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roger\Dropbox\CFWebs\EPSCA\documents\"/>
    </mc:Choice>
  </mc:AlternateContent>
  <xr:revisionPtr revIDLastSave="0" documentId="13_ncr:1_{71840AB9-D7BA-42EA-A04C-8E34659EC61A}" xr6:coauthVersionLast="47" xr6:coauthVersionMax="47" xr10:uidLastSave="{00000000-0000-0000-0000-000000000000}"/>
  <bookViews>
    <workbookView xWindow="-110" yWindow="-110" windowWidth="19420" windowHeight="10300" tabRatio="780" xr2:uid="{00000000-000D-0000-FFFF-FFFF00000000}"/>
  </bookViews>
  <sheets>
    <sheet name="Instructions" sheetId="1" r:id="rId1"/>
    <sheet name="Teams" sheetId="2" r:id="rId2"/>
    <sheet name="TeamSheets" sheetId="3" r:id="rId3"/>
    <sheet name="ResultsInput" sheetId="4" r:id="rId4"/>
    <sheet name="TeamResults" sheetId="5" r:id="rId5"/>
    <sheet name="TeamDeclarations" sheetId="6" r:id="rId6"/>
    <sheet name="PlayerDetails" sheetId="15" r:id="rId7"/>
    <sheet name="ResultSlips" sheetId="7" r:id="rId8"/>
    <sheet name="Pairings" sheetId="8" r:id="rId9"/>
    <sheet name="AllPairings" sheetId="9" r:id="rId10"/>
    <sheet name="Sheet1" sheetId="10" r:id="rId11"/>
    <sheet name="Header" sheetId="14" r:id="rId12"/>
    <sheet name="Player_List" sheetId="12" r:id="rId13"/>
    <sheet name="Results_List" sheetId="13" r:id="rId14"/>
    <sheet name="CountyCodes" sheetId="16" r:id="rId15"/>
  </sheets>
  <definedNames>
    <definedName name="_xlnm._FilterDatabase" localSheetId="1" hidden="1">Teams!$B$1:$E$21</definedName>
    <definedName name="Excel_BuiltIn__FilterDatabase">AllPairings!$A$1:$K$433</definedName>
    <definedName name="gamesPerRound">Instructions!$A$3</definedName>
    <definedName name="playerDetails">PlayerDetails!$B$3:$J$314</definedName>
    <definedName name="playerDetailsAnchor">PlayerDetails!$B$1</definedName>
    <definedName name="players">Instructions!$A$2</definedName>
    <definedName name="_xlnm.Print_Area" localSheetId="4">TeamResults!$A$3:$J$85</definedName>
    <definedName name="_xlnm.Print_Area" localSheetId="1">Teams!$B$1:$E$21</definedName>
    <definedName name="_xlnm.Print_Area" localSheetId="2">TeamSheets!$A$3:$I$205</definedName>
    <definedName name="rounds">Instructions!$A$4</definedName>
    <definedName name="startRow">Instructions!$A$5</definedName>
    <definedName name="Sub_Submission">Header!$A$1:$R$2</definedName>
    <definedName name="Sub_Submission_Raw">#REF!</definedName>
    <definedName name="TeamLookup">Teams!$B$2:$C$27</definedName>
    <definedName name="teams">Instructions!$A$1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E2" i="12" l="1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D2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K3133" i="9" l="1"/>
  <c r="J3133" i="9"/>
  <c r="K3132" i="9"/>
  <c r="J3132" i="9"/>
  <c r="K3131" i="9"/>
  <c r="J3131" i="9"/>
  <c r="K3130" i="9"/>
  <c r="J3130" i="9"/>
  <c r="K3129" i="9"/>
  <c r="J3129" i="9"/>
  <c r="K3128" i="9"/>
  <c r="J3128" i="9"/>
  <c r="K3127" i="9"/>
  <c r="J3127" i="9"/>
  <c r="K3126" i="9"/>
  <c r="J3126" i="9"/>
  <c r="K3125" i="9"/>
  <c r="J3125" i="9"/>
  <c r="K3124" i="9"/>
  <c r="J3124" i="9"/>
  <c r="K3123" i="9"/>
  <c r="J3123" i="9"/>
  <c r="K3122" i="9"/>
  <c r="J3122" i="9"/>
  <c r="K3121" i="9"/>
  <c r="J3121" i="9"/>
  <c r="K3120" i="9"/>
  <c r="J3120" i="9"/>
  <c r="K3119" i="9"/>
  <c r="J3119" i="9"/>
  <c r="K3118" i="9"/>
  <c r="J3118" i="9"/>
  <c r="K3117" i="9"/>
  <c r="J3117" i="9"/>
  <c r="K3116" i="9"/>
  <c r="J3116" i="9"/>
  <c r="K3115" i="9"/>
  <c r="J3115" i="9"/>
  <c r="K3114" i="9"/>
  <c r="J3114" i="9"/>
  <c r="K3113" i="9"/>
  <c r="J3113" i="9"/>
  <c r="K3112" i="9"/>
  <c r="J3112" i="9"/>
  <c r="K3111" i="9"/>
  <c r="J3111" i="9"/>
  <c r="K3110" i="9"/>
  <c r="J3110" i="9"/>
  <c r="K3109" i="9"/>
  <c r="J3109" i="9"/>
  <c r="K3108" i="9"/>
  <c r="J3108" i="9"/>
  <c r="K3107" i="9"/>
  <c r="J3107" i="9"/>
  <c r="K3106" i="9"/>
  <c r="J3106" i="9"/>
  <c r="K3105" i="9"/>
  <c r="J3105" i="9"/>
  <c r="K3104" i="9"/>
  <c r="J3104" i="9"/>
  <c r="K3103" i="9"/>
  <c r="J3103" i="9"/>
  <c r="K3102" i="9"/>
  <c r="J3102" i="9"/>
  <c r="K3101" i="9"/>
  <c r="J3101" i="9"/>
  <c r="K3100" i="9"/>
  <c r="J3100" i="9"/>
  <c r="K3099" i="9"/>
  <c r="J3099" i="9"/>
  <c r="K3098" i="9"/>
  <c r="J3098" i="9"/>
  <c r="K3097" i="9"/>
  <c r="J3097" i="9"/>
  <c r="K3096" i="9"/>
  <c r="J3096" i="9"/>
  <c r="K3095" i="9"/>
  <c r="J3095" i="9"/>
  <c r="K3094" i="9"/>
  <c r="J3094" i="9"/>
  <c r="K3093" i="9"/>
  <c r="J3093" i="9"/>
  <c r="K3092" i="9"/>
  <c r="J3092" i="9"/>
  <c r="K3091" i="9"/>
  <c r="J3091" i="9"/>
  <c r="K3090" i="9"/>
  <c r="J3090" i="9"/>
  <c r="K3089" i="9"/>
  <c r="J3089" i="9"/>
  <c r="K3088" i="9"/>
  <c r="J3088" i="9"/>
  <c r="K3087" i="9"/>
  <c r="J3087" i="9"/>
  <c r="K3086" i="9"/>
  <c r="J3086" i="9"/>
  <c r="K3085" i="9"/>
  <c r="J3085" i="9"/>
  <c r="K3084" i="9"/>
  <c r="J3084" i="9"/>
  <c r="K3083" i="9"/>
  <c r="J3083" i="9"/>
  <c r="K3082" i="9"/>
  <c r="J3082" i="9"/>
  <c r="K3081" i="9"/>
  <c r="J3081" i="9"/>
  <c r="K3080" i="9"/>
  <c r="J3080" i="9"/>
  <c r="K3079" i="9"/>
  <c r="J3079" i="9"/>
  <c r="K3078" i="9"/>
  <c r="J3078" i="9"/>
  <c r="K3077" i="9"/>
  <c r="J3077" i="9"/>
  <c r="K3076" i="9"/>
  <c r="J3076" i="9"/>
  <c r="K3075" i="9"/>
  <c r="J3075" i="9"/>
  <c r="K3074" i="9"/>
  <c r="J3074" i="9"/>
  <c r="K3073" i="9"/>
  <c r="J3073" i="9"/>
  <c r="K3072" i="9"/>
  <c r="J3072" i="9"/>
  <c r="K3071" i="9"/>
  <c r="J3071" i="9"/>
  <c r="K3070" i="9"/>
  <c r="J3070" i="9"/>
  <c r="K3069" i="9"/>
  <c r="J3069" i="9"/>
  <c r="K3068" i="9"/>
  <c r="J3068" i="9"/>
  <c r="K3067" i="9"/>
  <c r="J3067" i="9"/>
  <c r="K3066" i="9"/>
  <c r="J3066" i="9"/>
  <c r="K3065" i="9"/>
  <c r="J3065" i="9"/>
  <c r="K3064" i="9"/>
  <c r="J3064" i="9"/>
  <c r="K3063" i="9"/>
  <c r="J3063" i="9"/>
  <c r="K3062" i="9"/>
  <c r="J3062" i="9"/>
  <c r="K3061" i="9"/>
  <c r="J3061" i="9"/>
  <c r="K3060" i="9"/>
  <c r="J3060" i="9"/>
  <c r="K3059" i="9"/>
  <c r="J3059" i="9"/>
  <c r="K3058" i="9"/>
  <c r="J3058" i="9"/>
  <c r="K3057" i="9"/>
  <c r="J3057" i="9"/>
  <c r="K3056" i="9"/>
  <c r="J3056" i="9"/>
  <c r="K3055" i="9"/>
  <c r="J3055" i="9"/>
  <c r="K3054" i="9"/>
  <c r="J3054" i="9"/>
  <c r="K3053" i="9"/>
  <c r="J3053" i="9"/>
  <c r="K3052" i="9"/>
  <c r="J3052" i="9"/>
  <c r="K3051" i="9"/>
  <c r="J3051" i="9"/>
  <c r="K3050" i="9"/>
  <c r="J3050" i="9"/>
  <c r="K3049" i="9"/>
  <c r="J3049" i="9"/>
  <c r="K3048" i="9"/>
  <c r="J3048" i="9"/>
  <c r="K3047" i="9"/>
  <c r="J3047" i="9"/>
  <c r="K3046" i="9"/>
  <c r="J3046" i="9"/>
  <c r="K3045" i="9"/>
  <c r="J3045" i="9"/>
  <c r="K3044" i="9"/>
  <c r="J3044" i="9"/>
  <c r="K3043" i="9"/>
  <c r="J3043" i="9"/>
  <c r="K3042" i="9"/>
  <c r="J3042" i="9"/>
  <c r="K3041" i="9"/>
  <c r="J3041" i="9"/>
  <c r="K3040" i="9"/>
  <c r="J3040" i="9"/>
  <c r="K3039" i="9"/>
  <c r="J3039" i="9"/>
  <c r="K3038" i="9"/>
  <c r="J3038" i="9"/>
  <c r="K3037" i="9"/>
  <c r="J3037" i="9"/>
  <c r="K3036" i="9"/>
  <c r="J3036" i="9"/>
  <c r="K3035" i="9"/>
  <c r="J3035" i="9"/>
  <c r="K3034" i="9"/>
  <c r="J3034" i="9"/>
  <c r="K3033" i="9"/>
  <c r="J3033" i="9"/>
  <c r="K3032" i="9"/>
  <c r="J3032" i="9"/>
  <c r="K3031" i="9"/>
  <c r="J3031" i="9"/>
  <c r="K3030" i="9"/>
  <c r="J3030" i="9"/>
  <c r="K3029" i="9"/>
  <c r="J3029" i="9"/>
  <c r="K3028" i="9"/>
  <c r="J3028" i="9"/>
  <c r="K3027" i="9"/>
  <c r="J3027" i="9"/>
  <c r="K3026" i="9"/>
  <c r="J3026" i="9"/>
  <c r="K3025" i="9"/>
  <c r="J3025" i="9"/>
  <c r="K3024" i="9"/>
  <c r="J3024" i="9"/>
  <c r="K3023" i="9"/>
  <c r="J3023" i="9"/>
  <c r="K3022" i="9"/>
  <c r="J3022" i="9"/>
  <c r="K3021" i="9"/>
  <c r="J3021" i="9"/>
  <c r="K3020" i="9"/>
  <c r="J3020" i="9"/>
  <c r="K3019" i="9"/>
  <c r="J3019" i="9"/>
  <c r="K3018" i="9"/>
  <c r="J3018" i="9"/>
  <c r="K3017" i="9"/>
  <c r="J3017" i="9"/>
  <c r="K3016" i="9"/>
  <c r="J3016" i="9"/>
  <c r="K3015" i="9"/>
  <c r="J3015" i="9"/>
  <c r="K3014" i="9"/>
  <c r="J3014" i="9"/>
  <c r="K3013" i="9"/>
  <c r="J3013" i="9"/>
  <c r="K3012" i="9"/>
  <c r="J3012" i="9"/>
  <c r="K3011" i="9"/>
  <c r="J3011" i="9"/>
  <c r="K3010" i="9"/>
  <c r="J3010" i="9"/>
  <c r="K3009" i="9"/>
  <c r="J3009" i="9"/>
  <c r="K3008" i="9"/>
  <c r="J3008" i="9"/>
  <c r="K3007" i="9"/>
  <c r="J3007" i="9"/>
  <c r="K3006" i="9"/>
  <c r="J3006" i="9"/>
  <c r="K3005" i="9"/>
  <c r="J3005" i="9"/>
  <c r="K3004" i="9"/>
  <c r="J3004" i="9"/>
  <c r="K3003" i="9"/>
  <c r="J3003" i="9"/>
  <c r="K3002" i="9"/>
  <c r="J3002" i="9"/>
  <c r="K3001" i="9"/>
  <c r="J3001" i="9"/>
  <c r="K3000" i="9"/>
  <c r="J3000" i="9"/>
  <c r="K2999" i="9"/>
  <c r="J2999" i="9"/>
  <c r="K2998" i="9"/>
  <c r="J2998" i="9"/>
  <c r="K2997" i="9"/>
  <c r="J2997" i="9"/>
  <c r="K2996" i="9"/>
  <c r="J2996" i="9"/>
  <c r="K2995" i="9"/>
  <c r="J2995" i="9"/>
  <c r="K2994" i="9"/>
  <c r="J2994" i="9"/>
  <c r="K2993" i="9"/>
  <c r="J2993" i="9"/>
  <c r="K2992" i="9"/>
  <c r="J2992" i="9"/>
  <c r="K2991" i="9"/>
  <c r="J2991" i="9"/>
  <c r="K2990" i="9"/>
  <c r="J2990" i="9"/>
  <c r="K2989" i="9"/>
  <c r="J2989" i="9"/>
  <c r="K2988" i="9"/>
  <c r="J2988" i="9"/>
  <c r="K2987" i="9"/>
  <c r="J2987" i="9"/>
  <c r="K2986" i="9"/>
  <c r="J2986" i="9"/>
  <c r="K2985" i="9"/>
  <c r="J2985" i="9"/>
  <c r="K2984" i="9"/>
  <c r="J2984" i="9"/>
  <c r="K2983" i="9"/>
  <c r="J2983" i="9"/>
  <c r="K2982" i="9"/>
  <c r="J2982" i="9"/>
  <c r="K2981" i="9"/>
  <c r="J2981" i="9"/>
  <c r="K2980" i="9"/>
  <c r="J2980" i="9"/>
  <c r="K2979" i="9"/>
  <c r="J2979" i="9"/>
  <c r="K2978" i="9"/>
  <c r="J2978" i="9"/>
  <c r="K2977" i="9"/>
  <c r="J2977" i="9"/>
  <c r="K2976" i="9"/>
  <c r="J2976" i="9"/>
  <c r="K2975" i="9"/>
  <c r="J2975" i="9"/>
  <c r="K2974" i="9"/>
  <c r="J2974" i="9"/>
  <c r="K2973" i="9"/>
  <c r="J2973" i="9"/>
  <c r="K2972" i="9"/>
  <c r="J2972" i="9"/>
  <c r="K2971" i="9"/>
  <c r="J2971" i="9"/>
  <c r="K2970" i="9"/>
  <c r="J2970" i="9"/>
  <c r="K2969" i="9"/>
  <c r="J2969" i="9"/>
  <c r="K2968" i="9"/>
  <c r="J2968" i="9"/>
  <c r="K2967" i="9"/>
  <c r="J2967" i="9"/>
  <c r="K2966" i="9"/>
  <c r="J2966" i="9"/>
  <c r="K2965" i="9"/>
  <c r="J2965" i="9"/>
  <c r="K2964" i="9"/>
  <c r="J2964" i="9"/>
  <c r="K2963" i="9"/>
  <c r="J2963" i="9"/>
  <c r="K2962" i="9"/>
  <c r="J2962" i="9"/>
  <c r="K2961" i="9"/>
  <c r="J2961" i="9"/>
  <c r="K2960" i="9"/>
  <c r="J2960" i="9"/>
  <c r="K2959" i="9"/>
  <c r="J2959" i="9"/>
  <c r="K2958" i="9"/>
  <c r="J2958" i="9"/>
  <c r="K2957" i="9"/>
  <c r="J2957" i="9"/>
  <c r="K2956" i="9"/>
  <c r="J2956" i="9"/>
  <c r="K2955" i="9"/>
  <c r="J2955" i="9"/>
  <c r="K2954" i="9"/>
  <c r="J2954" i="9"/>
  <c r="K2953" i="9"/>
  <c r="J2953" i="9"/>
  <c r="K2952" i="9"/>
  <c r="J2952" i="9"/>
  <c r="K2951" i="9"/>
  <c r="J2951" i="9"/>
  <c r="K2950" i="9"/>
  <c r="J2950" i="9"/>
  <c r="K2949" i="9"/>
  <c r="J2949" i="9"/>
  <c r="K2948" i="9"/>
  <c r="J2948" i="9"/>
  <c r="K2947" i="9"/>
  <c r="J2947" i="9"/>
  <c r="K2946" i="9"/>
  <c r="J2946" i="9"/>
  <c r="K2945" i="9"/>
  <c r="J2945" i="9"/>
  <c r="K2944" i="9"/>
  <c r="J2944" i="9"/>
  <c r="K2943" i="9"/>
  <c r="J2943" i="9"/>
  <c r="K2942" i="9"/>
  <c r="J2942" i="9"/>
  <c r="K2941" i="9"/>
  <c r="J2941" i="9"/>
  <c r="K2940" i="9"/>
  <c r="J2940" i="9"/>
  <c r="K2939" i="9"/>
  <c r="J2939" i="9"/>
  <c r="K2938" i="9"/>
  <c r="J2938" i="9"/>
  <c r="K2937" i="9"/>
  <c r="J2937" i="9"/>
  <c r="K2936" i="9"/>
  <c r="J2936" i="9"/>
  <c r="K2935" i="9"/>
  <c r="J2935" i="9"/>
  <c r="K2934" i="9"/>
  <c r="J2934" i="9"/>
  <c r="K2933" i="9"/>
  <c r="J2933" i="9"/>
  <c r="K2932" i="9"/>
  <c r="J2932" i="9"/>
  <c r="K2931" i="9"/>
  <c r="J2931" i="9"/>
  <c r="K2930" i="9"/>
  <c r="J2930" i="9"/>
  <c r="K2929" i="9"/>
  <c r="J2929" i="9"/>
  <c r="K2928" i="9"/>
  <c r="J2928" i="9"/>
  <c r="K2927" i="9"/>
  <c r="J2927" i="9"/>
  <c r="K2926" i="9"/>
  <c r="J2926" i="9"/>
  <c r="K2925" i="9"/>
  <c r="J2925" i="9"/>
  <c r="K2924" i="9"/>
  <c r="J2924" i="9"/>
  <c r="K2923" i="9"/>
  <c r="J2923" i="9"/>
  <c r="K2922" i="9"/>
  <c r="J2922" i="9"/>
  <c r="K2921" i="9"/>
  <c r="J2921" i="9"/>
  <c r="K2920" i="9"/>
  <c r="J2920" i="9"/>
  <c r="K2919" i="9"/>
  <c r="J2919" i="9"/>
  <c r="K2918" i="9"/>
  <c r="J2918" i="9"/>
  <c r="K2917" i="9"/>
  <c r="J2917" i="9"/>
  <c r="K2916" i="9"/>
  <c r="J2916" i="9"/>
  <c r="K2915" i="9"/>
  <c r="J2915" i="9"/>
  <c r="K2914" i="9"/>
  <c r="J2914" i="9"/>
  <c r="K2913" i="9"/>
  <c r="J2913" i="9"/>
  <c r="K2912" i="9"/>
  <c r="J2912" i="9"/>
  <c r="K2911" i="9"/>
  <c r="J2911" i="9"/>
  <c r="K2910" i="9"/>
  <c r="J2910" i="9"/>
  <c r="K2909" i="9"/>
  <c r="J2909" i="9"/>
  <c r="K2908" i="9"/>
  <c r="J2908" i="9"/>
  <c r="K2907" i="9"/>
  <c r="J2907" i="9"/>
  <c r="K2906" i="9"/>
  <c r="J2906" i="9"/>
  <c r="K2905" i="9"/>
  <c r="J2905" i="9"/>
  <c r="K2904" i="9"/>
  <c r="J2904" i="9"/>
  <c r="K2903" i="9"/>
  <c r="J2903" i="9"/>
  <c r="K2902" i="9"/>
  <c r="J2902" i="9"/>
  <c r="K2901" i="9"/>
  <c r="J2901" i="9"/>
  <c r="K2900" i="9"/>
  <c r="J2900" i="9"/>
  <c r="K2899" i="9"/>
  <c r="J2899" i="9"/>
  <c r="K2898" i="9"/>
  <c r="J2898" i="9"/>
  <c r="K2897" i="9"/>
  <c r="J2897" i="9"/>
  <c r="K2896" i="9"/>
  <c r="J2896" i="9"/>
  <c r="K2895" i="9"/>
  <c r="J2895" i="9"/>
  <c r="K2894" i="9"/>
  <c r="J2894" i="9"/>
  <c r="K2893" i="9"/>
  <c r="J2893" i="9"/>
  <c r="K2892" i="9"/>
  <c r="J2892" i="9"/>
  <c r="K2891" i="9"/>
  <c r="J2891" i="9"/>
  <c r="K2890" i="9"/>
  <c r="J2890" i="9"/>
  <c r="K2889" i="9"/>
  <c r="J2889" i="9"/>
  <c r="K2888" i="9"/>
  <c r="J2888" i="9"/>
  <c r="K2887" i="9"/>
  <c r="J2887" i="9"/>
  <c r="K2886" i="9"/>
  <c r="J2886" i="9"/>
  <c r="K2885" i="9"/>
  <c r="J2885" i="9"/>
  <c r="K2884" i="9"/>
  <c r="J2884" i="9"/>
  <c r="K2883" i="9"/>
  <c r="J2883" i="9"/>
  <c r="K2882" i="9"/>
  <c r="J2882" i="9"/>
  <c r="K2881" i="9"/>
  <c r="J2881" i="9"/>
  <c r="K2880" i="9"/>
  <c r="J2880" i="9"/>
  <c r="K2879" i="9"/>
  <c r="J2879" i="9"/>
  <c r="K2878" i="9"/>
  <c r="J2878" i="9"/>
  <c r="K2877" i="9"/>
  <c r="J2877" i="9"/>
  <c r="K2876" i="9"/>
  <c r="J2876" i="9"/>
  <c r="K2875" i="9"/>
  <c r="J2875" i="9"/>
  <c r="K2874" i="9"/>
  <c r="J2874" i="9"/>
  <c r="K2873" i="9"/>
  <c r="J2873" i="9"/>
  <c r="K2872" i="9"/>
  <c r="J2872" i="9"/>
  <c r="K2871" i="9"/>
  <c r="J2871" i="9"/>
  <c r="K2870" i="9"/>
  <c r="J2870" i="9"/>
  <c r="K2869" i="9"/>
  <c r="J2869" i="9"/>
  <c r="K2868" i="9"/>
  <c r="J2868" i="9"/>
  <c r="K2867" i="9"/>
  <c r="J2867" i="9"/>
  <c r="K2866" i="9"/>
  <c r="J2866" i="9"/>
  <c r="K2865" i="9"/>
  <c r="J2865" i="9"/>
  <c r="K2864" i="9"/>
  <c r="J2864" i="9"/>
  <c r="K2863" i="9"/>
  <c r="J2863" i="9"/>
  <c r="K2862" i="9"/>
  <c r="J2862" i="9"/>
  <c r="K2861" i="9"/>
  <c r="J2861" i="9"/>
  <c r="K2860" i="9"/>
  <c r="J2860" i="9"/>
  <c r="K2859" i="9"/>
  <c r="J2859" i="9"/>
  <c r="K2858" i="9"/>
  <c r="J2858" i="9"/>
  <c r="K2857" i="9"/>
  <c r="J2857" i="9"/>
  <c r="K2856" i="9"/>
  <c r="J2856" i="9"/>
  <c r="K2855" i="9"/>
  <c r="J2855" i="9"/>
  <c r="K2854" i="9"/>
  <c r="J2854" i="9"/>
  <c r="K2853" i="9"/>
  <c r="J2853" i="9"/>
  <c r="K2852" i="9"/>
  <c r="J2852" i="9"/>
  <c r="K2851" i="9"/>
  <c r="J2851" i="9"/>
  <c r="K2850" i="9"/>
  <c r="J2850" i="9"/>
  <c r="K2849" i="9"/>
  <c r="J2849" i="9"/>
  <c r="K2848" i="9"/>
  <c r="J2848" i="9"/>
  <c r="K2847" i="9"/>
  <c r="J2847" i="9"/>
  <c r="K2846" i="9"/>
  <c r="J2846" i="9"/>
  <c r="K2845" i="9"/>
  <c r="J2845" i="9"/>
  <c r="K2844" i="9"/>
  <c r="J2844" i="9"/>
  <c r="K2843" i="9"/>
  <c r="J2843" i="9"/>
  <c r="K2842" i="9"/>
  <c r="J2842" i="9"/>
  <c r="K2841" i="9"/>
  <c r="J2841" i="9"/>
  <c r="K2840" i="9"/>
  <c r="J2840" i="9"/>
  <c r="K2839" i="9"/>
  <c r="J2839" i="9"/>
  <c r="K2838" i="9"/>
  <c r="J2838" i="9"/>
  <c r="K2837" i="9"/>
  <c r="J2837" i="9"/>
  <c r="K2836" i="9"/>
  <c r="J2836" i="9"/>
  <c r="K2835" i="9"/>
  <c r="J2835" i="9"/>
  <c r="K2834" i="9"/>
  <c r="J2834" i="9"/>
  <c r="K2833" i="9"/>
  <c r="J2833" i="9"/>
  <c r="K2832" i="9"/>
  <c r="J2832" i="9"/>
  <c r="K2831" i="9"/>
  <c r="J2831" i="9"/>
  <c r="K2830" i="9"/>
  <c r="J2830" i="9"/>
  <c r="K2829" i="9"/>
  <c r="J2829" i="9"/>
  <c r="K2828" i="9"/>
  <c r="J2828" i="9"/>
  <c r="K2827" i="9"/>
  <c r="J2827" i="9"/>
  <c r="K2826" i="9"/>
  <c r="J2826" i="9"/>
  <c r="K2825" i="9"/>
  <c r="J2825" i="9"/>
  <c r="K2824" i="9"/>
  <c r="J2824" i="9"/>
  <c r="K2823" i="9"/>
  <c r="J2823" i="9"/>
  <c r="K2822" i="9"/>
  <c r="J2822" i="9"/>
  <c r="K2821" i="9"/>
  <c r="J2821" i="9"/>
  <c r="K2820" i="9"/>
  <c r="J2820" i="9"/>
  <c r="K2819" i="9"/>
  <c r="J2819" i="9"/>
  <c r="K2818" i="9"/>
  <c r="J2818" i="9"/>
  <c r="K2817" i="9"/>
  <c r="J2817" i="9"/>
  <c r="K2816" i="9"/>
  <c r="J2816" i="9"/>
  <c r="K2815" i="9"/>
  <c r="J2815" i="9"/>
  <c r="K2814" i="9"/>
  <c r="J2814" i="9"/>
  <c r="K2813" i="9"/>
  <c r="J2813" i="9"/>
  <c r="K2812" i="9"/>
  <c r="J2812" i="9"/>
  <c r="K2811" i="9"/>
  <c r="J2811" i="9"/>
  <c r="K2810" i="9"/>
  <c r="J2810" i="9"/>
  <c r="K2809" i="9"/>
  <c r="J2809" i="9"/>
  <c r="K2808" i="9"/>
  <c r="J2808" i="9"/>
  <c r="K2807" i="9"/>
  <c r="J2807" i="9"/>
  <c r="K2806" i="9"/>
  <c r="J2806" i="9"/>
  <c r="K2805" i="9"/>
  <c r="J2805" i="9"/>
  <c r="K2804" i="9"/>
  <c r="J2804" i="9"/>
  <c r="K2803" i="9"/>
  <c r="J2803" i="9"/>
  <c r="K2802" i="9"/>
  <c r="J2802" i="9"/>
  <c r="K2801" i="9"/>
  <c r="J2801" i="9"/>
  <c r="K2800" i="9"/>
  <c r="J2800" i="9"/>
  <c r="K2799" i="9"/>
  <c r="J2799" i="9"/>
  <c r="K2798" i="9"/>
  <c r="J2798" i="9"/>
  <c r="K2797" i="9"/>
  <c r="J2797" i="9"/>
  <c r="K2796" i="9"/>
  <c r="J2796" i="9"/>
  <c r="K2795" i="9"/>
  <c r="J2795" i="9"/>
  <c r="K2794" i="9"/>
  <c r="J2794" i="9"/>
  <c r="K2793" i="9"/>
  <c r="J2793" i="9"/>
  <c r="K2792" i="9"/>
  <c r="J2792" i="9"/>
  <c r="K2791" i="9"/>
  <c r="J2791" i="9"/>
  <c r="K2790" i="9"/>
  <c r="J2790" i="9"/>
  <c r="K2789" i="9"/>
  <c r="J2789" i="9"/>
  <c r="K2788" i="9"/>
  <c r="J2788" i="9"/>
  <c r="K2787" i="9"/>
  <c r="J2787" i="9"/>
  <c r="K2786" i="9"/>
  <c r="J2786" i="9"/>
  <c r="K2785" i="9"/>
  <c r="J2785" i="9"/>
  <c r="K2784" i="9"/>
  <c r="J2784" i="9"/>
  <c r="K2783" i="9"/>
  <c r="J2783" i="9"/>
  <c r="K2782" i="9"/>
  <c r="J2782" i="9"/>
  <c r="K2781" i="9"/>
  <c r="J2781" i="9"/>
  <c r="K2780" i="9"/>
  <c r="J2780" i="9"/>
  <c r="K2779" i="9"/>
  <c r="J2779" i="9"/>
  <c r="K2778" i="9"/>
  <c r="J2778" i="9"/>
  <c r="K2777" i="9"/>
  <c r="J2777" i="9"/>
  <c r="K2776" i="9"/>
  <c r="J2776" i="9"/>
  <c r="K2775" i="9"/>
  <c r="J2775" i="9"/>
  <c r="K2774" i="9"/>
  <c r="J2774" i="9"/>
  <c r="K2773" i="9"/>
  <c r="J2773" i="9"/>
  <c r="K2772" i="9"/>
  <c r="J2772" i="9"/>
  <c r="K2771" i="9"/>
  <c r="J2771" i="9"/>
  <c r="K2770" i="9"/>
  <c r="J2770" i="9"/>
  <c r="K2769" i="9"/>
  <c r="J2769" i="9"/>
  <c r="K2768" i="9"/>
  <c r="J2768" i="9"/>
  <c r="K2767" i="9"/>
  <c r="J2767" i="9"/>
  <c r="K2766" i="9"/>
  <c r="J2766" i="9"/>
  <c r="K2765" i="9"/>
  <c r="J2765" i="9"/>
  <c r="K2764" i="9"/>
  <c r="J2764" i="9"/>
  <c r="K2763" i="9"/>
  <c r="J2763" i="9"/>
  <c r="K2762" i="9"/>
  <c r="J2762" i="9"/>
  <c r="K2761" i="9"/>
  <c r="J2761" i="9"/>
  <c r="K2760" i="9"/>
  <c r="J2760" i="9"/>
  <c r="K2759" i="9"/>
  <c r="J2759" i="9"/>
  <c r="K2758" i="9"/>
  <c r="J2758" i="9"/>
  <c r="K2757" i="9"/>
  <c r="J2757" i="9"/>
  <c r="K2756" i="9"/>
  <c r="J2756" i="9"/>
  <c r="K2755" i="9"/>
  <c r="J2755" i="9"/>
  <c r="K2754" i="9"/>
  <c r="J2754" i="9"/>
  <c r="K2753" i="9"/>
  <c r="J2753" i="9"/>
  <c r="K2752" i="9"/>
  <c r="J2752" i="9"/>
  <c r="K2751" i="9"/>
  <c r="J2751" i="9"/>
  <c r="K2750" i="9"/>
  <c r="J2750" i="9"/>
  <c r="K2749" i="9"/>
  <c r="J2749" i="9"/>
  <c r="K2748" i="9"/>
  <c r="J2748" i="9"/>
  <c r="K2747" i="9"/>
  <c r="J2747" i="9"/>
  <c r="K2746" i="9"/>
  <c r="J2746" i="9"/>
  <c r="K2745" i="9"/>
  <c r="J2745" i="9"/>
  <c r="K2744" i="9"/>
  <c r="J2744" i="9"/>
  <c r="K2743" i="9"/>
  <c r="J2743" i="9"/>
  <c r="K2742" i="9"/>
  <c r="J2742" i="9"/>
  <c r="K2741" i="9"/>
  <c r="J2741" i="9"/>
  <c r="K2740" i="9"/>
  <c r="J2740" i="9"/>
  <c r="K2739" i="9"/>
  <c r="J2739" i="9"/>
  <c r="K2738" i="9"/>
  <c r="J2738" i="9"/>
  <c r="K2737" i="9"/>
  <c r="J2737" i="9"/>
  <c r="K2736" i="9"/>
  <c r="J2736" i="9"/>
  <c r="K2735" i="9"/>
  <c r="J2735" i="9"/>
  <c r="K2734" i="9"/>
  <c r="J2734" i="9"/>
  <c r="K2733" i="9"/>
  <c r="J2733" i="9"/>
  <c r="K2732" i="9"/>
  <c r="J2732" i="9"/>
  <c r="K2731" i="9"/>
  <c r="J2731" i="9"/>
  <c r="K2730" i="9"/>
  <c r="J2730" i="9"/>
  <c r="K2729" i="9"/>
  <c r="J2729" i="9"/>
  <c r="K2728" i="9"/>
  <c r="J2728" i="9"/>
  <c r="K2727" i="9"/>
  <c r="J2727" i="9"/>
  <c r="K2726" i="9"/>
  <c r="J2726" i="9"/>
  <c r="K2725" i="9"/>
  <c r="J2725" i="9"/>
  <c r="K2724" i="9"/>
  <c r="J2724" i="9"/>
  <c r="K2723" i="9"/>
  <c r="J2723" i="9"/>
  <c r="K2722" i="9"/>
  <c r="J2722" i="9"/>
  <c r="K2721" i="9"/>
  <c r="J2721" i="9"/>
  <c r="K2720" i="9"/>
  <c r="J2720" i="9"/>
  <c r="K2719" i="9"/>
  <c r="J2719" i="9"/>
  <c r="K2718" i="9"/>
  <c r="J2718" i="9"/>
  <c r="K2717" i="9"/>
  <c r="J2717" i="9"/>
  <c r="K2716" i="9"/>
  <c r="J2716" i="9"/>
  <c r="K2715" i="9"/>
  <c r="J2715" i="9"/>
  <c r="K2714" i="9"/>
  <c r="J2714" i="9"/>
  <c r="K2713" i="9"/>
  <c r="J2713" i="9"/>
  <c r="K2712" i="9"/>
  <c r="J2712" i="9"/>
  <c r="K2711" i="9"/>
  <c r="J2711" i="9"/>
  <c r="K2710" i="9"/>
  <c r="J2710" i="9"/>
  <c r="K2709" i="9"/>
  <c r="J2709" i="9"/>
  <c r="K2708" i="9"/>
  <c r="J2708" i="9"/>
  <c r="K2707" i="9"/>
  <c r="J2707" i="9"/>
  <c r="K2706" i="9"/>
  <c r="J2706" i="9"/>
  <c r="K2705" i="9"/>
  <c r="J2705" i="9"/>
  <c r="K2704" i="9"/>
  <c r="J2704" i="9"/>
  <c r="K2703" i="9"/>
  <c r="J2703" i="9"/>
  <c r="K2702" i="9"/>
  <c r="J2702" i="9"/>
  <c r="K2701" i="9"/>
  <c r="J2701" i="9"/>
  <c r="K2700" i="9"/>
  <c r="J2700" i="9"/>
  <c r="K2699" i="9"/>
  <c r="J2699" i="9"/>
  <c r="K2698" i="9"/>
  <c r="J2698" i="9"/>
  <c r="K2697" i="9"/>
  <c r="J2697" i="9"/>
  <c r="K2696" i="9"/>
  <c r="J2696" i="9"/>
  <c r="K2695" i="9"/>
  <c r="J2695" i="9"/>
  <c r="K2694" i="9"/>
  <c r="J2694" i="9"/>
  <c r="K2693" i="9"/>
  <c r="J2693" i="9"/>
  <c r="K2692" i="9"/>
  <c r="J2692" i="9"/>
  <c r="K2691" i="9"/>
  <c r="J2691" i="9"/>
  <c r="K2690" i="9"/>
  <c r="J2690" i="9"/>
  <c r="K2689" i="9"/>
  <c r="J2689" i="9"/>
  <c r="K2688" i="9"/>
  <c r="J2688" i="9"/>
  <c r="K2687" i="9"/>
  <c r="J2687" i="9"/>
  <c r="K2686" i="9"/>
  <c r="J2686" i="9"/>
  <c r="K2685" i="9"/>
  <c r="J2685" i="9"/>
  <c r="K2684" i="9"/>
  <c r="J2684" i="9"/>
  <c r="K2683" i="9"/>
  <c r="J2683" i="9"/>
  <c r="K2682" i="9"/>
  <c r="J2682" i="9"/>
  <c r="K2681" i="9"/>
  <c r="J2681" i="9"/>
  <c r="K2680" i="9"/>
  <c r="J2680" i="9"/>
  <c r="K2679" i="9"/>
  <c r="J2679" i="9"/>
  <c r="K2678" i="9"/>
  <c r="J2678" i="9"/>
  <c r="K2677" i="9"/>
  <c r="J2677" i="9"/>
  <c r="K2676" i="9"/>
  <c r="J2676" i="9"/>
  <c r="K2675" i="9"/>
  <c r="J2675" i="9"/>
  <c r="K2674" i="9"/>
  <c r="J2674" i="9"/>
  <c r="K2673" i="9"/>
  <c r="J2673" i="9"/>
  <c r="K2672" i="9"/>
  <c r="J2672" i="9"/>
  <c r="K2671" i="9"/>
  <c r="J2671" i="9"/>
  <c r="K2670" i="9"/>
  <c r="J2670" i="9"/>
  <c r="K2669" i="9"/>
  <c r="J2669" i="9"/>
  <c r="K2668" i="9"/>
  <c r="J2668" i="9"/>
  <c r="K2667" i="9"/>
  <c r="J2667" i="9"/>
  <c r="K2666" i="9"/>
  <c r="J2666" i="9"/>
  <c r="K2665" i="9"/>
  <c r="J2665" i="9"/>
  <c r="K2664" i="9"/>
  <c r="J2664" i="9"/>
  <c r="K2663" i="9"/>
  <c r="J2663" i="9"/>
  <c r="K2662" i="9"/>
  <c r="J2662" i="9"/>
  <c r="K2661" i="9"/>
  <c r="J2661" i="9"/>
  <c r="K2660" i="9"/>
  <c r="J2660" i="9"/>
  <c r="K2659" i="9"/>
  <c r="J2659" i="9"/>
  <c r="K2658" i="9"/>
  <c r="J2658" i="9"/>
  <c r="K2657" i="9"/>
  <c r="J2657" i="9"/>
  <c r="K2656" i="9"/>
  <c r="J2656" i="9"/>
  <c r="K2655" i="9"/>
  <c r="J2655" i="9"/>
  <c r="K2654" i="9"/>
  <c r="J2654" i="9"/>
  <c r="K2653" i="9"/>
  <c r="J2653" i="9"/>
  <c r="K2652" i="9"/>
  <c r="J2652" i="9"/>
  <c r="K2651" i="9"/>
  <c r="J2651" i="9"/>
  <c r="K2650" i="9"/>
  <c r="J2650" i="9"/>
  <c r="K2649" i="9"/>
  <c r="J2649" i="9"/>
  <c r="K2648" i="9"/>
  <c r="J2648" i="9"/>
  <c r="K2647" i="9"/>
  <c r="J2647" i="9"/>
  <c r="K2646" i="9"/>
  <c r="J2646" i="9"/>
  <c r="K2645" i="9"/>
  <c r="J2645" i="9"/>
  <c r="K2644" i="9"/>
  <c r="J2644" i="9"/>
  <c r="K2643" i="9"/>
  <c r="J2643" i="9"/>
  <c r="K2642" i="9"/>
  <c r="J2642" i="9"/>
  <c r="K2641" i="9"/>
  <c r="J2641" i="9"/>
  <c r="K2640" i="9"/>
  <c r="J2640" i="9"/>
  <c r="K2639" i="9"/>
  <c r="J2639" i="9"/>
  <c r="K2638" i="9"/>
  <c r="J2638" i="9"/>
  <c r="K2637" i="9"/>
  <c r="J2637" i="9"/>
  <c r="K2636" i="9"/>
  <c r="J2636" i="9"/>
  <c r="K2635" i="9"/>
  <c r="J2635" i="9"/>
  <c r="K2634" i="9"/>
  <c r="J2634" i="9"/>
  <c r="K2633" i="9"/>
  <c r="J2633" i="9"/>
  <c r="K2632" i="9"/>
  <c r="J2632" i="9"/>
  <c r="K2631" i="9"/>
  <c r="J2631" i="9"/>
  <c r="K2630" i="9"/>
  <c r="J2630" i="9"/>
  <c r="K2629" i="9"/>
  <c r="J2629" i="9"/>
  <c r="K2628" i="9"/>
  <c r="J2628" i="9"/>
  <c r="K2627" i="9"/>
  <c r="J2627" i="9"/>
  <c r="K2626" i="9"/>
  <c r="J2626" i="9"/>
  <c r="K2625" i="9"/>
  <c r="J2625" i="9"/>
  <c r="K2624" i="9"/>
  <c r="J2624" i="9"/>
  <c r="K2623" i="9"/>
  <c r="J2623" i="9"/>
  <c r="K2622" i="9"/>
  <c r="J2622" i="9"/>
  <c r="K2621" i="9"/>
  <c r="J2621" i="9"/>
  <c r="K2620" i="9"/>
  <c r="J2620" i="9"/>
  <c r="K2619" i="9"/>
  <c r="J2619" i="9"/>
  <c r="K2618" i="9"/>
  <c r="J2618" i="9"/>
  <c r="K2617" i="9"/>
  <c r="J2617" i="9"/>
  <c r="K2616" i="9"/>
  <c r="J2616" i="9"/>
  <c r="K2615" i="9"/>
  <c r="J2615" i="9"/>
  <c r="K2614" i="9"/>
  <c r="J2614" i="9"/>
  <c r="K2613" i="9"/>
  <c r="J2613" i="9"/>
  <c r="K2612" i="9"/>
  <c r="J2612" i="9"/>
  <c r="K2611" i="9"/>
  <c r="J2611" i="9"/>
  <c r="K2610" i="9"/>
  <c r="J2610" i="9"/>
  <c r="K2609" i="9"/>
  <c r="J2609" i="9"/>
  <c r="K2608" i="9"/>
  <c r="J2608" i="9"/>
  <c r="K2607" i="9"/>
  <c r="J2607" i="9"/>
  <c r="K2606" i="9"/>
  <c r="J2606" i="9"/>
  <c r="K2605" i="9"/>
  <c r="J2605" i="9"/>
  <c r="K2604" i="9"/>
  <c r="J2604" i="9"/>
  <c r="K2603" i="9"/>
  <c r="J2603" i="9"/>
  <c r="K2602" i="9"/>
  <c r="J2602" i="9"/>
  <c r="K2601" i="9"/>
  <c r="J2601" i="9"/>
  <c r="K2600" i="9"/>
  <c r="J2600" i="9"/>
  <c r="K2599" i="9"/>
  <c r="J2599" i="9"/>
  <c r="K2598" i="9"/>
  <c r="J2598" i="9"/>
  <c r="K2597" i="9"/>
  <c r="J2597" i="9"/>
  <c r="K2596" i="9"/>
  <c r="J2596" i="9"/>
  <c r="K2595" i="9"/>
  <c r="J2595" i="9"/>
  <c r="K2594" i="9"/>
  <c r="J2594" i="9"/>
  <c r="K2593" i="9"/>
  <c r="J2593" i="9"/>
  <c r="K2592" i="9"/>
  <c r="J2592" i="9"/>
  <c r="K2591" i="9"/>
  <c r="J2591" i="9"/>
  <c r="K2590" i="9"/>
  <c r="J2590" i="9"/>
  <c r="K2589" i="9"/>
  <c r="J2589" i="9"/>
  <c r="K2588" i="9"/>
  <c r="J2588" i="9"/>
  <c r="K2587" i="9"/>
  <c r="J2587" i="9"/>
  <c r="K2586" i="9"/>
  <c r="J2586" i="9"/>
  <c r="K2585" i="9"/>
  <c r="J2585" i="9"/>
  <c r="K2584" i="9"/>
  <c r="J2584" i="9"/>
  <c r="K2583" i="9"/>
  <c r="J2583" i="9"/>
  <c r="K2582" i="9"/>
  <c r="J2582" i="9"/>
  <c r="K2581" i="9"/>
  <c r="J2581" i="9"/>
  <c r="K2580" i="9"/>
  <c r="J2580" i="9"/>
  <c r="K2579" i="9"/>
  <c r="J2579" i="9"/>
  <c r="K2578" i="9"/>
  <c r="J2578" i="9"/>
  <c r="K2577" i="9"/>
  <c r="J2577" i="9"/>
  <c r="K2576" i="9"/>
  <c r="J2576" i="9"/>
  <c r="K2575" i="9"/>
  <c r="J2575" i="9"/>
  <c r="K2574" i="9"/>
  <c r="J2574" i="9"/>
  <c r="K2573" i="9"/>
  <c r="J2573" i="9"/>
  <c r="K2572" i="9"/>
  <c r="J2572" i="9"/>
  <c r="K2571" i="9"/>
  <c r="J2571" i="9"/>
  <c r="K2570" i="9"/>
  <c r="J2570" i="9"/>
  <c r="K2569" i="9"/>
  <c r="J2569" i="9"/>
  <c r="K2568" i="9"/>
  <c r="J2568" i="9"/>
  <c r="K2567" i="9"/>
  <c r="J2567" i="9"/>
  <c r="K2566" i="9"/>
  <c r="J2566" i="9"/>
  <c r="K2565" i="9"/>
  <c r="J2565" i="9"/>
  <c r="K2564" i="9"/>
  <c r="J2564" i="9"/>
  <c r="K2563" i="9"/>
  <c r="J2563" i="9"/>
  <c r="K2562" i="9"/>
  <c r="J2562" i="9"/>
  <c r="K2561" i="9"/>
  <c r="J2561" i="9"/>
  <c r="K2560" i="9"/>
  <c r="J2560" i="9"/>
  <c r="K2559" i="9"/>
  <c r="J2559" i="9"/>
  <c r="K2558" i="9"/>
  <c r="J2558" i="9"/>
  <c r="K2557" i="9"/>
  <c r="J2557" i="9"/>
  <c r="K2556" i="9"/>
  <c r="J2556" i="9"/>
  <c r="K2555" i="9"/>
  <c r="J2555" i="9"/>
  <c r="K2554" i="9"/>
  <c r="J2554" i="9"/>
  <c r="K2553" i="9"/>
  <c r="J2553" i="9"/>
  <c r="K2552" i="9"/>
  <c r="J2552" i="9"/>
  <c r="K2551" i="9"/>
  <c r="J2551" i="9"/>
  <c r="K2550" i="9"/>
  <c r="J2550" i="9"/>
  <c r="K2549" i="9"/>
  <c r="J2549" i="9"/>
  <c r="K2548" i="9"/>
  <c r="J2548" i="9"/>
  <c r="K2547" i="9"/>
  <c r="J2547" i="9"/>
  <c r="K2546" i="9"/>
  <c r="J2546" i="9"/>
  <c r="K2545" i="9"/>
  <c r="J2545" i="9"/>
  <c r="K2544" i="9"/>
  <c r="J2544" i="9"/>
  <c r="K2543" i="9"/>
  <c r="J2543" i="9"/>
  <c r="K2542" i="9"/>
  <c r="J2542" i="9"/>
  <c r="K2541" i="9"/>
  <c r="J2541" i="9"/>
  <c r="K2540" i="9"/>
  <c r="J2540" i="9"/>
  <c r="K2539" i="9"/>
  <c r="J2539" i="9"/>
  <c r="K2538" i="9"/>
  <c r="J2538" i="9"/>
  <c r="K2537" i="9"/>
  <c r="J2537" i="9"/>
  <c r="K2536" i="9"/>
  <c r="J2536" i="9"/>
  <c r="K2535" i="9"/>
  <c r="J2535" i="9"/>
  <c r="K2534" i="9"/>
  <c r="J2534" i="9"/>
  <c r="K2533" i="9"/>
  <c r="J2533" i="9"/>
  <c r="K2532" i="9"/>
  <c r="J2532" i="9"/>
  <c r="K2531" i="9"/>
  <c r="J2531" i="9"/>
  <c r="K2530" i="9"/>
  <c r="J2530" i="9"/>
  <c r="K2529" i="9"/>
  <c r="J2529" i="9"/>
  <c r="K2528" i="9"/>
  <c r="J2528" i="9"/>
  <c r="K2527" i="9"/>
  <c r="J2527" i="9"/>
  <c r="K2526" i="9"/>
  <c r="J2526" i="9"/>
  <c r="K2525" i="9"/>
  <c r="J2525" i="9"/>
  <c r="K2524" i="9"/>
  <c r="J2524" i="9"/>
  <c r="K2523" i="9"/>
  <c r="J2523" i="9"/>
  <c r="K2522" i="9"/>
  <c r="J2522" i="9"/>
  <c r="K2521" i="9"/>
  <c r="J2521" i="9"/>
  <c r="K2520" i="9"/>
  <c r="J2520" i="9"/>
  <c r="K2519" i="9"/>
  <c r="J2519" i="9"/>
  <c r="K2518" i="9"/>
  <c r="J2518" i="9"/>
  <c r="K2517" i="9"/>
  <c r="J2517" i="9"/>
  <c r="K2516" i="9"/>
  <c r="J2516" i="9"/>
  <c r="K2515" i="9"/>
  <c r="J2515" i="9"/>
  <c r="K2514" i="9"/>
  <c r="J2514" i="9"/>
  <c r="K2513" i="9"/>
  <c r="J2513" i="9"/>
  <c r="K2512" i="9"/>
  <c r="J2512" i="9"/>
  <c r="K2511" i="9"/>
  <c r="J2511" i="9"/>
  <c r="K2510" i="9"/>
  <c r="J2510" i="9"/>
  <c r="K2509" i="9"/>
  <c r="J2509" i="9"/>
  <c r="K2508" i="9"/>
  <c r="J2508" i="9"/>
  <c r="K2507" i="9"/>
  <c r="J2507" i="9"/>
  <c r="K2506" i="9"/>
  <c r="J2506" i="9"/>
  <c r="K2505" i="9"/>
  <c r="J2505" i="9"/>
  <c r="K2504" i="9"/>
  <c r="J2504" i="9"/>
  <c r="K2503" i="9"/>
  <c r="J2503" i="9"/>
  <c r="K2502" i="9"/>
  <c r="J2502" i="9"/>
  <c r="K2501" i="9"/>
  <c r="J2501" i="9"/>
  <c r="K2500" i="9"/>
  <c r="J2500" i="9"/>
  <c r="K2499" i="9"/>
  <c r="J2499" i="9"/>
  <c r="K2498" i="9"/>
  <c r="J2498" i="9"/>
  <c r="K2497" i="9"/>
  <c r="J2497" i="9"/>
  <c r="K2496" i="9"/>
  <c r="J2496" i="9"/>
  <c r="K2495" i="9"/>
  <c r="J2495" i="9"/>
  <c r="K2494" i="9"/>
  <c r="J2494" i="9"/>
  <c r="K2493" i="9"/>
  <c r="J2493" i="9"/>
  <c r="K2492" i="9"/>
  <c r="J2492" i="9"/>
  <c r="K2491" i="9"/>
  <c r="J2491" i="9"/>
  <c r="K2490" i="9"/>
  <c r="J2490" i="9"/>
  <c r="K2489" i="9"/>
  <c r="J2489" i="9"/>
  <c r="K2488" i="9"/>
  <c r="J2488" i="9"/>
  <c r="K2487" i="9"/>
  <c r="J2487" i="9"/>
  <c r="K2486" i="9"/>
  <c r="J2486" i="9"/>
  <c r="K2485" i="9"/>
  <c r="J2485" i="9"/>
  <c r="K2484" i="9"/>
  <c r="J2484" i="9"/>
  <c r="K2483" i="9"/>
  <c r="J2483" i="9"/>
  <c r="K2482" i="9"/>
  <c r="J2482" i="9"/>
  <c r="K2481" i="9"/>
  <c r="J2481" i="9"/>
  <c r="K2480" i="9"/>
  <c r="J2480" i="9"/>
  <c r="K2479" i="9"/>
  <c r="J2479" i="9"/>
  <c r="K2478" i="9"/>
  <c r="J2478" i="9"/>
  <c r="K2477" i="9"/>
  <c r="J2477" i="9"/>
  <c r="K2476" i="9"/>
  <c r="J2476" i="9"/>
  <c r="K2475" i="9"/>
  <c r="J2475" i="9"/>
  <c r="K2474" i="9"/>
  <c r="J2474" i="9"/>
  <c r="K2473" i="9"/>
  <c r="J2473" i="9"/>
  <c r="K2472" i="9"/>
  <c r="J2472" i="9"/>
  <c r="K2471" i="9"/>
  <c r="J2471" i="9"/>
  <c r="K2470" i="9"/>
  <c r="J2470" i="9"/>
  <c r="K2469" i="9"/>
  <c r="J2469" i="9"/>
  <c r="K2468" i="9"/>
  <c r="J2468" i="9"/>
  <c r="K2467" i="9"/>
  <c r="J2467" i="9"/>
  <c r="K2466" i="9"/>
  <c r="J2466" i="9"/>
  <c r="K2465" i="9"/>
  <c r="J2465" i="9"/>
  <c r="K2464" i="9"/>
  <c r="J2464" i="9"/>
  <c r="K2463" i="9"/>
  <c r="J2463" i="9"/>
  <c r="K2462" i="9"/>
  <c r="J2462" i="9"/>
  <c r="K2461" i="9"/>
  <c r="J2461" i="9"/>
  <c r="K2460" i="9"/>
  <c r="J2460" i="9"/>
  <c r="K2459" i="9"/>
  <c r="J2459" i="9"/>
  <c r="K2458" i="9"/>
  <c r="J2458" i="9"/>
  <c r="K2457" i="9"/>
  <c r="J2457" i="9"/>
  <c r="K2456" i="9"/>
  <c r="J2456" i="9"/>
  <c r="K2455" i="9"/>
  <c r="J2455" i="9"/>
  <c r="K2454" i="9"/>
  <c r="J2454" i="9"/>
  <c r="K2453" i="9"/>
  <c r="J2453" i="9"/>
  <c r="K2452" i="9"/>
  <c r="J2452" i="9"/>
  <c r="K2451" i="9"/>
  <c r="J2451" i="9"/>
  <c r="K2450" i="9"/>
  <c r="J2450" i="9"/>
  <c r="K2449" i="9"/>
  <c r="J2449" i="9"/>
  <c r="K2448" i="9"/>
  <c r="J2448" i="9"/>
  <c r="K2447" i="9"/>
  <c r="J2447" i="9"/>
  <c r="K2446" i="9"/>
  <c r="J2446" i="9"/>
  <c r="K2445" i="9"/>
  <c r="J2445" i="9"/>
  <c r="K2444" i="9"/>
  <c r="J2444" i="9"/>
  <c r="K2443" i="9"/>
  <c r="J2443" i="9"/>
  <c r="K2442" i="9"/>
  <c r="J2442" i="9"/>
  <c r="K2441" i="9"/>
  <c r="J2441" i="9"/>
  <c r="K2440" i="9"/>
  <c r="J2440" i="9"/>
  <c r="K2439" i="9"/>
  <c r="J2439" i="9"/>
  <c r="K2438" i="9"/>
  <c r="J2438" i="9"/>
  <c r="K2437" i="9"/>
  <c r="J2437" i="9"/>
  <c r="K2436" i="9"/>
  <c r="J2436" i="9"/>
  <c r="K2435" i="9"/>
  <c r="J2435" i="9"/>
  <c r="K2434" i="9"/>
  <c r="J2434" i="9"/>
  <c r="K2433" i="9"/>
  <c r="J2433" i="9"/>
  <c r="K2432" i="9"/>
  <c r="J2432" i="9"/>
  <c r="K2431" i="9"/>
  <c r="J2431" i="9"/>
  <c r="K2430" i="9"/>
  <c r="J2430" i="9"/>
  <c r="K2429" i="9"/>
  <c r="J2429" i="9"/>
  <c r="K2428" i="9"/>
  <c r="J2428" i="9"/>
  <c r="K2427" i="9"/>
  <c r="J2427" i="9"/>
  <c r="K2426" i="9"/>
  <c r="J2426" i="9"/>
  <c r="K2425" i="9"/>
  <c r="J2425" i="9"/>
  <c r="K2424" i="9"/>
  <c r="J2424" i="9"/>
  <c r="K2423" i="9"/>
  <c r="J2423" i="9"/>
  <c r="K2422" i="9"/>
  <c r="J2422" i="9"/>
  <c r="K2421" i="9"/>
  <c r="J2421" i="9"/>
  <c r="K2420" i="9"/>
  <c r="J2420" i="9"/>
  <c r="K2419" i="9"/>
  <c r="J2419" i="9"/>
  <c r="K2418" i="9"/>
  <c r="J2418" i="9"/>
  <c r="K2417" i="9"/>
  <c r="J2417" i="9"/>
  <c r="K2416" i="9"/>
  <c r="J2416" i="9"/>
  <c r="K2415" i="9"/>
  <c r="J2415" i="9"/>
  <c r="K2414" i="9"/>
  <c r="J2414" i="9"/>
  <c r="K2413" i="9"/>
  <c r="J2413" i="9"/>
  <c r="K2412" i="9"/>
  <c r="J2412" i="9"/>
  <c r="K2411" i="9"/>
  <c r="J2411" i="9"/>
  <c r="K2410" i="9"/>
  <c r="J2410" i="9"/>
  <c r="K2409" i="9"/>
  <c r="J2409" i="9"/>
  <c r="K2408" i="9"/>
  <c r="J2408" i="9"/>
  <c r="K2407" i="9"/>
  <c r="J2407" i="9"/>
  <c r="K2406" i="9"/>
  <c r="J2406" i="9"/>
  <c r="K2405" i="9"/>
  <c r="J2405" i="9"/>
  <c r="K2404" i="9"/>
  <c r="J2404" i="9"/>
  <c r="K2403" i="9"/>
  <c r="J2403" i="9"/>
  <c r="K2402" i="9"/>
  <c r="J2402" i="9"/>
  <c r="K2401" i="9"/>
  <c r="J2401" i="9"/>
  <c r="K2400" i="9"/>
  <c r="J2400" i="9"/>
  <c r="K2399" i="9"/>
  <c r="J2399" i="9"/>
  <c r="K2398" i="9"/>
  <c r="J2398" i="9"/>
  <c r="K2397" i="9"/>
  <c r="J2397" i="9"/>
  <c r="K2396" i="9"/>
  <c r="J2396" i="9"/>
  <c r="K2395" i="9"/>
  <c r="J2395" i="9"/>
  <c r="K2394" i="9"/>
  <c r="J2394" i="9"/>
  <c r="K2393" i="9"/>
  <c r="J2393" i="9"/>
  <c r="K2392" i="9"/>
  <c r="J2392" i="9"/>
  <c r="K2391" i="9"/>
  <c r="J2391" i="9"/>
  <c r="K2390" i="9"/>
  <c r="J2390" i="9"/>
  <c r="K2389" i="9"/>
  <c r="J2389" i="9"/>
  <c r="K2388" i="9"/>
  <c r="J2388" i="9"/>
  <c r="K2387" i="9"/>
  <c r="J2387" i="9"/>
  <c r="K2386" i="9"/>
  <c r="J2386" i="9"/>
  <c r="K2385" i="9"/>
  <c r="J2385" i="9"/>
  <c r="K2384" i="9"/>
  <c r="J2384" i="9"/>
  <c r="K2383" i="9"/>
  <c r="J2383" i="9"/>
  <c r="K2382" i="9"/>
  <c r="J2382" i="9"/>
  <c r="K2381" i="9"/>
  <c r="J2381" i="9"/>
  <c r="K2380" i="9"/>
  <c r="J2380" i="9"/>
  <c r="K2379" i="9"/>
  <c r="J2379" i="9"/>
  <c r="K2378" i="9"/>
  <c r="J2378" i="9"/>
  <c r="K2377" i="9"/>
  <c r="J2377" i="9"/>
  <c r="K2376" i="9"/>
  <c r="J2376" i="9"/>
  <c r="K2375" i="9"/>
  <c r="J2375" i="9"/>
  <c r="K2374" i="9"/>
  <c r="J2374" i="9"/>
  <c r="K2373" i="9"/>
  <c r="J2373" i="9"/>
  <c r="K2372" i="9"/>
  <c r="J2372" i="9"/>
  <c r="K2371" i="9"/>
  <c r="J2371" i="9"/>
  <c r="K2370" i="9"/>
  <c r="J2370" i="9"/>
  <c r="K2369" i="9"/>
  <c r="J2369" i="9"/>
  <c r="K2368" i="9"/>
  <c r="J2368" i="9"/>
  <c r="K2367" i="9"/>
  <c r="J2367" i="9"/>
  <c r="K2366" i="9"/>
  <c r="J2366" i="9"/>
  <c r="K2365" i="9"/>
  <c r="J2365" i="9"/>
  <c r="K2364" i="9"/>
  <c r="J2364" i="9"/>
  <c r="K2363" i="9"/>
  <c r="J2363" i="9"/>
  <c r="K2362" i="9"/>
  <c r="J2362" i="9"/>
  <c r="K2361" i="9"/>
  <c r="J2361" i="9"/>
  <c r="K2360" i="9"/>
  <c r="J2360" i="9"/>
  <c r="K2359" i="9"/>
  <c r="J2359" i="9"/>
  <c r="K2358" i="9"/>
  <c r="J2358" i="9"/>
  <c r="K2357" i="9"/>
  <c r="J2357" i="9"/>
  <c r="K2356" i="9"/>
  <c r="J2356" i="9"/>
  <c r="K2355" i="9"/>
  <c r="J2355" i="9"/>
  <c r="K2354" i="9"/>
  <c r="J2354" i="9"/>
  <c r="K2353" i="9"/>
  <c r="J2353" i="9"/>
  <c r="K2352" i="9"/>
  <c r="J2352" i="9"/>
  <c r="K2351" i="9"/>
  <c r="J2351" i="9"/>
  <c r="K2350" i="9"/>
  <c r="J2350" i="9"/>
  <c r="K2349" i="9"/>
  <c r="J2349" i="9"/>
  <c r="K2348" i="9"/>
  <c r="J2348" i="9"/>
  <c r="K2347" i="9"/>
  <c r="J2347" i="9"/>
  <c r="K2346" i="9"/>
  <c r="J2346" i="9"/>
  <c r="K2345" i="9"/>
  <c r="J2345" i="9"/>
  <c r="K2344" i="9"/>
  <c r="J2344" i="9"/>
  <c r="K2343" i="9"/>
  <c r="J2343" i="9"/>
  <c r="K2342" i="9"/>
  <c r="J2342" i="9"/>
  <c r="K2341" i="9"/>
  <c r="J2341" i="9"/>
  <c r="K2340" i="9"/>
  <c r="J2340" i="9"/>
  <c r="K2339" i="9"/>
  <c r="J2339" i="9"/>
  <c r="K2338" i="9"/>
  <c r="J2338" i="9"/>
  <c r="K2337" i="9"/>
  <c r="J2337" i="9"/>
  <c r="K2336" i="9"/>
  <c r="J2336" i="9"/>
  <c r="K2335" i="9"/>
  <c r="J2335" i="9"/>
  <c r="K2334" i="9"/>
  <c r="J2334" i="9"/>
  <c r="K2333" i="9"/>
  <c r="J2333" i="9"/>
  <c r="K2332" i="9"/>
  <c r="J2332" i="9"/>
  <c r="K2331" i="9"/>
  <c r="J2331" i="9"/>
  <c r="K2330" i="9"/>
  <c r="J2330" i="9"/>
  <c r="K2329" i="9"/>
  <c r="J2329" i="9"/>
  <c r="K2328" i="9"/>
  <c r="J2328" i="9"/>
  <c r="K2327" i="9"/>
  <c r="J2327" i="9"/>
  <c r="K2326" i="9"/>
  <c r="J2326" i="9"/>
  <c r="K2325" i="9"/>
  <c r="J2325" i="9"/>
  <c r="K2324" i="9"/>
  <c r="J2324" i="9"/>
  <c r="K2323" i="9"/>
  <c r="J2323" i="9"/>
  <c r="K2322" i="9"/>
  <c r="J2322" i="9"/>
  <c r="K2321" i="9"/>
  <c r="J2321" i="9"/>
  <c r="K2320" i="9"/>
  <c r="J2320" i="9"/>
  <c r="K2319" i="9"/>
  <c r="J2319" i="9"/>
  <c r="K2318" i="9"/>
  <c r="J2318" i="9"/>
  <c r="K2317" i="9"/>
  <c r="J2317" i="9"/>
  <c r="K2316" i="9"/>
  <c r="J2316" i="9"/>
  <c r="K2315" i="9"/>
  <c r="J2315" i="9"/>
  <c r="K2314" i="9"/>
  <c r="J2314" i="9"/>
  <c r="K2313" i="9"/>
  <c r="J2313" i="9"/>
  <c r="K2312" i="9"/>
  <c r="J2312" i="9"/>
  <c r="K2311" i="9"/>
  <c r="J2311" i="9"/>
  <c r="K2310" i="9"/>
  <c r="J2310" i="9"/>
  <c r="K2309" i="9"/>
  <c r="J2309" i="9"/>
  <c r="K2308" i="9"/>
  <c r="J2308" i="9"/>
  <c r="K2307" i="9"/>
  <c r="J2307" i="9"/>
  <c r="K2306" i="9"/>
  <c r="J2306" i="9"/>
  <c r="K2305" i="9"/>
  <c r="J2305" i="9"/>
  <c r="K2304" i="9"/>
  <c r="J2304" i="9"/>
  <c r="K2303" i="9"/>
  <c r="J2303" i="9"/>
  <c r="K2302" i="9"/>
  <c r="J2302" i="9"/>
  <c r="K2301" i="9"/>
  <c r="J2301" i="9"/>
  <c r="K2300" i="9"/>
  <c r="J2300" i="9"/>
  <c r="K2299" i="9"/>
  <c r="J2299" i="9"/>
  <c r="K2298" i="9"/>
  <c r="J2298" i="9"/>
  <c r="K2297" i="9"/>
  <c r="J2297" i="9"/>
  <c r="K2296" i="9"/>
  <c r="J2296" i="9"/>
  <c r="K2295" i="9"/>
  <c r="J2295" i="9"/>
  <c r="K2294" i="9"/>
  <c r="J2294" i="9"/>
  <c r="K2293" i="9"/>
  <c r="J2293" i="9"/>
  <c r="K2292" i="9"/>
  <c r="J2292" i="9"/>
  <c r="K2291" i="9"/>
  <c r="J2291" i="9"/>
  <c r="K2290" i="9"/>
  <c r="J2290" i="9"/>
  <c r="K2289" i="9"/>
  <c r="J2289" i="9"/>
  <c r="K2288" i="9"/>
  <c r="J2288" i="9"/>
  <c r="K2287" i="9"/>
  <c r="J2287" i="9"/>
  <c r="K2286" i="9"/>
  <c r="J2286" i="9"/>
  <c r="K2285" i="9"/>
  <c r="J2285" i="9"/>
  <c r="K2284" i="9"/>
  <c r="J2284" i="9"/>
  <c r="K2283" i="9"/>
  <c r="J2283" i="9"/>
  <c r="K2282" i="9"/>
  <c r="J2282" i="9"/>
  <c r="K2281" i="9"/>
  <c r="J2281" i="9"/>
  <c r="K2280" i="9"/>
  <c r="J2280" i="9"/>
  <c r="K2279" i="9"/>
  <c r="J2279" i="9"/>
  <c r="K2278" i="9"/>
  <c r="J2278" i="9"/>
  <c r="K2277" i="9"/>
  <c r="J2277" i="9"/>
  <c r="K2276" i="9"/>
  <c r="J2276" i="9"/>
  <c r="K2275" i="9"/>
  <c r="J2275" i="9"/>
  <c r="K2274" i="9"/>
  <c r="J2274" i="9"/>
  <c r="K2273" i="9"/>
  <c r="J2273" i="9"/>
  <c r="K2272" i="9"/>
  <c r="J2272" i="9"/>
  <c r="K2271" i="9"/>
  <c r="J2271" i="9"/>
  <c r="K2270" i="9"/>
  <c r="J2270" i="9"/>
  <c r="K2269" i="9"/>
  <c r="J2269" i="9"/>
  <c r="K2268" i="9"/>
  <c r="J2268" i="9"/>
  <c r="K2267" i="9"/>
  <c r="J2267" i="9"/>
  <c r="K2266" i="9"/>
  <c r="J2266" i="9"/>
  <c r="K2265" i="9"/>
  <c r="J2265" i="9"/>
  <c r="K2264" i="9"/>
  <c r="J2264" i="9"/>
  <c r="K2263" i="9"/>
  <c r="J2263" i="9"/>
  <c r="K2262" i="9"/>
  <c r="J2262" i="9"/>
  <c r="K2261" i="9"/>
  <c r="J2261" i="9"/>
  <c r="K2260" i="9"/>
  <c r="J2260" i="9"/>
  <c r="K2259" i="9"/>
  <c r="J2259" i="9"/>
  <c r="K2258" i="9"/>
  <c r="J2258" i="9"/>
  <c r="K2257" i="9"/>
  <c r="J2257" i="9"/>
  <c r="K2256" i="9"/>
  <c r="J2256" i="9"/>
  <c r="K2255" i="9"/>
  <c r="J2255" i="9"/>
  <c r="K2254" i="9"/>
  <c r="J2254" i="9"/>
  <c r="K2253" i="9"/>
  <c r="J2253" i="9"/>
  <c r="K2252" i="9"/>
  <c r="J2252" i="9"/>
  <c r="K2251" i="9"/>
  <c r="J2251" i="9"/>
  <c r="K2250" i="9"/>
  <c r="J2250" i="9"/>
  <c r="K2249" i="9"/>
  <c r="J2249" i="9"/>
  <c r="K2248" i="9"/>
  <c r="J2248" i="9"/>
  <c r="K2247" i="9"/>
  <c r="J2247" i="9"/>
  <c r="K2246" i="9"/>
  <c r="J2246" i="9"/>
  <c r="K2245" i="9"/>
  <c r="J2245" i="9"/>
  <c r="K2244" i="9"/>
  <c r="J2244" i="9"/>
  <c r="K2243" i="9"/>
  <c r="J2243" i="9"/>
  <c r="K2242" i="9"/>
  <c r="J2242" i="9"/>
  <c r="K2241" i="9"/>
  <c r="J2241" i="9"/>
  <c r="K2240" i="9"/>
  <c r="J2240" i="9"/>
  <c r="K2239" i="9"/>
  <c r="J2239" i="9"/>
  <c r="K2238" i="9"/>
  <c r="J2238" i="9"/>
  <c r="K2237" i="9"/>
  <c r="J2237" i="9"/>
  <c r="K2236" i="9"/>
  <c r="J2236" i="9"/>
  <c r="K2235" i="9"/>
  <c r="J2235" i="9"/>
  <c r="K2234" i="9"/>
  <c r="J2234" i="9"/>
  <c r="K2233" i="9"/>
  <c r="J2233" i="9"/>
  <c r="K2232" i="9"/>
  <c r="J2232" i="9"/>
  <c r="K2231" i="9"/>
  <c r="J2231" i="9"/>
  <c r="K2230" i="9"/>
  <c r="J2230" i="9"/>
  <c r="K2229" i="9"/>
  <c r="J2229" i="9"/>
  <c r="K2228" i="9"/>
  <c r="J2228" i="9"/>
  <c r="K2227" i="9"/>
  <c r="J2227" i="9"/>
  <c r="K2226" i="9"/>
  <c r="J2226" i="9"/>
  <c r="K2225" i="9"/>
  <c r="J2225" i="9"/>
  <c r="K2224" i="9"/>
  <c r="J2224" i="9"/>
  <c r="K2223" i="9"/>
  <c r="J2223" i="9"/>
  <c r="K2222" i="9"/>
  <c r="J2222" i="9"/>
  <c r="K2221" i="9"/>
  <c r="J2221" i="9"/>
  <c r="K2220" i="9"/>
  <c r="J2220" i="9"/>
  <c r="K2219" i="9"/>
  <c r="J2219" i="9"/>
  <c r="K2218" i="9"/>
  <c r="J2218" i="9"/>
  <c r="K2217" i="9"/>
  <c r="J2217" i="9"/>
  <c r="K2216" i="9"/>
  <c r="J2216" i="9"/>
  <c r="K2215" i="9"/>
  <c r="J2215" i="9"/>
  <c r="K2214" i="9"/>
  <c r="J2214" i="9"/>
  <c r="K2213" i="9"/>
  <c r="J2213" i="9"/>
  <c r="K2212" i="9"/>
  <c r="J2212" i="9"/>
  <c r="K2211" i="9"/>
  <c r="J2211" i="9"/>
  <c r="K2210" i="9"/>
  <c r="J2210" i="9"/>
  <c r="K2209" i="9"/>
  <c r="J2209" i="9"/>
  <c r="K2208" i="9"/>
  <c r="J2208" i="9"/>
  <c r="K2207" i="9"/>
  <c r="J2207" i="9"/>
  <c r="K2206" i="9"/>
  <c r="J2206" i="9"/>
  <c r="K2205" i="9"/>
  <c r="J2205" i="9"/>
  <c r="K2204" i="9"/>
  <c r="J2204" i="9"/>
  <c r="K2203" i="9"/>
  <c r="J2203" i="9"/>
  <c r="K2202" i="9"/>
  <c r="J2202" i="9"/>
  <c r="K2201" i="9"/>
  <c r="J2201" i="9"/>
  <c r="K2200" i="9"/>
  <c r="J2200" i="9"/>
  <c r="K2199" i="9"/>
  <c r="J2199" i="9"/>
  <c r="K2198" i="9"/>
  <c r="J2198" i="9"/>
  <c r="K2197" i="9"/>
  <c r="J2197" i="9"/>
  <c r="K2196" i="9"/>
  <c r="J2196" i="9"/>
  <c r="K2195" i="9"/>
  <c r="J2195" i="9"/>
  <c r="K2194" i="9"/>
  <c r="J2194" i="9"/>
  <c r="K2193" i="9"/>
  <c r="J2193" i="9"/>
  <c r="K2192" i="9"/>
  <c r="J2192" i="9"/>
  <c r="K2191" i="9"/>
  <c r="J2191" i="9"/>
  <c r="K2190" i="9"/>
  <c r="J2190" i="9"/>
  <c r="K2189" i="9"/>
  <c r="J2189" i="9"/>
  <c r="K2188" i="9"/>
  <c r="J2188" i="9"/>
  <c r="K2187" i="9"/>
  <c r="J2187" i="9"/>
  <c r="K2186" i="9"/>
  <c r="J2186" i="9"/>
  <c r="K2185" i="9"/>
  <c r="J2185" i="9"/>
  <c r="K2184" i="9"/>
  <c r="J2184" i="9"/>
  <c r="K2183" i="9"/>
  <c r="J2183" i="9"/>
  <c r="K2182" i="9"/>
  <c r="J2182" i="9"/>
  <c r="K2181" i="9"/>
  <c r="J2181" i="9"/>
  <c r="K2180" i="9"/>
  <c r="J2180" i="9"/>
  <c r="K2179" i="9"/>
  <c r="J2179" i="9"/>
  <c r="K2178" i="9"/>
  <c r="J2178" i="9"/>
  <c r="K2177" i="9"/>
  <c r="J2177" i="9"/>
  <c r="K2176" i="9"/>
  <c r="J2176" i="9"/>
  <c r="K2175" i="9"/>
  <c r="J2175" i="9"/>
  <c r="K2174" i="9"/>
  <c r="J2174" i="9"/>
  <c r="K2173" i="9"/>
  <c r="J2173" i="9"/>
  <c r="K2172" i="9"/>
  <c r="J2172" i="9"/>
  <c r="K2171" i="9"/>
  <c r="J2171" i="9"/>
  <c r="K2170" i="9"/>
  <c r="J2170" i="9"/>
  <c r="K2169" i="9"/>
  <c r="J2169" i="9"/>
  <c r="K2168" i="9"/>
  <c r="J2168" i="9"/>
  <c r="K2167" i="9"/>
  <c r="J2167" i="9"/>
  <c r="K2166" i="9"/>
  <c r="J2166" i="9"/>
  <c r="K2165" i="9"/>
  <c r="J2165" i="9"/>
  <c r="K2164" i="9"/>
  <c r="J2164" i="9"/>
  <c r="K2163" i="9"/>
  <c r="J2163" i="9"/>
  <c r="K2162" i="9"/>
  <c r="J2162" i="9"/>
  <c r="K2161" i="9"/>
  <c r="J2161" i="9"/>
  <c r="K2160" i="9"/>
  <c r="J2160" i="9"/>
  <c r="K2159" i="9"/>
  <c r="J2159" i="9"/>
  <c r="K2158" i="9"/>
  <c r="J2158" i="9"/>
  <c r="K2157" i="9"/>
  <c r="J2157" i="9"/>
  <c r="K2156" i="9"/>
  <c r="J2156" i="9"/>
  <c r="K2155" i="9"/>
  <c r="J2155" i="9"/>
  <c r="K2154" i="9"/>
  <c r="J2154" i="9"/>
  <c r="K2153" i="9"/>
  <c r="J2153" i="9"/>
  <c r="K2152" i="9"/>
  <c r="J2152" i="9"/>
  <c r="K2151" i="9"/>
  <c r="J2151" i="9"/>
  <c r="K2150" i="9"/>
  <c r="J2150" i="9"/>
  <c r="K2149" i="9"/>
  <c r="J2149" i="9"/>
  <c r="K2148" i="9"/>
  <c r="J2148" i="9"/>
  <c r="K2147" i="9"/>
  <c r="J2147" i="9"/>
  <c r="K2146" i="9"/>
  <c r="J2146" i="9"/>
  <c r="K2145" i="9"/>
  <c r="J2145" i="9"/>
  <c r="K2144" i="9"/>
  <c r="J2144" i="9"/>
  <c r="K2143" i="9"/>
  <c r="J2143" i="9"/>
  <c r="K2142" i="9"/>
  <c r="J2142" i="9"/>
  <c r="K2141" i="9"/>
  <c r="J2141" i="9"/>
  <c r="K2140" i="9"/>
  <c r="J2140" i="9"/>
  <c r="K2139" i="9"/>
  <c r="J2139" i="9"/>
  <c r="K2138" i="9"/>
  <c r="J2138" i="9"/>
  <c r="K2137" i="9"/>
  <c r="J2137" i="9"/>
  <c r="K2136" i="9"/>
  <c r="J2136" i="9"/>
  <c r="K2135" i="9"/>
  <c r="J2135" i="9"/>
  <c r="K2134" i="9"/>
  <c r="J2134" i="9"/>
  <c r="K2133" i="9"/>
  <c r="J2133" i="9"/>
  <c r="K2132" i="9"/>
  <c r="J2132" i="9"/>
  <c r="K2131" i="9"/>
  <c r="J2131" i="9"/>
  <c r="K2130" i="9"/>
  <c r="J2130" i="9"/>
  <c r="K2129" i="9"/>
  <c r="J2129" i="9"/>
  <c r="K2128" i="9"/>
  <c r="J2128" i="9"/>
  <c r="K2127" i="9"/>
  <c r="J2127" i="9"/>
  <c r="K2126" i="9"/>
  <c r="J2126" i="9"/>
  <c r="K2125" i="9"/>
  <c r="J2125" i="9"/>
  <c r="K2124" i="9"/>
  <c r="J2124" i="9"/>
  <c r="K2123" i="9"/>
  <c r="J2123" i="9"/>
  <c r="K2122" i="9"/>
  <c r="J2122" i="9"/>
  <c r="K2121" i="9"/>
  <c r="J2121" i="9"/>
  <c r="K2120" i="9"/>
  <c r="J2120" i="9"/>
  <c r="K2119" i="9"/>
  <c r="J2119" i="9"/>
  <c r="K2118" i="9"/>
  <c r="J2118" i="9"/>
  <c r="K2117" i="9"/>
  <c r="J2117" i="9"/>
  <c r="K2116" i="9"/>
  <c r="J2116" i="9"/>
  <c r="K2115" i="9"/>
  <c r="J2115" i="9"/>
  <c r="K2114" i="9"/>
  <c r="J2114" i="9"/>
  <c r="K2113" i="9"/>
  <c r="J2113" i="9"/>
  <c r="K2112" i="9"/>
  <c r="J2112" i="9"/>
  <c r="K2111" i="9"/>
  <c r="J2111" i="9"/>
  <c r="K2110" i="9"/>
  <c r="J2110" i="9"/>
  <c r="K2109" i="9"/>
  <c r="J2109" i="9"/>
  <c r="K2108" i="9"/>
  <c r="J2108" i="9"/>
  <c r="K2107" i="9"/>
  <c r="J2107" i="9"/>
  <c r="K2106" i="9"/>
  <c r="J2106" i="9"/>
  <c r="K2105" i="9"/>
  <c r="J2105" i="9"/>
  <c r="K2104" i="9"/>
  <c r="J2104" i="9"/>
  <c r="K2103" i="9"/>
  <c r="J2103" i="9"/>
  <c r="K2102" i="9"/>
  <c r="J2102" i="9"/>
  <c r="K2101" i="9"/>
  <c r="J2101" i="9"/>
  <c r="K2100" i="9"/>
  <c r="J2100" i="9"/>
  <c r="K2099" i="9"/>
  <c r="J2099" i="9"/>
  <c r="K2098" i="9"/>
  <c r="J2098" i="9"/>
  <c r="K2097" i="9"/>
  <c r="J2097" i="9"/>
  <c r="K2096" i="9"/>
  <c r="J2096" i="9"/>
  <c r="K2095" i="9"/>
  <c r="J2095" i="9"/>
  <c r="K2094" i="9"/>
  <c r="J2094" i="9"/>
  <c r="K2093" i="9"/>
  <c r="J2093" i="9"/>
  <c r="K2092" i="9"/>
  <c r="J2092" i="9"/>
  <c r="K2091" i="9"/>
  <c r="J2091" i="9"/>
  <c r="K2090" i="9"/>
  <c r="J2090" i="9"/>
  <c r="K2089" i="9"/>
  <c r="J2089" i="9"/>
  <c r="K2088" i="9"/>
  <c r="J2088" i="9"/>
  <c r="K2087" i="9"/>
  <c r="J2087" i="9"/>
  <c r="K2086" i="9"/>
  <c r="J2086" i="9"/>
  <c r="K2085" i="9"/>
  <c r="J2085" i="9"/>
  <c r="K2084" i="9"/>
  <c r="J2084" i="9"/>
  <c r="K2083" i="9"/>
  <c r="J2083" i="9"/>
  <c r="K2082" i="9"/>
  <c r="J2082" i="9"/>
  <c r="K2081" i="9"/>
  <c r="J2081" i="9"/>
  <c r="K2080" i="9"/>
  <c r="J2080" i="9"/>
  <c r="K2079" i="9"/>
  <c r="J2079" i="9"/>
  <c r="K2078" i="9"/>
  <c r="J2078" i="9"/>
  <c r="K2077" i="9"/>
  <c r="J2077" i="9"/>
  <c r="K2076" i="9"/>
  <c r="J2076" i="9"/>
  <c r="K2075" i="9"/>
  <c r="J2075" i="9"/>
  <c r="K2074" i="9"/>
  <c r="J2074" i="9"/>
  <c r="K2073" i="9"/>
  <c r="J2073" i="9"/>
  <c r="K2072" i="9"/>
  <c r="J2072" i="9"/>
  <c r="K2071" i="9"/>
  <c r="J2071" i="9"/>
  <c r="K2070" i="9"/>
  <c r="J2070" i="9"/>
  <c r="K2069" i="9"/>
  <c r="J2069" i="9"/>
  <c r="K2068" i="9"/>
  <c r="J2068" i="9"/>
  <c r="K2067" i="9"/>
  <c r="J2067" i="9"/>
  <c r="K2066" i="9"/>
  <c r="J2066" i="9"/>
  <c r="K2065" i="9"/>
  <c r="J2065" i="9"/>
  <c r="K2064" i="9"/>
  <c r="J2064" i="9"/>
  <c r="K2063" i="9"/>
  <c r="J2063" i="9"/>
  <c r="K2062" i="9"/>
  <c r="J2062" i="9"/>
  <c r="K2061" i="9"/>
  <c r="J2061" i="9"/>
  <c r="K2060" i="9"/>
  <c r="J2060" i="9"/>
  <c r="K2059" i="9"/>
  <c r="J2059" i="9"/>
  <c r="K2058" i="9"/>
  <c r="J2058" i="9"/>
  <c r="K2057" i="9"/>
  <c r="J2057" i="9"/>
  <c r="K2056" i="9"/>
  <c r="J2056" i="9"/>
  <c r="K2055" i="9"/>
  <c r="J2055" i="9"/>
  <c r="K2054" i="9"/>
  <c r="J2054" i="9"/>
  <c r="K2053" i="9"/>
  <c r="J2053" i="9"/>
  <c r="K2052" i="9"/>
  <c r="J2052" i="9"/>
  <c r="K2051" i="9"/>
  <c r="J2051" i="9"/>
  <c r="K2050" i="9"/>
  <c r="J2050" i="9"/>
  <c r="K2049" i="9"/>
  <c r="J2049" i="9"/>
  <c r="K2048" i="9"/>
  <c r="J2048" i="9"/>
  <c r="K2047" i="9"/>
  <c r="J2047" i="9"/>
  <c r="K2046" i="9"/>
  <c r="J2046" i="9"/>
  <c r="K2045" i="9"/>
  <c r="J2045" i="9"/>
  <c r="K2044" i="9"/>
  <c r="J2044" i="9"/>
  <c r="K2043" i="9"/>
  <c r="J2043" i="9"/>
  <c r="K2042" i="9"/>
  <c r="J2042" i="9"/>
  <c r="K2041" i="9"/>
  <c r="J2041" i="9"/>
  <c r="K2040" i="9"/>
  <c r="J2040" i="9"/>
  <c r="K2039" i="9"/>
  <c r="J2039" i="9"/>
  <c r="K2038" i="9"/>
  <c r="J2038" i="9"/>
  <c r="K2037" i="9"/>
  <c r="J2037" i="9"/>
  <c r="K2036" i="9"/>
  <c r="J2036" i="9"/>
  <c r="K2035" i="9"/>
  <c r="J2035" i="9"/>
  <c r="K2034" i="9"/>
  <c r="J2034" i="9"/>
  <c r="K2033" i="9"/>
  <c r="J2033" i="9"/>
  <c r="K2032" i="9"/>
  <c r="J2032" i="9"/>
  <c r="K2031" i="9"/>
  <c r="J2031" i="9"/>
  <c r="K2030" i="9"/>
  <c r="J2030" i="9"/>
  <c r="K2029" i="9"/>
  <c r="J2029" i="9"/>
  <c r="K2028" i="9"/>
  <c r="J2028" i="9"/>
  <c r="K2027" i="9"/>
  <c r="J2027" i="9"/>
  <c r="K2026" i="9"/>
  <c r="J2026" i="9"/>
  <c r="K2025" i="9"/>
  <c r="J2025" i="9"/>
  <c r="K2024" i="9"/>
  <c r="J2024" i="9"/>
  <c r="K2023" i="9"/>
  <c r="J2023" i="9"/>
  <c r="K2022" i="9"/>
  <c r="J2022" i="9"/>
  <c r="K2021" i="9"/>
  <c r="J2021" i="9"/>
  <c r="K2020" i="9"/>
  <c r="J2020" i="9"/>
  <c r="K2019" i="9"/>
  <c r="J2019" i="9"/>
  <c r="K2018" i="9"/>
  <c r="J2018" i="9"/>
  <c r="K2017" i="9"/>
  <c r="J2017" i="9"/>
  <c r="K2016" i="9"/>
  <c r="J2016" i="9"/>
  <c r="K2015" i="9"/>
  <c r="J2015" i="9"/>
  <c r="K2014" i="9"/>
  <c r="J2014" i="9"/>
  <c r="K2013" i="9"/>
  <c r="J2013" i="9"/>
  <c r="K2012" i="9"/>
  <c r="J2012" i="9"/>
  <c r="K2011" i="9"/>
  <c r="J2011" i="9"/>
  <c r="K2010" i="9"/>
  <c r="J2010" i="9"/>
  <c r="K2009" i="9"/>
  <c r="J2009" i="9"/>
  <c r="K2008" i="9"/>
  <c r="J2008" i="9"/>
  <c r="K2007" i="9"/>
  <c r="J2007" i="9"/>
  <c r="K2006" i="9"/>
  <c r="J2006" i="9"/>
  <c r="K2005" i="9"/>
  <c r="J2005" i="9"/>
  <c r="K2004" i="9"/>
  <c r="J2004" i="9"/>
  <c r="K2003" i="9"/>
  <c r="J2003" i="9"/>
  <c r="K2002" i="9"/>
  <c r="J2002" i="9"/>
  <c r="K2001" i="9"/>
  <c r="J2001" i="9"/>
  <c r="K2000" i="9"/>
  <c r="J2000" i="9"/>
  <c r="K1999" i="9"/>
  <c r="J1999" i="9"/>
  <c r="K1998" i="9"/>
  <c r="J1998" i="9"/>
  <c r="K1997" i="9"/>
  <c r="J1997" i="9"/>
  <c r="K1996" i="9"/>
  <c r="J1996" i="9"/>
  <c r="K1995" i="9"/>
  <c r="J1995" i="9"/>
  <c r="K1994" i="9"/>
  <c r="J1994" i="9"/>
  <c r="K1993" i="9"/>
  <c r="J1993" i="9"/>
  <c r="K1992" i="9"/>
  <c r="J1992" i="9"/>
  <c r="K1991" i="9"/>
  <c r="J1991" i="9"/>
  <c r="K1990" i="9"/>
  <c r="J1990" i="9"/>
  <c r="K1989" i="9"/>
  <c r="J1989" i="9"/>
  <c r="K1988" i="9"/>
  <c r="J1988" i="9"/>
  <c r="K1987" i="9"/>
  <c r="J1987" i="9"/>
  <c r="K1986" i="9"/>
  <c r="J1986" i="9"/>
  <c r="K1985" i="9"/>
  <c r="J1985" i="9"/>
  <c r="K1984" i="9"/>
  <c r="J1984" i="9"/>
  <c r="K1983" i="9"/>
  <c r="J1983" i="9"/>
  <c r="K1982" i="9"/>
  <c r="J1982" i="9"/>
  <c r="K1981" i="9"/>
  <c r="J1981" i="9"/>
  <c r="K1980" i="9"/>
  <c r="J1980" i="9"/>
  <c r="K1979" i="9"/>
  <c r="J1979" i="9"/>
  <c r="K1978" i="9"/>
  <c r="J1978" i="9"/>
  <c r="K1977" i="9"/>
  <c r="J1977" i="9"/>
  <c r="K1976" i="9"/>
  <c r="J1976" i="9"/>
  <c r="K1975" i="9"/>
  <c r="J1975" i="9"/>
  <c r="K1974" i="9"/>
  <c r="J1974" i="9"/>
  <c r="K1973" i="9"/>
  <c r="J1973" i="9"/>
  <c r="K1972" i="9"/>
  <c r="J1972" i="9"/>
  <c r="K1971" i="9"/>
  <c r="J1971" i="9"/>
  <c r="K1970" i="9"/>
  <c r="J1970" i="9"/>
  <c r="K1969" i="9"/>
  <c r="J1969" i="9"/>
  <c r="K1968" i="9"/>
  <c r="J1968" i="9"/>
  <c r="K1967" i="9"/>
  <c r="J1967" i="9"/>
  <c r="K1966" i="9"/>
  <c r="J1966" i="9"/>
  <c r="K1965" i="9"/>
  <c r="J1965" i="9"/>
  <c r="K1964" i="9"/>
  <c r="J1964" i="9"/>
  <c r="K1963" i="9"/>
  <c r="J1963" i="9"/>
  <c r="K1962" i="9"/>
  <c r="J1962" i="9"/>
  <c r="K1961" i="9"/>
  <c r="J1961" i="9"/>
  <c r="K1960" i="9"/>
  <c r="J1960" i="9"/>
  <c r="K1959" i="9"/>
  <c r="J1959" i="9"/>
  <c r="K1958" i="9"/>
  <c r="J1958" i="9"/>
  <c r="K1957" i="9"/>
  <c r="J1957" i="9"/>
  <c r="K1956" i="9"/>
  <c r="J1956" i="9"/>
  <c r="K1955" i="9"/>
  <c r="J1955" i="9"/>
  <c r="K1954" i="9"/>
  <c r="J1954" i="9"/>
  <c r="K1953" i="9"/>
  <c r="J1953" i="9"/>
  <c r="K1952" i="9"/>
  <c r="J1952" i="9"/>
  <c r="K1951" i="9"/>
  <c r="J1951" i="9"/>
  <c r="K1950" i="9"/>
  <c r="J1950" i="9"/>
  <c r="K1949" i="9"/>
  <c r="J1949" i="9"/>
  <c r="K1948" i="9"/>
  <c r="J1948" i="9"/>
  <c r="K1947" i="9"/>
  <c r="J1947" i="9"/>
  <c r="K1946" i="9"/>
  <c r="J1946" i="9"/>
  <c r="K1945" i="9"/>
  <c r="J1945" i="9"/>
  <c r="K1944" i="9"/>
  <c r="J1944" i="9"/>
  <c r="K1943" i="9"/>
  <c r="J1943" i="9"/>
  <c r="K1942" i="9"/>
  <c r="J1942" i="9"/>
  <c r="K1941" i="9"/>
  <c r="J1941" i="9"/>
  <c r="K1940" i="9"/>
  <c r="J1940" i="9"/>
  <c r="K1939" i="9"/>
  <c r="J1939" i="9"/>
  <c r="K1938" i="9"/>
  <c r="J1938" i="9"/>
  <c r="K1937" i="9"/>
  <c r="J1937" i="9"/>
  <c r="K1936" i="9"/>
  <c r="J1936" i="9"/>
  <c r="K1935" i="9"/>
  <c r="J1935" i="9"/>
  <c r="K1934" i="9"/>
  <c r="J1934" i="9"/>
  <c r="K1933" i="9"/>
  <c r="J1933" i="9"/>
  <c r="K1932" i="9"/>
  <c r="J1932" i="9"/>
  <c r="K1931" i="9"/>
  <c r="J1931" i="9"/>
  <c r="K1930" i="9"/>
  <c r="J1930" i="9"/>
  <c r="K1929" i="9"/>
  <c r="J1929" i="9"/>
  <c r="K1928" i="9"/>
  <c r="J1928" i="9"/>
  <c r="K1927" i="9"/>
  <c r="J1927" i="9"/>
  <c r="K1926" i="9"/>
  <c r="J1926" i="9"/>
  <c r="K1925" i="9"/>
  <c r="J1925" i="9"/>
  <c r="K1924" i="9"/>
  <c r="J1924" i="9"/>
  <c r="K1923" i="9"/>
  <c r="J1923" i="9"/>
  <c r="K1922" i="9"/>
  <c r="J1922" i="9"/>
  <c r="K1921" i="9"/>
  <c r="J1921" i="9"/>
  <c r="K1920" i="9"/>
  <c r="J1920" i="9"/>
  <c r="K1919" i="9"/>
  <c r="J1919" i="9"/>
  <c r="K1918" i="9"/>
  <c r="J1918" i="9"/>
  <c r="K1917" i="9"/>
  <c r="J1917" i="9"/>
  <c r="K1916" i="9"/>
  <c r="J1916" i="9"/>
  <c r="K1915" i="9"/>
  <c r="J1915" i="9"/>
  <c r="K1914" i="9"/>
  <c r="J1914" i="9"/>
  <c r="K1913" i="9"/>
  <c r="J1913" i="9"/>
  <c r="K1912" i="9"/>
  <c r="J1912" i="9"/>
  <c r="K1911" i="9"/>
  <c r="J1911" i="9"/>
  <c r="K1910" i="9"/>
  <c r="J1910" i="9"/>
  <c r="K1909" i="9"/>
  <c r="J1909" i="9"/>
  <c r="K1908" i="9"/>
  <c r="J1908" i="9"/>
  <c r="K1907" i="9"/>
  <c r="J1907" i="9"/>
  <c r="K1906" i="9"/>
  <c r="J1906" i="9"/>
  <c r="K1905" i="9"/>
  <c r="J1905" i="9"/>
  <c r="K1904" i="9"/>
  <c r="J1904" i="9"/>
  <c r="K1903" i="9"/>
  <c r="J1903" i="9"/>
  <c r="K1902" i="9"/>
  <c r="J1902" i="9"/>
  <c r="K1901" i="9"/>
  <c r="J1901" i="9"/>
  <c r="K1900" i="9"/>
  <c r="J1900" i="9"/>
  <c r="K1899" i="9"/>
  <c r="J1899" i="9"/>
  <c r="K1898" i="9"/>
  <c r="J1898" i="9"/>
  <c r="K1897" i="9"/>
  <c r="J1897" i="9"/>
  <c r="K1896" i="9"/>
  <c r="J1896" i="9"/>
  <c r="K1895" i="9"/>
  <c r="J1895" i="9"/>
  <c r="K1894" i="9"/>
  <c r="J1894" i="9"/>
  <c r="K1893" i="9"/>
  <c r="J1893" i="9"/>
  <c r="K1892" i="9"/>
  <c r="J1892" i="9"/>
  <c r="K1891" i="9"/>
  <c r="J1891" i="9"/>
  <c r="K1890" i="9"/>
  <c r="J1890" i="9"/>
  <c r="K1889" i="9"/>
  <c r="J1889" i="9"/>
  <c r="K1888" i="9"/>
  <c r="J1888" i="9"/>
  <c r="K1887" i="9"/>
  <c r="J1887" i="9"/>
  <c r="K1886" i="9"/>
  <c r="J1886" i="9"/>
  <c r="K1885" i="9"/>
  <c r="J1885" i="9"/>
  <c r="K1884" i="9"/>
  <c r="J1884" i="9"/>
  <c r="K1883" i="9"/>
  <c r="J1883" i="9"/>
  <c r="K1882" i="9"/>
  <c r="J1882" i="9"/>
  <c r="K1881" i="9"/>
  <c r="J1881" i="9"/>
  <c r="K1880" i="9"/>
  <c r="J1880" i="9"/>
  <c r="K1879" i="9"/>
  <c r="J1879" i="9"/>
  <c r="K1878" i="9"/>
  <c r="J1878" i="9"/>
  <c r="K1877" i="9"/>
  <c r="J1877" i="9"/>
  <c r="K1876" i="9"/>
  <c r="J1876" i="9"/>
  <c r="K1875" i="9"/>
  <c r="J1875" i="9"/>
  <c r="K1874" i="9"/>
  <c r="J1874" i="9"/>
  <c r="K1873" i="9"/>
  <c r="J1873" i="9"/>
  <c r="K1872" i="9"/>
  <c r="J1872" i="9"/>
  <c r="K1871" i="9"/>
  <c r="J1871" i="9"/>
  <c r="K1870" i="9"/>
  <c r="J1870" i="9"/>
  <c r="K1869" i="9"/>
  <c r="J1869" i="9"/>
  <c r="K1868" i="9"/>
  <c r="J1868" i="9"/>
  <c r="K1867" i="9"/>
  <c r="J1867" i="9"/>
  <c r="K1866" i="9"/>
  <c r="J1866" i="9"/>
  <c r="K1865" i="9"/>
  <c r="J1865" i="9"/>
  <c r="K1864" i="9"/>
  <c r="J1864" i="9"/>
  <c r="K1863" i="9"/>
  <c r="J1863" i="9"/>
  <c r="K1862" i="9"/>
  <c r="J1862" i="9"/>
  <c r="K1861" i="9"/>
  <c r="J1861" i="9"/>
  <c r="K1860" i="9"/>
  <c r="J1860" i="9"/>
  <c r="K1859" i="9"/>
  <c r="J1859" i="9"/>
  <c r="K1858" i="9"/>
  <c r="J1858" i="9"/>
  <c r="K1857" i="9"/>
  <c r="J1857" i="9"/>
  <c r="K1856" i="9"/>
  <c r="J1856" i="9"/>
  <c r="K1855" i="9"/>
  <c r="J1855" i="9"/>
  <c r="K1854" i="9"/>
  <c r="J1854" i="9"/>
  <c r="K1853" i="9"/>
  <c r="J1853" i="9"/>
  <c r="K1852" i="9"/>
  <c r="J1852" i="9"/>
  <c r="K1851" i="9"/>
  <c r="J1851" i="9"/>
  <c r="K1850" i="9"/>
  <c r="J1850" i="9"/>
  <c r="K1849" i="9"/>
  <c r="J1849" i="9"/>
  <c r="K1848" i="9"/>
  <c r="J1848" i="9"/>
  <c r="K1847" i="9"/>
  <c r="J1847" i="9"/>
  <c r="K1846" i="9"/>
  <c r="J1846" i="9"/>
  <c r="K1845" i="9"/>
  <c r="J1845" i="9"/>
  <c r="K1844" i="9"/>
  <c r="J1844" i="9"/>
  <c r="K1843" i="9"/>
  <c r="J1843" i="9"/>
  <c r="K1842" i="9"/>
  <c r="J1842" i="9"/>
  <c r="K1841" i="9"/>
  <c r="J1841" i="9"/>
  <c r="K1840" i="9"/>
  <c r="J1840" i="9"/>
  <c r="K1839" i="9"/>
  <c r="J1839" i="9"/>
  <c r="K1838" i="9"/>
  <c r="J1838" i="9"/>
  <c r="K1837" i="9"/>
  <c r="J1837" i="9"/>
  <c r="K1836" i="9"/>
  <c r="J1836" i="9"/>
  <c r="K1835" i="9"/>
  <c r="J1835" i="9"/>
  <c r="K1834" i="9"/>
  <c r="J1834" i="9"/>
  <c r="K1833" i="9"/>
  <c r="J1833" i="9"/>
  <c r="K1832" i="9"/>
  <c r="J1832" i="9"/>
  <c r="K1831" i="9"/>
  <c r="J1831" i="9"/>
  <c r="K1830" i="9"/>
  <c r="J1830" i="9"/>
  <c r="K1829" i="9"/>
  <c r="J1829" i="9"/>
  <c r="K1828" i="9"/>
  <c r="J1828" i="9"/>
  <c r="K1827" i="9"/>
  <c r="J1827" i="9"/>
  <c r="K1826" i="9"/>
  <c r="J1826" i="9"/>
  <c r="K1825" i="9"/>
  <c r="J1825" i="9"/>
  <c r="K1824" i="9"/>
  <c r="J1824" i="9"/>
  <c r="K1823" i="9"/>
  <c r="J1823" i="9"/>
  <c r="K1822" i="9"/>
  <c r="J1822" i="9"/>
  <c r="K1821" i="9"/>
  <c r="J1821" i="9"/>
  <c r="K1820" i="9"/>
  <c r="J1820" i="9"/>
  <c r="K1819" i="9"/>
  <c r="J1819" i="9"/>
  <c r="K1818" i="9"/>
  <c r="J1818" i="9"/>
  <c r="K1817" i="9"/>
  <c r="J1817" i="9"/>
  <c r="K1816" i="9"/>
  <c r="J1816" i="9"/>
  <c r="K1815" i="9"/>
  <c r="J1815" i="9"/>
  <c r="K1814" i="9"/>
  <c r="J1814" i="9"/>
  <c r="K1813" i="9"/>
  <c r="J1813" i="9"/>
  <c r="K1812" i="9"/>
  <c r="J1812" i="9"/>
  <c r="K1811" i="9"/>
  <c r="J1811" i="9"/>
  <c r="K1810" i="9"/>
  <c r="J1810" i="9"/>
  <c r="K1809" i="9"/>
  <c r="J1809" i="9"/>
  <c r="K1808" i="9"/>
  <c r="J1808" i="9"/>
  <c r="K1807" i="9"/>
  <c r="J1807" i="9"/>
  <c r="K1806" i="9"/>
  <c r="J1806" i="9"/>
  <c r="K1805" i="9"/>
  <c r="J1805" i="9"/>
  <c r="K1804" i="9"/>
  <c r="J1804" i="9"/>
  <c r="K1803" i="9"/>
  <c r="J1803" i="9"/>
  <c r="K1802" i="9"/>
  <c r="J1802" i="9"/>
  <c r="K1801" i="9"/>
  <c r="J1801" i="9"/>
  <c r="K1800" i="9"/>
  <c r="J1800" i="9"/>
  <c r="K1799" i="9"/>
  <c r="J1799" i="9"/>
  <c r="K1798" i="9"/>
  <c r="J1798" i="9"/>
  <c r="K1797" i="9"/>
  <c r="J1797" i="9"/>
  <c r="K1796" i="9"/>
  <c r="J1796" i="9"/>
  <c r="K1795" i="9"/>
  <c r="J1795" i="9"/>
  <c r="K1794" i="9"/>
  <c r="J1794" i="9"/>
  <c r="K1793" i="9"/>
  <c r="J1793" i="9"/>
  <c r="K1792" i="9"/>
  <c r="J1792" i="9"/>
  <c r="K1791" i="9"/>
  <c r="J1791" i="9"/>
  <c r="K1790" i="9"/>
  <c r="J1790" i="9"/>
  <c r="K1789" i="9"/>
  <c r="J1789" i="9"/>
  <c r="K1788" i="9"/>
  <c r="J1788" i="9"/>
  <c r="K1787" i="9"/>
  <c r="J1787" i="9"/>
  <c r="K1786" i="9"/>
  <c r="J1786" i="9"/>
  <c r="K1785" i="9"/>
  <c r="J1785" i="9"/>
  <c r="K1784" i="9"/>
  <c r="J1784" i="9"/>
  <c r="K1783" i="9"/>
  <c r="J1783" i="9"/>
  <c r="K1782" i="9"/>
  <c r="J1782" i="9"/>
  <c r="K1781" i="9"/>
  <c r="J1781" i="9"/>
  <c r="K1780" i="9"/>
  <c r="J1780" i="9"/>
  <c r="K1779" i="9"/>
  <c r="J1779" i="9"/>
  <c r="K1778" i="9"/>
  <c r="J1778" i="9"/>
  <c r="K1777" i="9"/>
  <c r="J1777" i="9"/>
  <c r="K1776" i="9"/>
  <c r="J1776" i="9"/>
  <c r="K1775" i="9"/>
  <c r="J1775" i="9"/>
  <c r="K1774" i="9"/>
  <c r="J1774" i="9"/>
  <c r="K1773" i="9"/>
  <c r="J1773" i="9"/>
  <c r="K1772" i="9"/>
  <c r="J1772" i="9"/>
  <c r="K1771" i="9"/>
  <c r="J1771" i="9"/>
  <c r="K1770" i="9"/>
  <c r="J1770" i="9"/>
  <c r="K1769" i="9"/>
  <c r="J1769" i="9"/>
  <c r="K1768" i="9"/>
  <c r="J1768" i="9"/>
  <c r="K1767" i="9"/>
  <c r="J1767" i="9"/>
  <c r="K1766" i="9"/>
  <c r="J1766" i="9"/>
  <c r="K1765" i="9"/>
  <c r="J1765" i="9"/>
  <c r="K1764" i="9"/>
  <c r="J1764" i="9"/>
  <c r="K1763" i="9"/>
  <c r="J1763" i="9"/>
  <c r="K1762" i="9"/>
  <c r="J1762" i="9"/>
  <c r="K1761" i="9"/>
  <c r="J1761" i="9"/>
  <c r="K1760" i="9"/>
  <c r="J1760" i="9"/>
  <c r="K1759" i="9"/>
  <c r="J1759" i="9"/>
  <c r="K1758" i="9"/>
  <c r="J1758" i="9"/>
  <c r="K1757" i="9"/>
  <c r="J1757" i="9"/>
  <c r="K1756" i="9"/>
  <c r="J1756" i="9"/>
  <c r="K1755" i="9"/>
  <c r="J1755" i="9"/>
  <c r="K1754" i="9"/>
  <c r="J1754" i="9"/>
  <c r="K1753" i="9"/>
  <c r="J1753" i="9"/>
  <c r="K1752" i="9"/>
  <c r="J1752" i="9"/>
  <c r="K1751" i="9"/>
  <c r="J1751" i="9"/>
  <c r="K1750" i="9"/>
  <c r="J1750" i="9"/>
  <c r="K1749" i="9"/>
  <c r="J1749" i="9"/>
  <c r="K1748" i="9"/>
  <c r="J1748" i="9"/>
  <c r="K1747" i="9"/>
  <c r="J1747" i="9"/>
  <c r="K1746" i="9"/>
  <c r="J1746" i="9"/>
  <c r="K1745" i="9"/>
  <c r="J1745" i="9"/>
  <c r="K1744" i="9"/>
  <c r="J1744" i="9"/>
  <c r="K1743" i="9"/>
  <c r="J1743" i="9"/>
  <c r="K1742" i="9"/>
  <c r="J1742" i="9"/>
  <c r="K1741" i="9"/>
  <c r="J1741" i="9"/>
  <c r="K1740" i="9"/>
  <c r="J1740" i="9"/>
  <c r="K1739" i="9"/>
  <c r="J1739" i="9"/>
  <c r="K1738" i="9"/>
  <c r="J1738" i="9"/>
  <c r="K1737" i="9"/>
  <c r="J1737" i="9"/>
  <c r="K1736" i="9"/>
  <c r="J1736" i="9"/>
  <c r="K1735" i="9"/>
  <c r="J1735" i="9"/>
  <c r="K1734" i="9"/>
  <c r="J1734" i="9"/>
  <c r="K1733" i="9"/>
  <c r="J1733" i="9"/>
  <c r="K1732" i="9"/>
  <c r="J1732" i="9"/>
  <c r="K1731" i="9"/>
  <c r="J1731" i="9"/>
  <c r="K1730" i="9"/>
  <c r="J1730" i="9"/>
  <c r="K1729" i="9"/>
  <c r="J1729" i="9"/>
  <c r="K1728" i="9"/>
  <c r="J1728" i="9"/>
  <c r="K1727" i="9"/>
  <c r="J1727" i="9"/>
  <c r="K1726" i="9"/>
  <c r="J1726" i="9"/>
  <c r="K1725" i="9"/>
  <c r="J1725" i="9"/>
  <c r="K1724" i="9"/>
  <c r="J1724" i="9"/>
  <c r="K1723" i="9"/>
  <c r="J1723" i="9"/>
  <c r="K1722" i="9"/>
  <c r="J1722" i="9"/>
  <c r="K1721" i="9"/>
  <c r="J1721" i="9"/>
  <c r="K1720" i="9"/>
  <c r="J1720" i="9"/>
  <c r="K1719" i="9"/>
  <c r="J1719" i="9"/>
  <c r="K1718" i="9"/>
  <c r="J1718" i="9"/>
  <c r="K1717" i="9"/>
  <c r="J1717" i="9"/>
  <c r="K1716" i="9"/>
  <c r="J1716" i="9"/>
  <c r="K1715" i="9"/>
  <c r="J1715" i="9"/>
  <c r="K1714" i="9"/>
  <c r="J1714" i="9"/>
  <c r="K1713" i="9"/>
  <c r="J1713" i="9"/>
  <c r="K1712" i="9"/>
  <c r="J1712" i="9"/>
  <c r="K1711" i="9"/>
  <c r="J1711" i="9"/>
  <c r="K1710" i="9"/>
  <c r="J1710" i="9"/>
  <c r="K1709" i="9"/>
  <c r="J1709" i="9"/>
  <c r="K1708" i="9"/>
  <c r="J1708" i="9"/>
  <c r="K1707" i="9"/>
  <c r="J1707" i="9"/>
  <c r="K1706" i="9"/>
  <c r="J1706" i="9"/>
  <c r="K1705" i="9"/>
  <c r="J1705" i="9"/>
  <c r="K1704" i="9"/>
  <c r="J1704" i="9"/>
  <c r="K1703" i="9"/>
  <c r="J1703" i="9"/>
  <c r="K1702" i="9"/>
  <c r="J1702" i="9"/>
  <c r="K1701" i="9"/>
  <c r="J1701" i="9"/>
  <c r="K1700" i="9"/>
  <c r="J1700" i="9"/>
  <c r="K1699" i="9"/>
  <c r="J1699" i="9"/>
  <c r="K1698" i="9"/>
  <c r="J1698" i="9"/>
  <c r="K1697" i="9"/>
  <c r="J1697" i="9"/>
  <c r="K1696" i="9"/>
  <c r="J1696" i="9"/>
  <c r="K1695" i="9"/>
  <c r="J1695" i="9"/>
  <c r="K1694" i="9"/>
  <c r="J1694" i="9"/>
  <c r="K1693" i="9"/>
  <c r="J1693" i="9"/>
  <c r="K1692" i="9"/>
  <c r="J1692" i="9"/>
  <c r="K1691" i="9"/>
  <c r="J1691" i="9"/>
  <c r="K1690" i="9"/>
  <c r="J1690" i="9"/>
  <c r="K1689" i="9"/>
  <c r="J1689" i="9"/>
  <c r="K1688" i="9"/>
  <c r="J1688" i="9"/>
  <c r="K1687" i="9"/>
  <c r="J1687" i="9"/>
  <c r="K1686" i="9"/>
  <c r="J1686" i="9"/>
  <c r="K1685" i="9"/>
  <c r="J1685" i="9"/>
  <c r="K1684" i="9"/>
  <c r="J1684" i="9"/>
  <c r="K1683" i="9"/>
  <c r="J1683" i="9"/>
  <c r="K1682" i="9"/>
  <c r="J1682" i="9"/>
  <c r="K1681" i="9"/>
  <c r="J1681" i="9"/>
  <c r="K1680" i="9"/>
  <c r="J1680" i="9"/>
  <c r="K1679" i="9"/>
  <c r="J1679" i="9"/>
  <c r="K1678" i="9"/>
  <c r="J1678" i="9"/>
  <c r="K1677" i="9"/>
  <c r="J1677" i="9"/>
  <c r="K1676" i="9"/>
  <c r="J1676" i="9"/>
  <c r="K1675" i="9"/>
  <c r="J1675" i="9"/>
  <c r="K1674" i="9"/>
  <c r="J1674" i="9"/>
  <c r="K1673" i="9"/>
  <c r="J1673" i="9"/>
  <c r="K1672" i="9"/>
  <c r="J1672" i="9"/>
  <c r="K1671" i="9"/>
  <c r="J1671" i="9"/>
  <c r="K1670" i="9"/>
  <c r="J1670" i="9"/>
  <c r="K1669" i="9"/>
  <c r="J1669" i="9"/>
  <c r="K1668" i="9"/>
  <c r="J1668" i="9"/>
  <c r="K1667" i="9"/>
  <c r="J1667" i="9"/>
  <c r="K1666" i="9"/>
  <c r="J1666" i="9"/>
  <c r="K1665" i="9"/>
  <c r="J1665" i="9"/>
  <c r="K1664" i="9"/>
  <c r="J1664" i="9"/>
  <c r="K1663" i="9"/>
  <c r="J1663" i="9"/>
  <c r="K1662" i="9"/>
  <c r="J1662" i="9"/>
  <c r="K1661" i="9"/>
  <c r="J1661" i="9"/>
  <c r="K1660" i="9"/>
  <c r="J1660" i="9"/>
  <c r="K1659" i="9"/>
  <c r="J1659" i="9"/>
  <c r="K1658" i="9"/>
  <c r="J1658" i="9"/>
  <c r="K1657" i="9"/>
  <c r="J1657" i="9"/>
  <c r="K1656" i="9"/>
  <c r="J1656" i="9"/>
  <c r="K1655" i="9"/>
  <c r="J1655" i="9"/>
  <c r="K1654" i="9"/>
  <c r="J1654" i="9"/>
  <c r="K1653" i="9"/>
  <c r="J1653" i="9"/>
  <c r="K1652" i="9"/>
  <c r="J1652" i="9"/>
  <c r="K1651" i="9"/>
  <c r="J1651" i="9"/>
  <c r="K1650" i="9"/>
  <c r="J1650" i="9"/>
  <c r="K1649" i="9"/>
  <c r="J1649" i="9"/>
  <c r="K1648" i="9"/>
  <c r="J1648" i="9"/>
  <c r="K1647" i="9"/>
  <c r="J1647" i="9"/>
  <c r="K1646" i="9"/>
  <c r="J1646" i="9"/>
  <c r="K1645" i="9"/>
  <c r="J1645" i="9"/>
  <c r="K1644" i="9"/>
  <c r="J1644" i="9"/>
  <c r="K1643" i="9"/>
  <c r="J1643" i="9"/>
  <c r="K1642" i="9"/>
  <c r="J1642" i="9"/>
  <c r="K1641" i="9"/>
  <c r="J1641" i="9"/>
  <c r="K1640" i="9"/>
  <c r="J1640" i="9"/>
  <c r="K1639" i="9"/>
  <c r="J1639" i="9"/>
  <c r="K1638" i="9"/>
  <c r="J1638" i="9"/>
  <c r="K1637" i="9"/>
  <c r="J1637" i="9"/>
  <c r="K1636" i="9"/>
  <c r="J1636" i="9"/>
  <c r="K1635" i="9"/>
  <c r="J1635" i="9"/>
  <c r="K1634" i="9"/>
  <c r="J1634" i="9"/>
  <c r="K1633" i="9"/>
  <c r="J1633" i="9"/>
  <c r="K1632" i="9"/>
  <c r="J1632" i="9"/>
  <c r="K1631" i="9"/>
  <c r="J1631" i="9"/>
  <c r="K1630" i="9"/>
  <c r="J1630" i="9"/>
  <c r="K1629" i="9"/>
  <c r="J1629" i="9"/>
  <c r="K1628" i="9"/>
  <c r="J1628" i="9"/>
  <c r="K1627" i="9"/>
  <c r="J1627" i="9"/>
  <c r="K1626" i="9"/>
  <c r="J1626" i="9"/>
  <c r="K1625" i="9"/>
  <c r="J1625" i="9"/>
  <c r="K1624" i="9"/>
  <c r="J1624" i="9"/>
  <c r="K1623" i="9"/>
  <c r="J1623" i="9"/>
  <c r="K1622" i="9"/>
  <c r="J1622" i="9"/>
  <c r="K1621" i="9"/>
  <c r="J1621" i="9"/>
  <c r="K1620" i="9"/>
  <c r="J1620" i="9"/>
  <c r="K1619" i="9"/>
  <c r="J1619" i="9"/>
  <c r="K1618" i="9"/>
  <c r="J1618" i="9"/>
  <c r="K1617" i="9"/>
  <c r="J1617" i="9"/>
  <c r="K1616" i="9"/>
  <c r="J1616" i="9"/>
  <c r="K1615" i="9"/>
  <c r="J1615" i="9"/>
  <c r="K1614" i="9"/>
  <c r="J1614" i="9"/>
  <c r="K1613" i="9"/>
  <c r="J1613" i="9"/>
  <c r="K1612" i="9"/>
  <c r="J1612" i="9"/>
  <c r="K1611" i="9"/>
  <c r="J1611" i="9"/>
  <c r="K1610" i="9"/>
  <c r="J1610" i="9"/>
  <c r="K1609" i="9"/>
  <c r="J1609" i="9"/>
  <c r="K1608" i="9"/>
  <c r="J1608" i="9"/>
  <c r="K1607" i="9"/>
  <c r="J1607" i="9"/>
  <c r="K1606" i="9"/>
  <c r="J1606" i="9"/>
  <c r="K1605" i="9"/>
  <c r="J1605" i="9"/>
  <c r="K1604" i="9"/>
  <c r="J1604" i="9"/>
  <c r="K1603" i="9"/>
  <c r="J1603" i="9"/>
  <c r="K1602" i="9"/>
  <c r="J1602" i="9"/>
  <c r="K1601" i="9"/>
  <c r="J1601" i="9"/>
  <c r="K1600" i="9"/>
  <c r="J1600" i="9"/>
  <c r="K1599" i="9"/>
  <c r="J1599" i="9"/>
  <c r="K1598" i="9"/>
  <c r="J1598" i="9"/>
  <c r="K1597" i="9"/>
  <c r="J1597" i="9"/>
  <c r="K1596" i="9"/>
  <c r="J1596" i="9"/>
  <c r="K1595" i="9"/>
  <c r="J1595" i="9"/>
  <c r="K1594" i="9"/>
  <c r="J1594" i="9"/>
  <c r="K1593" i="9"/>
  <c r="J1593" i="9"/>
  <c r="K1592" i="9"/>
  <c r="J1592" i="9"/>
  <c r="K1591" i="9"/>
  <c r="J1591" i="9"/>
  <c r="K1590" i="9"/>
  <c r="J1590" i="9"/>
  <c r="K1589" i="9"/>
  <c r="J1589" i="9"/>
  <c r="K1588" i="9"/>
  <c r="J1588" i="9"/>
  <c r="K1587" i="9"/>
  <c r="J1587" i="9"/>
  <c r="K1586" i="9"/>
  <c r="J1586" i="9"/>
  <c r="K1585" i="9"/>
  <c r="J1585" i="9"/>
  <c r="K1584" i="9"/>
  <c r="J1584" i="9"/>
  <c r="K1583" i="9"/>
  <c r="J1583" i="9"/>
  <c r="K1582" i="9"/>
  <c r="J1582" i="9"/>
  <c r="K1581" i="9"/>
  <c r="J1581" i="9"/>
  <c r="K1580" i="9"/>
  <c r="J1580" i="9"/>
  <c r="K1579" i="9"/>
  <c r="J1579" i="9"/>
  <c r="K1578" i="9"/>
  <c r="J1578" i="9"/>
  <c r="K1577" i="9"/>
  <c r="J1577" i="9"/>
  <c r="K1576" i="9"/>
  <c r="J1576" i="9"/>
  <c r="K1575" i="9"/>
  <c r="J1575" i="9"/>
  <c r="K1574" i="9"/>
  <c r="J1574" i="9"/>
  <c r="K1573" i="9"/>
  <c r="J1573" i="9"/>
  <c r="K1572" i="9"/>
  <c r="J1572" i="9"/>
  <c r="K1571" i="9"/>
  <c r="J1571" i="9"/>
  <c r="K1570" i="9"/>
  <c r="J1570" i="9"/>
  <c r="K1569" i="9"/>
  <c r="J1569" i="9"/>
  <c r="K1568" i="9"/>
  <c r="J1568" i="9"/>
  <c r="K1567" i="9"/>
  <c r="J1567" i="9"/>
  <c r="K1566" i="9"/>
  <c r="J1566" i="9"/>
  <c r="K1565" i="9"/>
  <c r="J1565" i="9"/>
  <c r="K1564" i="9"/>
  <c r="J1564" i="9"/>
  <c r="K1563" i="9"/>
  <c r="J1563" i="9"/>
  <c r="K1562" i="9"/>
  <c r="J1562" i="9"/>
  <c r="K1561" i="9"/>
  <c r="J1561" i="9"/>
  <c r="K1560" i="9"/>
  <c r="J1560" i="9"/>
  <c r="K1559" i="9"/>
  <c r="J1559" i="9"/>
  <c r="K1558" i="9"/>
  <c r="J1558" i="9"/>
  <c r="K1557" i="9"/>
  <c r="J1557" i="9"/>
  <c r="K1556" i="9"/>
  <c r="J1556" i="9"/>
  <c r="K1555" i="9"/>
  <c r="J1555" i="9"/>
  <c r="K1554" i="9"/>
  <c r="J1554" i="9"/>
  <c r="K1553" i="9"/>
  <c r="J1553" i="9"/>
  <c r="K1552" i="9"/>
  <c r="J1552" i="9"/>
  <c r="K1551" i="9"/>
  <c r="J1551" i="9"/>
  <c r="K1550" i="9"/>
  <c r="J1550" i="9"/>
  <c r="K1549" i="9"/>
  <c r="J1549" i="9"/>
  <c r="K1548" i="9"/>
  <c r="J1548" i="9"/>
  <c r="K1547" i="9"/>
  <c r="J1547" i="9"/>
  <c r="K1546" i="9"/>
  <c r="J1546" i="9"/>
  <c r="K1545" i="9"/>
  <c r="J1545" i="9"/>
  <c r="K1544" i="9"/>
  <c r="J1544" i="9"/>
  <c r="K1543" i="9"/>
  <c r="J1543" i="9"/>
  <c r="K1542" i="9"/>
  <c r="J1542" i="9"/>
  <c r="K1541" i="9"/>
  <c r="J1541" i="9"/>
  <c r="K1540" i="9"/>
  <c r="J1540" i="9"/>
  <c r="K1539" i="9"/>
  <c r="J1539" i="9"/>
  <c r="K1538" i="9"/>
  <c r="J1538" i="9"/>
  <c r="K1537" i="9"/>
  <c r="J1537" i="9"/>
  <c r="K1536" i="9"/>
  <c r="J1536" i="9"/>
  <c r="K1535" i="9"/>
  <c r="J1535" i="9"/>
  <c r="K1534" i="9"/>
  <c r="J1534" i="9"/>
  <c r="K1533" i="9"/>
  <c r="J1533" i="9"/>
  <c r="K1532" i="9"/>
  <c r="J1532" i="9"/>
  <c r="K1531" i="9"/>
  <c r="J1531" i="9"/>
  <c r="K1530" i="9"/>
  <c r="J1530" i="9"/>
  <c r="K1529" i="9"/>
  <c r="J1529" i="9"/>
  <c r="K1528" i="9"/>
  <c r="J1528" i="9"/>
  <c r="K1527" i="9"/>
  <c r="J1527" i="9"/>
  <c r="K1526" i="9"/>
  <c r="J1526" i="9"/>
  <c r="K1525" i="9"/>
  <c r="J1525" i="9"/>
  <c r="K1524" i="9"/>
  <c r="J1524" i="9"/>
  <c r="K1523" i="9"/>
  <c r="J1523" i="9"/>
  <c r="K1522" i="9"/>
  <c r="J1522" i="9"/>
  <c r="K1521" i="9"/>
  <c r="J1521" i="9"/>
  <c r="K1520" i="9"/>
  <c r="J1520" i="9"/>
  <c r="K1519" i="9"/>
  <c r="J1519" i="9"/>
  <c r="K1518" i="9"/>
  <c r="J1518" i="9"/>
  <c r="K1517" i="9"/>
  <c r="J1517" i="9"/>
  <c r="K1516" i="9"/>
  <c r="J1516" i="9"/>
  <c r="K1515" i="9"/>
  <c r="J1515" i="9"/>
  <c r="K1514" i="9"/>
  <c r="J1514" i="9"/>
  <c r="K1513" i="9"/>
  <c r="J1513" i="9"/>
  <c r="K1512" i="9"/>
  <c r="J1512" i="9"/>
  <c r="K1511" i="9"/>
  <c r="J1511" i="9"/>
  <c r="K1510" i="9"/>
  <c r="J1510" i="9"/>
  <c r="K1509" i="9"/>
  <c r="J1509" i="9"/>
  <c r="K1508" i="9"/>
  <c r="J1508" i="9"/>
  <c r="K1507" i="9"/>
  <c r="J1507" i="9"/>
  <c r="K1506" i="9"/>
  <c r="J1506" i="9"/>
  <c r="K1505" i="9"/>
  <c r="J1505" i="9"/>
  <c r="K1504" i="9"/>
  <c r="J1504" i="9"/>
  <c r="K1503" i="9"/>
  <c r="J1503" i="9"/>
  <c r="K1502" i="9"/>
  <c r="J1502" i="9"/>
  <c r="K1501" i="9"/>
  <c r="J1501" i="9"/>
  <c r="K1500" i="9"/>
  <c r="J1500" i="9"/>
  <c r="K1499" i="9"/>
  <c r="J1499" i="9"/>
  <c r="K1498" i="9"/>
  <c r="J1498" i="9"/>
  <c r="K1497" i="9"/>
  <c r="J1497" i="9"/>
  <c r="K1496" i="9"/>
  <c r="J1496" i="9"/>
  <c r="K1495" i="9"/>
  <c r="J1495" i="9"/>
  <c r="K1494" i="9"/>
  <c r="J1494" i="9"/>
  <c r="K1493" i="9"/>
  <c r="J1493" i="9"/>
  <c r="K1492" i="9"/>
  <c r="J1492" i="9"/>
  <c r="K1491" i="9"/>
  <c r="J1491" i="9"/>
  <c r="K1490" i="9"/>
  <c r="J1490" i="9"/>
  <c r="K1489" i="9"/>
  <c r="J1489" i="9"/>
  <c r="K1488" i="9"/>
  <c r="J1488" i="9"/>
  <c r="K1487" i="9"/>
  <c r="J1487" i="9"/>
  <c r="K1486" i="9"/>
  <c r="J1486" i="9"/>
  <c r="K1485" i="9"/>
  <c r="J1485" i="9"/>
  <c r="K1484" i="9"/>
  <c r="J1484" i="9"/>
  <c r="K1483" i="9"/>
  <c r="J1483" i="9"/>
  <c r="K1482" i="9"/>
  <c r="J1482" i="9"/>
  <c r="K1481" i="9"/>
  <c r="J1481" i="9"/>
  <c r="K1480" i="9"/>
  <c r="J1480" i="9"/>
  <c r="K1479" i="9"/>
  <c r="J1479" i="9"/>
  <c r="K1478" i="9"/>
  <c r="J1478" i="9"/>
  <c r="K1477" i="9"/>
  <c r="J1477" i="9"/>
  <c r="K1476" i="9"/>
  <c r="J1476" i="9"/>
  <c r="K1475" i="9"/>
  <c r="J1475" i="9"/>
  <c r="K1474" i="9"/>
  <c r="J1474" i="9"/>
  <c r="K1473" i="9"/>
  <c r="J1473" i="9"/>
  <c r="K1472" i="9"/>
  <c r="J1472" i="9"/>
  <c r="K1471" i="9"/>
  <c r="J1471" i="9"/>
  <c r="K1470" i="9"/>
  <c r="J1470" i="9"/>
  <c r="K1469" i="9"/>
  <c r="J1469" i="9"/>
  <c r="K1468" i="9"/>
  <c r="J1468" i="9"/>
  <c r="K1467" i="9"/>
  <c r="J1467" i="9"/>
  <c r="K1466" i="9"/>
  <c r="J1466" i="9"/>
  <c r="K1465" i="9"/>
  <c r="J1465" i="9"/>
  <c r="K1464" i="9"/>
  <c r="J1464" i="9"/>
  <c r="K1463" i="9"/>
  <c r="J1463" i="9"/>
  <c r="K1462" i="9"/>
  <c r="J1462" i="9"/>
  <c r="K1461" i="9"/>
  <c r="J1461" i="9"/>
  <c r="K1460" i="9"/>
  <c r="J1460" i="9"/>
  <c r="K1459" i="9"/>
  <c r="J1459" i="9"/>
  <c r="K1458" i="9"/>
  <c r="J1458" i="9"/>
  <c r="K1457" i="9"/>
  <c r="J1457" i="9"/>
  <c r="K1456" i="9"/>
  <c r="J1456" i="9"/>
  <c r="K1455" i="9"/>
  <c r="J1455" i="9"/>
  <c r="K1454" i="9"/>
  <c r="J1454" i="9"/>
  <c r="K1453" i="9"/>
  <c r="J1453" i="9"/>
  <c r="K1452" i="9"/>
  <c r="J1452" i="9"/>
  <c r="K1451" i="9"/>
  <c r="J1451" i="9"/>
  <c r="K1450" i="9"/>
  <c r="J1450" i="9"/>
  <c r="K1449" i="9"/>
  <c r="J1449" i="9"/>
  <c r="K1448" i="9"/>
  <c r="J1448" i="9"/>
  <c r="K1447" i="9"/>
  <c r="J1447" i="9"/>
  <c r="K1446" i="9"/>
  <c r="J1446" i="9"/>
  <c r="K1445" i="9"/>
  <c r="J1445" i="9"/>
  <c r="K1444" i="9"/>
  <c r="J1444" i="9"/>
  <c r="K1443" i="9"/>
  <c r="J1443" i="9"/>
  <c r="K1442" i="9"/>
  <c r="J1442" i="9"/>
  <c r="K1441" i="9"/>
  <c r="J1441" i="9"/>
  <c r="K1440" i="9"/>
  <c r="J1440" i="9"/>
  <c r="K1439" i="9"/>
  <c r="J1439" i="9"/>
  <c r="K1438" i="9"/>
  <c r="J1438" i="9"/>
  <c r="K1437" i="9"/>
  <c r="J1437" i="9"/>
  <c r="K1436" i="9"/>
  <c r="J1436" i="9"/>
  <c r="K1435" i="9"/>
  <c r="J1435" i="9"/>
  <c r="K1434" i="9"/>
  <c r="J1434" i="9"/>
  <c r="K1433" i="9"/>
  <c r="J1433" i="9"/>
  <c r="K1432" i="9"/>
  <c r="J1432" i="9"/>
  <c r="K1431" i="9"/>
  <c r="J1431" i="9"/>
  <c r="K1430" i="9"/>
  <c r="J1430" i="9"/>
  <c r="K1429" i="9"/>
  <c r="J1429" i="9"/>
  <c r="K1428" i="9"/>
  <c r="J1428" i="9"/>
  <c r="K1427" i="9"/>
  <c r="J1427" i="9"/>
  <c r="K1426" i="9"/>
  <c r="J1426" i="9"/>
  <c r="K1425" i="9"/>
  <c r="J1425" i="9"/>
  <c r="K1424" i="9"/>
  <c r="J1424" i="9"/>
  <c r="K1423" i="9"/>
  <c r="J1423" i="9"/>
  <c r="K1422" i="9"/>
  <c r="J1422" i="9"/>
  <c r="K1421" i="9"/>
  <c r="J1421" i="9"/>
  <c r="K1420" i="9"/>
  <c r="J1420" i="9"/>
  <c r="K1419" i="9"/>
  <c r="J1419" i="9"/>
  <c r="K1418" i="9"/>
  <c r="J1418" i="9"/>
  <c r="K1417" i="9"/>
  <c r="J1417" i="9"/>
  <c r="K1416" i="9"/>
  <c r="J1416" i="9"/>
  <c r="K1415" i="9"/>
  <c r="J1415" i="9"/>
  <c r="K1414" i="9"/>
  <c r="J1414" i="9"/>
  <c r="K1413" i="9"/>
  <c r="J1413" i="9"/>
  <c r="K1412" i="9"/>
  <c r="J1412" i="9"/>
  <c r="K1411" i="9"/>
  <c r="J1411" i="9"/>
  <c r="K1410" i="9"/>
  <c r="J1410" i="9"/>
  <c r="K1409" i="9"/>
  <c r="J1409" i="9"/>
  <c r="K1408" i="9"/>
  <c r="J1408" i="9"/>
  <c r="K1407" i="9"/>
  <c r="J1407" i="9"/>
  <c r="K1406" i="9"/>
  <c r="J1406" i="9"/>
  <c r="K1405" i="9"/>
  <c r="J1405" i="9"/>
  <c r="K1404" i="9"/>
  <c r="J1404" i="9"/>
  <c r="K1403" i="9"/>
  <c r="J1403" i="9"/>
  <c r="K1402" i="9"/>
  <c r="J1402" i="9"/>
  <c r="K1401" i="9"/>
  <c r="J1401" i="9"/>
  <c r="K1400" i="9"/>
  <c r="J1400" i="9"/>
  <c r="K1399" i="9"/>
  <c r="J1399" i="9"/>
  <c r="K1398" i="9"/>
  <c r="J1398" i="9"/>
  <c r="K1397" i="9"/>
  <c r="J1397" i="9"/>
  <c r="K1396" i="9"/>
  <c r="J1396" i="9"/>
  <c r="K1395" i="9"/>
  <c r="J1395" i="9"/>
  <c r="K1394" i="9"/>
  <c r="J1394" i="9"/>
  <c r="K1393" i="9"/>
  <c r="J1393" i="9"/>
  <c r="K1392" i="9"/>
  <c r="J1392" i="9"/>
  <c r="K1391" i="9"/>
  <c r="J1391" i="9"/>
  <c r="K1390" i="9"/>
  <c r="J1390" i="9"/>
  <c r="K1389" i="9"/>
  <c r="J1389" i="9"/>
  <c r="K1388" i="9"/>
  <c r="J1388" i="9"/>
  <c r="K1387" i="9"/>
  <c r="J1387" i="9"/>
  <c r="K1386" i="9"/>
  <c r="J1386" i="9"/>
  <c r="K1385" i="9"/>
  <c r="J1385" i="9"/>
  <c r="K1384" i="9"/>
  <c r="J1384" i="9"/>
  <c r="K1383" i="9"/>
  <c r="J1383" i="9"/>
  <c r="K1382" i="9"/>
  <c r="J1382" i="9"/>
  <c r="K1381" i="9"/>
  <c r="J1381" i="9"/>
  <c r="K1380" i="9"/>
  <c r="J1380" i="9"/>
  <c r="K1379" i="9"/>
  <c r="J1379" i="9"/>
  <c r="K1378" i="9"/>
  <c r="J1378" i="9"/>
  <c r="K1377" i="9"/>
  <c r="J1377" i="9"/>
  <c r="K1376" i="9"/>
  <c r="J1376" i="9"/>
  <c r="K1375" i="9"/>
  <c r="J1375" i="9"/>
  <c r="K1374" i="9"/>
  <c r="J1374" i="9"/>
  <c r="K1373" i="9"/>
  <c r="J1373" i="9"/>
  <c r="K1372" i="9"/>
  <c r="J1372" i="9"/>
  <c r="K1371" i="9"/>
  <c r="J1371" i="9"/>
  <c r="K1370" i="9"/>
  <c r="J1370" i="9"/>
  <c r="K1369" i="9"/>
  <c r="J1369" i="9"/>
  <c r="K1368" i="9"/>
  <c r="J1368" i="9"/>
  <c r="K1367" i="9"/>
  <c r="J1367" i="9"/>
  <c r="K1366" i="9"/>
  <c r="J1366" i="9"/>
  <c r="K1365" i="9"/>
  <c r="J1365" i="9"/>
  <c r="K1364" i="9"/>
  <c r="J1364" i="9"/>
  <c r="K1363" i="9"/>
  <c r="J1363" i="9"/>
  <c r="K1362" i="9"/>
  <c r="J1362" i="9"/>
  <c r="K1361" i="9"/>
  <c r="J1361" i="9"/>
  <c r="K1360" i="9"/>
  <c r="J1360" i="9"/>
  <c r="K1359" i="9"/>
  <c r="J1359" i="9"/>
  <c r="K1358" i="9"/>
  <c r="J1358" i="9"/>
  <c r="K1357" i="9"/>
  <c r="J1357" i="9"/>
  <c r="K1356" i="9"/>
  <c r="J1356" i="9"/>
  <c r="K1355" i="9"/>
  <c r="J1355" i="9"/>
  <c r="K1354" i="9"/>
  <c r="J1354" i="9"/>
  <c r="K1353" i="9"/>
  <c r="J1353" i="9"/>
  <c r="K1352" i="9"/>
  <c r="J1352" i="9"/>
  <c r="K1351" i="9"/>
  <c r="J1351" i="9"/>
  <c r="K1350" i="9"/>
  <c r="J1350" i="9"/>
  <c r="K1349" i="9"/>
  <c r="J1349" i="9"/>
  <c r="K1348" i="9"/>
  <c r="J1348" i="9"/>
  <c r="K1347" i="9"/>
  <c r="J1347" i="9"/>
  <c r="K1346" i="9"/>
  <c r="J1346" i="9"/>
  <c r="K1345" i="9"/>
  <c r="J1345" i="9"/>
  <c r="K1344" i="9"/>
  <c r="J1344" i="9"/>
  <c r="K1343" i="9"/>
  <c r="J1343" i="9"/>
  <c r="K1342" i="9"/>
  <c r="J1342" i="9"/>
  <c r="K1341" i="9"/>
  <c r="J1341" i="9"/>
  <c r="K1340" i="9"/>
  <c r="J1340" i="9"/>
  <c r="K1339" i="9"/>
  <c r="J1339" i="9"/>
  <c r="K1338" i="9"/>
  <c r="J1338" i="9"/>
  <c r="K1337" i="9"/>
  <c r="J1337" i="9"/>
  <c r="K1336" i="9"/>
  <c r="J1336" i="9"/>
  <c r="K1335" i="9"/>
  <c r="J1335" i="9"/>
  <c r="K1334" i="9"/>
  <c r="J1334" i="9"/>
  <c r="K1333" i="9"/>
  <c r="J1333" i="9"/>
  <c r="K1332" i="9"/>
  <c r="J1332" i="9"/>
  <c r="K1331" i="9"/>
  <c r="J1331" i="9"/>
  <c r="K1330" i="9"/>
  <c r="J1330" i="9"/>
  <c r="K1329" i="9"/>
  <c r="J1329" i="9"/>
  <c r="K1328" i="9"/>
  <c r="J1328" i="9"/>
  <c r="K1327" i="9"/>
  <c r="J1327" i="9"/>
  <c r="K1326" i="9"/>
  <c r="J1326" i="9"/>
  <c r="K1325" i="9"/>
  <c r="J1325" i="9"/>
  <c r="K1324" i="9"/>
  <c r="J1324" i="9"/>
  <c r="K1323" i="9"/>
  <c r="J1323" i="9"/>
  <c r="K1322" i="9"/>
  <c r="J1322" i="9"/>
  <c r="K1321" i="9"/>
  <c r="J1321" i="9"/>
  <c r="K1320" i="9"/>
  <c r="J1320" i="9"/>
  <c r="K1319" i="9"/>
  <c r="J1319" i="9"/>
  <c r="K1318" i="9"/>
  <c r="J1318" i="9"/>
  <c r="K1317" i="9"/>
  <c r="J1317" i="9"/>
  <c r="K1316" i="9"/>
  <c r="J1316" i="9"/>
  <c r="K1315" i="9"/>
  <c r="J1315" i="9"/>
  <c r="K1314" i="9"/>
  <c r="J1314" i="9"/>
  <c r="K1313" i="9"/>
  <c r="J1313" i="9"/>
  <c r="K1312" i="9"/>
  <c r="J1312" i="9"/>
  <c r="K1311" i="9"/>
  <c r="J1311" i="9"/>
  <c r="K1310" i="9"/>
  <c r="J1310" i="9"/>
  <c r="K1309" i="9"/>
  <c r="J1309" i="9"/>
  <c r="K1308" i="9"/>
  <c r="J1308" i="9"/>
  <c r="K1307" i="9"/>
  <c r="J1307" i="9"/>
  <c r="K1306" i="9"/>
  <c r="J1306" i="9"/>
  <c r="K1305" i="9"/>
  <c r="J1305" i="9"/>
  <c r="K1304" i="9"/>
  <c r="J1304" i="9"/>
  <c r="K1303" i="9"/>
  <c r="J1303" i="9"/>
  <c r="K1302" i="9"/>
  <c r="J1302" i="9"/>
  <c r="K1301" i="9"/>
  <c r="J1301" i="9"/>
  <c r="K1300" i="9"/>
  <c r="J1300" i="9"/>
  <c r="K1299" i="9"/>
  <c r="J1299" i="9"/>
  <c r="K1298" i="9"/>
  <c r="J1298" i="9"/>
  <c r="K1297" i="9"/>
  <c r="J1297" i="9"/>
  <c r="K1296" i="9"/>
  <c r="J1296" i="9"/>
  <c r="K1295" i="9"/>
  <c r="J1295" i="9"/>
  <c r="K1294" i="9"/>
  <c r="J1294" i="9"/>
  <c r="K1293" i="9"/>
  <c r="J1293" i="9"/>
  <c r="K1292" i="9"/>
  <c r="J1292" i="9"/>
  <c r="K1291" i="9"/>
  <c r="J1291" i="9"/>
  <c r="K1290" i="9"/>
  <c r="J1290" i="9"/>
  <c r="K1289" i="9"/>
  <c r="J1289" i="9"/>
  <c r="K1288" i="9"/>
  <c r="J1288" i="9"/>
  <c r="K1287" i="9"/>
  <c r="J1287" i="9"/>
  <c r="K1286" i="9"/>
  <c r="J1286" i="9"/>
  <c r="K1285" i="9"/>
  <c r="J1285" i="9"/>
  <c r="K1284" i="9"/>
  <c r="J1284" i="9"/>
  <c r="K1283" i="9"/>
  <c r="J1283" i="9"/>
  <c r="K1282" i="9"/>
  <c r="J1282" i="9"/>
  <c r="K1281" i="9"/>
  <c r="J1281" i="9"/>
  <c r="K1280" i="9"/>
  <c r="J1280" i="9"/>
  <c r="K1279" i="9"/>
  <c r="J1279" i="9"/>
  <c r="K1278" i="9"/>
  <c r="J1278" i="9"/>
  <c r="K1277" i="9"/>
  <c r="J1277" i="9"/>
  <c r="K1276" i="9"/>
  <c r="J1276" i="9"/>
  <c r="K1275" i="9"/>
  <c r="J1275" i="9"/>
  <c r="K1274" i="9"/>
  <c r="J1274" i="9"/>
  <c r="K1273" i="9"/>
  <c r="J1273" i="9"/>
  <c r="K1272" i="9"/>
  <c r="J1272" i="9"/>
  <c r="K1271" i="9"/>
  <c r="J1271" i="9"/>
  <c r="K1270" i="9"/>
  <c r="J1270" i="9"/>
  <c r="K1269" i="9"/>
  <c r="J1269" i="9"/>
  <c r="K1268" i="9"/>
  <c r="J1268" i="9"/>
  <c r="K1267" i="9"/>
  <c r="J1267" i="9"/>
  <c r="K1266" i="9"/>
  <c r="J1266" i="9"/>
  <c r="K1265" i="9"/>
  <c r="J1265" i="9"/>
  <c r="K1264" i="9"/>
  <c r="J1264" i="9"/>
  <c r="K1263" i="9"/>
  <c r="J1263" i="9"/>
  <c r="K1262" i="9"/>
  <c r="J1262" i="9"/>
  <c r="K1261" i="9"/>
  <c r="J1261" i="9"/>
  <c r="K1260" i="9"/>
  <c r="J1260" i="9"/>
  <c r="K1259" i="9"/>
  <c r="J1259" i="9"/>
  <c r="K1258" i="9"/>
  <c r="J1258" i="9"/>
  <c r="K1257" i="9"/>
  <c r="J1257" i="9"/>
  <c r="K1256" i="9"/>
  <c r="J1256" i="9"/>
  <c r="K1255" i="9"/>
  <c r="J1255" i="9"/>
  <c r="K1254" i="9"/>
  <c r="J1254" i="9"/>
  <c r="K1253" i="9"/>
  <c r="J1253" i="9"/>
  <c r="K1252" i="9"/>
  <c r="J1252" i="9"/>
  <c r="K1251" i="9"/>
  <c r="J1251" i="9"/>
  <c r="K1250" i="9"/>
  <c r="J1250" i="9"/>
  <c r="K1249" i="9"/>
  <c r="J1249" i="9"/>
  <c r="K1248" i="9"/>
  <c r="J1248" i="9"/>
  <c r="K1247" i="9"/>
  <c r="J1247" i="9"/>
  <c r="K1246" i="9"/>
  <c r="J1246" i="9"/>
  <c r="K1245" i="9"/>
  <c r="J1245" i="9"/>
  <c r="K1244" i="9"/>
  <c r="J1244" i="9"/>
  <c r="K1243" i="9"/>
  <c r="J1243" i="9"/>
  <c r="K1242" i="9"/>
  <c r="J1242" i="9"/>
  <c r="K1241" i="9"/>
  <c r="J1241" i="9"/>
  <c r="K1240" i="9"/>
  <c r="J1240" i="9"/>
  <c r="K1239" i="9"/>
  <c r="J1239" i="9"/>
  <c r="K1238" i="9"/>
  <c r="J1238" i="9"/>
  <c r="K1237" i="9"/>
  <c r="J1237" i="9"/>
  <c r="K1236" i="9"/>
  <c r="J1236" i="9"/>
  <c r="K1235" i="9"/>
  <c r="J1235" i="9"/>
  <c r="K1234" i="9"/>
  <c r="J1234" i="9"/>
  <c r="K1233" i="9"/>
  <c r="J1233" i="9"/>
  <c r="K1232" i="9"/>
  <c r="J1232" i="9"/>
  <c r="K1231" i="9"/>
  <c r="J1231" i="9"/>
  <c r="K1230" i="9"/>
  <c r="J1230" i="9"/>
  <c r="K1229" i="9"/>
  <c r="J1229" i="9"/>
  <c r="K1228" i="9"/>
  <c r="J1228" i="9"/>
  <c r="K1227" i="9"/>
  <c r="J1227" i="9"/>
  <c r="K1226" i="9"/>
  <c r="J1226" i="9"/>
  <c r="K1225" i="9"/>
  <c r="J1225" i="9"/>
  <c r="K1224" i="9"/>
  <c r="J1224" i="9"/>
  <c r="K1223" i="9"/>
  <c r="J1223" i="9"/>
  <c r="K1222" i="9"/>
  <c r="J1222" i="9"/>
  <c r="K1221" i="9"/>
  <c r="J1221" i="9"/>
  <c r="K1220" i="9"/>
  <c r="J1220" i="9"/>
  <c r="K1219" i="9"/>
  <c r="J1219" i="9"/>
  <c r="K1218" i="9"/>
  <c r="J1218" i="9"/>
  <c r="K1217" i="9"/>
  <c r="J1217" i="9"/>
  <c r="K1216" i="9"/>
  <c r="J1216" i="9"/>
  <c r="K1215" i="9"/>
  <c r="J1215" i="9"/>
  <c r="K1214" i="9"/>
  <c r="J1214" i="9"/>
  <c r="K1213" i="9"/>
  <c r="J1213" i="9"/>
  <c r="K1212" i="9"/>
  <c r="J1212" i="9"/>
  <c r="K1211" i="9"/>
  <c r="J1211" i="9"/>
  <c r="K1210" i="9"/>
  <c r="J1210" i="9"/>
  <c r="K1209" i="9"/>
  <c r="J1209" i="9"/>
  <c r="K1208" i="9"/>
  <c r="J1208" i="9"/>
  <c r="K1207" i="9"/>
  <c r="J1207" i="9"/>
  <c r="K1206" i="9"/>
  <c r="J1206" i="9"/>
  <c r="K1205" i="9"/>
  <c r="J1205" i="9"/>
  <c r="K1204" i="9"/>
  <c r="J1204" i="9"/>
  <c r="K1203" i="9"/>
  <c r="J1203" i="9"/>
  <c r="K1202" i="9"/>
  <c r="J1202" i="9"/>
  <c r="K1201" i="9"/>
  <c r="J1201" i="9"/>
  <c r="K1200" i="9"/>
  <c r="J1200" i="9"/>
  <c r="K1199" i="9"/>
  <c r="J1199" i="9"/>
  <c r="K1198" i="9"/>
  <c r="J1198" i="9"/>
  <c r="K1197" i="9"/>
  <c r="J1197" i="9"/>
  <c r="K1196" i="9"/>
  <c r="J1196" i="9"/>
  <c r="K1195" i="9"/>
  <c r="J1195" i="9"/>
  <c r="K1194" i="9"/>
  <c r="J1194" i="9"/>
  <c r="K1193" i="9"/>
  <c r="J1193" i="9"/>
  <c r="K1192" i="9"/>
  <c r="J1192" i="9"/>
  <c r="K1191" i="9"/>
  <c r="J1191" i="9"/>
  <c r="K1190" i="9"/>
  <c r="J1190" i="9"/>
  <c r="K1189" i="9"/>
  <c r="J1189" i="9"/>
  <c r="K1188" i="9"/>
  <c r="J1188" i="9"/>
  <c r="K1187" i="9"/>
  <c r="J1187" i="9"/>
  <c r="K1186" i="9"/>
  <c r="J1186" i="9"/>
  <c r="K1185" i="9"/>
  <c r="J1185" i="9"/>
  <c r="K1184" i="9"/>
  <c r="J1184" i="9"/>
  <c r="K1183" i="9"/>
  <c r="J1183" i="9"/>
  <c r="K1182" i="9"/>
  <c r="J1182" i="9"/>
  <c r="K1181" i="9"/>
  <c r="J1181" i="9"/>
  <c r="K1180" i="9"/>
  <c r="J1180" i="9"/>
  <c r="K1179" i="9"/>
  <c r="J1179" i="9"/>
  <c r="K1178" i="9"/>
  <c r="J1178" i="9"/>
  <c r="K1177" i="9"/>
  <c r="J1177" i="9"/>
  <c r="K1176" i="9"/>
  <c r="J1176" i="9"/>
  <c r="K1175" i="9"/>
  <c r="J1175" i="9"/>
  <c r="K1174" i="9"/>
  <c r="J1174" i="9"/>
  <c r="K1173" i="9"/>
  <c r="J1173" i="9"/>
  <c r="K1172" i="9"/>
  <c r="J1172" i="9"/>
  <c r="K1171" i="9"/>
  <c r="J1171" i="9"/>
  <c r="K1170" i="9"/>
  <c r="J1170" i="9"/>
  <c r="K1169" i="9"/>
  <c r="J1169" i="9"/>
  <c r="K1168" i="9"/>
  <c r="J1168" i="9"/>
  <c r="K1167" i="9"/>
  <c r="J1167" i="9"/>
  <c r="K1166" i="9"/>
  <c r="J1166" i="9"/>
  <c r="K1165" i="9"/>
  <c r="J1165" i="9"/>
  <c r="K1164" i="9"/>
  <c r="J1164" i="9"/>
  <c r="K1163" i="9"/>
  <c r="J1163" i="9"/>
  <c r="K1162" i="9"/>
  <c r="J1162" i="9"/>
  <c r="K1161" i="9"/>
  <c r="J1161" i="9"/>
  <c r="K1160" i="9"/>
  <c r="J1160" i="9"/>
  <c r="K1159" i="9"/>
  <c r="J1159" i="9"/>
  <c r="K1158" i="9"/>
  <c r="J1158" i="9"/>
  <c r="K1157" i="9"/>
  <c r="J1157" i="9"/>
  <c r="K1156" i="9"/>
  <c r="J1156" i="9"/>
  <c r="K1155" i="9"/>
  <c r="J1155" i="9"/>
  <c r="K1154" i="9"/>
  <c r="J1154" i="9"/>
  <c r="K1153" i="9"/>
  <c r="J1153" i="9"/>
  <c r="K1152" i="9"/>
  <c r="J1152" i="9"/>
  <c r="K1151" i="9"/>
  <c r="J1151" i="9"/>
  <c r="K1150" i="9"/>
  <c r="J1150" i="9"/>
  <c r="K1149" i="9"/>
  <c r="J1149" i="9"/>
  <c r="K1148" i="9"/>
  <c r="J1148" i="9"/>
  <c r="K1147" i="9"/>
  <c r="J1147" i="9"/>
  <c r="K1146" i="9"/>
  <c r="J1146" i="9"/>
  <c r="K1145" i="9"/>
  <c r="J1145" i="9"/>
  <c r="K1144" i="9"/>
  <c r="J1144" i="9"/>
  <c r="K1143" i="9"/>
  <c r="J1143" i="9"/>
  <c r="K1142" i="9"/>
  <c r="J1142" i="9"/>
  <c r="K1141" i="9"/>
  <c r="J1141" i="9"/>
  <c r="K1140" i="9"/>
  <c r="J1140" i="9"/>
  <c r="K1139" i="9"/>
  <c r="J1139" i="9"/>
  <c r="K1138" i="9"/>
  <c r="J1138" i="9"/>
  <c r="K1137" i="9"/>
  <c r="J1137" i="9"/>
  <c r="K1136" i="9"/>
  <c r="J1136" i="9"/>
  <c r="K1135" i="9"/>
  <c r="J1135" i="9"/>
  <c r="K1134" i="9"/>
  <c r="J1134" i="9"/>
  <c r="K1133" i="9"/>
  <c r="J1133" i="9"/>
  <c r="K1132" i="9"/>
  <c r="J1132" i="9"/>
  <c r="K1131" i="9"/>
  <c r="J1131" i="9"/>
  <c r="K1130" i="9"/>
  <c r="J1130" i="9"/>
  <c r="K1129" i="9"/>
  <c r="J1129" i="9"/>
  <c r="K1128" i="9"/>
  <c r="J1128" i="9"/>
  <c r="K1127" i="9"/>
  <c r="J1127" i="9"/>
  <c r="K1126" i="9"/>
  <c r="J1126" i="9"/>
  <c r="K1125" i="9"/>
  <c r="J1125" i="9"/>
  <c r="K1124" i="9"/>
  <c r="J1124" i="9"/>
  <c r="K1123" i="9"/>
  <c r="J1123" i="9"/>
  <c r="K1122" i="9"/>
  <c r="J1122" i="9"/>
  <c r="K1121" i="9"/>
  <c r="J1121" i="9"/>
  <c r="K1120" i="9"/>
  <c r="J1120" i="9"/>
  <c r="K1119" i="9"/>
  <c r="J1119" i="9"/>
  <c r="K1118" i="9"/>
  <c r="J1118" i="9"/>
  <c r="K1117" i="9"/>
  <c r="J1117" i="9"/>
  <c r="K1116" i="9"/>
  <c r="J1116" i="9"/>
  <c r="K1115" i="9"/>
  <c r="J1115" i="9"/>
  <c r="K1114" i="9"/>
  <c r="J1114" i="9"/>
  <c r="K1113" i="9"/>
  <c r="J1113" i="9"/>
  <c r="K1112" i="9"/>
  <c r="J1112" i="9"/>
  <c r="K1111" i="9"/>
  <c r="J1111" i="9"/>
  <c r="K1110" i="9"/>
  <c r="J1110" i="9"/>
  <c r="K1109" i="9"/>
  <c r="J1109" i="9"/>
  <c r="K1108" i="9"/>
  <c r="J1108" i="9"/>
  <c r="K1107" i="9"/>
  <c r="J1107" i="9"/>
  <c r="K1106" i="9"/>
  <c r="J1106" i="9"/>
  <c r="K1105" i="9"/>
  <c r="J1105" i="9"/>
  <c r="K1104" i="9"/>
  <c r="J1104" i="9"/>
  <c r="K1103" i="9"/>
  <c r="J1103" i="9"/>
  <c r="K1102" i="9"/>
  <c r="J1102" i="9"/>
  <c r="K1101" i="9"/>
  <c r="J1101" i="9"/>
  <c r="K1100" i="9"/>
  <c r="J1100" i="9"/>
  <c r="K1099" i="9"/>
  <c r="J1099" i="9"/>
  <c r="K1098" i="9"/>
  <c r="J1098" i="9"/>
  <c r="K1097" i="9"/>
  <c r="J1097" i="9"/>
  <c r="K1096" i="9"/>
  <c r="J1096" i="9"/>
  <c r="K1095" i="9"/>
  <c r="J1095" i="9"/>
  <c r="K1094" i="9"/>
  <c r="J1094" i="9"/>
  <c r="K1093" i="9"/>
  <c r="J1093" i="9"/>
  <c r="K1092" i="9"/>
  <c r="J1092" i="9"/>
  <c r="K1091" i="9"/>
  <c r="J1091" i="9"/>
  <c r="K1090" i="9"/>
  <c r="J1090" i="9"/>
  <c r="K1089" i="9"/>
  <c r="J1089" i="9"/>
  <c r="K1088" i="9"/>
  <c r="J1088" i="9"/>
  <c r="K1087" i="9"/>
  <c r="J1087" i="9"/>
  <c r="K1086" i="9"/>
  <c r="J1086" i="9"/>
  <c r="K1085" i="9"/>
  <c r="J1085" i="9"/>
  <c r="K1084" i="9"/>
  <c r="J1084" i="9"/>
  <c r="K1083" i="9"/>
  <c r="J1083" i="9"/>
  <c r="K1082" i="9"/>
  <c r="J1082" i="9"/>
  <c r="K1081" i="9"/>
  <c r="J1081" i="9"/>
  <c r="K1080" i="9"/>
  <c r="J1080" i="9"/>
  <c r="K1079" i="9"/>
  <c r="J1079" i="9"/>
  <c r="K1078" i="9"/>
  <c r="J1078" i="9"/>
  <c r="K1077" i="9"/>
  <c r="J1077" i="9"/>
  <c r="K1076" i="9"/>
  <c r="J1076" i="9"/>
  <c r="K1075" i="9"/>
  <c r="J1075" i="9"/>
  <c r="K1074" i="9"/>
  <c r="J1074" i="9"/>
  <c r="K1073" i="9"/>
  <c r="J1073" i="9"/>
  <c r="K1072" i="9"/>
  <c r="J1072" i="9"/>
  <c r="K1071" i="9"/>
  <c r="J1071" i="9"/>
  <c r="K1070" i="9"/>
  <c r="J1070" i="9"/>
  <c r="K1069" i="9"/>
  <c r="J1069" i="9"/>
  <c r="K1068" i="9"/>
  <c r="J1068" i="9"/>
  <c r="K1067" i="9"/>
  <c r="J1067" i="9"/>
  <c r="K1066" i="9"/>
  <c r="J1066" i="9"/>
  <c r="K1065" i="9"/>
  <c r="J1065" i="9"/>
  <c r="K1064" i="9"/>
  <c r="J1064" i="9"/>
  <c r="K1063" i="9"/>
  <c r="J1063" i="9"/>
  <c r="K1062" i="9"/>
  <c r="J1062" i="9"/>
  <c r="K1061" i="9"/>
  <c r="J1061" i="9"/>
  <c r="K1060" i="9"/>
  <c r="J1060" i="9"/>
  <c r="K1059" i="9"/>
  <c r="J1059" i="9"/>
  <c r="K1058" i="9"/>
  <c r="J1058" i="9"/>
  <c r="K1057" i="9"/>
  <c r="J1057" i="9"/>
  <c r="K1056" i="9"/>
  <c r="J1056" i="9"/>
  <c r="K1055" i="9"/>
  <c r="J1055" i="9"/>
  <c r="K1054" i="9"/>
  <c r="J1054" i="9"/>
  <c r="K1053" i="9"/>
  <c r="J1053" i="9"/>
  <c r="K1052" i="9"/>
  <c r="J1052" i="9"/>
  <c r="K1051" i="9"/>
  <c r="J1051" i="9"/>
  <c r="K1050" i="9"/>
  <c r="J1050" i="9"/>
  <c r="K1049" i="9"/>
  <c r="J1049" i="9"/>
  <c r="K1048" i="9"/>
  <c r="J1048" i="9"/>
  <c r="K1047" i="9"/>
  <c r="J1047" i="9"/>
  <c r="K1046" i="9"/>
  <c r="J1046" i="9"/>
  <c r="K1045" i="9"/>
  <c r="J1045" i="9"/>
  <c r="K1044" i="9"/>
  <c r="J1044" i="9"/>
  <c r="K1043" i="9"/>
  <c r="J1043" i="9"/>
  <c r="K1042" i="9"/>
  <c r="J1042" i="9"/>
  <c r="K1041" i="9"/>
  <c r="J1041" i="9"/>
  <c r="K1040" i="9"/>
  <c r="J1040" i="9"/>
  <c r="K1039" i="9"/>
  <c r="J1039" i="9"/>
  <c r="K1038" i="9"/>
  <c r="J1038" i="9"/>
  <c r="K1037" i="9"/>
  <c r="J1037" i="9"/>
  <c r="K1036" i="9"/>
  <c r="J1036" i="9"/>
  <c r="K1035" i="9"/>
  <c r="J1035" i="9"/>
  <c r="K1034" i="9"/>
  <c r="J1034" i="9"/>
  <c r="K1033" i="9"/>
  <c r="J1033" i="9"/>
  <c r="K1032" i="9"/>
  <c r="J1032" i="9"/>
  <c r="K1031" i="9"/>
  <c r="J1031" i="9"/>
  <c r="K1030" i="9"/>
  <c r="J1030" i="9"/>
  <c r="K1029" i="9"/>
  <c r="J1029" i="9"/>
  <c r="K1028" i="9"/>
  <c r="J1028" i="9"/>
  <c r="K1027" i="9"/>
  <c r="J1027" i="9"/>
  <c r="K1026" i="9"/>
  <c r="J1026" i="9"/>
  <c r="K1025" i="9"/>
  <c r="J1025" i="9"/>
  <c r="K1024" i="9"/>
  <c r="J1024" i="9"/>
  <c r="K1023" i="9"/>
  <c r="J1023" i="9"/>
  <c r="K1022" i="9"/>
  <c r="J1022" i="9"/>
  <c r="K1021" i="9"/>
  <c r="J1021" i="9"/>
  <c r="K1020" i="9"/>
  <c r="J1020" i="9"/>
  <c r="K1019" i="9"/>
  <c r="J1019" i="9"/>
  <c r="K1018" i="9"/>
  <c r="J1018" i="9"/>
  <c r="K1017" i="9"/>
  <c r="J1017" i="9"/>
  <c r="K1016" i="9"/>
  <c r="J1016" i="9"/>
  <c r="K1015" i="9"/>
  <c r="J1015" i="9"/>
  <c r="K1014" i="9"/>
  <c r="J1014" i="9"/>
  <c r="K1013" i="9"/>
  <c r="J1013" i="9"/>
  <c r="K1012" i="9"/>
  <c r="J1012" i="9"/>
  <c r="K1011" i="9"/>
  <c r="J1011" i="9"/>
  <c r="K1010" i="9"/>
  <c r="J1010" i="9"/>
  <c r="K1009" i="9"/>
  <c r="J1009" i="9"/>
  <c r="K1008" i="9"/>
  <c r="J1008" i="9"/>
  <c r="K1007" i="9"/>
  <c r="J1007" i="9"/>
  <c r="K1006" i="9"/>
  <c r="J1006" i="9"/>
  <c r="K1005" i="9"/>
  <c r="J1005" i="9"/>
  <c r="K1004" i="9"/>
  <c r="J1004" i="9"/>
  <c r="K1003" i="9"/>
  <c r="J1003" i="9"/>
  <c r="K1002" i="9"/>
  <c r="J1002" i="9"/>
  <c r="K1001" i="9"/>
  <c r="J1001" i="9"/>
  <c r="K1000" i="9"/>
  <c r="J1000" i="9"/>
  <c r="K999" i="9"/>
  <c r="J999" i="9"/>
  <c r="K998" i="9"/>
  <c r="J998" i="9"/>
  <c r="K997" i="9"/>
  <c r="J997" i="9"/>
  <c r="K996" i="9"/>
  <c r="J996" i="9"/>
  <c r="K995" i="9"/>
  <c r="J995" i="9"/>
  <c r="K994" i="9"/>
  <c r="J994" i="9"/>
  <c r="K993" i="9"/>
  <c r="J993" i="9"/>
  <c r="K992" i="9"/>
  <c r="J992" i="9"/>
  <c r="K991" i="9"/>
  <c r="J991" i="9"/>
  <c r="K990" i="9"/>
  <c r="J990" i="9"/>
  <c r="K989" i="9"/>
  <c r="J989" i="9"/>
  <c r="K988" i="9"/>
  <c r="J988" i="9"/>
  <c r="K987" i="9"/>
  <c r="J987" i="9"/>
  <c r="K986" i="9"/>
  <c r="J986" i="9"/>
  <c r="K985" i="9"/>
  <c r="J985" i="9"/>
  <c r="K984" i="9"/>
  <c r="J984" i="9"/>
  <c r="K983" i="9"/>
  <c r="J983" i="9"/>
  <c r="K982" i="9"/>
  <c r="J982" i="9"/>
  <c r="K981" i="9"/>
  <c r="J981" i="9"/>
  <c r="K980" i="9"/>
  <c r="J980" i="9"/>
  <c r="K979" i="9"/>
  <c r="J979" i="9"/>
  <c r="K978" i="9"/>
  <c r="J978" i="9"/>
  <c r="K977" i="9"/>
  <c r="J977" i="9"/>
  <c r="K976" i="9"/>
  <c r="J976" i="9"/>
  <c r="K975" i="9"/>
  <c r="J975" i="9"/>
  <c r="K974" i="9"/>
  <c r="J974" i="9"/>
  <c r="K973" i="9"/>
  <c r="J973" i="9"/>
  <c r="K972" i="9"/>
  <c r="J972" i="9"/>
  <c r="K971" i="9"/>
  <c r="J971" i="9"/>
  <c r="K970" i="9"/>
  <c r="J970" i="9"/>
  <c r="K969" i="9"/>
  <c r="J969" i="9"/>
  <c r="K968" i="9"/>
  <c r="J968" i="9"/>
  <c r="K967" i="9"/>
  <c r="J967" i="9"/>
  <c r="K966" i="9"/>
  <c r="J966" i="9"/>
  <c r="K965" i="9"/>
  <c r="J965" i="9"/>
  <c r="K964" i="9"/>
  <c r="J964" i="9"/>
  <c r="K963" i="9"/>
  <c r="J963" i="9"/>
  <c r="K962" i="9"/>
  <c r="J962" i="9"/>
  <c r="K961" i="9"/>
  <c r="J961" i="9"/>
  <c r="K960" i="9"/>
  <c r="J960" i="9"/>
  <c r="K959" i="9"/>
  <c r="J959" i="9"/>
  <c r="K958" i="9"/>
  <c r="J958" i="9"/>
  <c r="K957" i="9"/>
  <c r="J957" i="9"/>
  <c r="K956" i="9"/>
  <c r="J956" i="9"/>
  <c r="K955" i="9"/>
  <c r="J955" i="9"/>
  <c r="K954" i="9"/>
  <c r="J954" i="9"/>
  <c r="K953" i="9"/>
  <c r="J953" i="9"/>
  <c r="K952" i="9"/>
  <c r="J952" i="9"/>
  <c r="K951" i="9"/>
  <c r="J951" i="9"/>
  <c r="K950" i="9"/>
  <c r="J950" i="9"/>
  <c r="K949" i="9"/>
  <c r="J949" i="9"/>
  <c r="K948" i="9"/>
  <c r="J948" i="9"/>
  <c r="K947" i="9"/>
  <c r="J947" i="9"/>
  <c r="K946" i="9"/>
  <c r="J946" i="9"/>
  <c r="K945" i="9"/>
  <c r="J945" i="9"/>
  <c r="K944" i="9"/>
  <c r="J944" i="9"/>
  <c r="K943" i="9"/>
  <c r="J943" i="9"/>
  <c r="K942" i="9"/>
  <c r="J942" i="9"/>
  <c r="K941" i="9"/>
  <c r="J941" i="9"/>
  <c r="K940" i="9"/>
  <c r="J940" i="9"/>
  <c r="K939" i="9"/>
  <c r="J939" i="9"/>
  <c r="K938" i="9"/>
  <c r="J938" i="9"/>
  <c r="K937" i="9"/>
  <c r="J937" i="9"/>
  <c r="K936" i="9"/>
  <c r="J936" i="9"/>
  <c r="K935" i="9"/>
  <c r="J935" i="9"/>
  <c r="K934" i="9"/>
  <c r="J934" i="9"/>
  <c r="K933" i="9"/>
  <c r="J933" i="9"/>
  <c r="K932" i="9"/>
  <c r="J932" i="9"/>
  <c r="K931" i="9"/>
  <c r="J931" i="9"/>
  <c r="K930" i="9"/>
  <c r="J930" i="9"/>
  <c r="K929" i="9"/>
  <c r="J929" i="9"/>
  <c r="K928" i="9"/>
  <c r="J928" i="9"/>
  <c r="K927" i="9"/>
  <c r="J927" i="9"/>
  <c r="K926" i="9"/>
  <c r="J926" i="9"/>
  <c r="K925" i="9"/>
  <c r="J925" i="9"/>
  <c r="K924" i="9"/>
  <c r="J924" i="9"/>
  <c r="K923" i="9"/>
  <c r="J923" i="9"/>
  <c r="K922" i="9"/>
  <c r="J922" i="9"/>
  <c r="K921" i="9"/>
  <c r="J921" i="9"/>
  <c r="K920" i="9"/>
  <c r="J920" i="9"/>
  <c r="K919" i="9"/>
  <c r="J919" i="9"/>
  <c r="K918" i="9"/>
  <c r="J918" i="9"/>
  <c r="K917" i="9"/>
  <c r="J917" i="9"/>
  <c r="K916" i="9"/>
  <c r="J916" i="9"/>
  <c r="K915" i="9"/>
  <c r="J915" i="9"/>
  <c r="K914" i="9"/>
  <c r="J914" i="9"/>
  <c r="K913" i="9"/>
  <c r="J913" i="9"/>
  <c r="K912" i="9"/>
  <c r="J912" i="9"/>
  <c r="K911" i="9"/>
  <c r="J911" i="9"/>
  <c r="K910" i="9"/>
  <c r="J910" i="9"/>
  <c r="K909" i="9"/>
  <c r="J909" i="9"/>
  <c r="K908" i="9"/>
  <c r="J908" i="9"/>
  <c r="K907" i="9"/>
  <c r="J907" i="9"/>
  <c r="K906" i="9"/>
  <c r="J906" i="9"/>
  <c r="K905" i="9"/>
  <c r="J905" i="9"/>
  <c r="K904" i="9"/>
  <c r="J904" i="9"/>
  <c r="K903" i="9"/>
  <c r="J903" i="9"/>
  <c r="K902" i="9"/>
  <c r="J902" i="9"/>
  <c r="K901" i="9"/>
  <c r="J901" i="9"/>
  <c r="K900" i="9"/>
  <c r="J900" i="9"/>
  <c r="K899" i="9"/>
  <c r="J899" i="9"/>
  <c r="K898" i="9"/>
  <c r="J898" i="9"/>
  <c r="K897" i="9"/>
  <c r="J897" i="9"/>
  <c r="K896" i="9"/>
  <c r="J896" i="9"/>
  <c r="K895" i="9"/>
  <c r="J895" i="9"/>
  <c r="K894" i="9"/>
  <c r="J894" i="9"/>
  <c r="K893" i="9"/>
  <c r="J893" i="9"/>
  <c r="K892" i="9"/>
  <c r="J892" i="9"/>
  <c r="K891" i="9"/>
  <c r="J891" i="9"/>
  <c r="K890" i="9"/>
  <c r="J890" i="9"/>
  <c r="K889" i="9"/>
  <c r="J889" i="9"/>
  <c r="K888" i="9"/>
  <c r="J888" i="9"/>
  <c r="K887" i="9"/>
  <c r="J887" i="9"/>
  <c r="K886" i="9"/>
  <c r="J886" i="9"/>
  <c r="K885" i="9"/>
  <c r="J885" i="9"/>
  <c r="K884" i="9"/>
  <c r="J884" i="9"/>
  <c r="K883" i="9"/>
  <c r="J883" i="9"/>
  <c r="K882" i="9"/>
  <c r="J882" i="9"/>
  <c r="K881" i="9"/>
  <c r="J881" i="9"/>
  <c r="K880" i="9"/>
  <c r="J880" i="9"/>
  <c r="K879" i="9"/>
  <c r="J879" i="9"/>
  <c r="K878" i="9"/>
  <c r="J878" i="9"/>
  <c r="K877" i="9"/>
  <c r="J877" i="9"/>
  <c r="K876" i="9"/>
  <c r="J876" i="9"/>
  <c r="K875" i="9"/>
  <c r="J875" i="9"/>
  <c r="K874" i="9"/>
  <c r="J874" i="9"/>
  <c r="K873" i="9"/>
  <c r="J873" i="9"/>
  <c r="K872" i="9"/>
  <c r="J872" i="9"/>
  <c r="K871" i="9"/>
  <c r="J871" i="9"/>
  <c r="K870" i="9"/>
  <c r="J870" i="9"/>
  <c r="K869" i="9"/>
  <c r="J869" i="9"/>
  <c r="K868" i="9"/>
  <c r="J868" i="9"/>
  <c r="K867" i="9"/>
  <c r="J867" i="9"/>
  <c r="K866" i="9"/>
  <c r="J866" i="9"/>
  <c r="K865" i="9"/>
  <c r="J865" i="9"/>
  <c r="K864" i="9"/>
  <c r="J864" i="9"/>
  <c r="K863" i="9"/>
  <c r="J863" i="9"/>
  <c r="K862" i="9"/>
  <c r="J862" i="9"/>
  <c r="K861" i="9"/>
  <c r="J861" i="9"/>
  <c r="K860" i="9"/>
  <c r="J860" i="9"/>
  <c r="K859" i="9"/>
  <c r="J859" i="9"/>
  <c r="K858" i="9"/>
  <c r="J858" i="9"/>
  <c r="K857" i="9"/>
  <c r="J857" i="9"/>
  <c r="K856" i="9"/>
  <c r="J856" i="9"/>
  <c r="K855" i="9"/>
  <c r="J855" i="9"/>
  <c r="K854" i="9"/>
  <c r="J854" i="9"/>
  <c r="K853" i="9"/>
  <c r="J853" i="9"/>
  <c r="K852" i="9"/>
  <c r="J852" i="9"/>
  <c r="K851" i="9"/>
  <c r="J851" i="9"/>
  <c r="K850" i="9"/>
  <c r="J850" i="9"/>
  <c r="K849" i="9"/>
  <c r="J849" i="9"/>
  <c r="K848" i="9"/>
  <c r="J848" i="9"/>
  <c r="K847" i="9"/>
  <c r="J847" i="9"/>
  <c r="K846" i="9"/>
  <c r="J846" i="9"/>
  <c r="K845" i="9"/>
  <c r="J845" i="9"/>
  <c r="K844" i="9"/>
  <c r="J844" i="9"/>
  <c r="K843" i="9"/>
  <c r="J843" i="9"/>
  <c r="K842" i="9"/>
  <c r="J842" i="9"/>
  <c r="K841" i="9"/>
  <c r="J841" i="9"/>
  <c r="K840" i="9"/>
  <c r="J840" i="9"/>
  <c r="K839" i="9"/>
  <c r="J839" i="9"/>
  <c r="K838" i="9"/>
  <c r="J838" i="9"/>
  <c r="K837" i="9"/>
  <c r="J837" i="9"/>
  <c r="K836" i="9"/>
  <c r="J836" i="9"/>
  <c r="K835" i="9"/>
  <c r="J835" i="9"/>
  <c r="K834" i="9"/>
  <c r="J834" i="9"/>
  <c r="K833" i="9"/>
  <c r="J833" i="9"/>
  <c r="K832" i="9"/>
  <c r="J832" i="9"/>
  <c r="K831" i="9"/>
  <c r="J831" i="9"/>
  <c r="K830" i="9"/>
  <c r="J830" i="9"/>
  <c r="K829" i="9"/>
  <c r="J829" i="9"/>
  <c r="K828" i="9"/>
  <c r="J828" i="9"/>
  <c r="K827" i="9"/>
  <c r="J827" i="9"/>
  <c r="K826" i="9"/>
  <c r="J826" i="9"/>
  <c r="K825" i="9"/>
  <c r="J825" i="9"/>
  <c r="K824" i="9"/>
  <c r="J824" i="9"/>
  <c r="K823" i="9"/>
  <c r="J823" i="9"/>
  <c r="K822" i="9"/>
  <c r="J822" i="9"/>
  <c r="K821" i="9"/>
  <c r="J821" i="9"/>
  <c r="K820" i="9"/>
  <c r="J820" i="9"/>
  <c r="K819" i="9"/>
  <c r="J819" i="9"/>
  <c r="K818" i="9"/>
  <c r="J818" i="9"/>
  <c r="K817" i="9"/>
  <c r="J817" i="9"/>
  <c r="K816" i="9"/>
  <c r="J816" i="9"/>
  <c r="K815" i="9"/>
  <c r="J815" i="9"/>
  <c r="K814" i="9"/>
  <c r="J814" i="9"/>
  <c r="K813" i="9"/>
  <c r="J813" i="9"/>
  <c r="K812" i="9"/>
  <c r="J812" i="9"/>
  <c r="K811" i="9"/>
  <c r="J811" i="9"/>
  <c r="K810" i="9"/>
  <c r="J810" i="9"/>
  <c r="K809" i="9"/>
  <c r="J809" i="9"/>
  <c r="K808" i="9"/>
  <c r="J808" i="9"/>
  <c r="K807" i="9"/>
  <c r="J807" i="9"/>
  <c r="K806" i="9"/>
  <c r="J806" i="9"/>
  <c r="K805" i="9"/>
  <c r="J805" i="9"/>
  <c r="K804" i="9"/>
  <c r="J804" i="9"/>
  <c r="K803" i="9"/>
  <c r="J803" i="9"/>
  <c r="K802" i="9"/>
  <c r="J802" i="9"/>
  <c r="K801" i="9"/>
  <c r="J801" i="9"/>
  <c r="K800" i="9"/>
  <c r="J800" i="9"/>
  <c r="K799" i="9"/>
  <c r="J799" i="9"/>
  <c r="K798" i="9"/>
  <c r="J798" i="9"/>
  <c r="K797" i="9"/>
  <c r="J797" i="9"/>
  <c r="K796" i="9"/>
  <c r="J796" i="9"/>
  <c r="K795" i="9"/>
  <c r="J795" i="9"/>
  <c r="K794" i="9"/>
  <c r="J794" i="9"/>
  <c r="K793" i="9"/>
  <c r="J793" i="9"/>
  <c r="K792" i="9"/>
  <c r="J792" i="9"/>
  <c r="K791" i="9"/>
  <c r="J791" i="9"/>
  <c r="K790" i="9"/>
  <c r="J790" i="9"/>
  <c r="K789" i="9"/>
  <c r="J789" i="9"/>
  <c r="K788" i="9"/>
  <c r="J788" i="9"/>
  <c r="K787" i="9"/>
  <c r="J787" i="9"/>
  <c r="K786" i="9"/>
  <c r="J786" i="9"/>
  <c r="K785" i="9"/>
  <c r="J785" i="9"/>
  <c r="K784" i="9"/>
  <c r="J784" i="9"/>
  <c r="K783" i="9"/>
  <c r="J783" i="9"/>
  <c r="K782" i="9"/>
  <c r="J782" i="9"/>
  <c r="K781" i="9"/>
  <c r="J781" i="9"/>
  <c r="K780" i="9"/>
  <c r="J780" i="9"/>
  <c r="K779" i="9"/>
  <c r="J779" i="9"/>
  <c r="K778" i="9"/>
  <c r="J778" i="9"/>
  <c r="K777" i="9"/>
  <c r="J777" i="9"/>
  <c r="K776" i="9"/>
  <c r="J776" i="9"/>
  <c r="K775" i="9"/>
  <c r="J775" i="9"/>
  <c r="K774" i="9"/>
  <c r="J774" i="9"/>
  <c r="K773" i="9"/>
  <c r="J773" i="9"/>
  <c r="K772" i="9"/>
  <c r="J772" i="9"/>
  <c r="K771" i="9"/>
  <c r="J771" i="9"/>
  <c r="K770" i="9"/>
  <c r="J770" i="9"/>
  <c r="K769" i="9"/>
  <c r="J769" i="9"/>
  <c r="K768" i="9"/>
  <c r="J768" i="9"/>
  <c r="K767" i="9"/>
  <c r="J767" i="9"/>
  <c r="K766" i="9"/>
  <c r="J766" i="9"/>
  <c r="K765" i="9"/>
  <c r="J765" i="9"/>
  <c r="K764" i="9"/>
  <c r="J764" i="9"/>
  <c r="K763" i="9"/>
  <c r="J763" i="9"/>
  <c r="K762" i="9"/>
  <c r="J762" i="9"/>
  <c r="K761" i="9"/>
  <c r="J761" i="9"/>
  <c r="K760" i="9"/>
  <c r="J760" i="9"/>
  <c r="K759" i="9"/>
  <c r="J759" i="9"/>
  <c r="K758" i="9"/>
  <c r="J758" i="9"/>
  <c r="K757" i="9"/>
  <c r="J757" i="9"/>
  <c r="K756" i="9"/>
  <c r="J756" i="9"/>
  <c r="K755" i="9"/>
  <c r="J755" i="9"/>
  <c r="K754" i="9"/>
  <c r="J754" i="9"/>
  <c r="K753" i="9"/>
  <c r="J753" i="9"/>
  <c r="K752" i="9"/>
  <c r="J752" i="9"/>
  <c r="K751" i="9"/>
  <c r="J751" i="9"/>
  <c r="K750" i="9"/>
  <c r="J750" i="9"/>
  <c r="K749" i="9"/>
  <c r="J749" i="9"/>
  <c r="K748" i="9"/>
  <c r="J748" i="9"/>
  <c r="K747" i="9"/>
  <c r="J747" i="9"/>
  <c r="K746" i="9"/>
  <c r="J746" i="9"/>
  <c r="K745" i="9"/>
  <c r="J745" i="9"/>
  <c r="K744" i="9"/>
  <c r="J744" i="9"/>
  <c r="K743" i="9"/>
  <c r="J743" i="9"/>
  <c r="K742" i="9"/>
  <c r="J742" i="9"/>
  <c r="K741" i="9"/>
  <c r="J741" i="9"/>
  <c r="K740" i="9"/>
  <c r="J740" i="9"/>
  <c r="K739" i="9"/>
  <c r="J739" i="9"/>
  <c r="K738" i="9"/>
  <c r="J738" i="9"/>
  <c r="K737" i="9"/>
  <c r="J737" i="9"/>
  <c r="K736" i="9"/>
  <c r="J736" i="9"/>
  <c r="K735" i="9"/>
  <c r="J735" i="9"/>
  <c r="K734" i="9"/>
  <c r="J734" i="9"/>
  <c r="K733" i="9"/>
  <c r="J733" i="9"/>
  <c r="K732" i="9"/>
  <c r="J732" i="9"/>
  <c r="K731" i="9"/>
  <c r="J731" i="9"/>
  <c r="K730" i="9"/>
  <c r="J730" i="9"/>
  <c r="K729" i="9"/>
  <c r="J729" i="9"/>
  <c r="K728" i="9"/>
  <c r="J728" i="9"/>
  <c r="K727" i="9"/>
  <c r="J727" i="9"/>
  <c r="K726" i="9"/>
  <c r="J726" i="9"/>
  <c r="K725" i="9"/>
  <c r="J725" i="9"/>
  <c r="K724" i="9"/>
  <c r="J724" i="9"/>
  <c r="K723" i="9"/>
  <c r="J723" i="9"/>
  <c r="K722" i="9"/>
  <c r="J722" i="9"/>
  <c r="K721" i="9"/>
  <c r="J721" i="9"/>
  <c r="K720" i="9"/>
  <c r="J720" i="9"/>
  <c r="K719" i="9"/>
  <c r="J719" i="9"/>
  <c r="K718" i="9"/>
  <c r="J718" i="9"/>
  <c r="K717" i="9"/>
  <c r="J717" i="9"/>
  <c r="K716" i="9"/>
  <c r="J716" i="9"/>
  <c r="K715" i="9"/>
  <c r="J715" i="9"/>
  <c r="K714" i="9"/>
  <c r="J714" i="9"/>
  <c r="K713" i="9"/>
  <c r="J713" i="9"/>
  <c r="K712" i="9"/>
  <c r="J712" i="9"/>
  <c r="K711" i="9"/>
  <c r="J711" i="9"/>
  <c r="K710" i="9"/>
  <c r="J710" i="9"/>
  <c r="K709" i="9"/>
  <c r="J709" i="9"/>
  <c r="K708" i="9"/>
  <c r="J708" i="9"/>
  <c r="K707" i="9"/>
  <c r="J707" i="9"/>
  <c r="K706" i="9"/>
  <c r="J706" i="9"/>
  <c r="K705" i="9"/>
  <c r="J705" i="9"/>
  <c r="K704" i="9"/>
  <c r="J704" i="9"/>
  <c r="K703" i="9"/>
  <c r="J703" i="9"/>
  <c r="K702" i="9"/>
  <c r="J702" i="9"/>
  <c r="K701" i="9"/>
  <c r="J701" i="9"/>
  <c r="K700" i="9"/>
  <c r="J700" i="9"/>
  <c r="K699" i="9"/>
  <c r="J699" i="9"/>
  <c r="K698" i="9"/>
  <c r="J698" i="9"/>
  <c r="K697" i="9"/>
  <c r="J697" i="9"/>
  <c r="K696" i="9"/>
  <c r="J696" i="9"/>
  <c r="K695" i="9"/>
  <c r="J695" i="9"/>
  <c r="K694" i="9"/>
  <c r="J694" i="9"/>
  <c r="K693" i="9"/>
  <c r="J693" i="9"/>
  <c r="K692" i="9"/>
  <c r="J692" i="9"/>
  <c r="K691" i="9"/>
  <c r="J691" i="9"/>
  <c r="K690" i="9"/>
  <c r="J690" i="9"/>
  <c r="K689" i="9"/>
  <c r="J689" i="9"/>
  <c r="K688" i="9"/>
  <c r="J688" i="9"/>
  <c r="K687" i="9"/>
  <c r="J687" i="9"/>
  <c r="K686" i="9"/>
  <c r="J686" i="9"/>
  <c r="K685" i="9"/>
  <c r="J685" i="9"/>
  <c r="K684" i="9"/>
  <c r="J684" i="9"/>
  <c r="K683" i="9"/>
  <c r="J683" i="9"/>
  <c r="K682" i="9"/>
  <c r="J682" i="9"/>
  <c r="K681" i="9"/>
  <c r="J681" i="9"/>
  <c r="K680" i="9"/>
  <c r="J680" i="9"/>
  <c r="K679" i="9"/>
  <c r="J679" i="9"/>
  <c r="K678" i="9"/>
  <c r="J678" i="9"/>
  <c r="K677" i="9"/>
  <c r="J677" i="9"/>
  <c r="K676" i="9"/>
  <c r="J676" i="9"/>
  <c r="K675" i="9"/>
  <c r="J675" i="9"/>
  <c r="K674" i="9"/>
  <c r="J674" i="9"/>
  <c r="K673" i="9"/>
  <c r="J673" i="9"/>
  <c r="K672" i="9"/>
  <c r="J672" i="9"/>
  <c r="K671" i="9"/>
  <c r="J671" i="9"/>
  <c r="K670" i="9"/>
  <c r="J670" i="9"/>
  <c r="K669" i="9"/>
  <c r="J669" i="9"/>
  <c r="K668" i="9"/>
  <c r="J668" i="9"/>
  <c r="K667" i="9"/>
  <c r="J667" i="9"/>
  <c r="K666" i="9"/>
  <c r="J666" i="9"/>
  <c r="K665" i="9"/>
  <c r="J665" i="9"/>
  <c r="K664" i="9"/>
  <c r="J664" i="9"/>
  <c r="K663" i="9"/>
  <c r="J663" i="9"/>
  <c r="K662" i="9"/>
  <c r="J662" i="9"/>
  <c r="K661" i="9"/>
  <c r="J661" i="9"/>
  <c r="K660" i="9"/>
  <c r="J660" i="9"/>
  <c r="K659" i="9"/>
  <c r="J659" i="9"/>
  <c r="K658" i="9"/>
  <c r="J658" i="9"/>
  <c r="K657" i="9"/>
  <c r="J657" i="9"/>
  <c r="K656" i="9"/>
  <c r="J656" i="9"/>
  <c r="K655" i="9"/>
  <c r="J655" i="9"/>
  <c r="K654" i="9"/>
  <c r="J654" i="9"/>
  <c r="K653" i="9"/>
  <c r="J653" i="9"/>
  <c r="K652" i="9"/>
  <c r="J652" i="9"/>
  <c r="K651" i="9"/>
  <c r="J651" i="9"/>
  <c r="K650" i="9"/>
  <c r="J650" i="9"/>
  <c r="K649" i="9"/>
  <c r="J649" i="9"/>
  <c r="K648" i="9"/>
  <c r="J648" i="9"/>
  <c r="K647" i="9"/>
  <c r="J647" i="9"/>
  <c r="K646" i="9"/>
  <c r="J646" i="9"/>
  <c r="K645" i="9"/>
  <c r="J645" i="9"/>
  <c r="K644" i="9"/>
  <c r="J644" i="9"/>
  <c r="K643" i="9"/>
  <c r="J643" i="9"/>
  <c r="K642" i="9"/>
  <c r="J642" i="9"/>
  <c r="K641" i="9"/>
  <c r="J641" i="9"/>
  <c r="K640" i="9"/>
  <c r="J640" i="9"/>
  <c r="K639" i="9"/>
  <c r="J639" i="9"/>
  <c r="K638" i="9"/>
  <c r="J638" i="9"/>
  <c r="K637" i="9"/>
  <c r="J637" i="9"/>
  <c r="K636" i="9"/>
  <c r="J636" i="9"/>
  <c r="K635" i="9"/>
  <c r="J635" i="9"/>
  <c r="K634" i="9"/>
  <c r="J634" i="9"/>
  <c r="K633" i="9"/>
  <c r="J633" i="9"/>
  <c r="K632" i="9"/>
  <c r="J632" i="9"/>
  <c r="K631" i="9"/>
  <c r="J631" i="9"/>
  <c r="K630" i="9"/>
  <c r="J630" i="9"/>
  <c r="K629" i="9"/>
  <c r="J629" i="9"/>
  <c r="K628" i="9"/>
  <c r="J628" i="9"/>
  <c r="K627" i="9"/>
  <c r="J627" i="9"/>
  <c r="K626" i="9"/>
  <c r="J626" i="9"/>
  <c r="K625" i="9"/>
  <c r="J625" i="9"/>
  <c r="K624" i="9"/>
  <c r="J624" i="9"/>
  <c r="K623" i="9"/>
  <c r="J623" i="9"/>
  <c r="K622" i="9"/>
  <c r="J622" i="9"/>
  <c r="K621" i="9"/>
  <c r="J621" i="9"/>
  <c r="K620" i="9"/>
  <c r="J620" i="9"/>
  <c r="K619" i="9"/>
  <c r="J619" i="9"/>
  <c r="K618" i="9"/>
  <c r="J618" i="9"/>
  <c r="K617" i="9"/>
  <c r="J617" i="9"/>
  <c r="K616" i="9"/>
  <c r="J616" i="9"/>
  <c r="K615" i="9"/>
  <c r="J615" i="9"/>
  <c r="K614" i="9"/>
  <c r="J614" i="9"/>
  <c r="K613" i="9"/>
  <c r="J613" i="9"/>
  <c r="K612" i="9"/>
  <c r="J612" i="9"/>
  <c r="K611" i="9"/>
  <c r="J611" i="9"/>
  <c r="K610" i="9"/>
  <c r="J610" i="9"/>
  <c r="K609" i="9"/>
  <c r="J609" i="9"/>
  <c r="K608" i="9"/>
  <c r="J608" i="9"/>
  <c r="K607" i="9"/>
  <c r="J607" i="9"/>
  <c r="K606" i="9"/>
  <c r="J606" i="9"/>
  <c r="K605" i="9"/>
  <c r="J605" i="9"/>
  <c r="K604" i="9"/>
  <c r="J604" i="9"/>
  <c r="K603" i="9"/>
  <c r="J603" i="9"/>
  <c r="K602" i="9"/>
  <c r="J602" i="9"/>
  <c r="K601" i="9"/>
  <c r="J601" i="9"/>
  <c r="K600" i="9"/>
  <c r="J600" i="9"/>
  <c r="K599" i="9"/>
  <c r="J599" i="9"/>
  <c r="K598" i="9"/>
  <c r="J598" i="9"/>
  <c r="K597" i="9"/>
  <c r="J597" i="9"/>
  <c r="K596" i="9"/>
  <c r="J596" i="9"/>
  <c r="K595" i="9"/>
  <c r="J595" i="9"/>
  <c r="K594" i="9"/>
  <c r="J594" i="9"/>
  <c r="K593" i="9"/>
  <c r="J593" i="9"/>
  <c r="K592" i="9"/>
  <c r="J592" i="9"/>
  <c r="K591" i="9"/>
  <c r="J591" i="9"/>
  <c r="K590" i="9"/>
  <c r="J590" i="9"/>
  <c r="K589" i="9"/>
  <c r="J589" i="9"/>
  <c r="K588" i="9"/>
  <c r="J588" i="9"/>
  <c r="K587" i="9"/>
  <c r="J587" i="9"/>
  <c r="K586" i="9"/>
  <c r="J586" i="9"/>
  <c r="K585" i="9"/>
  <c r="J585" i="9"/>
  <c r="K584" i="9"/>
  <c r="J584" i="9"/>
  <c r="K583" i="9"/>
  <c r="J583" i="9"/>
  <c r="K582" i="9"/>
  <c r="J582" i="9"/>
  <c r="K581" i="9"/>
  <c r="J581" i="9"/>
  <c r="K580" i="9"/>
  <c r="J580" i="9"/>
  <c r="K579" i="9"/>
  <c r="J579" i="9"/>
  <c r="K578" i="9"/>
  <c r="J578" i="9"/>
  <c r="K577" i="9"/>
  <c r="J577" i="9"/>
  <c r="K576" i="9"/>
  <c r="J576" i="9"/>
  <c r="K575" i="9"/>
  <c r="J575" i="9"/>
  <c r="K574" i="9"/>
  <c r="J574" i="9"/>
  <c r="K573" i="9"/>
  <c r="J573" i="9"/>
  <c r="K572" i="9"/>
  <c r="J572" i="9"/>
  <c r="K571" i="9"/>
  <c r="J571" i="9"/>
  <c r="K570" i="9"/>
  <c r="J570" i="9"/>
  <c r="K569" i="9"/>
  <c r="J569" i="9"/>
  <c r="K568" i="9"/>
  <c r="J568" i="9"/>
  <c r="K567" i="9"/>
  <c r="J567" i="9"/>
  <c r="K566" i="9"/>
  <c r="J566" i="9"/>
  <c r="K565" i="9"/>
  <c r="J565" i="9"/>
  <c r="K564" i="9"/>
  <c r="J564" i="9"/>
  <c r="K563" i="9"/>
  <c r="J563" i="9"/>
  <c r="K562" i="9"/>
  <c r="J562" i="9"/>
  <c r="K561" i="9"/>
  <c r="J561" i="9"/>
  <c r="K560" i="9"/>
  <c r="J560" i="9"/>
  <c r="K559" i="9"/>
  <c r="J559" i="9"/>
  <c r="K558" i="9"/>
  <c r="J558" i="9"/>
  <c r="K557" i="9"/>
  <c r="J557" i="9"/>
  <c r="K556" i="9"/>
  <c r="J556" i="9"/>
  <c r="K555" i="9"/>
  <c r="J555" i="9"/>
  <c r="K554" i="9"/>
  <c r="J554" i="9"/>
  <c r="K553" i="9"/>
  <c r="J553" i="9"/>
  <c r="K552" i="9"/>
  <c r="J552" i="9"/>
  <c r="K551" i="9"/>
  <c r="J551" i="9"/>
  <c r="K550" i="9"/>
  <c r="J550" i="9"/>
  <c r="K549" i="9"/>
  <c r="J549" i="9"/>
  <c r="K548" i="9"/>
  <c r="J548" i="9"/>
  <c r="K547" i="9"/>
  <c r="J547" i="9"/>
  <c r="K546" i="9"/>
  <c r="J546" i="9"/>
  <c r="K545" i="9"/>
  <c r="J545" i="9"/>
  <c r="K544" i="9"/>
  <c r="J544" i="9"/>
  <c r="K543" i="9"/>
  <c r="J543" i="9"/>
  <c r="K542" i="9"/>
  <c r="J542" i="9"/>
  <c r="K541" i="9"/>
  <c r="J541" i="9"/>
  <c r="K540" i="9"/>
  <c r="J540" i="9"/>
  <c r="K539" i="9"/>
  <c r="J539" i="9"/>
  <c r="K538" i="9"/>
  <c r="J538" i="9"/>
  <c r="K537" i="9"/>
  <c r="J537" i="9"/>
  <c r="K536" i="9"/>
  <c r="J536" i="9"/>
  <c r="K535" i="9"/>
  <c r="J535" i="9"/>
  <c r="K534" i="9"/>
  <c r="J534" i="9"/>
  <c r="K533" i="9"/>
  <c r="J533" i="9"/>
  <c r="K532" i="9"/>
  <c r="J532" i="9"/>
  <c r="K531" i="9"/>
  <c r="J531" i="9"/>
  <c r="K530" i="9"/>
  <c r="J530" i="9"/>
  <c r="K529" i="9"/>
  <c r="J529" i="9"/>
  <c r="K528" i="9"/>
  <c r="J528" i="9"/>
  <c r="K527" i="9"/>
  <c r="J527" i="9"/>
  <c r="K526" i="9"/>
  <c r="J526" i="9"/>
  <c r="K525" i="9"/>
  <c r="J525" i="9"/>
  <c r="K524" i="9"/>
  <c r="J524" i="9"/>
  <c r="K523" i="9"/>
  <c r="J523" i="9"/>
  <c r="K522" i="9"/>
  <c r="J522" i="9"/>
  <c r="K521" i="9"/>
  <c r="J521" i="9"/>
  <c r="K520" i="9"/>
  <c r="J520" i="9"/>
  <c r="K519" i="9"/>
  <c r="J519" i="9"/>
  <c r="K518" i="9"/>
  <c r="J518" i="9"/>
  <c r="K517" i="9"/>
  <c r="J517" i="9"/>
  <c r="K516" i="9"/>
  <c r="J516" i="9"/>
  <c r="K515" i="9"/>
  <c r="J515" i="9"/>
  <c r="K514" i="9"/>
  <c r="J514" i="9"/>
  <c r="K513" i="9"/>
  <c r="J513" i="9"/>
  <c r="K512" i="9"/>
  <c r="J512" i="9"/>
  <c r="K511" i="9"/>
  <c r="J511" i="9"/>
  <c r="K510" i="9"/>
  <c r="J510" i="9"/>
  <c r="K509" i="9"/>
  <c r="J509" i="9"/>
  <c r="K508" i="9"/>
  <c r="J508" i="9"/>
  <c r="K507" i="9"/>
  <c r="J507" i="9"/>
  <c r="K506" i="9"/>
  <c r="J506" i="9"/>
  <c r="K505" i="9"/>
  <c r="J505" i="9"/>
  <c r="K504" i="9"/>
  <c r="J504" i="9"/>
  <c r="K503" i="9"/>
  <c r="J503" i="9"/>
  <c r="K502" i="9"/>
  <c r="J502" i="9"/>
  <c r="K501" i="9"/>
  <c r="J501" i="9"/>
  <c r="K500" i="9"/>
  <c r="J500" i="9"/>
  <c r="K499" i="9"/>
  <c r="J499" i="9"/>
  <c r="K498" i="9"/>
  <c r="J498" i="9"/>
  <c r="K497" i="9"/>
  <c r="J497" i="9"/>
  <c r="K496" i="9"/>
  <c r="J496" i="9"/>
  <c r="K495" i="9"/>
  <c r="J495" i="9"/>
  <c r="K494" i="9"/>
  <c r="J494" i="9"/>
  <c r="K493" i="9"/>
  <c r="J493" i="9"/>
  <c r="K492" i="9"/>
  <c r="J492" i="9"/>
  <c r="K491" i="9"/>
  <c r="J491" i="9"/>
  <c r="K490" i="9"/>
  <c r="J490" i="9"/>
  <c r="K489" i="9"/>
  <c r="J489" i="9"/>
  <c r="K488" i="9"/>
  <c r="J488" i="9"/>
  <c r="K487" i="9"/>
  <c r="J487" i="9"/>
  <c r="K486" i="9"/>
  <c r="J486" i="9"/>
  <c r="K485" i="9"/>
  <c r="J485" i="9"/>
  <c r="K484" i="9"/>
  <c r="J484" i="9"/>
  <c r="K483" i="9"/>
  <c r="J483" i="9"/>
  <c r="K482" i="9"/>
  <c r="J482" i="9"/>
  <c r="K481" i="9"/>
  <c r="J481" i="9"/>
  <c r="K480" i="9"/>
  <c r="J480" i="9"/>
  <c r="K479" i="9"/>
  <c r="J479" i="9"/>
  <c r="K478" i="9"/>
  <c r="J478" i="9"/>
  <c r="K477" i="9"/>
  <c r="J477" i="9"/>
  <c r="K476" i="9"/>
  <c r="J476" i="9"/>
  <c r="K475" i="9"/>
  <c r="J475" i="9"/>
  <c r="K474" i="9"/>
  <c r="J474" i="9"/>
  <c r="K473" i="9"/>
  <c r="J473" i="9"/>
  <c r="K472" i="9"/>
  <c r="J472" i="9"/>
  <c r="K471" i="9"/>
  <c r="J471" i="9"/>
  <c r="K470" i="9"/>
  <c r="J470" i="9"/>
  <c r="K469" i="9"/>
  <c r="J469" i="9"/>
  <c r="K468" i="9"/>
  <c r="J468" i="9"/>
  <c r="K467" i="9"/>
  <c r="J467" i="9"/>
  <c r="K466" i="9"/>
  <c r="J466" i="9"/>
  <c r="K465" i="9"/>
  <c r="J465" i="9"/>
  <c r="K464" i="9"/>
  <c r="J464" i="9"/>
  <c r="K463" i="9"/>
  <c r="J463" i="9"/>
  <c r="K462" i="9"/>
  <c r="J462" i="9"/>
  <c r="K461" i="9"/>
  <c r="J461" i="9"/>
  <c r="K460" i="9"/>
  <c r="J460" i="9"/>
  <c r="K459" i="9"/>
  <c r="J459" i="9"/>
  <c r="K458" i="9"/>
  <c r="J458" i="9"/>
  <c r="K457" i="9"/>
  <c r="J457" i="9"/>
  <c r="K456" i="9"/>
  <c r="J456" i="9"/>
  <c r="K455" i="9"/>
  <c r="J455" i="9"/>
  <c r="K454" i="9"/>
  <c r="J454" i="9"/>
  <c r="K453" i="9"/>
  <c r="J453" i="9"/>
  <c r="K452" i="9"/>
  <c r="J452" i="9"/>
  <c r="K451" i="9"/>
  <c r="J451" i="9"/>
  <c r="K450" i="9"/>
  <c r="J450" i="9"/>
  <c r="K449" i="9"/>
  <c r="J449" i="9"/>
  <c r="K448" i="9"/>
  <c r="J448" i="9"/>
  <c r="K447" i="9"/>
  <c r="J447" i="9"/>
  <c r="K446" i="9"/>
  <c r="J446" i="9"/>
  <c r="K445" i="9"/>
  <c r="J445" i="9"/>
  <c r="K444" i="9"/>
  <c r="J444" i="9"/>
  <c r="K443" i="9"/>
  <c r="J443" i="9"/>
  <c r="K442" i="9"/>
  <c r="J442" i="9"/>
  <c r="K441" i="9"/>
  <c r="J441" i="9"/>
  <c r="K440" i="9"/>
  <c r="J440" i="9"/>
  <c r="K439" i="9"/>
  <c r="J439" i="9"/>
  <c r="K438" i="9"/>
  <c r="J438" i="9"/>
  <c r="K437" i="9"/>
  <c r="J437" i="9"/>
  <c r="K436" i="9"/>
  <c r="J436" i="9"/>
  <c r="K435" i="9"/>
  <c r="J435" i="9"/>
  <c r="K434" i="9"/>
  <c r="J434" i="9"/>
  <c r="K433" i="9"/>
  <c r="J433" i="9"/>
  <c r="K432" i="9"/>
  <c r="J432" i="9"/>
  <c r="K431" i="9"/>
  <c r="J431" i="9"/>
  <c r="K430" i="9"/>
  <c r="J430" i="9"/>
  <c r="K429" i="9"/>
  <c r="J429" i="9"/>
  <c r="K428" i="9"/>
  <c r="J428" i="9"/>
  <c r="K427" i="9"/>
  <c r="J427" i="9"/>
  <c r="K426" i="9"/>
  <c r="J426" i="9"/>
  <c r="K425" i="9"/>
  <c r="J425" i="9"/>
  <c r="K424" i="9"/>
  <c r="J424" i="9"/>
  <c r="K423" i="9"/>
  <c r="J423" i="9"/>
  <c r="K422" i="9"/>
  <c r="J422" i="9"/>
  <c r="K421" i="9"/>
  <c r="J421" i="9"/>
  <c r="K420" i="9"/>
  <c r="J420" i="9"/>
  <c r="K419" i="9"/>
  <c r="J419" i="9"/>
  <c r="K418" i="9"/>
  <c r="J418" i="9"/>
  <c r="K417" i="9"/>
  <c r="J417" i="9"/>
  <c r="K416" i="9"/>
  <c r="J416" i="9"/>
  <c r="K415" i="9"/>
  <c r="J415" i="9"/>
  <c r="K414" i="9"/>
  <c r="J414" i="9"/>
  <c r="K413" i="9"/>
  <c r="J413" i="9"/>
  <c r="K412" i="9"/>
  <c r="J412" i="9"/>
  <c r="K411" i="9"/>
  <c r="J411" i="9"/>
  <c r="K410" i="9"/>
  <c r="J410" i="9"/>
  <c r="K409" i="9"/>
  <c r="J409" i="9"/>
  <c r="K408" i="9"/>
  <c r="J408" i="9"/>
  <c r="K407" i="9"/>
  <c r="J407" i="9"/>
  <c r="K406" i="9"/>
  <c r="J406" i="9"/>
  <c r="K405" i="9"/>
  <c r="J405" i="9"/>
  <c r="K404" i="9"/>
  <c r="J404" i="9"/>
  <c r="K403" i="9"/>
  <c r="J403" i="9"/>
  <c r="K402" i="9"/>
  <c r="J402" i="9"/>
  <c r="K401" i="9"/>
  <c r="J401" i="9"/>
  <c r="K400" i="9"/>
  <c r="J400" i="9"/>
  <c r="K399" i="9"/>
  <c r="J399" i="9"/>
  <c r="K398" i="9"/>
  <c r="J398" i="9"/>
  <c r="K397" i="9"/>
  <c r="J397" i="9"/>
  <c r="K396" i="9"/>
  <c r="J396" i="9"/>
  <c r="K395" i="9"/>
  <c r="J395" i="9"/>
  <c r="K394" i="9"/>
  <c r="J394" i="9"/>
  <c r="K393" i="9"/>
  <c r="J393" i="9"/>
  <c r="K392" i="9"/>
  <c r="J392" i="9"/>
  <c r="K391" i="9"/>
  <c r="J391" i="9"/>
  <c r="K390" i="9"/>
  <c r="J390" i="9"/>
  <c r="K389" i="9"/>
  <c r="J389" i="9"/>
  <c r="K388" i="9"/>
  <c r="J388" i="9"/>
  <c r="K387" i="9"/>
  <c r="J387" i="9"/>
  <c r="K386" i="9"/>
  <c r="J386" i="9"/>
  <c r="K385" i="9"/>
  <c r="J385" i="9"/>
  <c r="K384" i="9"/>
  <c r="J384" i="9"/>
  <c r="K383" i="9"/>
  <c r="J383" i="9"/>
  <c r="K382" i="9"/>
  <c r="J382" i="9"/>
  <c r="K381" i="9"/>
  <c r="J381" i="9"/>
  <c r="K380" i="9"/>
  <c r="J380" i="9"/>
  <c r="K379" i="9"/>
  <c r="J379" i="9"/>
  <c r="K378" i="9"/>
  <c r="J378" i="9"/>
  <c r="K377" i="9"/>
  <c r="J377" i="9"/>
  <c r="K376" i="9"/>
  <c r="J376" i="9"/>
  <c r="K375" i="9"/>
  <c r="J375" i="9"/>
  <c r="K374" i="9"/>
  <c r="J374" i="9"/>
  <c r="K373" i="9"/>
  <c r="J373" i="9"/>
  <c r="K372" i="9"/>
  <c r="J372" i="9"/>
  <c r="K371" i="9"/>
  <c r="J371" i="9"/>
  <c r="K370" i="9"/>
  <c r="J370" i="9"/>
  <c r="K369" i="9"/>
  <c r="J369" i="9"/>
  <c r="K368" i="9"/>
  <c r="J368" i="9"/>
  <c r="K367" i="9"/>
  <c r="J367" i="9"/>
  <c r="K366" i="9"/>
  <c r="J366" i="9"/>
  <c r="K365" i="9"/>
  <c r="J365" i="9"/>
  <c r="K364" i="9"/>
  <c r="J364" i="9"/>
  <c r="K363" i="9"/>
  <c r="J363" i="9"/>
  <c r="K362" i="9"/>
  <c r="J362" i="9"/>
  <c r="K361" i="9"/>
  <c r="J361" i="9"/>
  <c r="K360" i="9"/>
  <c r="J360" i="9"/>
  <c r="K359" i="9"/>
  <c r="J359" i="9"/>
  <c r="K358" i="9"/>
  <c r="J358" i="9"/>
  <c r="K357" i="9"/>
  <c r="J357" i="9"/>
  <c r="K356" i="9"/>
  <c r="J356" i="9"/>
  <c r="K355" i="9"/>
  <c r="J355" i="9"/>
  <c r="K354" i="9"/>
  <c r="J354" i="9"/>
  <c r="K353" i="9"/>
  <c r="J353" i="9"/>
  <c r="K352" i="9"/>
  <c r="J352" i="9"/>
  <c r="K351" i="9"/>
  <c r="J351" i="9"/>
  <c r="K350" i="9"/>
  <c r="J350" i="9"/>
  <c r="K349" i="9"/>
  <c r="J349" i="9"/>
  <c r="K348" i="9"/>
  <c r="J348" i="9"/>
  <c r="K347" i="9"/>
  <c r="J347" i="9"/>
  <c r="K346" i="9"/>
  <c r="J346" i="9"/>
  <c r="K345" i="9"/>
  <c r="J345" i="9"/>
  <c r="K344" i="9"/>
  <c r="J344" i="9"/>
  <c r="K343" i="9"/>
  <c r="J343" i="9"/>
  <c r="K342" i="9"/>
  <c r="J342" i="9"/>
  <c r="K341" i="9"/>
  <c r="J341" i="9"/>
  <c r="K340" i="9"/>
  <c r="J340" i="9"/>
  <c r="K339" i="9"/>
  <c r="J339" i="9"/>
  <c r="K338" i="9"/>
  <c r="J338" i="9"/>
  <c r="K337" i="9"/>
  <c r="J337" i="9"/>
  <c r="K336" i="9"/>
  <c r="J336" i="9"/>
  <c r="K335" i="9"/>
  <c r="J335" i="9"/>
  <c r="K334" i="9"/>
  <c r="J334" i="9"/>
  <c r="K333" i="9"/>
  <c r="J333" i="9"/>
  <c r="K332" i="9"/>
  <c r="J332" i="9"/>
  <c r="K331" i="9"/>
  <c r="J331" i="9"/>
  <c r="K330" i="9"/>
  <c r="J330" i="9"/>
  <c r="K329" i="9"/>
  <c r="J329" i="9"/>
  <c r="K328" i="9"/>
  <c r="J328" i="9"/>
  <c r="K327" i="9"/>
  <c r="J327" i="9"/>
  <c r="K326" i="9"/>
  <c r="J326" i="9"/>
  <c r="K325" i="9"/>
  <c r="J325" i="9"/>
  <c r="K324" i="9"/>
  <c r="J324" i="9"/>
  <c r="K323" i="9"/>
  <c r="J323" i="9"/>
  <c r="K322" i="9"/>
  <c r="J322" i="9"/>
  <c r="K321" i="9"/>
  <c r="J321" i="9"/>
  <c r="K320" i="9"/>
  <c r="J320" i="9"/>
  <c r="K319" i="9"/>
  <c r="J319" i="9"/>
  <c r="K318" i="9"/>
  <c r="J318" i="9"/>
  <c r="K317" i="9"/>
  <c r="J317" i="9"/>
  <c r="K316" i="9"/>
  <c r="J316" i="9"/>
  <c r="K315" i="9"/>
  <c r="J315" i="9"/>
  <c r="K314" i="9"/>
  <c r="J314" i="9"/>
  <c r="K313" i="9"/>
  <c r="J313" i="9"/>
  <c r="K312" i="9"/>
  <c r="J312" i="9"/>
  <c r="K311" i="9"/>
  <c r="J311" i="9"/>
  <c r="K310" i="9"/>
  <c r="J310" i="9"/>
  <c r="K309" i="9"/>
  <c r="J309" i="9"/>
  <c r="K308" i="9"/>
  <c r="J308" i="9"/>
  <c r="K307" i="9"/>
  <c r="J307" i="9"/>
  <c r="K306" i="9"/>
  <c r="J306" i="9"/>
  <c r="K305" i="9"/>
  <c r="J305" i="9"/>
  <c r="K304" i="9"/>
  <c r="J304" i="9"/>
  <c r="K303" i="9"/>
  <c r="J303" i="9"/>
  <c r="K302" i="9"/>
  <c r="J302" i="9"/>
  <c r="K301" i="9"/>
  <c r="J301" i="9"/>
  <c r="K300" i="9"/>
  <c r="J300" i="9"/>
  <c r="K299" i="9"/>
  <c r="J299" i="9"/>
  <c r="K298" i="9"/>
  <c r="J298" i="9"/>
  <c r="K297" i="9"/>
  <c r="J297" i="9"/>
  <c r="K296" i="9"/>
  <c r="J296" i="9"/>
  <c r="K295" i="9"/>
  <c r="J295" i="9"/>
  <c r="K294" i="9"/>
  <c r="J294" i="9"/>
  <c r="K293" i="9"/>
  <c r="J293" i="9"/>
  <c r="K292" i="9"/>
  <c r="J292" i="9"/>
  <c r="K291" i="9"/>
  <c r="J291" i="9"/>
  <c r="K290" i="9"/>
  <c r="J290" i="9"/>
  <c r="K289" i="9"/>
  <c r="J289" i="9"/>
  <c r="K288" i="9"/>
  <c r="J288" i="9"/>
  <c r="K287" i="9"/>
  <c r="J287" i="9"/>
  <c r="K286" i="9"/>
  <c r="J286" i="9"/>
  <c r="K285" i="9"/>
  <c r="J285" i="9"/>
  <c r="K284" i="9"/>
  <c r="J284" i="9"/>
  <c r="K283" i="9"/>
  <c r="J283" i="9"/>
  <c r="K282" i="9"/>
  <c r="J282" i="9"/>
  <c r="K281" i="9"/>
  <c r="J281" i="9"/>
  <c r="K280" i="9"/>
  <c r="J280" i="9"/>
  <c r="K279" i="9"/>
  <c r="J279" i="9"/>
  <c r="K278" i="9"/>
  <c r="J278" i="9"/>
  <c r="K277" i="9"/>
  <c r="J277" i="9"/>
  <c r="K276" i="9"/>
  <c r="J276" i="9"/>
  <c r="K275" i="9"/>
  <c r="J275" i="9"/>
  <c r="K274" i="9"/>
  <c r="J274" i="9"/>
  <c r="K273" i="9"/>
  <c r="J273" i="9"/>
  <c r="K272" i="9"/>
  <c r="J272" i="9"/>
  <c r="K271" i="9"/>
  <c r="J271" i="9"/>
  <c r="K270" i="9"/>
  <c r="J270" i="9"/>
  <c r="K269" i="9"/>
  <c r="J269" i="9"/>
  <c r="K268" i="9"/>
  <c r="J268" i="9"/>
  <c r="K267" i="9"/>
  <c r="J267" i="9"/>
  <c r="K266" i="9"/>
  <c r="J266" i="9"/>
  <c r="K265" i="9"/>
  <c r="J265" i="9"/>
  <c r="K264" i="9"/>
  <c r="J264" i="9"/>
  <c r="K263" i="9"/>
  <c r="J263" i="9"/>
  <c r="K262" i="9"/>
  <c r="J262" i="9"/>
  <c r="K261" i="9"/>
  <c r="J261" i="9"/>
  <c r="K260" i="9"/>
  <c r="J260" i="9"/>
  <c r="K259" i="9"/>
  <c r="J259" i="9"/>
  <c r="K258" i="9"/>
  <c r="J258" i="9"/>
  <c r="K257" i="9"/>
  <c r="J257" i="9"/>
  <c r="K256" i="9"/>
  <c r="J256" i="9"/>
  <c r="K255" i="9"/>
  <c r="J255" i="9"/>
  <c r="K254" i="9"/>
  <c r="J254" i="9"/>
  <c r="K253" i="9"/>
  <c r="J253" i="9"/>
  <c r="K252" i="9"/>
  <c r="J252" i="9"/>
  <c r="K251" i="9"/>
  <c r="J251" i="9"/>
  <c r="K250" i="9"/>
  <c r="J250" i="9"/>
  <c r="K249" i="9"/>
  <c r="J249" i="9"/>
  <c r="K248" i="9"/>
  <c r="J248" i="9"/>
  <c r="K247" i="9"/>
  <c r="J247" i="9"/>
  <c r="K246" i="9"/>
  <c r="J246" i="9"/>
  <c r="K245" i="9"/>
  <c r="J245" i="9"/>
  <c r="K244" i="9"/>
  <c r="J244" i="9"/>
  <c r="K243" i="9"/>
  <c r="J243" i="9"/>
  <c r="K242" i="9"/>
  <c r="J242" i="9"/>
  <c r="K241" i="9"/>
  <c r="J241" i="9"/>
  <c r="K240" i="9"/>
  <c r="J240" i="9"/>
  <c r="K239" i="9"/>
  <c r="J239" i="9"/>
  <c r="K238" i="9"/>
  <c r="J238" i="9"/>
  <c r="K237" i="9"/>
  <c r="J237" i="9"/>
  <c r="K236" i="9"/>
  <c r="J236" i="9"/>
  <c r="K235" i="9"/>
  <c r="J235" i="9"/>
  <c r="K234" i="9"/>
  <c r="J234" i="9"/>
  <c r="K233" i="9"/>
  <c r="J233" i="9"/>
  <c r="K232" i="9"/>
  <c r="J232" i="9"/>
  <c r="K231" i="9"/>
  <c r="J231" i="9"/>
  <c r="K230" i="9"/>
  <c r="J230" i="9"/>
  <c r="K229" i="9"/>
  <c r="J229" i="9"/>
  <c r="K228" i="9"/>
  <c r="J228" i="9"/>
  <c r="K227" i="9"/>
  <c r="J227" i="9"/>
  <c r="K226" i="9"/>
  <c r="J226" i="9"/>
  <c r="K225" i="9"/>
  <c r="J225" i="9"/>
  <c r="K224" i="9"/>
  <c r="J224" i="9"/>
  <c r="K223" i="9"/>
  <c r="J223" i="9"/>
  <c r="K222" i="9"/>
  <c r="J222" i="9"/>
  <c r="K221" i="9"/>
  <c r="J221" i="9"/>
  <c r="K220" i="9"/>
  <c r="J220" i="9"/>
  <c r="K219" i="9"/>
  <c r="J219" i="9"/>
  <c r="K218" i="9"/>
  <c r="J218" i="9"/>
  <c r="K217" i="9"/>
  <c r="J217" i="9"/>
  <c r="K216" i="9"/>
  <c r="J216" i="9"/>
  <c r="K215" i="9"/>
  <c r="J215" i="9"/>
  <c r="K214" i="9"/>
  <c r="J214" i="9"/>
  <c r="K213" i="9"/>
  <c r="J213" i="9"/>
  <c r="K212" i="9"/>
  <c r="J212" i="9"/>
  <c r="K211" i="9"/>
  <c r="J211" i="9"/>
  <c r="K210" i="9"/>
  <c r="J210" i="9"/>
  <c r="K209" i="9"/>
  <c r="J209" i="9"/>
  <c r="K208" i="9"/>
  <c r="J208" i="9"/>
  <c r="K207" i="9"/>
  <c r="J207" i="9"/>
  <c r="K206" i="9"/>
  <c r="J206" i="9"/>
  <c r="K205" i="9"/>
  <c r="J205" i="9"/>
  <c r="K204" i="9"/>
  <c r="J204" i="9"/>
  <c r="K203" i="9"/>
  <c r="J203" i="9"/>
  <c r="K202" i="9"/>
  <c r="J202" i="9"/>
  <c r="K201" i="9"/>
  <c r="J201" i="9"/>
  <c r="K200" i="9"/>
  <c r="J200" i="9"/>
  <c r="K199" i="9"/>
  <c r="J199" i="9"/>
  <c r="K198" i="9"/>
  <c r="J198" i="9"/>
  <c r="K197" i="9"/>
  <c r="J197" i="9"/>
  <c r="K196" i="9"/>
  <c r="J196" i="9"/>
  <c r="K195" i="9"/>
  <c r="J195" i="9"/>
  <c r="K194" i="9"/>
  <c r="J194" i="9"/>
  <c r="K193" i="9"/>
  <c r="J193" i="9"/>
  <c r="K192" i="9"/>
  <c r="J192" i="9"/>
  <c r="K191" i="9"/>
  <c r="J191" i="9"/>
  <c r="K190" i="9"/>
  <c r="J190" i="9"/>
  <c r="K189" i="9"/>
  <c r="J189" i="9"/>
  <c r="K188" i="9"/>
  <c r="J188" i="9"/>
  <c r="K187" i="9"/>
  <c r="J187" i="9"/>
  <c r="K186" i="9"/>
  <c r="J186" i="9"/>
  <c r="K185" i="9"/>
  <c r="J185" i="9"/>
  <c r="K184" i="9"/>
  <c r="J184" i="9"/>
  <c r="K183" i="9"/>
  <c r="J183" i="9"/>
  <c r="K182" i="9"/>
  <c r="J182" i="9"/>
  <c r="K181" i="9"/>
  <c r="J181" i="9"/>
  <c r="K180" i="9"/>
  <c r="J180" i="9"/>
  <c r="K179" i="9"/>
  <c r="J179" i="9"/>
  <c r="K178" i="9"/>
  <c r="J178" i="9"/>
  <c r="K177" i="9"/>
  <c r="J177" i="9"/>
  <c r="K176" i="9"/>
  <c r="J176" i="9"/>
  <c r="K175" i="9"/>
  <c r="J175" i="9"/>
  <c r="K174" i="9"/>
  <c r="J174" i="9"/>
  <c r="K173" i="9"/>
  <c r="J173" i="9"/>
  <c r="K172" i="9"/>
  <c r="J172" i="9"/>
  <c r="K171" i="9"/>
  <c r="J171" i="9"/>
  <c r="K170" i="9"/>
  <c r="J170" i="9"/>
  <c r="K169" i="9"/>
  <c r="J169" i="9"/>
  <c r="K168" i="9"/>
  <c r="J168" i="9"/>
  <c r="K167" i="9"/>
  <c r="J167" i="9"/>
  <c r="K166" i="9"/>
  <c r="J166" i="9"/>
  <c r="K165" i="9"/>
  <c r="J165" i="9"/>
  <c r="K164" i="9"/>
  <c r="J164" i="9"/>
  <c r="K163" i="9"/>
  <c r="J163" i="9"/>
  <c r="K162" i="9"/>
  <c r="J162" i="9"/>
  <c r="K161" i="9"/>
  <c r="J161" i="9"/>
  <c r="K160" i="9"/>
  <c r="J160" i="9"/>
  <c r="K159" i="9"/>
  <c r="J159" i="9"/>
  <c r="K158" i="9"/>
  <c r="J158" i="9"/>
  <c r="K157" i="9"/>
  <c r="J157" i="9"/>
  <c r="K156" i="9"/>
  <c r="J156" i="9"/>
  <c r="K155" i="9"/>
  <c r="J155" i="9"/>
  <c r="K154" i="9"/>
  <c r="J154" i="9"/>
  <c r="K153" i="9"/>
  <c r="J153" i="9"/>
  <c r="K152" i="9"/>
  <c r="J152" i="9"/>
  <c r="K151" i="9"/>
  <c r="J151" i="9"/>
  <c r="K150" i="9"/>
  <c r="J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K124" i="9"/>
  <c r="J124" i="9"/>
  <c r="K123" i="9"/>
  <c r="J123" i="9"/>
  <c r="K122" i="9"/>
  <c r="J122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K91" i="9"/>
  <c r="J91" i="9"/>
  <c r="K90" i="9"/>
  <c r="J90" i="9"/>
  <c r="K89" i="9"/>
  <c r="J89" i="9"/>
  <c r="K88" i="9"/>
  <c r="J88" i="9"/>
  <c r="K87" i="9"/>
  <c r="J87" i="9"/>
  <c r="K86" i="9"/>
  <c r="J86" i="9"/>
  <c r="K85" i="9"/>
  <c r="J85" i="9"/>
  <c r="K84" i="9"/>
  <c r="J84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K20" i="9"/>
  <c r="J20" i="9"/>
  <c r="K19" i="9"/>
  <c r="J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K4" i="9"/>
  <c r="J4" i="9"/>
  <c r="K3" i="9"/>
  <c r="J3" i="9"/>
  <c r="K2" i="9"/>
  <c r="J2" i="9"/>
  <c r="J157" i="5"/>
  <c r="Q153" i="5"/>
  <c r="P153" i="5"/>
  <c r="O153" i="5"/>
  <c r="N153" i="5"/>
  <c r="M153" i="5"/>
  <c r="L153" i="5"/>
  <c r="H153" i="5"/>
  <c r="G153" i="5"/>
  <c r="F153" i="5"/>
  <c r="E153" i="5"/>
  <c r="D153" i="5"/>
  <c r="C153" i="5"/>
  <c r="B153" i="5"/>
  <c r="J151" i="5"/>
  <c r="Q147" i="5"/>
  <c r="P147" i="5"/>
  <c r="O147" i="5"/>
  <c r="N147" i="5"/>
  <c r="M147" i="5"/>
  <c r="L147" i="5"/>
  <c r="H147" i="5"/>
  <c r="G147" i="5"/>
  <c r="F147" i="5"/>
  <c r="E147" i="5"/>
  <c r="D147" i="5"/>
  <c r="C147" i="5"/>
  <c r="B147" i="5"/>
  <c r="J145" i="5"/>
  <c r="Q141" i="5"/>
  <c r="P141" i="5"/>
  <c r="O141" i="5"/>
  <c r="N141" i="5"/>
  <c r="M141" i="5"/>
  <c r="L141" i="5"/>
  <c r="H141" i="5"/>
  <c r="G141" i="5"/>
  <c r="F141" i="5"/>
  <c r="E141" i="5"/>
  <c r="D141" i="5"/>
  <c r="C141" i="5"/>
  <c r="B141" i="5"/>
  <c r="J139" i="5"/>
  <c r="Q135" i="5"/>
  <c r="P135" i="5"/>
  <c r="O135" i="5"/>
  <c r="N135" i="5"/>
  <c r="M135" i="5"/>
  <c r="L135" i="5"/>
  <c r="H135" i="5"/>
  <c r="G135" i="5"/>
  <c r="F135" i="5"/>
  <c r="E135" i="5"/>
  <c r="D135" i="5"/>
  <c r="C135" i="5"/>
  <c r="B135" i="5"/>
  <c r="J133" i="5"/>
  <c r="Q129" i="5"/>
  <c r="P129" i="5"/>
  <c r="O129" i="5"/>
  <c r="N129" i="5"/>
  <c r="M129" i="5"/>
  <c r="L129" i="5"/>
  <c r="H129" i="5"/>
  <c r="G129" i="5"/>
  <c r="F129" i="5"/>
  <c r="E129" i="5"/>
  <c r="D129" i="5"/>
  <c r="C129" i="5"/>
  <c r="B129" i="5"/>
  <c r="J127" i="5"/>
  <c r="Q123" i="5"/>
  <c r="P123" i="5"/>
  <c r="O123" i="5"/>
  <c r="N123" i="5"/>
  <c r="M123" i="5"/>
  <c r="L123" i="5"/>
  <c r="H123" i="5"/>
  <c r="G123" i="5"/>
  <c r="F123" i="5"/>
  <c r="E123" i="5"/>
  <c r="D123" i="5"/>
  <c r="C123" i="5"/>
  <c r="B123" i="5"/>
  <c r="I191" i="15" l="1"/>
  <c r="J191" i="15"/>
  <c r="I192" i="15"/>
  <c r="J192" i="15"/>
  <c r="I193" i="15"/>
  <c r="J193" i="15"/>
  <c r="I194" i="15"/>
  <c r="J194" i="15"/>
  <c r="H2" i="12" l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B13" i="12" l="1"/>
  <c r="B12" i="12"/>
  <c r="B11" i="12"/>
  <c r="B10" i="12"/>
  <c r="B9" i="12"/>
  <c r="B8" i="12"/>
  <c r="B7" i="12"/>
  <c r="B6" i="12"/>
  <c r="B5" i="12"/>
  <c r="B4" i="12"/>
  <c r="B3" i="12"/>
  <c r="H158" i="6"/>
  <c r="D158" i="6"/>
  <c r="H157" i="6"/>
  <c r="D157" i="6"/>
  <c r="H156" i="6"/>
  <c r="D156" i="6"/>
  <c r="H155" i="6"/>
  <c r="D155" i="6"/>
  <c r="H154" i="6"/>
  <c r="D154" i="6"/>
  <c r="A154" i="6"/>
  <c r="A155" i="6" s="1"/>
  <c r="A156" i="6" s="1"/>
  <c r="H153" i="6"/>
  <c r="D153" i="6"/>
  <c r="B153" i="6"/>
  <c r="H152" i="6"/>
  <c r="D152" i="6"/>
  <c r="H151" i="6"/>
  <c r="D151" i="6"/>
  <c r="H150" i="6"/>
  <c r="D150" i="6"/>
  <c r="H149" i="6"/>
  <c r="D149" i="6"/>
  <c r="H148" i="6"/>
  <c r="D148" i="6"/>
  <c r="A148" i="6"/>
  <c r="A149" i="6" s="1"/>
  <c r="H147" i="6"/>
  <c r="E147" i="6"/>
  <c r="D147" i="6"/>
  <c r="B147" i="6"/>
  <c r="H146" i="6"/>
  <c r="D146" i="6"/>
  <c r="H145" i="6"/>
  <c r="D145" i="6"/>
  <c r="H144" i="6"/>
  <c r="D144" i="6"/>
  <c r="H143" i="6"/>
  <c r="D143" i="6"/>
  <c r="H142" i="6"/>
  <c r="D142" i="6"/>
  <c r="A142" i="6"/>
  <c r="A143" i="6" s="1"/>
  <c r="H141" i="6"/>
  <c r="D141" i="6"/>
  <c r="E141" i="6" s="1"/>
  <c r="B141" i="6"/>
  <c r="H140" i="6"/>
  <c r="D140" i="6"/>
  <c r="H139" i="6"/>
  <c r="D139" i="6"/>
  <c r="H138" i="6"/>
  <c r="D138" i="6"/>
  <c r="H137" i="6"/>
  <c r="D137" i="6"/>
  <c r="H136" i="6"/>
  <c r="D136" i="6"/>
  <c r="A136" i="6"/>
  <c r="A137" i="6" s="1"/>
  <c r="A138" i="6" s="1"/>
  <c r="H135" i="6"/>
  <c r="D135" i="6"/>
  <c r="B135" i="6"/>
  <c r="H134" i="6"/>
  <c r="D134" i="6"/>
  <c r="H133" i="6"/>
  <c r="D133" i="6"/>
  <c r="H132" i="6"/>
  <c r="D132" i="6"/>
  <c r="H131" i="6"/>
  <c r="D131" i="6"/>
  <c r="H130" i="6"/>
  <c r="D130" i="6"/>
  <c r="A130" i="6"/>
  <c r="A131" i="6" s="1"/>
  <c r="H129" i="6"/>
  <c r="D129" i="6"/>
  <c r="B129" i="6"/>
  <c r="H128" i="6"/>
  <c r="D128" i="6"/>
  <c r="H127" i="6"/>
  <c r="D127" i="6"/>
  <c r="H126" i="6"/>
  <c r="D126" i="6"/>
  <c r="H125" i="6"/>
  <c r="D125" i="6"/>
  <c r="H124" i="6"/>
  <c r="D124" i="6"/>
  <c r="A124" i="6"/>
  <c r="B124" i="6" s="1"/>
  <c r="H123" i="6"/>
  <c r="D123" i="6"/>
  <c r="B123" i="6"/>
  <c r="J314" i="15"/>
  <c r="I314" i="15"/>
  <c r="J313" i="15"/>
  <c r="I313" i="15"/>
  <c r="J312" i="15"/>
  <c r="I312" i="15"/>
  <c r="J311" i="15"/>
  <c r="I311" i="15"/>
  <c r="J310" i="15"/>
  <c r="I310" i="15"/>
  <c r="J309" i="15"/>
  <c r="I309" i="15"/>
  <c r="J308" i="15"/>
  <c r="I308" i="15"/>
  <c r="J307" i="15"/>
  <c r="I307" i="15"/>
  <c r="J306" i="15"/>
  <c r="I306" i="15"/>
  <c r="J305" i="15"/>
  <c r="I305" i="15"/>
  <c r="J304" i="15"/>
  <c r="I304" i="15"/>
  <c r="A304" i="15"/>
  <c r="A305" i="15" s="1"/>
  <c r="J303" i="15"/>
  <c r="I303" i="15"/>
  <c r="B303" i="15"/>
  <c r="J302" i="15"/>
  <c r="I302" i="15"/>
  <c r="J301" i="15"/>
  <c r="I301" i="15"/>
  <c r="J300" i="15"/>
  <c r="I300" i="15"/>
  <c r="J299" i="15"/>
  <c r="I299" i="15"/>
  <c r="J298" i="15"/>
  <c r="I298" i="15"/>
  <c r="J297" i="15"/>
  <c r="I297" i="15"/>
  <c r="J296" i="15"/>
  <c r="I296" i="15"/>
  <c r="J295" i="15"/>
  <c r="I295" i="15"/>
  <c r="J294" i="15"/>
  <c r="I294" i="15"/>
  <c r="J293" i="15"/>
  <c r="I293" i="15"/>
  <c r="J292" i="15"/>
  <c r="I292" i="15"/>
  <c r="A292" i="15"/>
  <c r="A293" i="15" s="1"/>
  <c r="J291" i="15"/>
  <c r="I291" i="15"/>
  <c r="B291" i="15"/>
  <c r="J290" i="15"/>
  <c r="I290" i="15"/>
  <c r="J289" i="15"/>
  <c r="I289" i="15"/>
  <c r="J288" i="15"/>
  <c r="I288" i="15"/>
  <c r="J287" i="15"/>
  <c r="I287" i="15"/>
  <c r="J286" i="15"/>
  <c r="I286" i="15"/>
  <c r="J285" i="15"/>
  <c r="I285" i="15"/>
  <c r="J284" i="15"/>
  <c r="I284" i="15"/>
  <c r="J283" i="15"/>
  <c r="I283" i="15"/>
  <c r="J282" i="15"/>
  <c r="I282" i="15"/>
  <c r="J281" i="15"/>
  <c r="I281" i="15"/>
  <c r="J280" i="15"/>
  <c r="I280" i="15"/>
  <c r="A280" i="15"/>
  <c r="A281" i="15" s="1"/>
  <c r="J279" i="15"/>
  <c r="I279" i="15"/>
  <c r="B279" i="15"/>
  <c r="J278" i="15"/>
  <c r="I278" i="15"/>
  <c r="J277" i="15"/>
  <c r="I277" i="15"/>
  <c r="J276" i="15"/>
  <c r="I276" i="15"/>
  <c r="J275" i="15"/>
  <c r="I275" i="15"/>
  <c r="J274" i="15"/>
  <c r="I274" i="15"/>
  <c r="J273" i="15"/>
  <c r="I273" i="15"/>
  <c r="J272" i="15"/>
  <c r="I272" i="15"/>
  <c r="J271" i="15"/>
  <c r="I271" i="15"/>
  <c r="J270" i="15"/>
  <c r="I270" i="15"/>
  <c r="J269" i="15"/>
  <c r="I269" i="15"/>
  <c r="J268" i="15"/>
  <c r="I268" i="15"/>
  <c r="A268" i="15"/>
  <c r="B268" i="15" s="1"/>
  <c r="J267" i="15"/>
  <c r="I267" i="15"/>
  <c r="B267" i="15"/>
  <c r="J266" i="15"/>
  <c r="I266" i="15"/>
  <c r="J265" i="15"/>
  <c r="I265" i="15"/>
  <c r="J264" i="15"/>
  <c r="I264" i="15"/>
  <c r="J263" i="15"/>
  <c r="I263" i="15"/>
  <c r="J262" i="15"/>
  <c r="I262" i="15"/>
  <c r="J261" i="15"/>
  <c r="I261" i="15"/>
  <c r="J260" i="15"/>
  <c r="I260" i="15"/>
  <c r="J259" i="15"/>
  <c r="I259" i="15"/>
  <c r="J258" i="15"/>
  <c r="I258" i="15"/>
  <c r="J257" i="15"/>
  <c r="I257" i="15"/>
  <c r="J256" i="15"/>
  <c r="I256" i="15"/>
  <c r="A256" i="15"/>
  <c r="A257" i="15" s="1"/>
  <c r="J255" i="15"/>
  <c r="I255" i="15"/>
  <c r="B255" i="15"/>
  <c r="J254" i="15"/>
  <c r="I254" i="15"/>
  <c r="J253" i="15"/>
  <c r="I253" i="15"/>
  <c r="J252" i="15"/>
  <c r="I252" i="15"/>
  <c r="J251" i="15"/>
  <c r="I251" i="15"/>
  <c r="J250" i="15"/>
  <c r="I250" i="15"/>
  <c r="J249" i="15"/>
  <c r="I249" i="15"/>
  <c r="J248" i="15"/>
  <c r="I248" i="15"/>
  <c r="J247" i="15"/>
  <c r="I247" i="15"/>
  <c r="J246" i="15"/>
  <c r="I246" i="15"/>
  <c r="J245" i="15"/>
  <c r="I245" i="15"/>
  <c r="J244" i="15"/>
  <c r="I244" i="15"/>
  <c r="A244" i="15"/>
  <c r="B244" i="15" s="1"/>
  <c r="J243" i="15"/>
  <c r="I243" i="15"/>
  <c r="B243" i="15"/>
  <c r="E124" i="6" l="1"/>
  <c r="E126" i="6"/>
  <c r="E128" i="6"/>
  <c r="E131" i="6"/>
  <c r="E133" i="6"/>
  <c r="E129" i="6"/>
  <c r="E136" i="6"/>
  <c r="E138" i="6"/>
  <c r="E140" i="6"/>
  <c r="E143" i="6"/>
  <c r="E145" i="6"/>
  <c r="E149" i="6"/>
  <c r="E151" i="6"/>
  <c r="E154" i="6"/>
  <c r="E156" i="6"/>
  <c r="E158" i="6"/>
  <c r="B154" i="6"/>
  <c r="B136" i="6"/>
  <c r="A125" i="6"/>
  <c r="A126" i="6" s="1"/>
  <c r="B126" i="6" s="1"/>
  <c r="A150" i="6"/>
  <c r="B149" i="6"/>
  <c r="B156" i="6"/>
  <c r="A157" i="6"/>
  <c r="B148" i="6"/>
  <c r="E148" i="6"/>
  <c r="E150" i="6"/>
  <c r="E152" i="6"/>
  <c r="E153" i="6"/>
  <c r="B155" i="6"/>
  <c r="E155" i="6"/>
  <c r="E157" i="6"/>
  <c r="B138" i="6"/>
  <c r="A139" i="6"/>
  <c r="A144" i="6"/>
  <c r="B143" i="6"/>
  <c r="E135" i="6"/>
  <c r="B137" i="6"/>
  <c r="E137" i="6"/>
  <c r="E139" i="6"/>
  <c r="B142" i="6"/>
  <c r="E142" i="6"/>
  <c r="E144" i="6"/>
  <c r="E146" i="6"/>
  <c r="A132" i="6"/>
  <c r="B131" i="6"/>
  <c r="E123" i="6"/>
  <c r="E125" i="6"/>
  <c r="E127" i="6"/>
  <c r="B130" i="6"/>
  <c r="E130" i="6"/>
  <c r="E132" i="6"/>
  <c r="E134" i="6"/>
  <c r="B256" i="15"/>
  <c r="B280" i="15"/>
  <c r="B304" i="15"/>
  <c r="A294" i="15"/>
  <c r="B293" i="15"/>
  <c r="B305" i="15"/>
  <c r="A306" i="15"/>
  <c r="B292" i="15"/>
  <c r="B281" i="15"/>
  <c r="A282" i="15"/>
  <c r="A269" i="15"/>
  <c r="B257" i="15"/>
  <c r="A258" i="15"/>
  <c r="A245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7" i="6"/>
  <c r="E7" i="6" s="1"/>
  <c r="D6" i="6"/>
  <c r="E6" i="6" s="1"/>
  <c r="D5" i="6"/>
  <c r="E5" i="6" s="1"/>
  <c r="D4" i="6"/>
  <c r="E4" i="6" s="1"/>
  <c r="D3" i="6"/>
  <c r="E3" i="6" s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D33" i="6"/>
  <c r="E33" i="6" s="1"/>
  <c r="D34" i="6"/>
  <c r="E34" i="6" s="1"/>
  <c r="D35" i="6"/>
  <c r="E35" i="6" s="1"/>
  <c r="D36" i="6"/>
  <c r="E36" i="6" s="1"/>
  <c r="D37" i="6"/>
  <c r="E37" i="6" s="1"/>
  <c r="D38" i="6"/>
  <c r="D39" i="6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86" i="6"/>
  <c r="E86" i="6" s="1"/>
  <c r="D87" i="6"/>
  <c r="D88" i="6"/>
  <c r="E88" i="6" s="1"/>
  <c r="D89" i="6"/>
  <c r="E89" i="6" s="1"/>
  <c r="D90" i="6"/>
  <c r="E90" i="6" s="1"/>
  <c r="D91" i="6"/>
  <c r="E91" i="6" s="1"/>
  <c r="D92" i="6"/>
  <c r="E92" i="6" s="1"/>
  <c r="D93" i="6"/>
  <c r="E93" i="6" s="1"/>
  <c r="D94" i="6"/>
  <c r="D95" i="6"/>
  <c r="E95" i="6" s="1"/>
  <c r="D96" i="6"/>
  <c r="E96" i="6" s="1"/>
  <c r="D97" i="6"/>
  <c r="E97" i="6" s="1"/>
  <c r="D98" i="6"/>
  <c r="E98" i="6" s="1"/>
  <c r="D99" i="6"/>
  <c r="E99" i="6" s="1"/>
  <c r="D100" i="6"/>
  <c r="E100" i="6" s="1"/>
  <c r="D101" i="6"/>
  <c r="E101" i="6" s="1"/>
  <c r="D102" i="6"/>
  <c r="E102" i="6" s="1"/>
  <c r="D103" i="6"/>
  <c r="E103" i="6" s="1"/>
  <c r="D104" i="6"/>
  <c r="E104" i="6" s="1"/>
  <c r="D105" i="6"/>
  <c r="E105" i="6" s="1"/>
  <c r="D106" i="6"/>
  <c r="E106" i="6" s="1"/>
  <c r="D107" i="6"/>
  <c r="E107" i="6" s="1"/>
  <c r="D108" i="6"/>
  <c r="E108" i="6" s="1"/>
  <c r="D109" i="6"/>
  <c r="E109" i="6" s="1"/>
  <c r="D110" i="6"/>
  <c r="E110" i="6" s="1"/>
  <c r="D111" i="6"/>
  <c r="D112" i="6"/>
  <c r="E112" i="6" s="1"/>
  <c r="D113" i="6"/>
  <c r="E113" i="6" s="1"/>
  <c r="D114" i="6"/>
  <c r="E114" i="6" s="1"/>
  <c r="D115" i="6"/>
  <c r="E115" i="6" s="1"/>
  <c r="D116" i="6"/>
  <c r="E116" i="6" s="1"/>
  <c r="D117" i="6"/>
  <c r="E117" i="6" s="1"/>
  <c r="D118" i="6"/>
  <c r="E118" i="6" s="1"/>
  <c r="D119" i="6"/>
  <c r="E119" i="6" s="1"/>
  <c r="D120" i="6"/>
  <c r="E120" i="6" s="1"/>
  <c r="D121" i="6"/>
  <c r="E121" i="6" s="1"/>
  <c r="D122" i="6"/>
  <c r="E122" i="6" s="1"/>
  <c r="A3" i="1"/>
  <c r="B5" i="8" s="1"/>
  <c r="G5" i="13" s="1"/>
  <c r="D5" i="13" s="1"/>
  <c r="B2" i="8"/>
  <c r="G2" i="13" s="1"/>
  <c r="B3" i="8"/>
  <c r="G3" i="13" s="1"/>
  <c r="B4" i="8"/>
  <c r="B8" i="8"/>
  <c r="G8" i="13" s="1"/>
  <c r="D8" i="13" s="1"/>
  <c r="B9" i="8"/>
  <c r="E9" i="8" s="1"/>
  <c r="E8" i="7" s="1"/>
  <c r="B10" i="8"/>
  <c r="B11" i="8"/>
  <c r="G11" i="13" s="1"/>
  <c r="B16" i="8"/>
  <c r="G16" i="13" s="1"/>
  <c r="D16" i="13" s="1"/>
  <c r="B17" i="8"/>
  <c r="G17" i="13" s="1"/>
  <c r="B18" i="8"/>
  <c r="G18" i="13" s="1"/>
  <c r="D18" i="13" s="1"/>
  <c r="B19" i="8"/>
  <c r="B20" i="8"/>
  <c r="G20" i="13" s="1"/>
  <c r="B24" i="8"/>
  <c r="G24" i="13" s="1"/>
  <c r="D24" i="13" s="1"/>
  <c r="B25" i="8"/>
  <c r="B26" i="8"/>
  <c r="G26" i="13" s="1"/>
  <c r="B27" i="8"/>
  <c r="G27" i="13" s="1"/>
  <c r="B28" i="8"/>
  <c r="G28" i="13" s="1"/>
  <c r="B32" i="8"/>
  <c r="G32" i="13" s="1"/>
  <c r="D32" i="13" s="1"/>
  <c r="B33" i="8"/>
  <c r="B34" i="8"/>
  <c r="A34" i="4" s="1"/>
  <c r="H34" i="4" s="1"/>
  <c r="B35" i="8"/>
  <c r="G35" i="13" s="1"/>
  <c r="D35" i="13" s="1"/>
  <c r="B39" i="8"/>
  <c r="G39" i="13" s="1"/>
  <c r="B40" i="8"/>
  <c r="G40" i="13" s="1"/>
  <c r="B41" i="8"/>
  <c r="F41" i="8" s="1"/>
  <c r="B42" i="8"/>
  <c r="G42" i="13" s="1"/>
  <c r="D42" i="13" s="1"/>
  <c r="B43" i="8"/>
  <c r="G43" i="13" s="1"/>
  <c r="D43" i="13" s="1"/>
  <c r="B47" i="8"/>
  <c r="G47" i="13"/>
  <c r="B48" i="8"/>
  <c r="B49" i="8"/>
  <c r="G49" i="13" s="1"/>
  <c r="B50" i="8"/>
  <c r="G50" i="13" s="1"/>
  <c r="D50" i="13" s="1"/>
  <c r="B54" i="8"/>
  <c r="B55" i="8"/>
  <c r="G55" i="13" s="1"/>
  <c r="B56" i="8"/>
  <c r="G56" i="13" s="1"/>
  <c r="D56" i="13" s="1"/>
  <c r="B57" i="8"/>
  <c r="B58" i="8"/>
  <c r="G58" i="13" s="1"/>
  <c r="D58" i="13" s="1"/>
  <c r="B62" i="8"/>
  <c r="G62" i="13" s="1"/>
  <c r="B63" i="8"/>
  <c r="A63" i="4" s="1"/>
  <c r="H63" i="4" s="1"/>
  <c r="G63" i="13"/>
  <c r="B64" i="8"/>
  <c r="B65" i="8"/>
  <c r="G65" i="13" s="1"/>
  <c r="D65" i="13" s="1"/>
  <c r="B69" i="8"/>
  <c r="G69" i="13" s="1"/>
  <c r="D69" i="13" s="1"/>
  <c r="B70" i="8"/>
  <c r="B71" i="8"/>
  <c r="B72" i="8"/>
  <c r="B73" i="8"/>
  <c r="G73" i="13" s="1"/>
  <c r="D73" i="13" s="1"/>
  <c r="B77" i="8"/>
  <c r="G77" i="13" s="1"/>
  <c r="D77" i="13" s="1"/>
  <c r="B78" i="8"/>
  <c r="B79" i="8"/>
  <c r="G79" i="13"/>
  <c r="D79" i="13" s="1"/>
  <c r="B80" i="8"/>
  <c r="G80" i="13" s="1"/>
  <c r="D80" i="13" s="1"/>
  <c r="B83" i="8"/>
  <c r="G83" i="13" s="1"/>
  <c r="D83" i="13" s="1"/>
  <c r="B84" i="8"/>
  <c r="G84" i="13" s="1"/>
  <c r="B85" i="8"/>
  <c r="B86" i="8"/>
  <c r="G86" i="13" s="1"/>
  <c r="B87" i="8"/>
  <c r="B88" i="8"/>
  <c r="G88" i="13" s="1"/>
  <c r="D88" i="13" s="1"/>
  <c r="B89" i="8"/>
  <c r="G89" i="13" s="1"/>
  <c r="D89" i="13" s="1"/>
  <c r="B90" i="8"/>
  <c r="G90" i="13" s="1"/>
  <c r="D90" i="13" s="1"/>
  <c r="B91" i="8"/>
  <c r="G91" i="13" s="1"/>
  <c r="D91" i="13" s="1"/>
  <c r="B92" i="8"/>
  <c r="G92" i="13" s="1"/>
  <c r="B93" i="8"/>
  <c r="G93" i="13" s="1"/>
  <c r="B94" i="8"/>
  <c r="G94" i="13" s="1"/>
  <c r="B94" i="13" s="1"/>
  <c r="B95" i="8"/>
  <c r="B96" i="8"/>
  <c r="G96" i="13" s="1"/>
  <c r="D96" i="13" s="1"/>
  <c r="B97" i="8"/>
  <c r="G97" i="13" s="1"/>
  <c r="D97" i="13" s="1"/>
  <c r="B98" i="8"/>
  <c r="G98" i="13" s="1"/>
  <c r="D98" i="13" s="1"/>
  <c r="B99" i="8"/>
  <c r="G99" i="13" s="1"/>
  <c r="D99" i="13" s="1"/>
  <c r="B100" i="8"/>
  <c r="B101" i="8"/>
  <c r="B102" i="8"/>
  <c r="G102" i="13" s="1"/>
  <c r="B102" i="13" s="1"/>
  <c r="B103" i="8"/>
  <c r="B104" i="8"/>
  <c r="G104" i="13" s="1"/>
  <c r="D104" i="13" s="1"/>
  <c r="B105" i="8"/>
  <c r="G105" i="13" s="1"/>
  <c r="D105" i="13" s="1"/>
  <c r="B106" i="8"/>
  <c r="G106" i="13" s="1"/>
  <c r="D106" i="13" s="1"/>
  <c r="B107" i="8"/>
  <c r="G107" i="13" s="1"/>
  <c r="D107" i="13" s="1"/>
  <c r="B108" i="8"/>
  <c r="B109" i="8"/>
  <c r="G109" i="13" s="1"/>
  <c r="B110" i="8"/>
  <c r="E110" i="8" s="1"/>
  <c r="B111" i="8"/>
  <c r="B112" i="8"/>
  <c r="G112" i="13" s="1"/>
  <c r="D112" i="13" s="1"/>
  <c r="B113" i="8"/>
  <c r="G113" i="13" s="1"/>
  <c r="D113" i="13" s="1"/>
  <c r="B114" i="8"/>
  <c r="G114" i="13" s="1"/>
  <c r="D114" i="13" s="1"/>
  <c r="B115" i="8"/>
  <c r="B116" i="8"/>
  <c r="B117" i="8"/>
  <c r="B118" i="8"/>
  <c r="G118" i="13" s="1"/>
  <c r="B119" i="8"/>
  <c r="B120" i="8"/>
  <c r="G120" i="13" s="1"/>
  <c r="D120" i="13" s="1"/>
  <c r="B121" i="8"/>
  <c r="G121" i="13" s="1"/>
  <c r="B122" i="8"/>
  <c r="G122" i="13" s="1"/>
  <c r="D122" i="13" s="1"/>
  <c r="B123" i="8"/>
  <c r="B124" i="8"/>
  <c r="B125" i="8"/>
  <c r="B126" i="8"/>
  <c r="G126" i="13" s="1"/>
  <c r="D126" i="13" s="1"/>
  <c r="B127" i="8"/>
  <c r="B128" i="8"/>
  <c r="G128" i="13" s="1"/>
  <c r="D128" i="13" s="1"/>
  <c r="B129" i="8"/>
  <c r="G129" i="13" s="1"/>
  <c r="B130" i="8"/>
  <c r="G130" i="13" s="1"/>
  <c r="D130" i="13" s="1"/>
  <c r="B131" i="8"/>
  <c r="B132" i="8"/>
  <c r="B133" i="8"/>
  <c r="G133" i="13" s="1"/>
  <c r="B134" i="8"/>
  <c r="G134" i="13" s="1"/>
  <c r="D134" i="13" s="1"/>
  <c r="B135" i="8"/>
  <c r="B136" i="8"/>
  <c r="G136" i="13" s="1"/>
  <c r="D136" i="13" s="1"/>
  <c r="B137" i="8"/>
  <c r="G137" i="13" s="1"/>
  <c r="B138" i="8"/>
  <c r="G138" i="13" s="1"/>
  <c r="D138" i="13" s="1"/>
  <c r="B139" i="8"/>
  <c r="B140" i="8"/>
  <c r="B141" i="8"/>
  <c r="G141" i="13" s="1"/>
  <c r="B142" i="8"/>
  <c r="G142" i="13" s="1"/>
  <c r="B142" i="13" s="1"/>
  <c r="B143" i="8"/>
  <c r="B144" i="8"/>
  <c r="G144" i="13" s="1"/>
  <c r="B145" i="8"/>
  <c r="G145" i="13" s="1"/>
  <c r="D145" i="13" s="1"/>
  <c r="B146" i="8"/>
  <c r="G146" i="13" s="1"/>
  <c r="B147" i="8"/>
  <c r="G147" i="13"/>
  <c r="B148" i="8"/>
  <c r="G148" i="13" s="1"/>
  <c r="B149" i="8"/>
  <c r="G149" i="13" s="1"/>
  <c r="A149" i="13" s="1"/>
  <c r="B150" i="8"/>
  <c r="B151" i="8"/>
  <c r="G151" i="13" s="1"/>
  <c r="D151" i="13" s="1"/>
  <c r="B152" i="8"/>
  <c r="G152" i="13" s="1"/>
  <c r="B153" i="8"/>
  <c r="G153" i="13" s="1"/>
  <c r="D153" i="13" s="1"/>
  <c r="B154" i="8"/>
  <c r="B155" i="8"/>
  <c r="B156" i="8"/>
  <c r="G156" i="13" s="1"/>
  <c r="B157" i="8"/>
  <c r="G157" i="13" s="1"/>
  <c r="B157" i="13" s="1"/>
  <c r="B158" i="8"/>
  <c r="B159" i="8"/>
  <c r="G159" i="13" s="1"/>
  <c r="D159" i="13" s="1"/>
  <c r="B160" i="8"/>
  <c r="B161" i="8"/>
  <c r="E161" i="8" s="1"/>
  <c r="B162" i="8"/>
  <c r="A162" i="4" s="1"/>
  <c r="H162" i="4" s="1"/>
  <c r="B163" i="8"/>
  <c r="B164" i="8"/>
  <c r="G164" i="13" s="1"/>
  <c r="B165" i="8"/>
  <c r="G165" i="13" s="1"/>
  <c r="D165" i="13" s="1"/>
  <c r="B166" i="8"/>
  <c r="B167" i="8"/>
  <c r="G167" i="13" s="1"/>
  <c r="B168" i="8"/>
  <c r="G168" i="13" s="1"/>
  <c r="B169" i="8"/>
  <c r="B170" i="8"/>
  <c r="B171" i="8"/>
  <c r="B172" i="8"/>
  <c r="G172" i="13" s="1"/>
  <c r="B173" i="8"/>
  <c r="G173" i="13" s="1"/>
  <c r="D173" i="13" s="1"/>
  <c r="B174" i="8"/>
  <c r="B175" i="8"/>
  <c r="G175" i="13" s="1"/>
  <c r="B175" i="13" s="1"/>
  <c r="B176" i="8"/>
  <c r="G176" i="13" s="1"/>
  <c r="B177" i="8"/>
  <c r="B178" i="8"/>
  <c r="B179" i="8"/>
  <c r="B180" i="8"/>
  <c r="G180" i="13" s="1"/>
  <c r="B181" i="8"/>
  <c r="G181" i="13" s="1"/>
  <c r="D181" i="13" s="1"/>
  <c r="B182" i="8"/>
  <c r="B183" i="8"/>
  <c r="G183" i="13" s="1"/>
  <c r="B184" i="8"/>
  <c r="B185" i="8"/>
  <c r="B186" i="8"/>
  <c r="B187" i="8"/>
  <c r="G187" i="13" s="1"/>
  <c r="B188" i="8"/>
  <c r="G188" i="13" s="1"/>
  <c r="B189" i="8"/>
  <c r="G189" i="13" s="1"/>
  <c r="D189" i="13" s="1"/>
  <c r="B190" i="8"/>
  <c r="B191" i="8"/>
  <c r="G191" i="13" s="1"/>
  <c r="B192" i="8"/>
  <c r="B193" i="8"/>
  <c r="B194" i="8"/>
  <c r="B195" i="8"/>
  <c r="G195" i="13" s="1"/>
  <c r="B196" i="8"/>
  <c r="G196" i="13" s="1"/>
  <c r="B197" i="8"/>
  <c r="G197" i="13" s="1"/>
  <c r="D197" i="13" s="1"/>
  <c r="B198" i="8"/>
  <c r="B199" i="8"/>
  <c r="G199" i="13" s="1"/>
  <c r="B199" i="13" s="1"/>
  <c r="B200" i="8"/>
  <c r="B201" i="8"/>
  <c r="B202" i="8"/>
  <c r="G202" i="13" s="1"/>
  <c r="B203" i="8"/>
  <c r="G203" i="13" s="1"/>
  <c r="B204" i="8"/>
  <c r="G204" i="13" s="1"/>
  <c r="B205" i="8"/>
  <c r="G205" i="13" s="1"/>
  <c r="D205" i="13" s="1"/>
  <c r="B206" i="8"/>
  <c r="B207" i="8"/>
  <c r="G207" i="13" s="1"/>
  <c r="C207" i="13" s="1"/>
  <c r="B208" i="8"/>
  <c r="B209" i="8"/>
  <c r="B210" i="8"/>
  <c r="G210" i="13" s="1"/>
  <c r="B211" i="8"/>
  <c r="G211" i="13" s="1"/>
  <c r="B212" i="8"/>
  <c r="G212" i="13" s="1"/>
  <c r="B213" i="8"/>
  <c r="G213" i="13" s="1"/>
  <c r="D213" i="13" s="1"/>
  <c r="B214" i="8"/>
  <c r="B215" i="8"/>
  <c r="G215" i="13" s="1"/>
  <c r="B216" i="8"/>
  <c r="B217" i="8"/>
  <c r="G217" i="13" s="1"/>
  <c r="D217" i="13" s="1"/>
  <c r="B218" i="8"/>
  <c r="G218" i="13" s="1"/>
  <c r="B219" i="8"/>
  <c r="G219" i="13" s="1"/>
  <c r="B220" i="8"/>
  <c r="G220" i="13" s="1"/>
  <c r="B221" i="8"/>
  <c r="G221" i="13" s="1"/>
  <c r="D221" i="13" s="1"/>
  <c r="B222" i="8"/>
  <c r="B223" i="8"/>
  <c r="G223" i="13" s="1"/>
  <c r="B224" i="8"/>
  <c r="B225" i="8"/>
  <c r="G225" i="13" s="1"/>
  <c r="D225" i="13" s="1"/>
  <c r="B226" i="8"/>
  <c r="G226" i="13" s="1"/>
  <c r="B227" i="8"/>
  <c r="G227" i="13" s="1"/>
  <c r="B228" i="8"/>
  <c r="G228" i="13" s="1"/>
  <c r="B229" i="8"/>
  <c r="B230" i="8"/>
  <c r="G230" i="13" s="1"/>
  <c r="B230" i="13" s="1"/>
  <c r="B231" i="8"/>
  <c r="B232" i="8"/>
  <c r="G232" i="13" s="1"/>
  <c r="B233" i="8"/>
  <c r="G233" i="13" s="1"/>
  <c r="D233" i="13" s="1"/>
  <c r="B234" i="8"/>
  <c r="G234" i="13" s="1"/>
  <c r="B235" i="8"/>
  <c r="G235" i="13" s="1"/>
  <c r="B236" i="8"/>
  <c r="G236" i="13" s="1"/>
  <c r="B236" i="13" s="1"/>
  <c r="B237" i="8"/>
  <c r="B238" i="8"/>
  <c r="G238" i="13" s="1"/>
  <c r="B238" i="13" s="1"/>
  <c r="B239" i="8"/>
  <c r="B240" i="8"/>
  <c r="G240" i="13" s="1"/>
  <c r="B241" i="8"/>
  <c r="G241" i="13" s="1"/>
  <c r="D241" i="13" s="1"/>
  <c r="B242" i="8"/>
  <c r="G242" i="13" s="1"/>
  <c r="A242" i="13" s="1"/>
  <c r="B243" i="8"/>
  <c r="G243" i="13" s="1"/>
  <c r="B244" i="8"/>
  <c r="G244" i="13" s="1"/>
  <c r="B245" i="8"/>
  <c r="B246" i="8"/>
  <c r="G246" i="13" s="1"/>
  <c r="B246" i="13" s="1"/>
  <c r="B247" i="8"/>
  <c r="G247" i="13" s="1"/>
  <c r="D247" i="13" s="1"/>
  <c r="B248" i="8"/>
  <c r="G248" i="13" s="1"/>
  <c r="B249" i="8"/>
  <c r="G249" i="13" s="1"/>
  <c r="D249" i="13" s="1"/>
  <c r="B250" i="8"/>
  <c r="G250" i="13" s="1"/>
  <c r="B251" i="8"/>
  <c r="G251" i="13" s="1"/>
  <c r="B252" i="8"/>
  <c r="G252" i="13" s="1"/>
  <c r="B252" i="13" s="1"/>
  <c r="B253" i="8"/>
  <c r="B254" i="8"/>
  <c r="G254" i="13" s="1"/>
  <c r="B255" i="8"/>
  <c r="G255" i="13" s="1"/>
  <c r="D255" i="13" s="1"/>
  <c r="B256" i="8"/>
  <c r="G256" i="13" s="1"/>
  <c r="B257" i="8"/>
  <c r="G257" i="13" s="1"/>
  <c r="D257" i="13" s="1"/>
  <c r="B258" i="8"/>
  <c r="G258" i="13" s="1"/>
  <c r="D258" i="13" s="1"/>
  <c r="B259" i="8"/>
  <c r="G259" i="13"/>
  <c r="D259" i="13" s="1"/>
  <c r="B260" i="8"/>
  <c r="B261" i="8"/>
  <c r="G261" i="13" s="1"/>
  <c r="C261" i="13" s="1"/>
  <c r="B262" i="8"/>
  <c r="G262" i="13" s="1"/>
  <c r="D262" i="13" s="1"/>
  <c r="B263" i="8"/>
  <c r="G263" i="13" s="1"/>
  <c r="D263" i="13" s="1"/>
  <c r="B264" i="8"/>
  <c r="G264" i="13" s="1"/>
  <c r="D264" i="13" s="1"/>
  <c r="B265" i="8"/>
  <c r="G265" i="13" s="1"/>
  <c r="D265" i="13" s="1"/>
  <c r="B266" i="8"/>
  <c r="G266" i="13" s="1"/>
  <c r="D266" i="13" s="1"/>
  <c r="B267" i="8"/>
  <c r="G267" i="13" s="1"/>
  <c r="B268" i="8"/>
  <c r="B269" i="8"/>
  <c r="G269" i="13" s="1"/>
  <c r="C269" i="13" s="1"/>
  <c r="B270" i="8"/>
  <c r="G270" i="13" s="1"/>
  <c r="D270" i="13" s="1"/>
  <c r="B271" i="8"/>
  <c r="G271" i="13" s="1"/>
  <c r="D271" i="13" s="1"/>
  <c r="B272" i="8"/>
  <c r="G272" i="13" s="1"/>
  <c r="D272" i="13" s="1"/>
  <c r="B273" i="8"/>
  <c r="G273" i="13" s="1"/>
  <c r="D273" i="13" s="1"/>
  <c r="B274" i="8"/>
  <c r="G274" i="13" s="1"/>
  <c r="D274" i="13" s="1"/>
  <c r="B275" i="8"/>
  <c r="E275" i="8" s="1"/>
  <c r="G275" i="13"/>
  <c r="B276" i="8"/>
  <c r="G276" i="13" s="1"/>
  <c r="D276" i="13" s="1"/>
  <c r="B277" i="8"/>
  <c r="G277" i="13" s="1"/>
  <c r="D277" i="13" s="1"/>
  <c r="B278" i="8"/>
  <c r="G278" i="13" s="1"/>
  <c r="D278" i="13" s="1"/>
  <c r="B279" i="8"/>
  <c r="G279" i="13" s="1"/>
  <c r="D279" i="13" s="1"/>
  <c r="B280" i="8"/>
  <c r="G280" i="13" s="1"/>
  <c r="D280" i="13" s="1"/>
  <c r="B281" i="8"/>
  <c r="G281" i="13" s="1"/>
  <c r="D281" i="13" s="1"/>
  <c r="B282" i="8"/>
  <c r="G282" i="13" s="1"/>
  <c r="B283" i="8"/>
  <c r="B284" i="8"/>
  <c r="G284" i="13" s="1"/>
  <c r="B285" i="8"/>
  <c r="G285" i="13" s="1"/>
  <c r="D285" i="13" s="1"/>
  <c r="B286" i="8"/>
  <c r="G286" i="13" s="1"/>
  <c r="D286" i="13" s="1"/>
  <c r="B287" i="8"/>
  <c r="G287" i="13" s="1"/>
  <c r="D287" i="13" s="1"/>
  <c r="B288" i="8"/>
  <c r="G288" i="13" s="1"/>
  <c r="D288" i="13" s="1"/>
  <c r="B289" i="8"/>
  <c r="G289" i="13" s="1"/>
  <c r="D289" i="13" s="1"/>
  <c r="B290" i="8"/>
  <c r="G290" i="13" s="1"/>
  <c r="A290" i="13" s="1"/>
  <c r="B291" i="8"/>
  <c r="B292" i="8"/>
  <c r="G292" i="13" s="1"/>
  <c r="D292" i="13" s="1"/>
  <c r="B293" i="8"/>
  <c r="G293" i="13" s="1"/>
  <c r="D293" i="13" s="1"/>
  <c r="B294" i="8"/>
  <c r="G294" i="13" s="1"/>
  <c r="D294" i="13" s="1"/>
  <c r="B295" i="8"/>
  <c r="G295" i="13" s="1"/>
  <c r="D295" i="13" s="1"/>
  <c r="B296" i="8"/>
  <c r="G296" i="13" s="1"/>
  <c r="D296" i="13" s="1"/>
  <c r="B297" i="8"/>
  <c r="G297" i="13" s="1"/>
  <c r="B298" i="8"/>
  <c r="B299" i="8"/>
  <c r="G299" i="13" s="1"/>
  <c r="B300" i="8"/>
  <c r="G300" i="13" s="1"/>
  <c r="D300" i="13" s="1"/>
  <c r="B301" i="8"/>
  <c r="G301" i="13" s="1"/>
  <c r="D301" i="13" s="1"/>
  <c r="B302" i="8"/>
  <c r="G302" i="13" s="1"/>
  <c r="D302" i="13" s="1"/>
  <c r="C5" i="13"/>
  <c r="C8" i="13"/>
  <c r="C16" i="13"/>
  <c r="C18" i="13"/>
  <c r="C24" i="13"/>
  <c r="C32" i="13"/>
  <c r="C35" i="13"/>
  <c r="C42" i="13"/>
  <c r="C43" i="13"/>
  <c r="C56" i="13"/>
  <c r="C58" i="13"/>
  <c r="C65" i="13"/>
  <c r="C69" i="13"/>
  <c r="C73" i="13"/>
  <c r="C79" i="13"/>
  <c r="C80" i="13"/>
  <c r="C83" i="13"/>
  <c r="C88" i="13"/>
  <c r="C89" i="13"/>
  <c r="C90" i="13"/>
  <c r="C91" i="13"/>
  <c r="C96" i="13"/>
  <c r="C97" i="13"/>
  <c r="C98" i="13"/>
  <c r="C99" i="13"/>
  <c r="C104" i="13"/>
  <c r="C105" i="13"/>
  <c r="C106" i="13"/>
  <c r="C107" i="13"/>
  <c r="C112" i="13"/>
  <c r="C113" i="13"/>
  <c r="C114" i="13"/>
  <c r="C120" i="13"/>
  <c r="C122" i="13"/>
  <c r="C130" i="13"/>
  <c r="C136" i="13"/>
  <c r="C138" i="13"/>
  <c r="C145" i="13"/>
  <c r="C151" i="13"/>
  <c r="C153" i="13"/>
  <c r="C189" i="13"/>
  <c r="C197" i="13"/>
  <c r="C211" i="13"/>
  <c r="C217" i="13"/>
  <c r="C225" i="13"/>
  <c r="C227" i="13"/>
  <c r="C233" i="13"/>
  <c r="C241" i="13"/>
  <c r="C243" i="13"/>
  <c r="C247" i="13"/>
  <c r="C249" i="13"/>
  <c r="C255" i="13"/>
  <c r="C257" i="13"/>
  <c r="C262" i="13"/>
  <c r="C263" i="13"/>
  <c r="C264" i="13"/>
  <c r="C265" i="13"/>
  <c r="C266" i="13"/>
  <c r="C270" i="13"/>
  <c r="C271" i="13"/>
  <c r="C272" i="13"/>
  <c r="C274" i="13"/>
  <c r="C277" i="13"/>
  <c r="C278" i="13"/>
  <c r="C281" i="13"/>
  <c r="C285" i="13"/>
  <c r="C286" i="13"/>
  <c r="C287" i="13"/>
  <c r="C288" i="13"/>
  <c r="C292" i="13"/>
  <c r="C293" i="13"/>
  <c r="C295" i="13"/>
  <c r="C296" i="13"/>
  <c r="C301" i="13"/>
  <c r="C302" i="13"/>
  <c r="B302" i="13"/>
  <c r="B301" i="13"/>
  <c r="A301" i="13"/>
  <c r="A300" i="13"/>
  <c r="B297" i="13"/>
  <c r="A297" i="13"/>
  <c r="B296" i="13"/>
  <c r="A296" i="13"/>
  <c r="B294" i="13"/>
  <c r="A294" i="13"/>
  <c r="B293" i="13"/>
  <c r="A293" i="13"/>
  <c r="B292" i="13"/>
  <c r="A292" i="13"/>
  <c r="B289" i="13"/>
  <c r="A289" i="13"/>
  <c r="B288" i="13"/>
  <c r="A287" i="13"/>
  <c r="B286" i="13"/>
  <c r="A286" i="13"/>
  <c r="B285" i="13"/>
  <c r="A285" i="13"/>
  <c r="B281" i="13"/>
  <c r="A281" i="13"/>
  <c r="A280" i="13"/>
  <c r="B279" i="13"/>
  <c r="A279" i="13"/>
  <c r="B278" i="13"/>
  <c r="A278" i="13"/>
  <c r="B277" i="13"/>
  <c r="A277" i="13"/>
  <c r="B274" i="13"/>
  <c r="A274" i="13"/>
  <c r="B273" i="13"/>
  <c r="B272" i="13"/>
  <c r="A272" i="13"/>
  <c r="B271" i="13"/>
  <c r="A271" i="13"/>
  <c r="B270" i="13"/>
  <c r="A270" i="13"/>
  <c r="A269" i="13"/>
  <c r="B266" i="13"/>
  <c r="A266" i="13"/>
  <c r="A265" i="13"/>
  <c r="B264" i="13"/>
  <c r="A264" i="13"/>
  <c r="B263" i="13"/>
  <c r="A263" i="13"/>
  <c r="B262" i="13"/>
  <c r="A262" i="13"/>
  <c r="B259" i="13"/>
  <c r="A259" i="13"/>
  <c r="B258" i="13"/>
  <c r="A258" i="13"/>
  <c r="B257" i="13"/>
  <c r="A257" i="13"/>
  <c r="B256" i="13"/>
  <c r="A256" i="13"/>
  <c r="B255" i="13"/>
  <c r="A255" i="13"/>
  <c r="B250" i="13"/>
  <c r="A250" i="13"/>
  <c r="B249" i="13"/>
  <c r="A249" i="13"/>
  <c r="B248" i="13"/>
  <c r="A248" i="13"/>
  <c r="B247" i="13"/>
  <c r="A247" i="13"/>
  <c r="A243" i="13"/>
  <c r="B242" i="13"/>
  <c r="B241" i="13"/>
  <c r="A241" i="13"/>
  <c r="B240" i="13"/>
  <c r="A240" i="13"/>
  <c r="B234" i="13"/>
  <c r="A234" i="13"/>
  <c r="B233" i="13"/>
  <c r="A233" i="13"/>
  <c r="B232" i="13"/>
  <c r="A232" i="13"/>
  <c r="B228" i="13"/>
  <c r="A228" i="13"/>
  <c r="B226" i="13"/>
  <c r="A226" i="13"/>
  <c r="B225" i="13"/>
  <c r="A225" i="13"/>
  <c r="B221" i="13"/>
  <c r="B220" i="13"/>
  <c r="A220" i="13"/>
  <c r="B218" i="13"/>
  <c r="A218" i="13"/>
  <c r="B217" i="13"/>
  <c r="A217" i="13"/>
  <c r="B213" i="13"/>
  <c r="B212" i="13"/>
  <c r="A212" i="13"/>
  <c r="B210" i="13"/>
  <c r="A210" i="13"/>
  <c r="B205" i="13"/>
  <c r="B204" i="13"/>
  <c r="A204" i="13"/>
  <c r="B202" i="13"/>
  <c r="A202" i="13"/>
  <c r="A199" i="13"/>
  <c r="B196" i="13"/>
  <c r="A196" i="13"/>
  <c r="B195" i="13"/>
  <c r="A195" i="13"/>
  <c r="B191" i="13"/>
  <c r="A191" i="13"/>
  <c r="B188" i="13"/>
  <c r="A188" i="13"/>
  <c r="B183" i="13"/>
  <c r="A183" i="13"/>
  <c r="B180" i="13"/>
  <c r="A180" i="13"/>
  <c r="B176" i="13"/>
  <c r="A176" i="13"/>
  <c r="A173" i="13"/>
  <c r="B172" i="13"/>
  <c r="A172" i="13"/>
  <c r="B168" i="13"/>
  <c r="A168" i="13"/>
  <c r="B167" i="13"/>
  <c r="A167" i="13"/>
  <c r="B165" i="13"/>
  <c r="B164" i="13"/>
  <c r="A164" i="13"/>
  <c r="G1" i="13"/>
  <c r="B2" i="12"/>
  <c r="J242" i="15"/>
  <c r="I242" i="15"/>
  <c r="J241" i="15"/>
  <c r="I241" i="15"/>
  <c r="J240" i="15"/>
  <c r="I240" i="15"/>
  <c r="J239" i="15"/>
  <c r="I239" i="15"/>
  <c r="J238" i="15"/>
  <c r="I238" i="15"/>
  <c r="J237" i="15"/>
  <c r="I237" i="15"/>
  <c r="J236" i="15"/>
  <c r="I236" i="15"/>
  <c r="J235" i="15"/>
  <c r="I235" i="15"/>
  <c r="J234" i="15"/>
  <c r="I234" i="15"/>
  <c r="J233" i="15"/>
  <c r="I233" i="15"/>
  <c r="J232" i="15"/>
  <c r="I232" i="15"/>
  <c r="J231" i="15"/>
  <c r="I231" i="15"/>
  <c r="J230" i="15"/>
  <c r="I230" i="15"/>
  <c r="J229" i="15"/>
  <c r="I229" i="15"/>
  <c r="J228" i="15"/>
  <c r="I228" i="15"/>
  <c r="J227" i="15"/>
  <c r="I227" i="15"/>
  <c r="J226" i="15"/>
  <c r="I226" i="15"/>
  <c r="J225" i="15"/>
  <c r="I225" i="15"/>
  <c r="J224" i="15"/>
  <c r="I224" i="15"/>
  <c r="J223" i="15"/>
  <c r="I223" i="15"/>
  <c r="J222" i="15"/>
  <c r="I222" i="15"/>
  <c r="J221" i="15"/>
  <c r="I221" i="15"/>
  <c r="J220" i="15"/>
  <c r="I220" i="15"/>
  <c r="J219" i="15"/>
  <c r="I219" i="15"/>
  <c r="J218" i="15"/>
  <c r="I218" i="15"/>
  <c r="J217" i="15"/>
  <c r="I217" i="15"/>
  <c r="J216" i="15"/>
  <c r="I216" i="15"/>
  <c r="J215" i="15"/>
  <c r="I215" i="15"/>
  <c r="J214" i="15"/>
  <c r="I214" i="15"/>
  <c r="J213" i="15"/>
  <c r="I213" i="15"/>
  <c r="J212" i="15"/>
  <c r="I212" i="15"/>
  <c r="J211" i="15"/>
  <c r="I211" i="15"/>
  <c r="J210" i="15"/>
  <c r="I210" i="15"/>
  <c r="J209" i="15"/>
  <c r="I209" i="15"/>
  <c r="J208" i="15"/>
  <c r="I208" i="15"/>
  <c r="J207" i="15"/>
  <c r="I207" i="15"/>
  <c r="J206" i="15"/>
  <c r="I206" i="15"/>
  <c r="J205" i="15"/>
  <c r="I205" i="15"/>
  <c r="J204" i="15"/>
  <c r="I204" i="15"/>
  <c r="J203" i="15"/>
  <c r="I203" i="15"/>
  <c r="J202" i="15"/>
  <c r="I202" i="15"/>
  <c r="J201" i="15"/>
  <c r="I201" i="15"/>
  <c r="J200" i="15"/>
  <c r="I200" i="15"/>
  <c r="J199" i="15"/>
  <c r="I199" i="15"/>
  <c r="J198" i="15"/>
  <c r="I198" i="15"/>
  <c r="J197" i="15"/>
  <c r="I197" i="15"/>
  <c r="J196" i="15"/>
  <c r="I196" i="15"/>
  <c r="J195" i="15"/>
  <c r="I195" i="15"/>
  <c r="J190" i="15"/>
  <c r="I190" i="15"/>
  <c r="J189" i="15"/>
  <c r="I189" i="15"/>
  <c r="J188" i="15"/>
  <c r="I188" i="15"/>
  <c r="J187" i="15"/>
  <c r="I187" i="15"/>
  <c r="J186" i="15"/>
  <c r="I186" i="15"/>
  <c r="J185" i="15"/>
  <c r="I185" i="15"/>
  <c r="J184" i="15"/>
  <c r="I184" i="15"/>
  <c r="J183" i="15"/>
  <c r="I183" i="15"/>
  <c r="J182" i="15"/>
  <c r="I182" i="15"/>
  <c r="J181" i="15"/>
  <c r="I181" i="15"/>
  <c r="J180" i="15"/>
  <c r="I180" i="15"/>
  <c r="J179" i="15"/>
  <c r="I179" i="15"/>
  <c r="J178" i="15"/>
  <c r="I178" i="15"/>
  <c r="J177" i="15"/>
  <c r="I177" i="15"/>
  <c r="J176" i="15"/>
  <c r="I176" i="15"/>
  <c r="J175" i="15"/>
  <c r="I175" i="15"/>
  <c r="J174" i="15"/>
  <c r="I174" i="15"/>
  <c r="J173" i="15"/>
  <c r="I173" i="15"/>
  <c r="J172" i="15"/>
  <c r="I172" i="15"/>
  <c r="J171" i="15"/>
  <c r="I171" i="15"/>
  <c r="J170" i="15"/>
  <c r="I170" i="15"/>
  <c r="J169" i="15"/>
  <c r="I169" i="15"/>
  <c r="J168" i="15"/>
  <c r="I168" i="15"/>
  <c r="J167" i="15"/>
  <c r="I167" i="15"/>
  <c r="J166" i="15"/>
  <c r="I166" i="15"/>
  <c r="J165" i="15"/>
  <c r="I165" i="15"/>
  <c r="J164" i="15"/>
  <c r="I164" i="15"/>
  <c r="J163" i="15"/>
  <c r="I163" i="15"/>
  <c r="J162" i="15"/>
  <c r="I162" i="15"/>
  <c r="J161" i="15"/>
  <c r="I161" i="15"/>
  <c r="J160" i="15"/>
  <c r="I160" i="15"/>
  <c r="J159" i="15"/>
  <c r="I159" i="15"/>
  <c r="J158" i="15"/>
  <c r="I158" i="15"/>
  <c r="J157" i="15"/>
  <c r="I157" i="15"/>
  <c r="J156" i="15"/>
  <c r="I156" i="15"/>
  <c r="J155" i="15"/>
  <c r="I155" i="15"/>
  <c r="J154" i="15"/>
  <c r="I154" i="15"/>
  <c r="J153" i="15"/>
  <c r="I153" i="15"/>
  <c r="J152" i="15"/>
  <c r="I152" i="15"/>
  <c r="J151" i="15"/>
  <c r="I151" i="15"/>
  <c r="J150" i="15"/>
  <c r="I150" i="15"/>
  <c r="J149" i="15"/>
  <c r="I149" i="15"/>
  <c r="J148" i="15"/>
  <c r="I148" i="15"/>
  <c r="J147" i="15"/>
  <c r="I147" i="15"/>
  <c r="J146" i="15"/>
  <c r="I146" i="15"/>
  <c r="J145" i="15"/>
  <c r="I145" i="15"/>
  <c r="J144" i="15"/>
  <c r="I144" i="15"/>
  <c r="J143" i="15"/>
  <c r="I143" i="15"/>
  <c r="J142" i="15"/>
  <c r="I142" i="15"/>
  <c r="J141" i="15"/>
  <c r="I141" i="15"/>
  <c r="J140" i="15"/>
  <c r="I140" i="15"/>
  <c r="J139" i="15"/>
  <c r="I139" i="15"/>
  <c r="J138" i="15"/>
  <c r="I138" i="15"/>
  <c r="J137" i="15"/>
  <c r="I137" i="15"/>
  <c r="J136" i="15"/>
  <c r="I136" i="15"/>
  <c r="J135" i="15"/>
  <c r="I135" i="15"/>
  <c r="J134" i="15"/>
  <c r="I134" i="15"/>
  <c r="J133" i="15"/>
  <c r="I133" i="15"/>
  <c r="J132" i="15"/>
  <c r="I132" i="15"/>
  <c r="J131" i="15"/>
  <c r="I131" i="15"/>
  <c r="J130" i="15"/>
  <c r="I130" i="15"/>
  <c r="J129" i="15"/>
  <c r="I129" i="15"/>
  <c r="J128" i="15"/>
  <c r="I128" i="15"/>
  <c r="J127" i="15"/>
  <c r="I127" i="15"/>
  <c r="J126" i="15"/>
  <c r="I126" i="15"/>
  <c r="J125" i="15"/>
  <c r="I125" i="15"/>
  <c r="J124" i="15"/>
  <c r="I124" i="15"/>
  <c r="J123" i="15"/>
  <c r="I123" i="15"/>
  <c r="J122" i="15"/>
  <c r="I122" i="15"/>
  <c r="J121" i="15"/>
  <c r="I121" i="15"/>
  <c r="J120" i="15"/>
  <c r="I120" i="15"/>
  <c r="J119" i="15"/>
  <c r="I119" i="15"/>
  <c r="J118" i="15"/>
  <c r="I118" i="15"/>
  <c r="J117" i="15"/>
  <c r="I117" i="15"/>
  <c r="J116" i="15"/>
  <c r="I116" i="15"/>
  <c r="J115" i="15"/>
  <c r="I115" i="15"/>
  <c r="J114" i="15"/>
  <c r="I114" i="15"/>
  <c r="J113" i="15"/>
  <c r="I113" i="15"/>
  <c r="J112" i="15"/>
  <c r="I112" i="15"/>
  <c r="J111" i="15"/>
  <c r="I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C13" i="12" s="1"/>
  <c r="J13" i="15"/>
  <c r="C12" i="12" s="1"/>
  <c r="J12" i="15"/>
  <c r="C11" i="12" s="1"/>
  <c r="J11" i="15"/>
  <c r="C10" i="12" s="1"/>
  <c r="J10" i="15"/>
  <c r="C9" i="12" s="1"/>
  <c r="J9" i="15"/>
  <c r="C8" i="12" s="1"/>
  <c r="J8" i="15"/>
  <c r="C7" i="12" s="1"/>
  <c r="J7" i="15"/>
  <c r="C6" i="12" s="1"/>
  <c r="J6" i="15"/>
  <c r="C5" i="12" s="1"/>
  <c r="J5" i="15"/>
  <c r="C4" i="12" s="1"/>
  <c r="J4" i="15"/>
  <c r="C3" i="12" s="1"/>
  <c r="J3" i="15"/>
  <c r="C2" i="12" s="1"/>
  <c r="H21" i="6"/>
  <c r="H23" i="6"/>
  <c r="H25" i="6"/>
  <c r="H22" i="6"/>
  <c r="H24" i="6"/>
  <c r="H26" i="6"/>
  <c r="H28" i="6"/>
  <c r="H30" i="6"/>
  <c r="H32" i="6"/>
  <c r="H34" i="6"/>
  <c r="H36" i="6"/>
  <c r="H38" i="6"/>
  <c r="H40" i="6"/>
  <c r="H42" i="6"/>
  <c r="H44" i="6"/>
  <c r="H46" i="6"/>
  <c r="H48" i="6"/>
  <c r="H50" i="6"/>
  <c r="H52" i="6"/>
  <c r="H54" i="6"/>
  <c r="H56" i="6"/>
  <c r="H27" i="6"/>
  <c r="H29" i="6"/>
  <c r="H31" i="6"/>
  <c r="H33" i="6"/>
  <c r="H35" i="6"/>
  <c r="H37" i="6"/>
  <c r="H39" i="6"/>
  <c r="H41" i="6"/>
  <c r="H43" i="6"/>
  <c r="H45" i="6"/>
  <c r="H47" i="6"/>
  <c r="H49" i="6"/>
  <c r="H51" i="6"/>
  <c r="H53" i="6"/>
  <c r="H55" i="6"/>
  <c r="B231" i="15"/>
  <c r="B219" i="15"/>
  <c r="B207" i="15"/>
  <c r="B195" i="15"/>
  <c r="B183" i="15"/>
  <c r="B171" i="15"/>
  <c r="A232" i="15"/>
  <c r="B232" i="15" s="1"/>
  <c r="A220" i="15"/>
  <c r="A221" i="15" s="1"/>
  <c r="A208" i="15"/>
  <c r="A209" i="15" s="1"/>
  <c r="A196" i="15"/>
  <c r="B196" i="15" s="1"/>
  <c r="A184" i="15"/>
  <c r="B184" i="15" s="1"/>
  <c r="A172" i="15"/>
  <c r="A173" i="15" s="1"/>
  <c r="A185" i="15"/>
  <c r="B185" i="15" s="1"/>
  <c r="B303" i="3"/>
  <c r="C303" i="3"/>
  <c r="D303" i="3"/>
  <c r="E303" i="3"/>
  <c r="F303" i="3"/>
  <c r="G303" i="3"/>
  <c r="H303" i="3"/>
  <c r="B318" i="3"/>
  <c r="C318" i="3"/>
  <c r="D318" i="3"/>
  <c r="E318" i="3"/>
  <c r="F318" i="3"/>
  <c r="G318" i="3"/>
  <c r="H318" i="3"/>
  <c r="B333" i="3"/>
  <c r="C333" i="3"/>
  <c r="D333" i="3"/>
  <c r="E333" i="3"/>
  <c r="F333" i="3"/>
  <c r="G333" i="3"/>
  <c r="H333" i="3"/>
  <c r="B348" i="3"/>
  <c r="C348" i="3"/>
  <c r="D348" i="3"/>
  <c r="E348" i="3"/>
  <c r="F348" i="3"/>
  <c r="G348" i="3"/>
  <c r="H348" i="3"/>
  <c r="B363" i="3"/>
  <c r="C363" i="3"/>
  <c r="D363" i="3"/>
  <c r="E363" i="3"/>
  <c r="F363" i="3"/>
  <c r="G363" i="3"/>
  <c r="H363" i="3"/>
  <c r="B378" i="3"/>
  <c r="C378" i="3"/>
  <c r="D378" i="3"/>
  <c r="E378" i="3"/>
  <c r="F378" i="3"/>
  <c r="G378" i="3"/>
  <c r="H378" i="3"/>
  <c r="G361" i="4"/>
  <c r="F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F353" i="4"/>
  <c r="G352" i="4"/>
  <c r="F352" i="4"/>
  <c r="G351" i="4"/>
  <c r="F351" i="4"/>
  <c r="G350" i="4"/>
  <c r="F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G339" i="4"/>
  <c r="F339" i="4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F330" i="4"/>
  <c r="G329" i="4"/>
  <c r="F329" i="4"/>
  <c r="G328" i="4"/>
  <c r="F328" i="4"/>
  <c r="G327" i="4"/>
  <c r="F327" i="4"/>
  <c r="G326" i="4"/>
  <c r="F326" i="4"/>
  <c r="G325" i="4"/>
  <c r="F325" i="4"/>
  <c r="G324" i="4"/>
  <c r="F324" i="4"/>
  <c r="G323" i="4"/>
  <c r="F323" i="4"/>
  <c r="G322" i="4"/>
  <c r="F322" i="4"/>
  <c r="G321" i="4"/>
  <c r="F321" i="4"/>
  <c r="G320" i="4"/>
  <c r="F320" i="4"/>
  <c r="G319" i="4"/>
  <c r="F319" i="4"/>
  <c r="G318" i="4"/>
  <c r="F318" i="4"/>
  <c r="G317" i="4"/>
  <c r="F317" i="4"/>
  <c r="G316" i="4"/>
  <c r="F316" i="4"/>
  <c r="G315" i="4"/>
  <c r="F315" i="4"/>
  <c r="G314" i="4"/>
  <c r="F314" i="4"/>
  <c r="G313" i="4"/>
  <c r="F313" i="4"/>
  <c r="G312" i="4"/>
  <c r="F312" i="4"/>
  <c r="G311" i="4"/>
  <c r="F311" i="4"/>
  <c r="G310" i="4"/>
  <c r="F310" i="4"/>
  <c r="G309" i="4"/>
  <c r="F309" i="4"/>
  <c r="G308" i="4"/>
  <c r="F308" i="4"/>
  <c r="G307" i="4"/>
  <c r="F307" i="4"/>
  <c r="G306" i="4"/>
  <c r="F306" i="4"/>
  <c r="G305" i="4"/>
  <c r="F305" i="4"/>
  <c r="G304" i="4"/>
  <c r="F304" i="4"/>
  <c r="G303" i="4"/>
  <c r="F303" i="4"/>
  <c r="G302" i="4"/>
  <c r="F302" i="4"/>
  <c r="G301" i="4"/>
  <c r="F301" i="4"/>
  <c r="G300" i="4"/>
  <c r="F300" i="4"/>
  <c r="G299" i="4"/>
  <c r="F299" i="4"/>
  <c r="G298" i="4"/>
  <c r="F298" i="4"/>
  <c r="G297" i="4"/>
  <c r="F297" i="4"/>
  <c r="G296" i="4"/>
  <c r="F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F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G234" i="4"/>
  <c r="F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F222" i="4"/>
  <c r="G221" i="4"/>
  <c r="F221" i="4"/>
  <c r="G220" i="4"/>
  <c r="F220" i="4"/>
  <c r="G219" i="4"/>
  <c r="F219" i="4"/>
  <c r="G218" i="4"/>
  <c r="F218" i="4"/>
  <c r="G217" i="4"/>
  <c r="F217" i="4"/>
  <c r="G216" i="4"/>
  <c r="F216" i="4"/>
  <c r="G215" i="4"/>
  <c r="F215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G196" i="4"/>
  <c r="F196" i="4"/>
  <c r="G195" i="4"/>
  <c r="F195" i="4"/>
  <c r="G194" i="4"/>
  <c r="F194" i="4"/>
  <c r="G193" i="4"/>
  <c r="F193" i="4"/>
  <c r="G192" i="4"/>
  <c r="F192" i="4"/>
  <c r="G191" i="4"/>
  <c r="F191" i="4"/>
  <c r="G190" i="4"/>
  <c r="F190" i="4"/>
  <c r="G189" i="4"/>
  <c r="F189" i="4"/>
  <c r="G188" i="4"/>
  <c r="F188" i="4"/>
  <c r="G187" i="4"/>
  <c r="F187" i="4"/>
  <c r="G186" i="4"/>
  <c r="F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F178" i="4"/>
  <c r="G177" i="4"/>
  <c r="F177" i="4"/>
  <c r="G176" i="4"/>
  <c r="F176" i="4"/>
  <c r="G175" i="4"/>
  <c r="F175" i="4"/>
  <c r="G174" i="4"/>
  <c r="F174" i="4"/>
  <c r="G173" i="4"/>
  <c r="F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F163" i="4"/>
  <c r="G163" i="4"/>
  <c r="F162" i="4"/>
  <c r="G162" i="4"/>
  <c r="F161" i="4"/>
  <c r="G161" i="4"/>
  <c r="G160" i="4"/>
  <c r="F160" i="4"/>
  <c r="G159" i="4"/>
  <c r="F159" i="4"/>
  <c r="F158" i="4"/>
  <c r="G158" i="4"/>
  <c r="F157" i="4"/>
  <c r="G157" i="4"/>
  <c r="F156" i="4"/>
  <c r="G156" i="4"/>
  <c r="G155" i="4"/>
  <c r="F155" i="4"/>
  <c r="F154" i="4"/>
  <c r="G154" i="4"/>
  <c r="G153" i="4"/>
  <c r="F153" i="4"/>
  <c r="G152" i="4"/>
  <c r="F152" i="4"/>
  <c r="F151" i="4"/>
  <c r="G151" i="4"/>
  <c r="F150" i="4"/>
  <c r="G150" i="4"/>
  <c r="F149" i="4"/>
  <c r="G149" i="4"/>
  <c r="F148" i="4"/>
  <c r="G148" i="4"/>
  <c r="F147" i="4"/>
  <c r="G147" i="4"/>
  <c r="F146" i="4"/>
  <c r="G146" i="4"/>
  <c r="F145" i="4"/>
  <c r="G145" i="4"/>
  <c r="F144" i="4"/>
  <c r="G144" i="4"/>
  <c r="F143" i="4"/>
  <c r="G143" i="4"/>
  <c r="F142" i="4"/>
  <c r="G142" i="4"/>
  <c r="F141" i="4"/>
  <c r="G141" i="4"/>
  <c r="F140" i="4"/>
  <c r="G140" i="4"/>
  <c r="F139" i="4"/>
  <c r="G139" i="4"/>
  <c r="F138" i="4"/>
  <c r="G138" i="4"/>
  <c r="F137" i="4"/>
  <c r="G137" i="4"/>
  <c r="F136" i="4"/>
  <c r="G136" i="4"/>
  <c r="F135" i="4"/>
  <c r="G135" i="4"/>
  <c r="F134" i="4"/>
  <c r="G134" i="4"/>
  <c r="F133" i="4"/>
  <c r="G133" i="4"/>
  <c r="F132" i="4"/>
  <c r="G132" i="4"/>
  <c r="F131" i="4"/>
  <c r="G131" i="4"/>
  <c r="F130" i="4"/>
  <c r="G130" i="4"/>
  <c r="F129" i="4"/>
  <c r="G129" i="4"/>
  <c r="F128" i="4"/>
  <c r="G128" i="4"/>
  <c r="F127" i="4"/>
  <c r="G127" i="4"/>
  <c r="F126" i="4"/>
  <c r="G126" i="4"/>
  <c r="F125" i="4"/>
  <c r="G125" i="4"/>
  <c r="F124" i="4"/>
  <c r="G124" i="4"/>
  <c r="F123" i="4"/>
  <c r="G123" i="4"/>
  <c r="F122" i="4"/>
  <c r="G122" i="4"/>
  <c r="F121" i="4"/>
  <c r="G121" i="4"/>
  <c r="F120" i="4"/>
  <c r="G120" i="4"/>
  <c r="F119" i="4"/>
  <c r="G119" i="4"/>
  <c r="F118" i="4"/>
  <c r="G118" i="4"/>
  <c r="F117" i="4"/>
  <c r="G117" i="4"/>
  <c r="F116" i="4"/>
  <c r="G116" i="4"/>
  <c r="F115" i="4"/>
  <c r="G115" i="4"/>
  <c r="F114" i="4"/>
  <c r="G114" i="4"/>
  <c r="F113" i="4"/>
  <c r="G113" i="4"/>
  <c r="F112" i="4"/>
  <c r="G112" i="4"/>
  <c r="F111" i="4"/>
  <c r="G111" i="4"/>
  <c r="F110" i="4"/>
  <c r="G110" i="4"/>
  <c r="F109" i="4"/>
  <c r="G109" i="4"/>
  <c r="F108" i="4"/>
  <c r="G108" i="4"/>
  <c r="F107" i="4"/>
  <c r="G107" i="4"/>
  <c r="F106" i="4"/>
  <c r="G106" i="4"/>
  <c r="F105" i="4"/>
  <c r="G105" i="4"/>
  <c r="F104" i="4"/>
  <c r="G104" i="4"/>
  <c r="F103" i="4"/>
  <c r="G103" i="4"/>
  <c r="F102" i="4"/>
  <c r="G102" i="4"/>
  <c r="F101" i="4"/>
  <c r="G101" i="4"/>
  <c r="F100" i="4"/>
  <c r="G100" i="4"/>
  <c r="F99" i="4"/>
  <c r="G99" i="4"/>
  <c r="F98" i="4"/>
  <c r="G98" i="4"/>
  <c r="F97" i="4"/>
  <c r="G97" i="4"/>
  <c r="F96" i="4"/>
  <c r="G96" i="4"/>
  <c r="F95" i="4"/>
  <c r="G95" i="4"/>
  <c r="F94" i="4"/>
  <c r="G94" i="4"/>
  <c r="F93" i="4"/>
  <c r="G93" i="4"/>
  <c r="F92" i="4"/>
  <c r="G92" i="4"/>
  <c r="F91" i="4"/>
  <c r="G91" i="4"/>
  <c r="F90" i="4"/>
  <c r="G90" i="4"/>
  <c r="F89" i="4"/>
  <c r="G89" i="4"/>
  <c r="F88" i="4"/>
  <c r="G88" i="4"/>
  <c r="F87" i="4"/>
  <c r="G87" i="4"/>
  <c r="F86" i="4"/>
  <c r="G86" i="4"/>
  <c r="F85" i="4"/>
  <c r="G85" i="4"/>
  <c r="F84" i="4"/>
  <c r="G84" i="4"/>
  <c r="F83" i="4"/>
  <c r="G83" i="4"/>
  <c r="F82" i="4"/>
  <c r="G82" i="4"/>
  <c r="F81" i="4"/>
  <c r="G81" i="4"/>
  <c r="F80" i="4"/>
  <c r="G80" i="4"/>
  <c r="F79" i="4"/>
  <c r="G79" i="4"/>
  <c r="F78" i="4"/>
  <c r="G78" i="4"/>
  <c r="F77" i="4"/>
  <c r="G77" i="4"/>
  <c r="F76" i="4"/>
  <c r="G76" i="4"/>
  <c r="F75" i="4"/>
  <c r="G75" i="4"/>
  <c r="F74" i="4"/>
  <c r="G74" i="4"/>
  <c r="F73" i="4"/>
  <c r="G73" i="4"/>
  <c r="F72" i="4"/>
  <c r="G72" i="4"/>
  <c r="F71" i="4"/>
  <c r="G71" i="4"/>
  <c r="F70" i="4"/>
  <c r="G70" i="4"/>
  <c r="F69" i="4"/>
  <c r="G69" i="4"/>
  <c r="F68" i="4"/>
  <c r="G68" i="4"/>
  <c r="F67" i="4"/>
  <c r="G67" i="4"/>
  <c r="F66" i="4"/>
  <c r="G66" i="4"/>
  <c r="F65" i="4"/>
  <c r="G65" i="4"/>
  <c r="F64" i="4"/>
  <c r="G64" i="4"/>
  <c r="F63" i="4"/>
  <c r="G63" i="4"/>
  <c r="F62" i="4"/>
  <c r="G62" i="4"/>
  <c r="F61" i="4"/>
  <c r="G61" i="4"/>
  <c r="F60" i="4"/>
  <c r="G60" i="4"/>
  <c r="F59" i="4"/>
  <c r="G59" i="4"/>
  <c r="F58" i="4"/>
  <c r="G58" i="4"/>
  <c r="F57" i="4"/>
  <c r="G57" i="4"/>
  <c r="F56" i="4"/>
  <c r="G56" i="4"/>
  <c r="F55" i="4"/>
  <c r="G55" i="4"/>
  <c r="F54" i="4"/>
  <c r="G54" i="4"/>
  <c r="F53" i="4"/>
  <c r="G53" i="4"/>
  <c r="F52" i="4"/>
  <c r="G52" i="4"/>
  <c r="F51" i="4"/>
  <c r="G51" i="4"/>
  <c r="F50" i="4"/>
  <c r="G50" i="4"/>
  <c r="F49" i="4"/>
  <c r="G49" i="4"/>
  <c r="F48" i="4"/>
  <c r="G48" i="4"/>
  <c r="F47" i="4"/>
  <c r="G47" i="4"/>
  <c r="F46" i="4"/>
  <c r="G46" i="4"/>
  <c r="F45" i="4"/>
  <c r="G45" i="4"/>
  <c r="F44" i="4"/>
  <c r="G44" i="4"/>
  <c r="F43" i="4"/>
  <c r="G43" i="4"/>
  <c r="F42" i="4"/>
  <c r="G42" i="4"/>
  <c r="F41" i="4"/>
  <c r="G41" i="4"/>
  <c r="F40" i="4"/>
  <c r="G40" i="4"/>
  <c r="F39" i="4"/>
  <c r="G39" i="4"/>
  <c r="F38" i="4"/>
  <c r="G38" i="4"/>
  <c r="F37" i="4"/>
  <c r="G37" i="4"/>
  <c r="F36" i="4"/>
  <c r="G36" i="4"/>
  <c r="F35" i="4"/>
  <c r="G35" i="4"/>
  <c r="F34" i="4"/>
  <c r="G34" i="4"/>
  <c r="F33" i="4"/>
  <c r="G33" i="4"/>
  <c r="F32" i="4"/>
  <c r="G32" i="4"/>
  <c r="F31" i="4"/>
  <c r="G31" i="4"/>
  <c r="F30" i="4"/>
  <c r="G30" i="4"/>
  <c r="F29" i="4"/>
  <c r="G29" i="4"/>
  <c r="F28" i="4"/>
  <c r="G28" i="4"/>
  <c r="F27" i="4"/>
  <c r="G27" i="4"/>
  <c r="F26" i="4"/>
  <c r="G26" i="4"/>
  <c r="F25" i="4"/>
  <c r="G25" i="4"/>
  <c r="F24" i="4"/>
  <c r="G24" i="4"/>
  <c r="F23" i="4"/>
  <c r="G23" i="4"/>
  <c r="F22" i="4"/>
  <c r="G22" i="4"/>
  <c r="F21" i="4"/>
  <c r="G21" i="4"/>
  <c r="F20" i="4"/>
  <c r="G20" i="4"/>
  <c r="F19" i="4"/>
  <c r="G19" i="4"/>
  <c r="F18" i="4"/>
  <c r="G18" i="4"/>
  <c r="F17" i="4"/>
  <c r="G17" i="4"/>
  <c r="F16" i="4"/>
  <c r="G16" i="4"/>
  <c r="F15" i="4"/>
  <c r="G15" i="4"/>
  <c r="F14" i="4"/>
  <c r="G14" i="4"/>
  <c r="F13" i="4"/>
  <c r="G13" i="4"/>
  <c r="F12" i="4"/>
  <c r="G12" i="4"/>
  <c r="F11" i="4"/>
  <c r="G11" i="4"/>
  <c r="F10" i="4"/>
  <c r="G10" i="4"/>
  <c r="F9" i="4"/>
  <c r="G9" i="4"/>
  <c r="F8" i="4"/>
  <c r="G8" i="4"/>
  <c r="F7" i="4"/>
  <c r="G7" i="4"/>
  <c r="F6" i="4"/>
  <c r="G6" i="4"/>
  <c r="F5" i="4"/>
  <c r="G5" i="4"/>
  <c r="F4" i="4"/>
  <c r="G4" i="4"/>
  <c r="F3" i="4"/>
  <c r="G3" i="4"/>
  <c r="F2" i="4"/>
  <c r="E361" i="4"/>
  <c r="D361" i="4"/>
  <c r="A2" i="4"/>
  <c r="H2" i="4" s="1"/>
  <c r="A5" i="1"/>
  <c r="C24" i="8"/>
  <c r="C32" i="8"/>
  <c r="C40" i="8"/>
  <c r="C48" i="8"/>
  <c r="C56" i="8"/>
  <c r="C64" i="8"/>
  <c r="C69" i="8"/>
  <c r="F69" i="8" s="1"/>
  <c r="C73" i="8"/>
  <c r="G73" i="8" s="1"/>
  <c r="C77" i="8"/>
  <c r="G77" i="8" s="1"/>
  <c r="C81" i="8"/>
  <c r="C85" i="8"/>
  <c r="C89" i="8"/>
  <c r="C93" i="8"/>
  <c r="C97" i="8"/>
  <c r="C101" i="8"/>
  <c r="C105" i="8"/>
  <c r="F105" i="8" s="1"/>
  <c r="A109" i="4"/>
  <c r="H109" i="4" s="1"/>
  <c r="A113" i="4"/>
  <c r="H113" i="4" s="1"/>
  <c r="A121" i="4"/>
  <c r="H121" i="4" s="1"/>
  <c r="C127" i="8"/>
  <c r="C129" i="8"/>
  <c r="F129" i="8" s="1"/>
  <c r="C131" i="8"/>
  <c r="C133" i="8"/>
  <c r="G133" i="8" s="1"/>
  <c r="C135" i="8"/>
  <c r="G135" i="8" s="1"/>
  <c r="C137" i="8"/>
  <c r="G137" i="8" s="1"/>
  <c r="C139" i="8"/>
  <c r="C141" i="8"/>
  <c r="C143" i="8"/>
  <c r="C145" i="8"/>
  <c r="G145" i="8" s="1"/>
  <c r="C147" i="8"/>
  <c r="C149" i="8"/>
  <c r="C151" i="8"/>
  <c r="F151" i="8" s="1"/>
  <c r="C153" i="8"/>
  <c r="G153" i="8" s="1"/>
  <c r="C155" i="8"/>
  <c r="C157" i="8"/>
  <c r="C159" i="8"/>
  <c r="C161" i="8"/>
  <c r="C163" i="8"/>
  <c r="C165" i="8"/>
  <c r="C167" i="8"/>
  <c r="F167" i="8" s="1"/>
  <c r="C169" i="8"/>
  <c r="C171" i="8"/>
  <c r="F171" i="8" s="1"/>
  <c r="C173" i="8"/>
  <c r="C175" i="8"/>
  <c r="C177" i="8"/>
  <c r="C179" i="8"/>
  <c r="C181" i="8"/>
  <c r="C183" i="8"/>
  <c r="G183" i="8" s="1"/>
  <c r="C185" i="8"/>
  <c r="C187" i="8"/>
  <c r="C189" i="8"/>
  <c r="C191" i="8"/>
  <c r="C193" i="8"/>
  <c r="C195" i="8"/>
  <c r="G195" i="8" s="1"/>
  <c r="C197" i="8"/>
  <c r="C199" i="8"/>
  <c r="F199" i="8" s="1"/>
  <c r="C201" i="8"/>
  <c r="C203" i="8"/>
  <c r="C205" i="8"/>
  <c r="C207" i="8"/>
  <c r="C209" i="8"/>
  <c r="C211" i="8"/>
  <c r="C213" i="8"/>
  <c r="C215" i="8"/>
  <c r="C217" i="8"/>
  <c r="C219" i="8"/>
  <c r="F219" i="8" s="1"/>
  <c r="C221" i="8"/>
  <c r="C223" i="8"/>
  <c r="C225" i="8"/>
  <c r="F225" i="8" s="1"/>
  <c r="C227" i="8"/>
  <c r="F227" i="8" s="1"/>
  <c r="C229" i="8"/>
  <c r="C231" i="8"/>
  <c r="C233" i="8"/>
  <c r="C235" i="8"/>
  <c r="C237" i="8"/>
  <c r="C239" i="8"/>
  <c r="C241" i="8"/>
  <c r="F241" i="8" s="1"/>
  <c r="C243" i="8"/>
  <c r="F243" i="8" s="1"/>
  <c r="C245" i="8"/>
  <c r="C247" i="8"/>
  <c r="F247" i="8" s="1"/>
  <c r="C249" i="8"/>
  <c r="G249" i="8" s="1"/>
  <c r="C251" i="8"/>
  <c r="C253" i="8"/>
  <c r="C254" i="8"/>
  <c r="C255" i="8"/>
  <c r="G255" i="8" s="1"/>
  <c r="C256" i="8"/>
  <c r="C257" i="8"/>
  <c r="F257" i="8" s="1"/>
  <c r="C258" i="8"/>
  <c r="F258" i="8" s="1"/>
  <c r="C259" i="8"/>
  <c r="C260" i="8"/>
  <c r="C261" i="8"/>
  <c r="C262" i="8"/>
  <c r="C263" i="8"/>
  <c r="G263" i="8" s="1"/>
  <c r="C264" i="8"/>
  <c r="F264" i="8" s="1"/>
  <c r="C265" i="8"/>
  <c r="G265" i="8" s="1"/>
  <c r="C266" i="8"/>
  <c r="G266" i="8" s="1"/>
  <c r="C267" i="8"/>
  <c r="G267" i="8" s="1"/>
  <c r="C268" i="8"/>
  <c r="C269" i="8"/>
  <c r="C270" i="8"/>
  <c r="C271" i="8"/>
  <c r="C272" i="8"/>
  <c r="C273" i="8"/>
  <c r="C274" i="8"/>
  <c r="F274" i="8" s="1"/>
  <c r="C275" i="8"/>
  <c r="C276" i="8"/>
  <c r="C277" i="8"/>
  <c r="C278" i="8"/>
  <c r="C279" i="8"/>
  <c r="G279" i="8" s="1"/>
  <c r="C280" i="8"/>
  <c r="C281" i="8"/>
  <c r="C282" i="8"/>
  <c r="G282" i="8" s="1"/>
  <c r="C283" i="8"/>
  <c r="C284" i="8"/>
  <c r="C285" i="8"/>
  <c r="C286" i="8"/>
  <c r="C287" i="8"/>
  <c r="G287" i="8" s="1"/>
  <c r="C288" i="8"/>
  <c r="C289" i="8"/>
  <c r="C290" i="8"/>
  <c r="F290" i="8" s="1"/>
  <c r="C291" i="8"/>
  <c r="C292" i="8"/>
  <c r="C293" i="8"/>
  <c r="C294" i="8"/>
  <c r="C295" i="8"/>
  <c r="C296" i="8"/>
  <c r="G296" i="8" s="1"/>
  <c r="C297" i="8"/>
  <c r="C298" i="8"/>
  <c r="G298" i="8" s="1"/>
  <c r="C299" i="8"/>
  <c r="C300" i="8"/>
  <c r="C301" i="8"/>
  <c r="C302" i="8"/>
  <c r="A303" i="8"/>
  <c r="A304" i="8" s="1"/>
  <c r="B87" i="6"/>
  <c r="A88" i="6"/>
  <c r="B88" i="6" s="1"/>
  <c r="B93" i="6"/>
  <c r="A94" i="6"/>
  <c r="B94" i="6" s="1"/>
  <c r="B99" i="6"/>
  <c r="A100" i="6"/>
  <c r="B100" i="6" s="1"/>
  <c r="B105" i="6"/>
  <c r="A106" i="6"/>
  <c r="B106" i="6" s="1"/>
  <c r="B111" i="6"/>
  <c r="A112" i="6"/>
  <c r="B112" i="6" s="1"/>
  <c r="B117" i="6"/>
  <c r="A118" i="6"/>
  <c r="B118" i="6" s="1"/>
  <c r="A1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1" i="4"/>
  <c r="E291" i="4"/>
  <c r="D292" i="4"/>
  <c r="E292" i="4"/>
  <c r="D293" i="4"/>
  <c r="E293" i="4"/>
  <c r="D294" i="4"/>
  <c r="E294" i="4"/>
  <c r="D295" i="4"/>
  <c r="E295" i="4"/>
  <c r="D296" i="4"/>
  <c r="E296" i="4"/>
  <c r="D297" i="4"/>
  <c r="E297" i="4"/>
  <c r="D298" i="4"/>
  <c r="E298" i="4"/>
  <c r="D299" i="4"/>
  <c r="E299" i="4"/>
  <c r="D300" i="4"/>
  <c r="E300" i="4"/>
  <c r="D301" i="4"/>
  <c r="E301" i="4"/>
  <c r="D302" i="4"/>
  <c r="E302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7" i="4"/>
  <c r="E317" i="4"/>
  <c r="D318" i="4"/>
  <c r="E318" i="4"/>
  <c r="D319" i="4"/>
  <c r="E319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B3" i="5"/>
  <c r="C3" i="5"/>
  <c r="D3" i="5"/>
  <c r="E3" i="5"/>
  <c r="F3" i="5"/>
  <c r="G3" i="5"/>
  <c r="H3" i="5"/>
  <c r="L3" i="5"/>
  <c r="M3" i="5"/>
  <c r="N3" i="5"/>
  <c r="O3" i="5"/>
  <c r="P3" i="5"/>
  <c r="Q3" i="5"/>
  <c r="B9" i="5"/>
  <c r="C9" i="5"/>
  <c r="D9" i="5"/>
  <c r="E9" i="5"/>
  <c r="F9" i="5"/>
  <c r="G9" i="5"/>
  <c r="H9" i="5"/>
  <c r="L9" i="5"/>
  <c r="M9" i="5"/>
  <c r="N9" i="5"/>
  <c r="O9" i="5"/>
  <c r="P9" i="5"/>
  <c r="Q9" i="5"/>
  <c r="B15" i="5"/>
  <c r="C15" i="5"/>
  <c r="D15" i="5"/>
  <c r="E15" i="5"/>
  <c r="F15" i="5"/>
  <c r="G15" i="5"/>
  <c r="H15" i="5"/>
  <c r="L15" i="5"/>
  <c r="M15" i="5"/>
  <c r="N15" i="5"/>
  <c r="O15" i="5"/>
  <c r="P15" i="5"/>
  <c r="Q15" i="5"/>
  <c r="B21" i="5"/>
  <c r="C21" i="5"/>
  <c r="D21" i="5"/>
  <c r="E21" i="5"/>
  <c r="F21" i="5"/>
  <c r="G21" i="5"/>
  <c r="H21" i="5"/>
  <c r="L21" i="5"/>
  <c r="M21" i="5"/>
  <c r="N21" i="5"/>
  <c r="O21" i="5"/>
  <c r="P21" i="5"/>
  <c r="Q21" i="5"/>
  <c r="B27" i="5"/>
  <c r="C27" i="5"/>
  <c r="D27" i="5"/>
  <c r="E27" i="5"/>
  <c r="F27" i="5"/>
  <c r="G27" i="5"/>
  <c r="H27" i="5"/>
  <c r="L27" i="5"/>
  <c r="M27" i="5"/>
  <c r="N27" i="5"/>
  <c r="O27" i="5"/>
  <c r="P27" i="5"/>
  <c r="Q27" i="5"/>
  <c r="B33" i="5"/>
  <c r="C33" i="5"/>
  <c r="D33" i="5"/>
  <c r="E33" i="5"/>
  <c r="F33" i="5"/>
  <c r="G33" i="5"/>
  <c r="H33" i="5"/>
  <c r="L33" i="5"/>
  <c r="M33" i="5"/>
  <c r="N33" i="5"/>
  <c r="O33" i="5"/>
  <c r="P33" i="5"/>
  <c r="Q33" i="5"/>
  <c r="B39" i="5"/>
  <c r="C39" i="5"/>
  <c r="D39" i="5"/>
  <c r="E39" i="5"/>
  <c r="F39" i="5"/>
  <c r="G39" i="5"/>
  <c r="H39" i="5"/>
  <c r="L39" i="5"/>
  <c r="M39" i="5"/>
  <c r="N39" i="5"/>
  <c r="O39" i="5"/>
  <c r="P39" i="5"/>
  <c r="Q39" i="5"/>
  <c r="B45" i="5"/>
  <c r="C45" i="5"/>
  <c r="D45" i="5"/>
  <c r="E45" i="5"/>
  <c r="F45" i="5"/>
  <c r="G45" i="5"/>
  <c r="H45" i="5"/>
  <c r="L45" i="5"/>
  <c r="M45" i="5"/>
  <c r="N45" i="5"/>
  <c r="O45" i="5"/>
  <c r="P45" i="5"/>
  <c r="Q45" i="5"/>
  <c r="B51" i="5"/>
  <c r="C51" i="5"/>
  <c r="D51" i="5"/>
  <c r="E51" i="5"/>
  <c r="F51" i="5"/>
  <c r="G51" i="5"/>
  <c r="H51" i="5"/>
  <c r="L51" i="5"/>
  <c r="M51" i="5"/>
  <c r="N51" i="5"/>
  <c r="O51" i="5"/>
  <c r="P51" i="5"/>
  <c r="Q51" i="5"/>
  <c r="B57" i="5"/>
  <c r="C57" i="5"/>
  <c r="D57" i="5"/>
  <c r="E57" i="5"/>
  <c r="F57" i="5"/>
  <c r="G57" i="5"/>
  <c r="H57" i="5"/>
  <c r="L57" i="5"/>
  <c r="M57" i="5"/>
  <c r="N57" i="5"/>
  <c r="O57" i="5"/>
  <c r="P57" i="5"/>
  <c r="Q57" i="5"/>
  <c r="B63" i="5"/>
  <c r="C63" i="5"/>
  <c r="D63" i="5"/>
  <c r="E63" i="5"/>
  <c r="F63" i="5"/>
  <c r="G63" i="5"/>
  <c r="H63" i="5"/>
  <c r="L63" i="5"/>
  <c r="M63" i="5"/>
  <c r="N63" i="5"/>
  <c r="O63" i="5"/>
  <c r="P63" i="5"/>
  <c r="Q63" i="5"/>
  <c r="B69" i="5"/>
  <c r="C69" i="5"/>
  <c r="D69" i="5"/>
  <c r="E69" i="5"/>
  <c r="F69" i="5"/>
  <c r="G69" i="5"/>
  <c r="H69" i="5"/>
  <c r="L69" i="5"/>
  <c r="M69" i="5"/>
  <c r="N69" i="5"/>
  <c r="O69" i="5"/>
  <c r="P69" i="5"/>
  <c r="Q69" i="5"/>
  <c r="B75" i="5"/>
  <c r="C75" i="5"/>
  <c r="D75" i="5"/>
  <c r="E75" i="5"/>
  <c r="F75" i="5"/>
  <c r="G75" i="5"/>
  <c r="H75" i="5"/>
  <c r="L75" i="5"/>
  <c r="M75" i="5"/>
  <c r="N75" i="5"/>
  <c r="O75" i="5"/>
  <c r="P75" i="5"/>
  <c r="Q75" i="5"/>
  <c r="B81" i="5"/>
  <c r="C81" i="5"/>
  <c r="D81" i="5"/>
  <c r="E81" i="5"/>
  <c r="F81" i="5"/>
  <c r="G81" i="5"/>
  <c r="H81" i="5"/>
  <c r="L81" i="5"/>
  <c r="M81" i="5"/>
  <c r="N81" i="5"/>
  <c r="O81" i="5"/>
  <c r="P81" i="5"/>
  <c r="Q81" i="5"/>
  <c r="B87" i="5"/>
  <c r="C87" i="5"/>
  <c r="D87" i="5"/>
  <c r="E87" i="5"/>
  <c r="F87" i="5"/>
  <c r="G87" i="5"/>
  <c r="H87" i="5"/>
  <c r="L87" i="5"/>
  <c r="M87" i="5"/>
  <c r="N87" i="5"/>
  <c r="O87" i="5"/>
  <c r="P87" i="5"/>
  <c r="Q87" i="5"/>
  <c r="B93" i="5"/>
  <c r="C93" i="5"/>
  <c r="D93" i="5"/>
  <c r="E93" i="5"/>
  <c r="F93" i="5"/>
  <c r="G93" i="5"/>
  <c r="H93" i="5"/>
  <c r="L93" i="5"/>
  <c r="M93" i="5"/>
  <c r="N93" i="5"/>
  <c r="O93" i="5"/>
  <c r="P93" i="5"/>
  <c r="Q93" i="5"/>
  <c r="B99" i="5"/>
  <c r="C99" i="5"/>
  <c r="D99" i="5"/>
  <c r="E99" i="5"/>
  <c r="F99" i="5"/>
  <c r="G99" i="5"/>
  <c r="H99" i="5"/>
  <c r="L99" i="5"/>
  <c r="M99" i="5"/>
  <c r="N99" i="5"/>
  <c r="O99" i="5"/>
  <c r="P99" i="5"/>
  <c r="Q99" i="5"/>
  <c r="B105" i="5"/>
  <c r="C105" i="5"/>
  <c r="D105" i="5"/>
  <c r="E105" i="5"/>
  <c r="F105" i="5"/>
  <c r="G105" i="5"/>
  <c r="H105" i="5"/>
  <c r="L105" i="5"/>
  <c r="M105" i="5"/>
  <c r="N105" i="5"/>
  <c r="O105" i="5"/>
  <c r="P105" i="5"/>
  <c r="Q105" i="5"/>
  <c r="B111" i="5"/>
  <c r="C111" i="5"/>
  <c r="D111" i="5"/>
  <c r="E111" i="5"/>
  <c r="F111" i="5"/>
  <c r="G111" i="5"/>
  <c r="H111" i="5"/>
  <c r="L111" i="5"/>
  <c r="M111" i="5"/>
  <c r="N111" i="5"/>
  <c r="O111" i="5"/>
  <c r="P111" i="5"/>
  <c r="Q111" i="5"/>
  <c r="B117" i="5"/>
  <c r="C117" i="5"/>
  <c r="D117" i="5"/>
  <c r="E117" i="5"/>
  <c r="F117" i="5"/>
  <c r="G117" i="5"/>
  <c r="H117" i="5"/>
  <c r="L117" i="5"/>
  <c r="M117" i="5"/>
  <c r="N117" i="5"/>
  <c r="O117" i="5"/>
  <c r="P117" i="5"/>
  <c r="Q117" i="5"/>
  <c r="B3" i="3"/>
  <c r="C3" i="3"/>
  <c r="D3" i="3"/>
  <c r="E3" i="3"/>
  <c r="F3" i="3"/>
  <c r="G3" i="3"/>
  <c r="H3" i="3"/>
  <c r="B18" i="3"/>
  <c r="C18" i="3"/>
  <c r="D18" i="3"/>
  <c r="E18" i="3"/>
  <c r="F18" i="3"/>
  <c r="G18" i="3"/>
  <c r="H18" i="3"/>
  <c r="B33" i="3"/>
  <c r="C33" i="3"/>
  <c r="D33" i="3"/>
  <c r="E33" i="3"/>
  <c r="F33" i="3"/>
  <c r="G33" i="3"/>
  <c r="H33" i="3"/>
  <c r="B48" i="3"/>
  <c r="C48" i="3"/>
  <c r="D48" i="3"/>
  <c r="E48" i="3"/>
  <c r="F48" i="3"/>
  <c r="G48" i="3"/>
  <c r="H48" i="3"/>
  <c r="B63" i="3"/>
  <c r="C63" i="3"/>
  <c r="D63" i="3"/>
  <c r="E63" i="3"/>
  <c r="F63" i="3"/>
  <c r="G63" i="3"/>
  <c r="H63" i="3"/>
  <c r="B78" i="3"/>
  <c r="C78" i="3"/>
  <c r="D78" i="3"/>
  <c r="E78" i="3"/>
  <c r="F78" i="3"/>
  <c r="G78" i="3"/>
  <c r="H78" i="3"/>
  <c r="B93" i="3"/>
  <c r="C93" i="3"/>
  <c r="D93" i="3"/>
  <c r="E93" i="3"/>
  <c r="F93" i="3"/>
  <c r="G93" i="3"/>
  <c r="H93" i="3"/>
  <c r="B108" i="3"/>
  <c r="C108" i="3"/>
  <c r="D108" i="3"/>
  <c r="E108" i="3"/>
  <c r="F108" i="3"/>
  <c r="G108" i="3"/>
  <c r="H108" i="3"/>
  <c r="B123" i="3"/>
  <c r="C123" i="3"/>
  <c r="D123" i="3"/>
  <c r="E123" i="3"/>
  <c r="F123" i="3"/>
  <c r="G123" i="3"/>
  <c r="H123" i="3"/>
  <c r="B138" i="3"/>
  <c r="C138" i="3"/>
  <c r="D138" i="3"/>
  <c r="E138" i="3"/>
  <c r="F138" i="3"/>
  <c r="G138" i="3"/>
  <c r="H138" i="3"/>
  <c r="B153" i="3"/>
  <c r="C153" i="3"/>
  <c r="D153" i="3"/>
  <c r="E153" i="3"/>
  <c r="F153" i="3"/>
  <c r="G153" i="3"/>
  <c r="H153" i="3"/>
  <c r="B168" i="3"/>
  <c r="C168" i="3"/>
  <c r="D168" i="3"/>
  <c r="E168" i="3"/>
  <c r="F168" i="3"/>
  <c r="G168" i="3"/>
  <c r="H168" i="3"/>
  <c r="B183" i="3"/>
  <c r="C183" i="3"/>
  <c r="D183" i="3"/>
  <c r="E183" i="3"/>
  <c r="F183" i="3"/>
  <c r="G183" i="3"/>
  <c r="H183" i="3"/>
  <c r="B198" i="3"/>
  <c r="C198" i="3"/>
  <c r="D198" i="3"/>
  <c r="E198" i="3"/>
  <c r="F198" i="3"/>
  <c r="G198" i="3"/>
  <c r="H198" i="3"/>
  <c r="B213" i="3"/>
  <c r="C213" i="3"/>
  <c r="D213" i="3"/>
  <c r="E213" i="3"/>
  <c r="F213" i="3"/>
  <c r="G213" i="3"/>
  <c r="H213" i="3"/>
  <c r="B228" i="3"/>
  <c r="C228" i="3"/>
  <c r="D228" i="3"/>
  <c r="E228" i="3"/>
  <c r="F228" i="3"/>
  <c r="G228" i="3"/>
  <c r="H228" i="3"/>
  <c r="B243" i="3"/>
  <c r="C243" i="3"/>
  <c r="D243" i="3"/>
  <c r="E243" i="3"/>
  <c r="F243" i="3"/>
  <c r="G243" i="3"/>
  <c r="H243" i="3"/>
  <c r="B258" i="3"/>
  <c r="C258" i="3"/>
  <c r="D258" i="3"/>
  <c r="E258" i="3"/>
  <c r="F258" i="3"/>
  <c r="G258" i="3"/>
  <c r="H258" i="3"/>
  <c r="B273" i="3"/>
  <c r="C273" i="3"/>
  <c r="D273" i="3"/>
  <c r="E273" i="3"/>
  <c r="F273" i="3"/>
  <c r="G273" i="3"/>
  <c r="H273" i="3"/>
  <c r="B288" i="3"/>
  <c r="C288" i="3"/>
  <c r="D288" i="3"/>
  <c r="E288" i="3"/>
  <c r="F288" i="3"/>
  <c r="G288" i="3"/>
  <c r="H288" i="3"/>
  <c r="N1" i="4"/>
  <c r="L1" i="4"/>
  <c r="C19" i="8"/>
  <c r="C23" i="8"/>
  <c r="A39" i="4"/>
  <c r="H39" i="4" s="1"/>
  <c r="A47" i="4"/>
  <c r="H47" i="4" s="1"/>
  <c r="A49" i="4"/>
  <c r="H49" i="4" s="1"/>
  <c r="A55" i="4"/>
  <c r="H55" i="4" s="1"/>
  <c r="A65" i="4"/>
  <c r="H65" i="4" s="1"/>
  <c r="A69" i="4"/>
  <c r="H69" i="4" s="1"/>
  <c r="A73" i="4"/>
  <c r="H73" i="4" s="1"/>
  <c r="A77" i="4"/>
  <c r="H77" i="4" s="1"/>
  <c r="A78" i="4"/>
  <c r="H78" i="4" s="1"/>
  <c r="A80" i="4"/>
  <c r="H80" i="4" s="1"/>
  <c r="A84" i="4"/>
  <c r="H84" i="4" s="1"/>
  <c r="A88" i="4"/>
  <c r="H88" i="4" s="1"/>
  <c r="A89" i="4"/>
  <c r="H89" i="4" s="1"/>
  <c r="A90" i="4"/>
  <c r="H90" i="4" s="1"/>
  <c r="A92" i="4"/>
  <c r="H92" i="4" s="1"/>
  <c r="A93" i="4"/>
  <c r="H93" i="4" s="1"/>
  <c r="A96" i="4"/>
  <c r="H96" i="4" s="1"/>
  <c r="A97" i="4"/>
  <c r="H97" i="4" s="1"/>
  <c r="A98" i="4"/>
  <c r="H98" i="4" s="1"/>
  <c r="A104" i="4"/>
  <c r="H104" i="4" s="1"/>
  <c r="A105" i="4"/>
  <c r="H105" i="4" s="1"/>
  <c r="A106" i="4"/>
  <c r="H106" i="4" s="1"/>
  <c r="C108" i="8"/>
  <c r="C109" i="8"/>
  <c r="C110" i="8"/>
  <c r="C111" i="8"/>
  <c r="C112" i="8"/>
  <c r="C113" i="8"/>
  <c r="C114" i="8"/>
  <c r="G114" i="8" s="1"/>
  <c r="C115" i="8"/>
  <c r="C116" i="8"/>
  <c r="C117" i="8"/>
  <c r="G117" i="8" s="1"/>
  <c r="C118" i="8"/>
  <c r="G118" i="8" s="1"/>
  <c r="C119" i="8"/>
  <c r="C120" i="8"/>
  <c r="C121" i="8"/>
  <c r="C122" i="8"/>
  <c r="C123" i="8"/>
  <c r="C124" i="8"/>
  <c r="C125" i="8"/>
  <c r="C26" i="8"/>
  <c r="C30" i="8"/>
  <c r="C34" i="8"/>
  <c r="C38" i="8"/>
  <c r="C42" i="8"/>
  <c r="G42" i="8" s="1"/>
  <c r="C46" i="8"/>
  <c r="C50" i="8"/>
  <c r="G50" i="8" s="1"/>
  <c r="C54" i="8"/>
  <c r="F54" i="8" s="1"/>
  <c r="C58" i="8"/>
  <c r="G58" i="8" s="1"/>
  <c r="C62" i="8"/>
  <c r="G62" i="8" s="1"/>
  <c r="C66" i="8"/>
  <c r="C68" i="8"/>
  <c r="C70" i="8"/>
  <c r="C72" i="8"/>
  <c r="C74" i="8"/>
  <c r="C76" i="8"/>
  <c r="C78" i="8"/>
  <c r="G78" i="8" s="1"/>
  <c r="C80" i="8"/>
  <c r="C82" i="8"/>
  <c r="C84" i="8"/>
  <c r="F84" i="8" s="1"/>
  <c r="C86" i="8"/>
  <c r="C88" i="8"/>
  <c r="C90" i="8"/>
  <c r="F90" i="8" s="1"/>
  <c r="C92" i="8"/>
  <c r="C94" i="8"/>
  <c r="C96" i="8"/>
  <c r="C98" i="8"/>
  <c r="C100" i="8"/>
  <c r="C102" i="8"/>
  <c r="C104" i="8"/>
  <c r="C106" i="8"/>
  <c r="G106" i="8" s="1"/>
  <c r="A112" i="4"/>
  <c r="H112" i="4" s="1"/>
  <c r="A114" i="4"/>
  <c r="H114" i="4" s="1"/>
  <c r="A120" i="4"/>
  <c r="H120" i="4" s="1"/>
  <c r="A122" i="4"/>
  <c r="H122" i="4" s="1"/>
  <c r="A128" i="4"/>
  <c r="H128" i="4" s="1"/>
  <c r="A130" i="4"/>
  <c r="H130" i="4" s="1"/>
  <c r="A136" i="4"/>
  <c r="H136" i="4" s="1"/>
  <c r="A138" i="4"/>
  <c r="H138" i="4" s="1"/>
  <c r="A144" i="4"/>
  <c r="H144" i="4" s="1"/>
  <c r="A146" i="4"/>
  <c r="H146" i="4" s="1"/>
  <c r="A148" i="4"/>
  <c r="H148" i="4" s="1"/>
  <c r="A151" i="4"/>
  <c r="H151" i="4" s="1"/>
  <c r="A152" i="4"/>
  <c r="H152" i="4" s="1"/>
  <c r="A156" i="4"/>
  <c r="H156" i="4" s="1"/>
  <c r="A160" i="4"/>
  <c r="H160" i="4" s="1"/>
  <c r="A164" i="4"/>
  <c r="H164" i="4" s="1"/>
  <c r="A166" i="4"/>
  <c r="H166" i="4" s="1"/>
  <c r="A167" i="4"/>
  <c r="H167" i="4" s="1"/>
  <c r="A168" i="4"/>
  <c r="H168" i="4" s="1"/>
  <c r="A172" i="4"/>
  <c r="H172" i="4" s="1"/>
  <c r="A176" i="4"/>
  <c r="H176" i="4" s="1"/>
  <c r="A180" i="4"/>
  <c r="H180" i="4" s="1"/>
  <c r="D187" i="8"/>
  <c r="H187" i="8" s="1"/>
  <c r="A188" i="4"/>
  <c r="H188" i="4" s="1"/>
  <c r="A191" i="4"/>
  <c r="H191" i="4" s="1"/>
  <c r="A196" i="4"/>
  <c r="H196" i="4" s="1"/>
  <c r="A199" i="4"/>
  <c r="H199" i="4" s="1"/>
  <c r="A200" i="4"/>
  <c r="H200" i="4" s="1"/>
  <c r="A202" i="4"/>
  <c r="H202" i="4" s="1"/>
  <c r="A203" i="4"/>
  <c r="H203" i="4" s="1"/>
  <c r="A204" i="4"/>
  <c r="H204" i="4" s="1"/>
  <c r="A210" i="4"/>
  <c r="H210" i="4" s="1"/>
  <c r="A212" i="4"/>
  <c r="H212" i="4" s="1"/>
  <c r="A215" i="4"/>
  <c r="H215" i="4" s="1"/>
  <c r="A218" i="4"/>
  <c r="H218" i="4" s="1"/>
  <c r="A219" i="4"/>
  <c r="H219" i="4" s="1"/>
  <c r="A220" i="4"/>
  <c r="H220" i="4" s="1"/>
  <c r="G223" i="8"/>
  <c r="A224" i="4"/>
  <c r="H224" i="4" s="1"/>
  <c r="A226" i="4"/>
  <c r="H226" i="4" s="1"/>
  <c r="D227" i="8"/>
  <c r="H227" i="8" s="1"/>
  <c r="A228" i="4"/>
  <c r="H228" i="4" s="1"/>
  <c r="A230" i="4"/>
  <c r="H230" i="4" s="1"/>
  <c r="A232" i="4"/>
  <c r="H232" i="4" s="1"/>
  <c r="A234" i="4"/>
  <c r="H234" i="4" s="1"/>
  <c r="A235" i="4"/>
  <c r="H235" i="4" s="1"/>
  <c r="A238" i="4"/>
  <c r="H238" i="4" s="1"/>
  <c r="A240" i="4"/>
  <c r="H240" i="4" s="1"/>
  <c r="A242" i="4"/>
  <c r="H242" i="4" s="1"/>
  <c r="A246" i="4"/>
  <c r="H246" i="4" s="1"/>
  <c r="A247" i="4"/>
  <c r="H247" i="4" s="1"/>
  <c r="A248" i="4"/>
  <c r="H248" i="4" s="1"/>
  <c r="A250" i="4"/>
  <c r="H250" i="4" s="1"/>
  <c r="A251" i="4"/>
  <c r="H251" i="4" s="1"/>
  <c r="A252" i="4"/>
  <c r="H252" i="4" s="1"/>
  <c r="A302" i="4"/>
  <c r="H302" i="4" s="1"/>
  <c r="A300" i="4"/>
  <c r="H300" i="4" s="1"/>
  <c r="A296" i="4"/>
  <c r="H296" i="4" s="1"/>
  <c r="A294" i="4"/>
  <c r="H294" i="4" s="1"/>
  <c r="A292" i="4"/>
  <c r="H292" i="4" s="1"/>
  <c r="A290" i="4"/>
  <c r="H290" i="4" s="1"/>
  <c r="A289" i="4"/>
  <c r="H289" i="4" s="1"/>
  <c r="A288" i="4"/>
  <c r="H288" i="4" s="1"/>
  <c r="A286" i="4"/>
  <c r="H286" i="4" s="1"/>
  <c r="A284" i="4"/>
  <c r="H284" i="4" s="1"/>
  <c r="A280" i="4"/>
  <c r="H280" i="4" s="1"/>
  <c r="A278" i="4"/>
  <c r="H278" i="4" s="1"/>
  <c r="A276" i="4"/>
  <c r="H276" i="4" s="1"/>
  <c r="A273" i="4"/>
  <c r="H273" i="4" s="1"/>
  <c r="A272" i="4"/>
  <c r="H272" i="4" s="1"/>
  <c r="A270" i="4"/>
  <c r="H270" i="4" s="1"/>
  <c r="A265" i="4"/>
  <c r="H265" i="4" s="1"/>
  <c r="A264" i="4"/>
  <c r="H264" i="4" s="1"/>
  <c r="A262" i="4"/>
  <c r="H262" i="4" s="1"/>
  <c r="D261" i="8"/>
  <c r="H261" i="8" s="1"/>
  <c r="E260" i="8"/>
  <c r="A258" i="4"/>
  <c r="H258" i="4" s="1"/>
  <c r="A257" i="4"/>
  <c r="H257" i="4" s="1"/>
  <c r="A256" i="4"/>
  <c r="H256" i="4" s="1"/>
  <c r="A254" i="4"/>
  <c r="H254" i="4" s="1"/>
  <c r="C252" i="8"/>
  <c r="C250" i="8"/>
  <c r="G250" i="8" s="1"/>
  <c r="C248" i="8"/>
  <c r="G248" i="8" s="1"/>
  <c r="C246" i="8"/>
  <c r="F246" i="8" s="1"/>
  <c r="C244" i="8"/>
  <c r="F244" i="8" s="1"/>
  <c r="C242" i="8"/>
  <c r="C240" i="8"/>
  <c r="C238" i="8"/>
  <c r="F238" i="8" s="1"/>
  <c r="C236" i="8"/>
  <c r="C234" i="8"/>
  <c r="G234" i="8" s="1"/>
  <c r="C232" i="8"/>
  <c r="F232" i="8" s="1"/>
  <c r="C230" i="8"/>
  <c r="F230" i="8" s="1"/>
  <c r="C228" i="8"/>
  <c r="C226" i="8"/>
  <c r="G226" i="8" s="1"/>
  <c r="C224" i="8"/>
  <c r="C222" i="8"/>
  <c r="C220" i="8"/>
  <c r="C218" i="8"/>
  <c r="G218" i="8" s="1"/>
  <c r="C216" i="8"/>
  <c r="F216" i="8" s="1"/>
  <c r="C214" i="8"/>
  <c r="F214" i="8" s="1"/>
  <c r="C212" i="8"/>
  <c r="C210" i="8"/>
  <c r="F210" i="8" s="1"/>
  <c r="C208" i="8"/>
  <c r="G208" i="8" s="1"/>
  <c r="C206" i="8"/>
  <c r="C204" i="8"/>
  <c r="G204" i="8" s="1"/>
  <c r="C202" i="8"/>
  <c r="G202" i="8" s="1"/>
  <c r="C200" i="8"/>
  <c r="C198" i="8"/>
  <c r="F198" i="8" s="1"/>
  <c r="C196" i="8"/>
  <c r="C194" i="8"/>
  <c r="C192" i="8"/>
  <c r="G192" i="8" s="1"/>
  <c r="C190" i="8"/>
  <c r="C188" i="8"/>
  <c r="G188" i="8" s="1"/>
  <c r="C186" i="8"/>
  <c r="C184" i="8"/>
  <c r="F184" i="8" s="1"/>
  <c r="C182" i="8"/>
  <c r="F182" i="8" s="1"/>
  <c r="C180" i="8"/>
  <c r="F180" i="8" s="1"/>
  <c r="C178" i="8"/>
  <c r="C176" i="8"/>
  <c r="G176" i="8" s="1"/>
  <c r="C174" i="8"/>
  <c r="C172" i="8"/>
  <c r="G172" i="8" s="1"/>
  <c r="C170" i="8"/>
  <c r="C168" i="8"/>
  <c r="G168" i="8" s="1"/>
  <c r="C166" i="8"/>
  <c r="C164" i="8"/>
  <c r="F164" i="8" s="1"/>
  <c r="C162" i="8"/>
  <c r="C160" i="8"/>
  <c r="G160" i="8" s="1"/>
  <c r="C158" i="8"/>
  <c r="C156" i="8"/>
  <c r="F156" i="8" s="1"/>
  <c r="C154" i="8"/>
  <c r="C152" i="8"/>
  <c r="F152" i="8" s="1"/>
  <c r="C150" i="8"/>
  <c r="G150" i="8" s="1"/>
  <c r="C148" i="8"/>
  <c r="F148" i="8" s="1"/>
  <c r="C146" i="8"/>
  <c r="G146" i="8" s="1"/>
  <c r="C144" i="8"/>
  <c r="G144" i="8" s="1"/>
  <c r="C142" i="8"/>
  <c r="F142" i="8" s="1"/>
  <c r="C140" i="8"/>
  <c r="C138" i="8"/>
  <c r="G138" i="8" s="1"/>
  <c r="C136" i="8"/>
  <c r="C134" i="8"/>
  <c r="C132" i="8"/>
  <c r="C130" i="8"/>
  <c r="G130" i="8" s="1"/>
  <c r="C128" i="8"/>
  <c r="G128" i="8" s="1"/>
  <c r="C126" i="8"/>
  <c r="C107" i="8"/>
  <c r="C103" i="8"/>
  <c r="G103" i="8" s="1"/>
  <c r="C99" i="8"/>
  <c r="F99" i="8" s="1"/>
  <c r="C95" i="8"/>
  <c r="C91" i="8"/>
  <c r="F91" i="8" s="1"/>
  <c r="C87" i="8"/>
  <c r="C83" i="8"/>
  <c r="C79" i="8"/>
  <c r="C75" i="8"/>
  <c r="C71" i="8"/>
  <c r="C67" i="8"/>
  <c r="C60" i="8"/>
  <c r="C52" i="8"/>
  <c r="C44" i="8"/>
  <c r="C36" i="8"/>
  <c r="C28" i="8"/>
  <c r="F28" i="8" s="1"/>
  <c r="A18" i="4"/>
  <c r="H18" i="4" s="1"/>
  <c r="D89" i="8"/>
  <c r="H89" i="8" s="1"/>
  <c r="D196" i="8"/>
  <c r="H196" i="8" s="1"/>
  <c r="E25" i="8"/>
  <c r="E24" i="7" s="1"/>
  <c r="D292" i="8"/>
  <c r="H292" i="8" s="1"/>
  <c r="D276" i="8"/>
  <c r="H276" i="8" s="1"/>
  <c r="E232" i="8"/>
  <c r="D217" i="8"/>
  <c r="H217" i="8" s="1"/>
  <c r="D156" i="8"/>
  <c r="H156" i="8" s="1"/>
  <c r="D287" i="8"/>
  <c r="H287" i="8" s="1"/>
  <c r="D271" i="8"/>
  <c r="H271" i="8" s="1"/>
  <c r="D215" i="8"/>
  <c r="H215" i="8" s="1"/>
  <c r="E200" i="8"/>
  <c r="D121" i="8"/>
  <c r="H121" i="8" s="1"/>
  <c r="E121" i="8"/>
  <c r="D191" i="8"/>
  <c r="H191" i="8" s="1"/>
  <c r="D179" i="8"/>
  <c r="H179" i="8" s="1"/>
  <c r="D176" i="8"/>
  <c r="H176" i="8" s="1"/>
  <c r="E176" i="8"/>
  <c r="D172" i="8"/>
  <c r="H172" i="8" s="1"/>
  <c r="E172" i="8"/>
  <c r="D168" i="8"/>
  <c r="H168" i="8" s="1"/>
  <c r="E168" i="8"/>
  <c r="D164" i="8"/>
  <c r="H164" i="8" s="1"/>
  <c r="E164" i="8"/>
  <c r="D141" i="8"/>
  <c r="H141" i="8" s="1"/>
  <c r="D113" i="8"/>
  <c r="H113" i="8" s="1"/>
  <c r="E113" i="8"/>
  <c r="E89" i="8"/>
  <c r="D85" i="8"/>
  <c r="H85" i="8" s="1"/>
  <c r="D96" i="8"/>
  <c r="H96" i="8" s="1"/>
  <c r="D104" i="8"/>
  <c r="H104" i="8" s="1"/>
  <c r="D117" i="8"/>
  <c r="H117" i="8" s="1"/>
  <c r="D138" i="8"/>
  <c r="H138" i="8" s="1"/>
  <c r="D151" i="8"/>
  <c r="H151" i="8" s="1"/>
  <c r="D160" i="8"/>
  <c r="H160" i="8" s="1"/>
  <c r="D167" i="8"/>
  <c r="H167" i="8" s="1"/>
  <c r="D171" i="8"/>
  <c r="H171" i="8" s="1"/>
  <c r="D180" i="8"/>
  <c r="H180" i="8" s="1"/>
  <c r="D195" i="8"/>
  <c r="H195" i="8" s="1"/>
  <c r="D203" i="8"/>
  <c r="H203" i="8" s="1"/>
  <c r="D216" i="8"/>
  <c r="H216" i="8" s="1"/>
  <c r="E220" i="8"/>
  <c r="E207" i="8"/>
  <c r="E205" i="8"/>
  <c r="E203" i="8"/>
  <c r="E184" i="8"/>
  <c r="E180" i="8"/>
  <c r="E151" i="8"/>
  <c r="E151" i="4"/>
  <c r="E117" i="8"/>
  <c r="E145" i="8"/>
  <c r="D136" i="8"/>
  <c r="H136" i="8" s="1"/>
  <c r="D128" i="8"/>
  <c r="H128" i="8" s="1"/>
  <c r="D109" i="8"/>
  <c r="H109" i="8" s="1"/>
  <c r="E109" i="8"/>
  <c r="D106" i="8"/>
  <c r="H106" i="8" s="1"/>
  <c r="D98" i="8"/>
  <c r="H98" i="8" s="1"/>
  <c r="D92" i="8"/>
  <c r="H92" i="8" s="1"/>
  <c r="E85" i="8"/>
  <c r="E160" i="4"/>
  <c r="D152" i="8"/>
  <c r="H152" i="8" s="1"/>
  <c r="D148" i="8"/>
  <c r="H148" i="8" s="1"/>
  <c r="D146" i="8"/>
  <c r="H146" i="8" s="1"/>
  <c r="D144" i="8"/>
  <c r="H144" i="8" s="1"/>
  <c r="D125" i="8"/>
  <c r="H125" i="8" s="1"/>
  <c r="E125" i="8"/>
  <c r="D122" i="8"/>
  <c r="H122" i="8" s="1"/>
  <c r="D120" i="8"/>
  <c r="H120" i="8" s="1"/>
  <c r="D114" i="8"/>
  <c r="D112" i="8"/>
  <c r="H112" i="8" s="1"/>
  <c r="D105" i="8"/>
  <c r="E105" i="8"/>
  <c r="D101" i="8"/>
  <c r="E101" i="8"/>
  <c r="D97" i="8"/>
  <c r="H97" i="8" s="1"/>
  <c r="E97" i="8"/>
  <c r="D93" i="8"/>
  <c r="H93" i="8" s="1"/>
  <c r="E93" i="8"/>
  <c r="D90" i="8"/>
  <c r="H90" i="8" s="1"/>
  <c r="D83" i="8"/>
  <c r="H83" i="8" s="1"/>
  <c r="E58" i="7"/>
  <c r="E55" i="8"/>
  <c r="E49" i="8"/>
  <c r="E47" i="8"/>
  <c r="E46" i="7"/>
  <c r="D88" i="8"/>
  <c r="H88" i="8" s="1"/>
  <c r="D84" i="8"/>
  <c r="H84" i="8" s="1"/>
  <c r="D80" i="8"/>
  <c r="H80" i="8" s="1"/>
  <c r="D78" i="8"/>
  <c r="H78" i="8" s="1"/>
  <c r="D73" i="8"/>
  <c r="H73" i="8" s="1"/>
  <c r="E73" i="8"/>
  <c r="D69" i="8"/>
  <c r="H69" i="8" s="1"/>
  <c r="E69" i="8"/>
  <c r="E65" i="8"/>
  <c r="E63" i="8"/>
  <c r="E44" i="7"/>
  <c r="E41" i="8"/>
  <c r="K20" i="7" s="1"/>
  <c r="E40" i="7"/>
  <c r="E39" i="8"/>
  <c r="E38" i="7"/>
  <c r="E36" i="7"/>
  <c r="E32" i="7"/>
  <c r="H7" i="4"/>
  <c r="H8" i="4"/>
  <c r="H6" i="4"/>
  <c r="F98" i="8"/>
  <c r="C36" i="7"/>
  <c r="C15" i="8"/>
  <c r="C11" i="8"/>
  <c r="C7" i="8"/>
  <c r="C3" i="8"/>
  <c r="G3" i="8" s="1"/>
  <c r="F292" i="8"/>
  <c r="F251" i="8"/>
  <c r="F235" i="8"/>
  <c r="G151" i="8"/>
  <c r="G143" i="8"/>
  <c r="D65" i="8"/>
  <c r="H65" i="8" s="1"/>
  <c r="D49" i="8"/>
  <c r="H49" i="8" s="1"/>
  <c r="D25" i="8"/>
  <c r="G288" i="8"/>
  <c r="G272" i="8"/>
  <c r="G264" i="8"/>
  <c r="F207" i="8"/>
  <c r="F203" i="8"/>
  <c r="E199" i="8"/>
  <c r="E197" i="8"/>
  <c r="F195" i="8"/>
  <c r="E191" i="8"/>
  <c r="F191" i="8"/>
  <c r="F187" i="8"/>
  <c r="E183" i="8"/>
  <c r="E179" i="8"/>
  <c r="F179" i="8"/>
  <c r="F175" i="8"/>
  <c r="E171" i="8"/>
  <c r="E167" i="8"/>
  <c r="E159" i="8"/>
  <c r="F159" i="8"/>
  <c r="F168" i="8"/>
  <c r="E10" i="8"/>
  <c r="E9" i="7" s="1"/>
  <c r="D10" i="8"/>
  <c r="C9" i="7" s="1"/>
  <c r="E2" i="8"/>
  <c r="E1" i="7" s="1"/>
  <c r="D2" i="8"/>
  <c r="C2" i="8"/>
  <c r="F2" i="8" s="1"/>
  <c r="K79" i="7"/>
  <c r="I64" i="7"/>
  <c r="E66" i="7"/>
  <c r="C5" i="8"/>
  <c r="G5" i="8" s="1"/>
  <c r="C9" i="8"/>
  <c r="C13" i="8"/>
  <c r="C17" i="8"/>
  <c r="F17" i="8" s="1"/>
  <c r="C21" i="8"/>
  <c r="C25" i="8"/>
  <c r="G26" i="8"/>
  <c r="C27" i="8"/>
  <c r="G27" i="8" s="1"/>
  <c r="C29" i="8"/>
  <c r="C31" i="8"/>
  <c r="C33" i="8"/>
  <c r="C35" i="8"/>
  <c r="C37" i="8"/>
  <c r="C39" i="8"/>
  <c r="G40" i="8"/>
  <c r="C41" i="8"/>
  <c r="G41" i="8" s="1"/>
  <c r="C43" i="8"/>
  <c r="C45" i="8"/>
  <c r="C47" i="8"/>
  <c r="C49" i="8"/>
  <c r="G49" i="8" s="1"/>
  <c r="C51" i="8"/>
  <c r="C53" i="8"/>
  <c r="C55" i="8"/>
  <c r="F55" i="8" s="1"/>
  <c r="G56" i="8"/>
  <c r="C57" i="8"/>
  <c r="C59" i="8"/>
  <c r="C61" i="8"/>
  <c r="C63" i="8"/>
  <c r="G64" i="8"/>
  <c r="C65" i="8"/>
  <c r="G65" i="8" s="1"/>
  <c r="F121" i="8"/>
  <c r="F113" i="8"/>
  <c r="F97" i="8"/>
  <c r="F93" i="8"/>
  <c r="F89" i="8"/>
  <c r="F85" i="8"/>
  <c r="F77" i="8"/>
  <c r="D63" i="8"/>
  <c r="H63" i="8" s="1"/>
  <c r="D55" i="8"/>
  <c r="D47" i="8"/>
  <c r="D39" i="8"/>
  <c r="H39" i="8" s="1"/>
  <c r="G301" i="8"/>
  <c r="E297" i="8"/>
  <c r="G293" i="8"/>
  <c r="E289" i="8"/>
  <c r="G285" i="8"/>
  <c r="E281" i="8"/>
  <c r="G281" i="8"/>
  <c r="G277" i="8"/>
  <c r="E273" i="8"/>
  <c r="G269" i="8"/>
  <c r="E265" i="8"/>
  <c r="G261" i="8"/>
  <c r="E257" i="8"/>
  <c r="G257" i="8"/>
  <c r="E241" i="8"/>
  <c r="E225" i="8"/>
  <c r="E221" i="8"/>
  <c r="G302" i="8"/>
  <c r="E287" i="8"/>
  <c r="G286" i="8"/>
  <c r="F285" i="8"/>
  <c r="F277" i="8"/>
  <c r="E271" i="8"/>
  <c r="F265" i="8"/>
  <c r="G262" i="8"/>
  <c r="E259" i="8"/>
  <c r="E255" i="8"/>
  <c r="G254" i="8"/>
  <c r="E251" i="8"/>
  <c r="G251" i="8"/>
  <c r="E247" i="8"/>
  <c r="G243" i="8"/>
  <c r="E235" i="8"/>
  <c r="G235" i="8"/>
  <c r="G227" i="8"/>
  <c r="E223" i="8"/>
  <c r="K66" i="7"/>
  <c r="E219" i="8"/>
  <c r="K62" i="7"/>
  <c r="G219" i="8"/>
  <c r="E215" i="8"/>
  <c r="G215" i="8"/>
  <c r="E211" i="8"/>
  <c r="G211" i="8"/>
  <c r="G210" i="8"/>
  <c r="E156" i="8"/>
  <c r="G156" i="8"/>
  <c r="E152" i="8"/>
  <c r="E148" i="8"/>
  <c r="E148" i="4"/>
  <c r="G148" i="8"/>
  <c r="E144" i="8"/>
  <c r="E136" i="8"/>
  <c r="E128" i="8"/>
  <c r="E120" i="8"/>
  <c r="E112" i="8"/>
  <c r="E104" i="8"/>
  <c r="G104" i="8"/>
  <c r="E96" i="8"/>
  <c r="G96" i="8"/>
  <c r="E92" i="8"/>
  <c r="E88" i="8"/>
  <c r="G88" i="8"/>
  <c r="E84" i="8"/>
  <c r="E80" i="8"/>
  <c r="G80" i="8"/>
  <c r="G207" i="8"/>
  <c r="G203" i="8"/>
  <c r="G191" i="8"/>
  <c r="G189" i="8"/>
  <c r="G187" i="8"/>
  <c r="G179" i="8"/>
  <c r="G175" i="8"/>
  <c r="G171" i="8"/>
  <c r="G167" i="8"/>
  <c r="G159" i="8"/>
  <c r="E154" i="4"/>
  <c r="E150" i="4"/>
  <c r="G149" i="8"/>
  <c r="E146" i="8"/>
  <c r="E146" i="4"/>
  <c r="G141" i="8"/>
  <c r="E138" i="8"/>
  <c r="E130" i="8"/>
  <c r="G129" i="8"/>
  <c r="E122" i="8"/>
  <c r="G121" i="8"/>
  <c r="E114" i="8"/>
  <c r="G113" i="8"/>
  <c r="E106" i="8"/>
  <c r="G105" i="8"/>
  <c r="F104" i="8"/>
  <c r="E98" i="8"/>
  <c r="G98" i="8"/>
  <c r="G97" i="8"/>
  <c r="F96" i="8"/>
  <c r="E94" i="8"/>
  <c r="G94" i="8"/>
  <c r="G93" i="8"/>
  <c r="E90" i="8"/>
  <c r="G89" i="8"/>
  <c r="F88" i="8"/>
  <c r="E86" i="8"/>
  <c r="G86" i="8"/>
  <c r="G85" i="8"/>
  <c r="F80" i="8"/>
  <c r="G69" i="8"/>
  <c r="G54" i="8"/>
  <c r="G32" i="8"/>
  <c r="C22" i="8"/>
  <c r="C20" i="8"/>
  <c r="C18" i="8"/>
  <c r="C16" i="8"/>
  <c r="C14" i="8"/>
  <c r="C12" i="8"/>
  <c r="C10" i="8"/>
  <c r="C8" i="8"/>
  <c r="G8" i="8" s="1"/>
  <c r="C6" i="8"/>
  <c r="C4" i="8"/>
  <c r="B146" i="13"/>
  <c r="B148" i="13"/>
  <c r="B151" i="13"/>
  <c r="E152" i="4"/>
  <c r="F296" i="8"/>
  <c r="E147" i="4"/>
  <c r="E248" i="8"/>
  <c r="E264" i="8"/>
  <c r="D280" i="8"/>
  <c r="H280" i="8" s="1"/>
  <c r="D296" i="8"/>
  <c r="H296" i="8" s="1"/>
  <c r="F204" i="8"/>
  <c r="G220" i="8"/>
  <c r="D160" i="4"/>
  <c r="K67" i="7"/>
  <c r="E158" i="4"/>
  <c r="D158" i="4"/>
  <c r="D156" i="4"/>
  <c r="K71" i="7"/>
  <c r="E156" i="4"/>
  <c r="D154" i="4"/>
  <c r="D152" i="4"/>
  <c r="D151" i="4"/>
  <c r="D148" i="4"/>
  <c r="D147" i="4"/>
  <c r="D146" i="4"/>
  <c r="E128" i="4"/>
  <c r="D18" i="8"/>
  <c r="C17" i="7" s="1"/>
  <c r="D223" i="8"/>
  <c r="H223" i="8" s="1"/>
  <c r="E280" i="8"/>
  <c r="E122" i="4"/>
  <c r="G270" i="8"/>
  <c r="G292" i="8"/>
  <c r="D188" i="8"/>
  <c r="H188" i="8" s="1"/>
  <c r="E226" i="8"/>
  <c r="D264" i="8"/>
  <c r="H264" i="8" s="1"/>
  <c r="D268" i="8"/>
  <c r="H268" i="8" s="1"/>
  <c r="D288" i="8"/>
  <c r="H288" i="8" s="1"/>
  <c r="G278" i="8"/>
  <c r="G294" i="8"/>
  <c r="F172" i="8"/>
  <c r="F284" i="8"/>
  <c r="F256" i="8"/>
  <c r="F215" i="8"/>
  <c r="E188" i="8"/>
  <c r="D220" i="8"/>
  <c r="H220" i="8" s="1"/>
  <c r="D200" i="8"/>
  <c r="H200" i="8" s="1"/>
  <c r="D240" i="8"/>
  <c r="H240" i="8" s="1"/>
  <c r="D256" i="8"/>
  <c r="H256" i="8" s="1"/>
  <c r="E272" i="8"/>
  <c r="E288" i="8"/>
  <c r="D300" i="8"/>
  <c r="H300" i="8" s="1"/>
  <c r="E196" i="8"/>
  <c r="G256" i="8"/>
  <c r="G276" i="8"/>
  <c r="F276" i="8"/>
  <c r="D212" i="8"/>
  <c r="H212" i="8" s="1"/>
  <c r="E208" i="8"/>
  <c r="E240" i="8"/>
  <c r="D248" i="8"/>
  <c r="H248" i="8" s="1"/>
  <c r="E204" i="8"/>
  <c r="D247" i="8"/>
  <c r="H247" i="8" s="1"/>
  <c r="D272" i="8"/>
  <c r="H272" i="8" s="1"/>
  <c r="D284" i="8"/>
  <c r="H284" i="8" s="1"/>
  <c r="E296" i="8"/>
  <c r="E228" i="8"/>
  <c r="E117" i="4"/>
  <c r="I39" i="7"/>
  <c r="E256" i="8"/>
  <c r="G182" i="8"/>
  <c r="A266" i="4"/>
  <c r="H266" i="4" s="1"/>
  <c r="D266" i="8"/>
  <c r="H266" i="8" s="1"/>
  <c r="A274" i="4"/>
  <c r="H274" i="4" s="1"/>
  <c r="G274" i="8"/>
  <c r="G222" i="8"/>
  <c r="E18" i="8"/>
  <c r="E18" i="4" s="1"/>
  <c r="B18" i="13" s="1"/>
  <c r="F220" i="8"/>
  <c r="F270" i="8"/>
  <c r="D199" i="8"/>
  <c r="H199" i="8" s="1"/>
  <c r="G238" i="8"/>
  <c r="G258" i="8"/>
  <c r="D235" i="8"/>
  <c r="H235" i="8" s="1"/>
  <c r="D274" i="8"/>
  <c r="H274" i="8" s="1"/>
  <c r="F252" i="8"/>
  <c r="A261" i="4"/>
  <c r="H261" i="4" s="1"/>
  <c r="E261" i="8"/>
  <c r="F261" i="8"/>
  <c r="A269" i="4"/>
  <c r="H269" i="4" s="1"/>
  <c r="E269" i="8"/>
  <c r="F269" i="8"/>
  <c r="A277" i="4"/>
  <c r="H277" i="4" s="1"/>
  <c r="E277" i="8"/>
  <c r="A281" i="4"/>
  <c r="H281" i="4" s="1"/>
  <c r="F281" i="8"/>
  <c r="A285" i="4"/>
  <c r="H285" i="4" s="1"/>
  <c r="E285" i="8"/>
  <c r="A293" i="4"/>
  <c r="H293" i="4" s="1"/>
  <c r="E293" i="8"/>
  <c r="F293" i="8"/>
  <c r="A301" i="4"/>
  <c r="H301" i="4" s="1"/>
  <c r="E301" i="8"/>
  <c r="F301" i="8"/>
  <c r="A243" i="4"/>
  <c r="H243" i="4" s="1"/>
  <c r="E243" i="8"/>
  <c r="A239" i="4"/>
  <c r="H239" i="4" s="1"/>
  <c r="G239" i="8"/>
  <c r="A227" i="4"/>
  <c r="H227" i="4" s="1"/>
  <c r="E227" i="8"/>
  <c r="A211" i="4"/>
  <c r="H211" i="4" s="1"/>
  <c r="F211" i="8"/>
  <c r="A207" i="4"/>
  <c r="H207" i="4" s="1"/>
  <c r="D207" i="8"/>
  <c r="H207" i="8" s="1"/>
  <c r="A195" i="4"/>
  <c r="H195" i="4" s="1"/>
  <c r="E195" i="8"/>
  <c r="A187" i="4"/>
  <c r="H187" i="4" s="1"/>
  <c r="E187" i="8"/>
  <c r="A183" i="4"/>
  <c r="H183" i="4" s="1"/>
  <c r="D183" i="8"/>
  <c r="H183" i="8" s="1"/>
  <c r="A175" i="4"/>
  <c r="H175" i="4" s="1"/>
  <c r="D175" i="8"/>
  <c r="H175" i="8" s="1"/>
  <c r="E175" i="8"/>
  <c r="A159" i="4"/>
  <c r="H159" i="4" s="1"/>
  <c r="D159" i="8"/>
  <c r="H159" i="8" s="1"/>
  <c r="D131" i="4"/>
  <c r="E143" i="4"/>
  <c r="G284" i="8"/>
  <c r="G300" i="8"/>
  <c r="F300" i="8"/>
  <c r="F288" i="8"/>
  <c r="F272" i="8"/>
  <c r="E212" i="8"/>
  <c r="D202" i="8"/>
  <c r="H202" i="8" s="1"/>
  <c r="D208" i="8"/>
  <c r="H208" i="8" s="1"/>
  <c r="E234" i="8"/>
  <c r="D204" i="8"/>
  <c r="H204" i="8" s="1"/>
  <c r="D232" i="8"/>
  <c r="H232" i="8" s="1"/>
  <c r="E276" i="8"/>
  <c r="E284" i="8"/>
  <c r="E292" i="8"/>
  <c r="E300" i="8"/>
  <c r="G84" i="8"/>
  <c r="G99" i="8"/>
  <c r="F160" i="8"/>
  <c r="F176" i="8"/>
  <c r="F192" i="8"/>
  <c r="F208" i="8"/>
  <c r="F240" i="8"/>
  <c r="G240" i="8"/>
  <c r="A255" i="4"/>
  <c r="H255" i="4" s="1"/>
  <c r="D255" i="8"/>
  <c r="H255" i="8" s="1"/>
  <c r="A259" i="4"/>
  <c r="H259" i="4" s="1"/>
  <c r="A267" i="4"/>
  <c r="H267" i="4" s="1"/>
  <c r="A271" i="4"/>
  <c r="H271" i="4" s="1"/>
  <c r="A279" i="4"/>
  <c r="H279" i="4" s="1"/>
  <c r="D279" i="8"/>
  <c r="H279" i="8" s="1"/>
  <c r="A287" i="4"/>
  <c r="H287" i="4" s="1"/>
  <c r="F287" i="8"/>
  <c r="A291" i="4"/>
  <c r="H291" i="4" s="1"/>
  <c r="A295" i="4"/>
  <c r="H295" i="4" s="1"/>
  <c r="D295" i="8"/>
  <c r="H295" i="8" s="1"/>
  <c r="G295" i="8"/>
  <c r="A299" i="4"/>
  <c r="H299" i="4" s="1"/>
  <c r="D299" i="8"/>
  <c r="H299" i="8" s="1"/>
  <c r="A249" i="4"/>
  <c r="H249" i="4" s="1"/>
  <c r="A241" i="4"/>
  <c r="H241" i="4" s="1"/>
  <c r="G241" i="8"/>
  <c r="G237" i="8"/>
  <c r="A233" i="4"/>
  <c r="H233" i="4" s="1"/>
  <c r="D233" i="8"/>
  <c r="H233" i="8" s="1"/>
  <c r="G229" i="8"/>
  <c r="A225" i="4"/>
  <c r="H225" i="4" s="1"/>
  <c r="D225" i="8"/>
  <c r="H225" i="8" s="1"/>
  <c r="G225" i="8"/>
  <c r="G221" i="8"/>
  <c r="F221" i="8"/>
  <c r="A217" i="4"/>
  <c r="H217" i="4" s="1"/>
  <c r="F213" i="8"/>
  <c r="A205" i="4"/>
  <c r="H205" i="4" s="1"/>
  <c r="A181" i="4"/>
  <c r="H181" i="4" s="1"/>
  <c r="D181" i="8"/>
  <c r="H181" i="8" s="1"/>
  <c r="F165" i="8"/>
  <c r="A161" i="4"/>
  <c r="H161" i="4" s="1"/>
  <c r="D161" i="8"/>
  <c r="H161" i="8" s="1"/>
  <c r="A153" i="4"/>
  <c r="H153" i="4" s="1"/>
  <c r="D153" i="8"/>
  <c r="H153" i="8" s="1"/>
  <c r="E153" i="8"/>
  <c r="F153" i="8"/>
  <c r="A145" i="4"/>
  <c r="H145" i="4" s="1"/>
  <c r="D145" i="8"/>
  <c r="H145" i="8" s="1"/>
  <c r="F145" i="8"/>
  <c r="A141" i="4"/>
  <c r="H141" i="4" s="1"/>
  <c r="F141" i="8"/>
  <c r="E141" i="8"/>
  <c r="E141" i="4"/>
  <c r="A137" i="4"/>
  <c r="H137" i="4" s="1"/>
  <c r="E137" i="8"/>
  <c r="E134" i="4"/>
  <c r="D137" i="8"/>
  <c r="H137" i="8" s="1"/>
  <c r="A133" i="4"/>
  <c r="H133" i="4" s="1"/>
  <c r="E133" i="8"/>
  <c r="F133" i="8"/>
  <c r="D133" i="8"/>
  <c r="H133" i="8" s="1"/>
  <c r="A129" i="4"/>
  <c r="H129" i="4" s="1"/>
  <c r="E129" i="8"/>
  <c r="D129" i="8"/>
  <c r="H129" i="8" s="1"/>
  <c r="D117" i="4"/>
  <c r="A107" i="4"/>
  <c r="H107" i="4" s="1"/>
  <c r="E107" i="8"/>
  <c r="K52" i="7"/>
  <c r="D107" i="8"/>
  <c r="H107" i="8" s="1"/>
  <c r="E103" i="8"/>
  <c r="E73" i="4"/>
  <c r="B73" i="13" s="1"/>
  <c r="I48" i="7"/>
  <c r="A99" i="4"/>
  <c r="H99" i="4" s="1"/>
  <c r="E99" i="8"/>
  <c r="K44" i="7"/>
  <c r="D99" i="8"/>
  <c r="H99" i="8" s="1"/>
  <c r="E93" i="4"/>
  <c r="I40" i="7"/>
  <c r="A91" i="4"/>
  <c r="H91" i="4" s="1"/>
  <c r="D91" i="8"/>
  <c r="H91" i="8" s="1"/>
  <c r="E91" i="8"/>
  <c r="K36" i="7"/>
  <c r="E81" i="4"/>
  <c r="A83" i="4"/>
  <c r="H83" i="4" s="1"/>
  <c r="E83" i="8"/>
  <c r="Q22" i="7" s="1"/>
  <c r="E89" i="4"/>
  <c r="B89" i="13" s="1"/>
  <c r="A79" i="4"/>
  <c r="H79" i="4" s="1"/>
  <c r="D79" i="8"/>
  <c r="H79" i="8" s="1"/>
  <c r="E79" i="8"/>
  <c r="E77" i="4"/>
  <c r="D102" i="4"/>
  <c r="A43" i="4"/>
  <c r="H43" i="4" s="1"/>
  <c r="D43" i="8"/>
  <c r="O12" i="7" s="1"/>
  <c r="C42" i="7"/>
  <c r="E43" i="8"/>
  <c r="E42" i="7"/>
  <c r="A35" i="4"/>
  <c r="H35" i="4" s="1"/>
  <c r="E35" i="8"/>
  <c r="E34" i="7"/>
  <c r="D35" i="8"/>
  <c r="D31" i="4"/>
  <c r="A27" i="4"/>
  <c r="H27" i="4" s="1"/>
  <c r="E27" i="8"/>
  <c r="D27" i="8"/>
  <c r="E299" i="8"/>
  <c r="E229" i="8"/>
  <c r="E161" i="4"/>
  <c r="E193" i="8"/>
  <c r="F128" i="8"/>
  <c r="E263" i="8"/>
  <c r="E279" i="8"/>
  <c r="E295" i="8"/>
  <c r="E217" i="8"/>
  <c r="E233" i="8"/>
  <c r="E249" i="8"/>
  <c r="F255" i="8"/>
  <c r="D221" i="8"/>
  <c r="H221" i="8" s="1"/>
  <c r="G28" i="8"/>
  <c r="G91" i="8"/>
  <c r="E136" i="4"/>
  <c r="E140" i="4"/>
  <c r="F234" i="8"/>
  <c r="F266" i="8"/>
  <c r="F298" i="8"/>
  <c r="F278" i="8"/>
  <c r="F302" i="8"/>
  <c r="E162" i="4"/>
  <c r="D190" i="8"/>
  <c r="H190" i="8" s="1"/>
  <c r="D130" i="8"/>
  <c r="H130" i="8" s="1"/>
  <c r="D226" i="8"/>
  <c r="H226" i="8" s="1"/>
  <c r="D234" i="8"/>
  <c r="H234" i="8" s="1"/>
  <c r="D134" i="8"/>
  <c r="H134" i="8" s="1"/>
  <c r="E270" i="8"/>
  <c r="E278" i="8"/>
  <c r="E286" i="8"/>
  <c r="E294" i="8"/>
  <c r="E302" i="8"/>
  <c r="F262" i="8"/>
  <c r="F202" i="8"/>
  <c r="F226" i="8"/>
  <c r="F130" i="8"/>
  <c r="F286" i="8"/>
  <c r="I49" i="7"/>
  <c r="D118" i="8"/>
  <c r="H118" i="8" s="1"/>
  <c r="D142" i="8"/>
  <c r="H142" i="8" s="1"/>
  <c r="D127" i="4"/>
  <c r="K50" i="7"/>
  <c r="F294" i="8"/>
  <c r="E210" i="8"/>
  <c r="E218" i="8"/>
  <c r="E230" i="8"/>
  <c r="E238" i="8"/>
  <c r="E242" i="8"/>
  <c r="E246" i="8"/>
  <c r="E250" i="8"/>
  <c r="E254" i="8"/>
  <c r="E258" i="8"/>
  <c r="D262" i="8"/>
  <c r="H262" i="8" s="1"/>
  <c r="E262" i="8"/>
  <c r="D270" i="8"/>
  <c r="H270" i="8" s="1"/>
  <c r="D278" i="8"/>
  <c r="H278" i="8" s="1"/>
  <c r="D286" i="8"/>
  <c r="H286" i="8" s="1"/>
  <c r="D294" i="8"/>
  <c r="H294" i="8" s="1"/>
  <c r="D302" i="8"/>
  <c r="H302" i="8" s="1"/>
  <c r="E121" i="4"/>
  <c r="G134" i="8"/>
  <c r="G142" i="8"/>
  <c r="F218" i="8"/>
  <c r="F250" i="8"/>
  <c r="E130" i="4"/>
  <c r="E110" i="4"/>
  <c r="E132" i="4"/>
  <c r="F254" i="8"/>
  <c r="E131" i="4"/>
  <c r="D218" i="8"/>
  <c r="H218" i="8" s="1"/>
  <c r="D210" i="8"/>
  <c r="H210" i="8" s="1"/>
  <c r="E202" i="8"/>
  <c r="D230" i="8"/>
  <c r="H230" i="8" s="1"/>
  <c r="D238" i="8"/>
  <c r="H238" i="8" s="1"/>
  <c r="D242" i="8"/>
  <c r="H242" i="8" s="1"/>
  <c r="D246" i="8"/>
  <c r="H246" i="8" s="1"/>
  <c r="D250" i="8"/>
  <c r="H250" i="8" s="1"/>
  <c r="D254" i="8"/>
  <c r="H254" i="8" s="1"/>
  <c r="D258" i="8"/>
  <c r="H258" i="8" s="1"/>
  <c r="E266" i="8"/>
  <c r="E274" i="8"/>
  <c r="E69" i="4"/>
  <c r="B69" i="13" s="1"/>
  <c r="E135" i="4"/>
  <c r="E144" i="4"/>
  <c r="E112" i="4"/>
  <c r="E98" i="4"/>
  <c r="D136" i="4"/>
  <c r="E114" i="4"/>
  <c r="D83" i="4"/>
  <c r="E74" i="4"/>
  <c r="E123" i="4"/>
  <c r="E127" i="4"/>
  <c r="E105" i="4"/>
  <c r="E101" i="4"/>
  <c r="E104" i="4"/>
  <c r="E108" i="4"/>
  <c r="E109" i="4"/>
  <c r="E102" i="4"/>
  <c r="E25" i="4"/>
  <c r="E68" i="4"/>
  <c r="E100" i="4"/>
  <c r="E138" i="4"/>
  <c r="E118" i="4"/>
  <c r="E126" i="4"/>
  <c r="D72" i="4"/>
  <c r="E84" i="4"/>
  <c r="B84" i="13" s="1"/>
  <c r="H105" i="8"/>
  <c r="D144" i="4"/>
  <c r="D141" i="4"/>
  <c r="H114" i="8"/>
  <c r="H101" i="8"/>
  <c r="D132" i="4"/>
  <c r="D122" i="4"/>
  <c r="D121" i="4"/>
  <c r="D114" i="4"/>
  <c r="D109" i="4"/>
  <c r="D108" i="4"/>
  <c r="D105" i="4"/>
  <c r="D101" i="4"/>
  <c r="D100" i="4"/>
  <c r="D98" i="4"/>
  <c r="D96" i="4"/>
  <c r="E60" i="7"/>
  <c r="E96" i="4"/>
  <c r="E56" i="7"/>
  <c r="E76" i="7"/>
  <c r="E92" i="4"/>
  <c r="D92" i="4"/>
  <c r="E62" i="7"/>
  <c r="E71" i="7"/>
  <c r="E90" i="4"/>
  <c r="B90" i="13" s="1"/>
  <c r="D90" i="4"/>
  <c r="A90" i="13" s="1"/>
  <c r="E82" i="7"/>
  <c r="D89" i="4"/>
  <c r="A89" i="13" s="1"/>
  <c r="E67" i="7"/>
  <c r="E88" i="4"/>
  <c r="B88" i="13" s="1"/>
  <c r="D88" i="4"/>
  <c r="A88" i="13" s="1"/>
  <c r="E52" i="7"/>
  <c r="D82" i="4"/>
  <c r="E54" i="7"/>
  <c r="E82" i="4"/>
  <c r="E80" i="7"/>
  <c r="E77" i="7"/>
  <c r="E80" i="4"/>
  <c r="B80" i="13" s="1"/>
  <c r="D80" i="4"/>
  <c r="A80" i="13" s="1"/>
  <c r="E72" i="7"/>
  <c r="E73" i="7"/>
  <c r="D74" i="4"/>
  <c r="E50" i="7"/>
  <c r="E72" i="4"/>
  <c r="E64" i="7"/>
  <c r="E84" i="7"/>
  <c r="C84" i="7"/>
  <c r="D69" i="4"/>
  <c r="A69" i="13" s="1"/>
  <c r="D68" i="4"/>
  <c r="E81" i="7"/>
  <c r="E67" i="4"/>
  <c r="E78" i="7"/>
  <c r="E74" i="7"/>
  <c r="E79" i="7"/>
  <c r="E69" i="7"/>
  <c r="E68" i="7"/>
  <c r="E75" i="7"/>
  <c r="E70" i="7"/>
  <c r="E83" i="7"/>
  <c r="E48" i="7"/>
  <c r="E33" i="4"/>
  <c r="I47" i="7"/>
  <c r="K34" i="7"/>
  <c r="C71" i="7"/>
  <c r="I82" i="7"/>
  <c r="E85" i="7"/>
  <c r="K83" i="7"/>
  <c r="K57" i="7"/>
  <c r="K65" i="7"/>
  <c r="K61" i="7"/>
  <c r="C77" i="7"/>
  <c r="K75" i="7"/>
  <c r="F263" i="8"/>
  <c r="A263" i="4"/>
  <c r="H263" i="4" s="1"/>
  <c r="F223" i="8"/>
  <c r="A223" i="4"/>
  <c r="H223" i="4" s="1"/>
  <c r="K54" i="7"/>
  <c r="K58" i="7"/>
  <c r="K70" i="7"/>
  <c r="K74" i="7"/>
  <c r="K78" i="7"/>
  <c r="K82" i="7"/>
  <c r="K56" i="7"/>
  <c r="K60" i="7"/>
  <c r="K64" i="7"/>
  <c r="K68" i="7"/>
  <c r="K72" i="7"/>
  <c r="K76" i="7"/>
  <c r="K80" i="7"/>
  <c r="K84" i="7"/>
  <c r="C69" i="7"/>
  <c r="C66" i="7"/>
  <c r="I79" i="7"/>
  <c r="I42" i="7"/>
  <c r="D104" i="4"/>
  <c r="F295" i="8"/>
  <c r="K55" i="7"/>
  <c r="K59" i="7"/>
  <c r="K63" i="7"/>
  <c r="F279" i="8"/>
  <c r="D219" i="8"/>
  <c r="H219" i="8" s="1"/>
  <c r="K69" i="7"/>
  <c r="K73" i="7"/>
  <c r="K77" i="7"/>
  <c r="K81" i="7"/>
  <c r="K85" i="7"/>
  <c r="D265" i="8"/>
  <c r="H265" i="8" s="1"/>
  <c r="D269" i="8"/>
  <c r="H269" i="8" s="1"/>
  <c r="D273" i="8"/>
  <c r="H273" i="8" s="1"/>
  <c r="D277" i="8"/>
  <c r="H277" i="8" s="1"/>
  <c r="D281" i="8"/>
  <c r="H281" i="8" s="1"/>
  <c r="D285" i="8"/>
  <c r="H285" i="8" s="1"/>
  <c r="D289" i="8"/>
  <c r="H289" i="8" s="1"/>
  <c r="D293" i="8"/>
  <c r="H293" i="8" s="1"/>
  <c r="D297" i="8"/>
  <c r="H297" i="8" s="1"/>
  <c r="D301" i="8"/>
  <c r="H301" i="8" s="1"/>
  <c r="D243" i="8"/>
  <c r="H243" i="8" s="1"/>
  <c r="D251" i="8"/>
  <c r="H251" i="8" s="1"/>
  <c r="D259" i="8"/>
  <c r="H259" i="8" s="1"/>
  <c r="D211" i="8"/>
  <c r="H211" i="8" s="1"/>
  <c r="D241" i="8"/>
  <c r="H241" i="8" s="1"/>
  <c r="D249" i="8"/>
  <c r="H249" i="8" s="1"/>
  <c r="D257" i="8"/>
  <c r="H257" i="8" s="1"/>
  <c r="D263" i="8"/>
  <c r="H263" i="8" s="1"/>
  <c r="A86" i="4"/>
  <c r="H86" i="4" s="1"/>
  <c r="K30" i="7"/>
  <c r="C73" i="7"/>
  <c r="K51" i="7"/>
  <c r="C80" i="7"/>
  <c r="C60" i="7"/>
  <c r="I72" i="7"/>
  <c r="I58" i="7"/>
  <c r="I65" i="7"/>
  <c r="C64" i="7"/>
  <c r="C67" i="7"/>
  <c r="C74" i="7"/>
  <c r="I80" i="7"/>
  <c r="I66" i="7"/>
  <c r="I60" i="7"/>
  <c r="I83" i="7"/>
  <c r="I71" i="7"/>
  <c r="I37" i="7"/>
  <c r="C79" i="7"/>
  <c r="C76" i="7"/>
  <c r="I84" i="7"/>
  <c r="I75" i="7"/>
  <c r="I51" i="7"/>
  <c r="I43" i="7"/>
  <c r="C70" i="7"/>
  <c r="I76" i="7"/>
  <c r="I68" i="7"/>
  <c r="I81" i="7"/>
  <c r="I77" i="7"/>
  <c r="I73" i="7"/>
  <c r="I69" i="7"/>
  <c r="I61" i="7"/>
  <c r="I85" i="7"/>
  <c r="C81" i="7"/>
  <c r="C72" i="7"/>
  <c r="C68" i="7"/>
  <c r="C44" i="7"/>
  <c r="C85" i="7"/>
  <c r="I41" i="7"/>
  <c r="C83" i="7"/>
  <c r="C75" i="7"/>
  <c r="C82" i="7"/>
  <c r="C78" i="7"/>
  <c r="I78" i="7"/>
  <c r="I74" i="7"/>
  <c r="I70" i="7"/>
  <c r="I67" i="7"/>
  <c r="I63" i="7"/>
  <c r="I59" i="7"/>
  <c r="I55" i="7"/>
  <c r="I45" i="7"/>
  <c r="C56" i="7"/>
  <c r="I34" i="7"/>
  <c r="Q51" i="7"/>
  <c r="C62" i="7"/>
  <c r="C58" i="7"/>
  <c r="Q50" i="7"/>
  <c r="K38" i="7"/>
  <c r="K42" i="7"/>
  <c r="K46" i="7"/>
  <c r="I31" i="7"/>
  <c r="I50" i="7"/>
  <c r="I46" i="7"/>
  <c r="I33" i="7"/>
  <c r="I53" i="7"/>
  <c r="C52" i="7"/>
  <c r="I35" i="7"/>
  <c r="K45" i="7"/>
  <c r="K43" i="7"/>
  <c r="K47" i="7"/>
  <c r="K53" i="7"/>
  <c r="C54" i="7"/>
  <c r="K49" i="7"/>
  <c r="D6" i="4"/>
  <c r="D10" i="4"/>
  <c r="C32" i="7"/>
  <c r="D33" i="4"/>
  <c r="E6" i="4"/>
  <c r="C38" i="7"/>
  <c r="E10" i="4"/>
  <c r="C40" i="7"/>
  <c r="C48" i="7"/>
  <c r="C46" i="7"/>
  <c r="K86" i="7"/>
  <c r="E86" i="7"/>
  <c r="C86" i="7"/>
  <c r="E120" i="4"/>
  <c r="D120" i="4"/>
  <c r="D64" i="8"/>
  <c r="H64" i="8" s="1"/>
  <c r="E62" i="8"/>
  <c r="D62" i="8"/>
  <c r="A62" i="4"/>
  <c r="H62" i="4" s="1"/>
  <c r="E58" i="8"/>
  <c r="K27" i="7" s="1"/>
  <c r="D58" i="8"/>
  <c r="A58" i="4"/>
  <c r="H58" i="4" s="1"/>
  <c r="E56" i="8"/>
  <c r="D56" i="8"/>
  <c r="H56" i="8" s="1"/>
  <c r="F56" i="8"/>
  <c r="A56" i="4"/>
  <c r="H56" i="4" s="1"/>
  <c r="E50" i="8"/>
  <c r="D50" i="8"/>
  <c r="E57" i="4"/>
  <c r="D57" i="4"/>
  <c r="E2" i="4"/>
  <c r="B2" i="13" s="1"/>
  <c r="D2" i="4"/>
  <c r="A2" i="13" s="1"/>
  <c r="E42" i="8"/>
  <c r="D42" i="8"/>
  <c r="A42" i="4"/>
  <c r="H42" i="4" s="1"/>
  <c r="D55" i="4"/>
  <c r="E51" i="4"/>
  <c r="E32" i="8"/>
  <c r="D32" i="8"/>
  <c r="F32" i="8"/>
  <c r="A32" i="4"/>
  <c r="H32" i="4" s="1"/>
  <c r="E28" i="8"/>
  <c r="E27" i="7" s="1"/>
  <c r="D28" i="8"/>
  <c r="A28" i="4"/>
  <c r="H28" i="4" s="1"/>
  <c r="E26" i="8"/>
  <c r="E25" i="7" s="1"/>
  <c r="D26" i="8"/>
  <c r="C25" i="7" s="1"/>
  <c r="E24" i="8"/>
  <c r="E23" i="7" s="1"/>
  <c r="D24" i="8"/>
  <c r="H24" i="8" s="1"/>
  <c r="A24" i="4"/>
  <c r="H24" i="4" s="1"/>
  <c r="E20" i="8"/>
  <c r="E19" i="7" s="1"/>
  <c r="E29" i="4"/>
  <c r="D20" i="8"/>
  <c r="H20" i="8" s="1"/>
  <c r="A20" i="4"/>
  <c r="H20" i="4" s="1"/>
  <c r="E16" i="8"/>
  <c r="E15" i="7" s="1"/>
  <c r="D16" i="8"/>
  <c r="A16" i="4"/>
  <c r="H16" i="4" s="1"/>
  <c r="E8" i="8"/>
  <c r="E7" i="7" s="1"/>
  <c r="D8" i="8"/>
  <c r="C7" i="7" s="1"/>
  <c r="D4" i="8"/>
  <c r="F26" i="8"/>
  <c r="F42" i="8"/>
  <c r="F58" i="8"/>
  <c r="F62" i="8"/>
  <c r="F65" i="8"/>
  <c r="F63" i="8"/>
  <c r="G63" i="8"/>
  <c r="F57" i="8"/>
  <c r="G55" i="8"/>
  <c r="F49" i="8"/>
  <c r="F47" i="8"/>
  <c r="G47" i="8"/>
  <c r="F43" i="8"/>
  <c r="G43" i="8"/>
  <c r="F35" i="8"/>
  <c r="G35" i="8"/>
  <c r="F27" i="8"/>
  <c r="F25" i="8"/>
  <c r="G25" i="8"/>
  <c r="F50" i="8"/>
  <c r="K33" i="7"/>
  <c r="K37" i="7"/>
  <c r="K41" i="7"/>
  <c r="K31" i="7"/>
  <c r="K35" i="7"/>
  <c r="K39" i="7"/>
  <c r="F8" i="8"/>
  <c r="F18" i="8"/>
  <c r="G18" i="8"/>
  <c r="F20" i="8"/>
  <c r="G20" i="8"/>
  <c r="E3" i="8"/>
  <c r="D3" i="8"/>
  <c r="C2" i="7" s="1"/>
  <c r="A3" i="4"/>
  <c r="H3" i="4" s="1"/>
  <c r="E5" i="8"/>
  <c r="E4" i="7" s="1"/>
  <c r="D5" i="8"/>
  <c r="A5" i="4"/>
  <c r="H5" i="4" s="1"/>
  <c r="E11" i="8"/>
  <c r="E10" i="7" s="1"/>
  <c r="E17" i="8"/>
  <c r="E16" i="7" s="1"/>
  <c r="G17" i="8"/>
  <c r="D17" i="8"/>
  <c r="A17" i="4"/>
  <c r="H17" i="4" s="1"/>
  <c r="A19" i="4"/>
  <c r="H19" i="4" s="1"/>
  <c r="F3" i="8"/>
  <c r="A120" i="13"/>
  <c r="A92" i="13"/>
  <c r="B92" i="13"/>
  <c r="A105" i="13"/>
  <c r="A109" i="13"/>
  <c r="A141" i="13"/>
  <c r="A144" i="13"/>
  <c r="B118" i="13"/>
  <c r="B114" i="13"/>
  <c r="A136" i="13"/>
  <c r="B112" i="13"/>
  <c r="B136" i="13"/>
  <c r="B141" i="13"/>
  <c r="B122" i="13"/>
  <c r="B128" i="13"/>
  <c r="B156" i="13"/>
  <c r="A156" i="13"/>
  <c r="B152" i="13"/>
  <c r="B120" i="13"/>
  <c r="A104" i="13"/>
  <c r="B96" i="13"/>
  <c r="A96" i="13"/>
  <c r="A98" i="13"/>
  <c r="A114" i="13"/>
  <c r="A122" i="13"/>
  <c r="B138" i="13"/>
  <c r="B109" i="13"/>
  <c r="B104" i="13"/>
  <c r="B105" i="13"/>
  <c r="A83" i="13"/>
  <c r="B98" i="13"/>
  <c r="B144" i="13"/>
  <c r="B130" i="13"/>
  <c r="B93" i="13"/>
  <c r="A146" i="13"/>
  <c r="A148" i="13"/>
  <c r="A151" i="13"/>
  <c r="A152" i="13"/>
  <c r="D134" i="4"/>
  <c r="C50" i="7"/>
  <c r="D143" i="4"/>
  <c r="E149" i="4"/>
  <c r="E163" i="4"/>
  <c r="D139" i="4"/>
  <c r="E137" i="4"/>
  <c r="E157" i="4"/>
  <c r="D155" i="4"/>
  <c r="D163" i="4"/>
  <c r="E155" i="4"/>
  <c r="E159" i="4"/>
  <c r="D18" i="4"/>
  <c r="A18" i="13" s="1"/>
  <c r="D99" i="4"/>
  <c r="D51" i="4"/>
  <c r="E27" i="4"/>
  <c r="B27" i="13" s="1"/>
  <c r="I44" i="7"/>
  <c r="D67" i="4"/>
  <c r="D162" i="4"/>
  <c r="D161" i="4"/>
  <c r="D159" i="4"/>
  <c r="D157" i="4"/>
  <c r="E125" i="4"/>
  <c r="E153" i="4"/>
  <c r="D153" i="4"/>
  <c r="D110" i="4"/>
  <c r="D145" i="4"/>
  <c r="D150" i="4"/>
  <c r="D149" i="4"/>
  <c r="D118" i="4"/>
  <c r="D126" i="4"/>
  <c r="D123" i="4"/>
  <c r="E111" i="4"/>
  <c r="D111" i="4"/>
  <c r="E87" i="4"/>
  <c r="K48" i="7"/>
  <c r="I52" i="7"/>
  <c r="K40" i="7"/>
  <c r="C34" i="7"/>
  <c r="K32" i="7"/>
  <c r="O52" i="7"/>
  <c r="E142" i="4"/>
  <c r="D77" i="4"/>
  <c r="D87" i="4"/>
  <c r="E83" i="4"/>
  <c r="B83" i="13" s="1"/>
  <c r="Q52" i="7"/>
  <c r="E106" i="4"/>
  <c r="D140" i="4"/>
  <c r="D128" i="4"/>
  <c r="D93" i="4"/>
  <c r="D106" i="4"/>
  <c r="I32" i="7"/>
  <c r="K24" i="7"/>
  <c r="D73" i="4"/>
  <c r="A73" i="13" s="1"/>
  <c r="D25" i="4"/>
  <c r="D81" i="4"/>
  <c r="D137" i="4"/>
  <c r="E99" i="4"/>
  <c r="E139" i="4"/>
  <c r="D124" i="4"/>
  <c r="D129" i="4"/>
  <c r="E115" i="4"/>
  <c r="E124" i="4"/>
  <c r="E133" i="4"/>
  <c r="E14" i="4"/>
  <c r="E61" i="4"/>
  <c r="E86" i="4"/>
  <c r="I38" i="7"/>
  <c r="D84" i="4"/>
  <c r="A84" i="13" s="1"/>
  <c r="D91" i="4"/>
  <c r="A91" i="13" s="1"/>
  <c r="D107" i="4"/>
  <c r="D130" i="4"/>
  <c r="E71" i="4"/>
  <c r="D113" i="4"/>
  <c r="E116" i="4"/>
  <c r="E91" i="4"/>
  <c r="B91" i="13" s="1"/>
  <c r="D116" i="4"/>
  <c r="E119" i="4"/>
  <c r="E145" i="4"/>
  <c r="E129" i="4"/>
  <c r="D71" i="4"/>
  <c r="E113" i="4"/>
  <c r="E97" i="4"/>
  <c r="D79" i="4"/>
  <c r="A79" i="13" s="1"/>
  <c r="E31" i="4"/>
  <c r="E43" i="4"/>
  <c r="B43" i="13" s="1"/>
  <c r="E75" i="4"/>
  <c r="D95" i="4"/>
  <c r="D103" i="4"/>
  <c r="D115" i="4"/>
  <c r="E103" i="4"/>
  <c r="D43" i="4"/>
  <c r="A43" i="13" s="1"/>
  <c r="I36" i="7"/>
  <c r="D75" i="4"/>
  <c r="E95" i="4"/>
  <c r="D125" i="4"/>
  <c r="E107" i="4"/>
  <c r="Q53" i="7"/>
  <c r="D138" i="4"/>
  <c r="I57" i="7"/>
  <c r="D142" i="4"/>
  <c r="D119" i="4"/>
  <c r="D133" i="4"/>
  <c r="E53" i="4"/>
  <c r="D53" i="4"/>
  <c r="E55" i="4"/>
  <c r="B55" i="13" s="1"/>
  <c r="E65" i="4"/>
  <c r="B65" i="13" s="1"/>
  <c r="E85" i="4"/>
  <c r="D61" i="4"/>
  <c r="E37" i="4"/>
  <c r="D65" i="4"/>
  <c r="A65" i="13" s="1"/>
  <c r="E9" i="4"/>
  <c r="D19" i="4"/>
  <c r="E13" i="4"/>
  <c r="E11" i="4"/>
  <c r="E5" i="4"/>
  <c r="B5" i="13" s="1"/>
  <c r="E3" i="4"/>
  <c r="B3" i="13" s="1"/>
  <c r="D4" i="4"/>
  <c r="D12" i="4"/>
  <c r="D16" i="4"/>
  <c r="A16" i="13" s="1"/>
  <c r="D28" i="4"/>
  <c r="A28" i="13" s="1"/>
  <c r="D34" i="4"/>
  <c r="D38" i="4"/>
  <c r="D40" i="4"/>
  <c r="D52" i="4"/>
  <c r="D54" i="4"/>
  <c r="E54" i="4"/>
  <c r="D56" i="4"/>
  <c r="A56" i="13" s="1"/>
  <c r="E56" i="4"/>
  <c r="B56" i="13" s="1"/>
  <c r="D58" i="4"/>
  <c r="A58" i="13" s="1"/>
  <c r="D60" i="4"/>
  <c r="E60" i="4"/>
  <c r="D62" i="4"/>
  <c r="A62" i="13" s="1"/>
  <c r="E62" i="4"/>
  <c r="B62" i="13" s="1"/>
  <c r="D64" i="4"/>
  <c r="E64" i="4"/>
  <c r="D66" i="4"/>
  <c r="E66" i="4"/>
  <c r="D70" i="4"/>
  <c r="E70" i="4"/>
  <c r="E58" i="4"/>
  <c r="B58" i="13" s="1"/>
  <c r="E52" i="4"/>
  <c r="D135" i="4"/>
  <c r="D112" i="4"/>
  <c r="C51" i="7"/>
  <c r="D97" i="4"/>
  <c r="C57" i="7"/>
  <c r="D94" i="4"/>
  <c r="E57" i="7"/>
  <c r="E94" i="4"/>
  <c r="C63" i="7"/>
  <c r="D86" i="4"/>
  <c r="A86" i="13" s="1"/>
  <c r="C65" i="7"/>
  <c r="D85" i="4"/>
  <c r="E78" i="4"/>
  <c r="E79" i="4"/>
  <c r="B79" i="13" s="1"/>
  <c r="C61" i="7"/>
  <c r="D78" i="4"/>
  <c r="C53" i="7"/>
  <c r="D76" i="4"/>
  <c r="E53" i="7"/>
  <c r="E76" i="4"/>
  <c r="C59" i="7"/>
  <c r="D63" i="4"/>
  <c r="E63" i="4"/>
  <c r="C55" i="7"/>
  <c r="D59" i="4"/>
  <c r="E59" i="4"/>
  <c r="D49" i="4"/>
  <c r="A49" i="13" s="1"/>
  <c r="E49" i="4"/>
  <c r="B49" i="13" s="1"/>
  <c r="E48" i="4"/>
  <c r="D47" i="4"/>
  <c r="E47" i="4"/>
  <c r="E46" i="4"/>
  <c r="E45" i="4"/>
  <c r="D45" i="4"/>
  <c r="D42" i="4"/>
  <c r="A42" i="13" s="1"/>
  <c r="E15" i="4"/>
  <c r="E41" i="4"/>
  <c r="D41" i="4"/>
  <c r="E39" i="4"/>
  <c r="D39" i="4"/>
  <c r="A39" i="13" s="1"/>
  <c r="D17" i="4"/>
  <c r="A17" i="13" s="1"/>
  <c r="D37" i="4"/>
  <c r="D36" i="4"/>
  <c r="E17" i="4"/>
  <c r="B17" i="13" s="1"/>
  <c r="E35" i="4"/>
  <c r="B35" i="13" s="1"/>
  <c r="D35" i="4"/>
  <c r="A35" i="13" s="1"/>
  <c r="D32" i="4"/>
  <c r="A32" i="13" s="1"/>
  <c r="D30" i="4"/>
  <c r="D20" i="4"/>
  <c r="A20" i="13" s="1"/>
  <c r="D29" i="4"/>
  <c r="D27" i="4"/>
  <c r="A27" i="13" s="1"/>
  <c r="D26" i="4"/>
  <c r="D24" i="4"/>
  <c r="A24" i="13" s="1"/>
  <c r="E22" i="4"/>
  <c r="D22" i="4"/>
  <c r="D14" i="4"/>
  <c r="I56" i="7"/>
  <c r="I86" i="7"/>
  <c r="I62" i="7"/>
  <c r="I54" i="7"/>
  <c r="O50" i="7"/>
  <c r="O53" i="7"/>
  <c r="O51" i="7"/>
  <c r="Q54" i="7"/>
  <c r="E55" i="7"/>
  <c r="E61" i="7"/>
  <c r="E63" i="7"/>
  <c r="E59" i="7"/>
  <c r="E65" i="7"/>
  <c r="E50" i="4"/>
  <c r="E49" i="7"/>
  <c r="E51" i="7"/>
  <c r="D50" i="4"/>
  <c r="A50" i="13" s="1"/>
  <c r="C49" i="7"/>
  <c r="E12" i="4"/>
  <c r="E20" i="4"/>
  <c r="B20" i="13" s="1"/>
  <c r="E24" i="4"/>
  <c r="B24" i="13" s="1"/>
  <c r="E30" i="4"/>
  <c r="E31" i="7"/>
  <c r="E32" i="4"/>
  <c r="B32" i="13" s="1"/>
  <c r="E37" i="7"/>
  <c r="E38" i="4"/>
  <c r="E39" i="7"/>
  <c r="E40" i="4"/>
  <c r="C43" i="7"/>
  <c r="D44" i="4"/>
  <c r="E8" i="4"/>
  <c r="B8" i="13" s="1"/>
  <c r="E16" i="4"/>
  <c r="B16" i="13" s="1"/>
  <c r="E26" i="4"/>
  <c r="B26" i="13" s="1"/>
  <c r="E28" i="4"/>
  <c r="B28" i="13" s="1"/>
  <c r="E33" i="7"/>
  <c r="E34" i="4"/>
  <c r="E35" i="7"/>
  <c r="E36" i="4"/>
  <c r="E41" i="7"/>
  <c r="E42" i="4"/>
  <c r="B42" i="13" s="1"/>
  <c r="E43" i="7"/>
  <c r="E44" i="4"/>
  <c r="C45" i="7"/>
  <c r="D46" i="4"/>
  <c r="C47" i="7"/>
  <c r="D48" i="4"/>
  <c r="E4" i="4"/>
  <c r="E45" i="7"/>
  <c r="E47" i="7"/>
  <c r="K87" i="7"/>
  <c r="I87" i="7"/>
  <c r="C87" i="7"/>
  <c r="E87" i="7"/>
  <c r="C33" i="7"/>
  <c r="C35" i="7"/>
  <c r="C41" i="7"/>
  <c r="C31" i="7"/>
  <c r="C37" i="7"/>
  <c r="C39" i="7"/>
  <c r="A97" i="13"/>
  <c r="A112" i="13"/>
  <c r="A142" i="13"/>
  <c r="A138" i="13"/>
  <c r="B97" i="13"/>
  <c r="B145" i="13"/>
  <c r="A107" i="13"/>
  <c r="B133" i="13"/>
  <c r="B99" i="13"/>
  <c r="A106" i="13"/>
  <c r="A93" i="13"/>
  <c r="A128" i="13"/>
  <c r="A145" i="13"/>
  <c r="B137" i="13"/>
  <c r="B107" i="13"/>
  <c r="B113" i="13"/>
  <c r="A113" i="13"/>
  <c r="A130" i="13"/>
  <c r="A129" i="13"/>
  <c r="A137" i="13"/>
  <c r="B106" i="13"/>
  <c r="A118" i="13"/>
  <c r="A153" i="13"/>
  <c r="B153" i="13"/>
  <c r="A159" i="13"/>
  <c r="A99" i="13"/>
  <c r="B159" i="13"/>
  <c r="O54" i="7"/>
  <c r="Q55" i="7"/>
  <c r="K88" i="7"/>
  <c r="I88" i="7"/>
  <c r="E88" i="7"/>
  <c r="C88" i="7"/>
  <c r="O55" i="7"/>
  <c r="Q56" i="7"/>
  <c r="K89" i="7"/>
  <c r="I89" i="7"/>
  <c r="E89" i="7"/>
  <c r="C89" i="7"/>
  <c r="O56" i="7"/>
  <c r="Q57" i="7"/>
  <c r="K90" i="7"/>
  <c r="I90" i="7"/>
  <c r="E90" i="7"/>
  <c r="C90" i="7"/>
  <c r="O57" i="7"/>
  <c r="Q58" i="7"/>
  <c r="K91" i="7"/>
  <c r="I91" i="7"/>
  <c r="C91" i="7"/>
  <c r="E91" i="7"/>
  <c r="O58" i="7"/>
  <c r="Q59" i="7"/>
  <c r="K92" i="7"/>
  <c r="I92" i="7"/>
  <c r="E92" i="7"/>
  <c r="C92" i="7"/>
  <c r="O59" i="7"/>
  <c r="Q60" i="7"/>
  <c r="K93" i="7"/>
  <c r="I93" i="7"/>
  <c r="E93" i="7"/>
  <c r="C93" i="7"/>
  <c r="O60" i="7"/>
  <c r="Q61" i="7"/>
  <c r="K94" i="7"/>
  <c r="I94" i="7"/>
  <c r="E94" i="7"/>
  <c r="C94" i="7"/>
  <c r="O61" i="7"/>
  <c r="Q62" i="7"/>
  <c r="K95" i="7"/>
  <c r="I95" i="7"/>
  <c r="C95" i="7"/>
  <c r="E95" i="7"/>
  <c r="O62" i="7"/>
  <c r="Q63" i="7"/>
  <c r="K96" i="7"/>
  <c r="I96" i="7"/>
  <c r="E96" i="7"/>
  <c r="C96" i="7"/>
  <c r="O63" i="7"/>
  <c r="Q64" i="7"/>
  <c r="K97" i="7"/>
  <c r="I97" i="7"/>
  <c r="E97" i="7"/>
  <c r="C97" i="7"/>
  <c r="O64" i="7"/>
  <c r="Q65" i="7"/>
  <c r="K98" i="7"/>
  <c r="I98" i="7"/>
  <c r="E98" i="7"/>
  <c r="C98" i="7"/>
  <c r="O65" i="7"/>
  <c r="Q66" i="7"/>
  <c r="K99" i="7"/>
  <c r="I99" i="7"/>
  <c r="C99" i="7"/>
  <c r="E99" i="7"/>
  <c r="O66" i="7"/>
  <c r="Q67" i="7"/>
  <c r="K100" i="7"/>
  <c r="I100" i="7"/>
  <c r="E100" i="7"/>
  <c r="C100" i="7"/>
  <c r="O67" i="7"/>
  <c r="Q68" i="7"/>
  <c r="K101" i="7"/>
  <c r="I101" i="7"/>
  <c r="E101" i="7"/>
  <c r="C101" i="7"/>
  <c r="O68" i="7"/>
  <c r="Q69" i="7"/>
  <c r="K102" i="7"/>
  <c r="I102" i="7"/>
  <c r="E102" i="7"/>
  <c r="C102" i="7"/>
  <c r="O21" i="7"/>
  <c r="O69" i="7"/>
  <c r="Q21" i="7"/>
  <c r="Q70" i="7"/>
  <c r="K103" i="7"/>
  <c r="I103" i="7"/>
  <c r="C103" i="7"/>
  <c r="E103" i="7"/>
  <c r="O22" i="7"/>
  <c r="O70" i="7"/>
  <c r="Q71" i="7"/>
  <c r="K104" i="7"/>
  <c r="I104" i="7"/>
  <c r="E104" i="7"/>
  <c r="C104" i="7"/>
  <c r="O23" i="7"/>
  <c r="O71" i="7"/>
  <c r="Q23" i="7"/>
  <c r="Q72" i="7"/>
  <c r="K105" i="7"/>
  <c r="I105" i="7"/>
  <c r="E105" i="7"/>
  <c r="C105" i="7"/>
  <c r="O24" i="7"/>
  <c r="O72" i="7"/>
  <c r="Q24" i="7"/>
  <c r="Q73" i="7"/>
  <c r="K106" i="7"/>
  <c r="I106" i="7"/>
  <c r="E106" i="7"/>
  <c r="C106" i="7"/>
  <c r="O25" i="7"/>
  <c r="O73" i="7"/>
  <c r="Q25" i="7"/>
  <c r="Q74" i="7"/>
  <c r="K107" i="7"/>
  <c r="I107" i="7"/>
  <c r="E107" i="7"/>
  <c r="C107" i="7"/>
  <c r="O74" i="7"/>
  <c r="Q75" i="7"/>
  <c r="K108" i="7"/>
  <c r="I108" i="7"/>
  <c r="E108" i="7"/>
  <c r="C108" i="7"/>
  <c r="O27" i="7"/>
  <c r="O75" i="7"/>
  <c r="Q27" i="7"/>
  <c r="Q76" i="7"/>
  <c r="K109" i="7"/>
  <c r="I109" i="7"/>
  <c r="E109" i="7"/>
  <c r="C109" i="7"/>
  <c r="O28" i="7"/>
  <c r="O76" i="7"/>
  <c r="Q28" i="7"/>
  <c r="Q77" i="7"/>
  <c r="K110" i="7"/>
  <c r="I110" i="7"/>
  <c r="E110" i="7"/>
  <c r="C110" i="7"/>
  <c r="O29" i="7"/>
  <c r="O77" i="7"/>
  <c r="Q29" i="7"/>
  <c r="Q78" i="7"/>
  <c r="K111" i="7"/>
  <c r="I111" i="7"/>
  <c r="E111" i="7"/>
  <c r="C111" i="7"/>
  <c r="O30" i="7"/>
  <c r="O78" i="7"/>
  <c r="Q30" i="7"/>
  <c r="Q79" i="7"/>
  <c r="K112" i="7"/>
  <c r="I112" i="7"/>
  <c r="E112" i="7"/>
  <c r="C112" i="7"/>
  <c r="O31" i="7"/>
  <c r="O79" i="7"/>
  <c r="Q31" i="7"/>
  <c r="Q80" i="7"/>
  <c r="K113" i="7"/>
  <c r="I113" i="7"/>
  <c r="E113" i="7"/>
  <c r="C113" i="7"/>
  <c r="O32" i="7"/>
  <c r="O80" i="7"/>
  <c r="Q32" i="7"/>
  <c r="Q81" i="7"/>
  <c r="K114" i="7"/>
  <c r="I114" i="7"/>
  <c r="E114" i="7"/>
  <c r="C114" i="7"/>
  <c r="O33" i="7"/>
  <c r="O81" i="7"/>
  <c r="Q33" i="7"/>
  <c r="Q82" i="7"/>
  <c r="K115" i="7"/>
  <c r="I115" i="7"/>
  <c r="E115" i="7"/>
  <c r="C115" i="7"/>
  <c r="O34" i="7"/>
  <c r="O82" i="7"/>
  <c r="Q34" i="7"/>
  <c r="Q83" i="7"/>
  <c r="K116" i="7"/>
  <c r="I116" i="7"/>
  <c r="E116" i="7"/>
  <c r="C116" i="7"/>
  <c r="O35" i="7"/>
  <c r="O83" i="7"/>
  <c r="Q35" i="7"/>
  <c r="Q84" i="7"/>
  <c r="K117" i="7"/>
  <c r="I117" i="7"/>
  <c r="E117" i="7"/>
  <c r="C117" i="7"/>
  <c r="O36" i="7"/>
  <c r="O84" i="7"/>
  <c r="Q36" i="7"/>
  <c r="Q85" i="7"/>
  <c r="K118" i="7"/>
  <c r="I118" i="7"/>
  <c r="E118" i="7"/>
  <c r="C118" i="7"/>
  <c r="O37" i="7"/>
  <c r="O85" i="7"/>
  <c r="Q37" i="7"/>
  <c r="Q86" i="7"/>
  <c r="K119" i="7"/>
  <c r="I119" i="7"/>
  <c r="E119" i="7"/>
  <c r="C119" i="7"/>
  <c r="O38" i="7"/>
  <c r="O86" i="7"/>
  <c r="Q38" i="7"/>
  <c r="Q87" i="7"/>
  <c r="K120" i="7"/>
  <c r="I120" i="7"/>
  <c r="E120" i="7"/>
  <c r="C120" i="7"/>
  <c r="O39" i="7"/>
  <c r="O87" i="7"/>
  <c r="Q39" i="7"/>
  <c r="Q88" i="7"/>
  <c r="O40" i="7"/>
  <c r="O88" i="7"/>
  <c r="Q40" i="7"/>
  <c r="Q89" i="7"/>
  <c r="O41" i="7"/>
  <c r="O89" i="7"/>
  <c r="Q41" i="7"/>
  <c r="Q90" i="7"/>
  <c r="O42" i="7"/>
  <c r="O90" i="7"/>
  <c r="Q42" i="7"/>
  <c r="Q91" i="7"/>
  <c r="O43" i="7"/>
  <c r="O91" i="7"/>
  <c r="Q43" i="7"/>
  <c r="Q92" i="7"/>
  <c r="O44" i="7"/>
  <c r="O92" i="7"/>
  <c r="Q44" i="7"/>
  <c r="Q93" i="7"/>
  <c r="O45" i="7"/>
  <c r="O93" i="7"/>
  <c r="Q45" i="7"/>
  <c r="Q94" i="7"/>
  <c r="O46" i="7"/>
  <c r="O94" i="7"/>
  <c r="Q46" i="7"/>
  <c r="Q95" i="7"/>
  <c r="O47" i="7"/>
  <c r="Q47" i="7"/>
  <c r="O95" i="7"/>
  <c r="Q96" i="7"/>
  <c r="Q48" i="7"/>
  <c r="O48" i="7"/>
  <c r="O96" i="7"/>
  <c r="Q97" i="7"/>
  <c r="Q49" i="7"/>
  <c r="O49" i="7"/>
  <c r="O97" i="7"/>
  <c r="Q98" i="7"/>
  <c r="O98" i="7"/>
  <c r="Q99" i="7"/>
  <c r="O99" i="7"/>
  <c r="Q100" i="7"/>
  <c r="O100" i="7"/>
  <c r="Q101" i="7"/>
  <c r="O101" i="7"/>
  <c r="Q102" i="7"/>
  <c r="O102" i="7"/>
  <c r="Q103" i="7"/>
  <c r="O103" i="7"/>
  <c r="O104" i="7"/>
  <c r="Q104" i="7"/>
  <c r="Q105" i="7"/>
  <c r="O105" i="7"/>
  <c r="Q106" i="7"/>
  <c r="O106" i="7"/>
  <c r="Q107" i="7"/>
  <c r="O107" i="7"/>
  <c r="Q108" i="7"/>
  <c r="O108" i="7"/>
  <c r="Q109" i="7"/>
  <c r="O109" i="7"/>
  <c r="Q110" i="7"/>
  <c r="O110" i="7"/>
  <c r="Q111" i="7"/>
  <c r="O111" i="7"/>
  <c r="Q112" i="7"/>
  <c r="O112" i="7"/>
  <c r="Q113" i="7"/>
  <c r="O113" i="7"/>
  <c r="Q114" i="7"/>
  <c r="O114" i="7"/>
  <c r="Q115" i="7"/>
  <c r="O115" i="7"/>
  <c r="Q116" i="7"/>
  <c r="O116" i="7"/>
  <c r="Q117" i="7"/>
  <c r="O117" i="7"/>
  <c r="Q118" i="7"/>
  <c r="O118" i="7"/>
  <c r="Q119" i="7"/>
  <c r="O119" i="7"/>
  <c r="Q120" i="7"/>
  <c r="O120" i="7"/>
  <c r="E15" i="2"/>
  <c r="J85" i="5"/>
  <c r="E17" i="2"/>
  <c r="J97" i="5"/>
  <c r="E13" i="2"/>
  <c r="J73" i="5"/>
  <c r="E21" i="2"/>
  <c r="J121" i="5"/>
  <c r="E12" i="2"/>
  <c r="J67" i="5"/>
  <c r="E8" i="2"/>
  <c r="J43" i="5"/>
  <c r="E14" i="2"/>
  <c r="J79" i="5"/>
  <c r="E18" i="2"/>
  <c r="J103" i="5"/>
  <c r="E11" i="2"/>
  <c r="J61" i="5"/>
  <c r="E9" i="2"/>
  <c r="J49" i="5"/>
  <c r="E10" i="2"/>
  <c r="J55" i="5"/>
  <c r="E20" i="2"/>
  <c r="J115" i="5"/>
  <c r="E16" i="2"/>
  <c r="J91" i="5"/>
  <c r="E19" i="2"/>
  <c r="J109" i="5"/>
  <c r="G24" i="8" l="1"/>
  <c r="F24" i="8"/>
  <c r="F107" i="8"/>
  <c r="G107" i="8"/>
  <c r="B54" i="13"/>
  <c r="F117" i="8"/>
  <c r="F166" i="8"/>
  <c r="G166" i="8"/>
  <c r="D227" i="13"/>
  <c r="B227" i="13"/>
  <c r="A227" i="13"/>
  <c r="A54" i="13"/>
  <c r="F249" i="8"/>
  <c r="F299" i="8"/>
  <c r="G299" i="8"/>
  <c r="F283" i="8"/>
  <c r="G283" i="8"/>
  <c r="G259" i="8"/>
  <c r="F259" i="8"/>
  <c r="F217" i="8"/>
  <c r="G217" i="8"/>
  <c r="G92" i="8"/>
  <c r="F92" i="8"/>
  <c r="F125" i="8"/>
  <c r="G125" i="8"/>
  <c r="F109" i="8"/>
  <c r="G109" i="8"/>
  <c r="G222" i="13"/>
  <c r="E222" i="8"/>
  <c r="D222" i="8"/>
  <c r="H222" i="8" s="1"/>
  <c r="A222" i="4"/>
  <c r="H222" i="4" s="1"/>
  <c r="G214" i="13"/>
  <c r="A214" i="4"/>
  <c r="H214" i="4" s="1"/>
  <c r="E214" i="8"/>
  <c r="D214" i="8"/>
  <c r="H214" i="8" s="1"/>
  <c r="G206" i="13"/>
  <c r="G206" i="8"/>
  <c r="A206" i="4"/>
  <c r="H206" i="4" s="1"/>
  <c r="E206" i="8"/>
  <c r="D206" i="8"/>
  <c r="H206" i="8" s="1"/>
  <c r="G198" i="13"/>
  <c r="E198" i="8"/>
  <c r="D198" i="8"/>
  <c r="H198" i="8" s="1"/>
  <c r="A198" i="4"/>
  <c r="H198" i="4" s="1"/>
  <c r="G190" i="13"/>
  <c r="F190" i="8"/>
  <c r="A190" i="4"/>
  <c r="H190" i="4" s="1"/>
  <c r="G190" i="8"/>
  <c r="E190" i="8"/>
  <c r="G182" i="13"/>
  <c r="E182" i="8"/>
  <c r="D182" i="8"/>
  <c r="H182" i="8" s="1"/>
  <c r="A182" i="4"/>
  <c r="H182" i="4" s="1"/>
  <c r="G174" i="13"/>
  <c r="G174" i="8"/>
  <c r="D174" i="8"/>
  <c r="H174" i="8" s="1"/>
  <c r="A174" i="4"/>
  <c r="H174" i="4" s="1"/>
  <c r="F174" i="8"/>
  <c r="E174" i="8"/>
  <c r="G166" i="13"/>
  <c r="C166" i="13" s="1"/>
  <c r="D166" i="8"/>
  <c r="H166" i="8" s="1"/>
  <c r="E166" i="8"/>
  <c r="G158" i="13"/>
  <c r="D158" i="8"/>
  <c r="H158" i="8" s="1"/>
  <c r="E158" i="8"/>
  <c r="G158" i="8"/>
  <c r="A158" i="4"/>
  <c r="H158" i="4" s="1"/>
  <c r="G150" i="13"/>
  <c r="C150" i="13" s="1"/>
  <c r="A150" i="4"/>
  <c r="H150" i="4" s="1"/>
  <c r="D150" i="8"/>
  <c r="H150" i="8" s="1"/>
  <c r="E150" i="8"/>
  <c r="G143" i="13"/>
  <c r="A143" i="4"/>
  <c r="H143" i="4" s="1"/>
  <c r="F143" i="8"/>
  <c r="D143" i="8"/>
  <c r="H143" i="8" s="1"/>
  <c r="E143" i="8"/>
  <c r="G135" i="13"/>
  <c r="D135" i="8"/>
  <c r="H135" i="8" s="1"/>
  <c r="A135" i="4"/>
  <c r="H135" i="4" s="1"/>
  <c r="E135" i="8"/>
  <c r="G127" i="13"/>
  <c r="A127" i="4"/>
  <c r="H127" i="4" s="1"/>
  <c r="G127" i="8"/>
  <c r="D127" i="8"/>
  <c r="H127" i="8" s="1"/>
  <c r="E127" i="8"/>
  <c r="F127" i="8"/>
  <c r="G119" i="13"/>
  <c r="B119" i="13" s="1"/>
  <c r="E119" i="8"/>
  <c r="F119" i="8"/>
  <c r="G119" i="8"/>
  <c r="A119" i="4"/>
  <c r="H119" i="4" s="1"/>
  <c r="D119" i="8"/>
  <c r="H119" i="8" s="1"/>
  <c r="G111" i="13"/>
  <c r="D111" i="8"/>
  <c r="H111" i="8" s="1"/>
  <c r="F111" i="8"/>
  <c r="G111" i="8"/>
  <c r="E111" i="8"/>
  <c r="A111" i="4"/>
  <c r="H111" i="4" s="1"/>
  <c r="G103" i="13"/>
  <c r="B103" i="13" s="1"/>
  <c r="D103" i="8"/>
  <c r="H103" i="8" s="1"/>
  <c r="A103" i="4"/>
  <c r="H103" i="4" s="1"/>
  <c r="G95" i="13"/>
  <c r="G95" i="8"/>
  <c r="F95" i="8"/>
  <c r="A95" i="4"/>
  <c r="H95" i="4" s="1"/>
  <c r="E95" i="8"/>
  <c r="D95" i="8"/>
  <c r="H95" i="8" s="1"/>
  <c r="G87" i="13"/>
  <c r="D87" i="13" s="1"/>
  <c r="E87" i="8"/>
  <c r="Q26" i="7" s="1"/>
  <c r="A87" i="4"/>
  <c r="H87" i="4" s="1"/>
  <c r="D87" i="8"/>
  <c r="H87" i="8" s="1"/>
  <c r="G87" i="8"/>
  <c r="G78" i="13"/>
  <c r="A78" i="13" s="1"/>
  <c r="E78" i="8"/>
  <c r="G64" i="13"/>
  <c r="A64" i="13" s="1"/>
  <c r="F64" i="8"/>
  <c r="A64" i="4"/>
  <c r="H64" i="4" s="1"/>
  <c r="E64" i="8"/>
  <c r="G54" i="13"/>
  <c r="D54" i="8"/>
  <c r="I23" i="7" s="1"/>
  <c r="A54" i="4"/>
  <c r="H54" i="4" s="1"/>
  <c r="E54" i="8"/>
  <c r="F137" i="8"/>
  <c r="F267" i="8"/>
  <c r="G291" i="13"/>
  <c r="D291" i="8"/>
  <c r="H291" i="8" s="1"/>
  <c r="E291" i="8"/>
  <c r="G283" i="13"/>
  <c r="E283" i="8"/>
  <c r="A283" i="4"/>
  <c r="H283" i="4" s="1"/>
  <c r="D283" i="8"/>
  <c r="H283" i="8" s="1"/>
  <c r="G268" i="13"/>
  <c r="E268" i="8"/>
  <c r="F268" i="8"/>
  <c r="A268" i="4"/>
  <c r="H268" i="4" s="1"/>
  <c r="G268" i="8"/>
  <c r="G260" i="13"/>
  <c r="D260" i="8"/>
  <c r="H260" i="8" s="1"/>
  <c r="G260" i="8"/>
  <c r="F260" i="8"/>
  <c r="A260" i="4"/>
  <c r="H260" i="4" s="1"/>
  <c r="G253" i="13"/>
  <c r="D253" i="13" s="1"/>
  <c r="F253" i="8"/>
  <c r="A253" i="4"/>
  <c r="H253" i="4" s="1"/>
  <c r="E253" i="8"/>
  <c r="D253" i="8"/>
  <c r="H253" i="8" s="1"/>
  <c r="G253" i="8"/>
  <c r="G245" i="13"/>
  <c r="C245" i="13" s="1"/>
  <c r="E245" i="8"/>
  <c r="A245" i="4"/>
  <c r="H245" i="4" s="1"/>
  <c r="D245" i="8"/>
  <c r="H245" i="8" s="1"/>
  <c r="G245" i="8"/>
  <c r="G237" i="13"/>
  <c r="E237" i="8"/>
  <c r="F237" i="8"/>
  <c r="D237" i="8"/>
  <c r="H237" i="8" s="1"/>
  <c r="A237" i="4"/>
  <c r="H237" i="4" s="1"/>
  <c r="G229" i="13"/>
  <c r="F229" i="8"/>
  <c r="D229" i="8"/>
  <c r="H229" i="8" s="1"/>
  <c r="A229" i="4"/>
  <c r="H229" i="4" s="1"/>
  <c r="F10" i="8"/>
  <c r="G10" i="8"/>
  <c r="F291" i="8"/>
  <c r="G291" i="8"/>
  <c r="F275" i="8"/>
  <c r="G275" i="8"/>
  <c r="G233" i="8"/>
  <c r="F233" i="8"/>
  <c r="B64" i="13"/>
  <c r="G298" i="13"/>
  <c r="A298" i="13" s="1"/>
  <c r="A298" i="4"/>
  <c r="H298" i="4" s="1"/>
  <c r="D298" i="8"/>
  <c r="H298" i="8" s="1"/>
  <c r="E298" i="8"/>
  <c r="A126" i="13"/>
  <c r="B50" i="13"/>
  <c r="A63" i="13"/>
  <c r="A40" i="13"/>
  <c r="A40" i="4"/>
  <c r="H40" i="4" s="1"/>
  <c r="A94" i="4"/>
  <c r="H94" i="4" s="1"/>
  <c r="F282" i="8"/>
  <c r="D110" i="8"/>
  <c r="H110" i="8" s="1"/>
  <c r="F138" i="8"/>
  <c r="E189" i="8"/>
  <c r="E267" i="8"/>
  <c r="F103" i="8"/>
  <c r="A165" i="4"/>
  <c r="H165" i="4" s="1"/>
  <c r="D189" i="8"/>
  <c r="H189" i="8" s="1"/>
  <c r="D213" i="8"/>
  <c r="H213" i="8" s="1"/>
  <c r="D275" i="8"/>
  <c r="H275" i="8" s="1"/>
  <c r="G232" i="8"/>
  <c r="E118" i="8"/>
  <c r="G173" i="8"/>
  <c r="G197" i="8"/>
  <c r="G247" i="8"/>
  <c r="G290" i="8"/>
  <c r="E165" i="8"/>
  <c r="E181" i="8"/>
  <c r="D41" i="8"/>
  <c r="H41" i="8" s="1"/>
  <c r="D86" i="8"/>
  <c r="H86" i="8" s="1"/>
  <c r="D77" i="8"/>
  <c r="H77" i="8" s="1"/>
  <c r="F106" i="8"/>
  <c r="F87" i="8"/>
  <c r="F126" i="8"/>
  <c r="A236" i="4"/>
  <c r="H236" i="4" s="1"/>
  <c r="A142" i="4"/>
  <c r="H142" i="4" s="1"/>
  <c r="A126" i="4"/>
  <c r="H126" i="4" s="1"/>
  <c r="F102" i="8"/>
  <c r="A181" i="13"/>
  <c r="A189" i="13"/>
  <c r="A236" i="13"/>
  <c r="C173" i="13"/>
  <c r="F72" i="8"/>
  <c r="A94" i="13"/>
  <c r="B78" i="13"/>
  <c r="B11" i="13"/>
  <c r="B86" i="13"/>
  <c r="A77" i="13"/>
  <c r="A102" i="13"/>
  <c r="F40" i="8"/>
  <c r="F94" i="8"/>
  <c r="F118" i="8"/>
  <c r="E173" i="8"/>
  <c r="D149" i="8"/>
  <c r="H149" i="8" s="1"/>
  <c r="F157" i="8"/>
  <c r="F173" i="8"/>
  <c r="A189" i="4"/>
  <c r="H189" i="4" s="1"/>
  <c r="A213" i="4"/>
  <c r="H213" i="4" s="1"/>
  <c r="A275" i="4"/>
  <c r="H275" i="4" s="1"/>
  <c r="F183" i="8"/>
  <c r="G90" i="8"/>
  <c r="G199" i="8"/>
  <c r="F135" i="8"/>
  <c r="E157" i="8"/>
  <c r="E244" i="8"/>
  <c r="F158" i="8"/>
  <c r="F206" i="8"/>
  <c r="F222" i="8"/>
  <c r="A282" i="4"/>
  <c r="H282" i="4" s="1"/>
  <c r="B181" i="13"/>
  <c r="B189" i="13"/>
  <c r="A230" i="13"/>
  <c r="C213" i="13"/>
  <c r="C165" i="13"/>
  <c r="C134" i="13"/>
  <c r="C77" i="13"/>
  <c r="F139" i="8"/>
  <c r="A26" i="13"/>
  <c r="B126" i="13"/>
  <c r="F110" i="8"/>
  <c r="E290" i="8"/>
  <c r="F149" i="8"/>
  <c r="D157" i="8"/>
  <c r="H157" i="8" s="1"/>
  <c r="D173" i="8"/>
  <c r="H173" i="8" s="1"/>
  <c r="D197" i="8"/>
  <c r="H197" i="8" s="1"/>
  <c r="D228" i="8"/>
  <c r="H228" i="8" s="1"/>
  <c r="D252" i="8"/>
  <c r="H252" i="8" s="1"/>
  <c r="D282" i="8"/>
  <c r="H282" i="8" s="1"/>
  <c r="F236" i="8"/>
  <c r="G236" i="8"/>
  <c r="F5" i="8"/>
  <c r="G110" i="8"/>
  <c r="F205" i="8"/>
  <c r="E252" i="8"/>
  <c r="A297" i="4"/>
  <c r="H297" i="4" s="1"/>
  <c r="A102" i="4"/>
  <c r="H102" i="4" s="1"/>
  <c r="A175" i="13"/>
  <c r="A197" i="13"/>
  <c r="A238" i="13"/>
  <c r="A246" i="13"/>
  <c r="A295" i="13"/>
  <c r="C294" i="13"/>
  <c r="C279" i="13"/>
  <c r="C259" i="13"/>
  <c r="C159" i="13"/>
  <c r="G4" i="8"/>
  <c r="A134" i="13"/>
  <c r="B40" i="13"/>
  <c r="A11" i="4"/>
  <c r="H11" i="4" s="1"/>
  <c r="D40" i="8"/>
  <c r="H40" i="8" s="1"/>
  <c r="A157" i="13"/>
  <c r="B149" i="13"/>
  <c r="B134" i="13"/>
  <c r="D11" i="8"/>
  <c r="A26" i="4"/>
  <c r="H26" i="4" s="1"/>
  <c r="E40" i="8"/>
  <c r="A50" i="4"/>
  <c r="H50" i="4" s="1"/>
  <c r="E282" i="8"/>
  <c r="D126" i="8"/>
  <c r="H126" i="8" s="1"/>
  <c r="E149" i="8"/>
  <c r="A157" i="4"/>
  <c r="H157" i="4" s="1"/>
  <c r="A173" i="4"/>
  <c r="H173" i="4" s="1"/>
  <c r="A197" i="4"/>
  <c r="H197" i="4" s="1"/>
  <c r="F248" i="8"/>
  <c r="D244" i="8"/>
  <c r="H244" i="8" s="1"/>
  <c r="D236" i="8"/>
  <c r="H236" i="8" s="1"/>
  <c r="G102" i="8"/>
  <c r="E142" i="8"/>
  <c r="G157" i="8"/>
  <c r="G181" i="8"/>
  <c r="G205" i="8"/>
  <c r="A118" i="4"/>
  <c r="H118" i="4" s="1"/>
  <c r="B197" i="13"/>
  <c r="A273" i="13"/>
  <c r="A302" i="13"/>
  <c r="C258" i="13"/>
  <c r="C128" i="13"/>
  <c r="A149" i="4"/>
  <c r="H149" i="4" s="1"/>
  <c r="F181" i="8"/>
  <c r="D205" i="8"/>
  <c r="H205" i="8" s="1"/>
  <c r="D267" i="8"/>
  <c r="H267" i="8" s="1"/>
  <c r="G152" i="8"/>
  <c r="G252" i="8"/>
  <c r="D290" i="8"/>
  <c r="H290" i="8" s="1"/>
  <c r="E102" i="8"/>
  <c r="E126" i="8"/>
  <c r="E213" i="8"/>
  <c r="F73" i="8"/>
  <c r="D94" i="8"/>
  <c r="H94" i="8" s="1"/>
  <c r="F134" i="8"/>
  <c r="G244" i="8"/>
  <c r="A244" i="4"/>
  <c r="H244" i="4" s="1"/>
  <c r="A134" i="4"/>
  <c r="H134" i="4" s="1"/>
  <c r="A165" i="13"/>
  <c r="A205" i="13"/>
  <c r="A213" i="13"/>
  <c r="A221" i="13"/>
  <c r="A252" i="13"/>
  <c r="C205" i="13"/>
  <c r="C126" i="13"/>
  <c r="B63" i="13"/>
  <c r="F86" i="8"/>
  <c r="G126" i="8"/>
  <c r="B77" i="13"/>
  <c r="D165" i="8"/>
  <c r="H165" i="8" s="1"/>
  <c r="F189" i="8"/>
  <c r="G213" i="8"/>
  <c r="A221" i="4"/>
  <c r="H221" i="4" s="1"/>
  <c r="E236" i="8"/>
  <c r="E134" i="8"/>
  <c r="E77" i="8"/>
  <c r="D102" i="8"/>
  <c r="H102" i="8" s="1"/>
  <c r="F245" i="8"/>
  <c r="F197" i="8"/>
  <c r="G165" i="8"/>
  <c r="B173" i="13"/>
  <c r="B265" i="13"/>
  <c r="A276" i="13"/>
  <c r="B280" i="13"/>
  <c r="B287" i="13"/>
  <c r="C300" i="13"/>
  <c r="C221" i="13"/>
  <c r="C181" i="13"/>
  <c r="C50" i="13"/>
  <c r="G132" i="13"/>
  <c r="A132" i="4"/>
  <c r="H132" i="4" s="1"/>
  <c r="E132" i="8"/>
  <c r="F132" i="8"/>
  <c r="D132" i="8"/>
  <c r="H132" i="8" s="1"/>
  <c r="G100" i="13"/>
  <c r="A100" i="4"/>
  <c r="H100" i="4" s="1"/>
  <c r="D100" i="8"/>
  <c r="H100" i="8" s="1"/>
  <c r="E100" i="8"/>
  <c r="G100" i="8"/>
  <c r="D147" i="13"/>
  <c r="C147" i="13"/>
  <c r="B147" i="13"/>
  <c r="A147" i="13"/>
  <c r="G72" i="13"/>
  <c r="E72" i="8"/>
  <c r="G72" i="8"/>
  <c r="A72" i="4"/>
  <c r="H72" i="4" s="1"/>
  <c r="D72" i="8"/>
  <c r="H72" i="8" s="1"/>
  <c r="G194" i="13"/>
  <c r="A194" i="4"/>
  <c r="H194" i="4" s="1"/>
  <c r="E194" i="8"/>
  <c r="F194" i="8"/>
  <c r="D194" i="8"/>
  <c r="H194" i="8" s="1"/>
  <c r="G155" i="13"/>
  <c r="B155" i="13" s="1"/>
  <c r="E155" i="8"/>
  <c r="D155" i="8"/>
  <c r="H155" i="8" s="1"/>
  <c r="A155" i="4"/>
  <c r="H155" i="4" s="1"/>
  <c r="G155" i="8"/>
  <c r="F155" i="8"/>
  <c r="G124" i="13"/>
  <c r="D124" i="8"/>
  <c r="H124" i="8" s="1"/>
  <c r="F124" i="8"/>
  <c r="A124" i="4"/>
  <c r="H124" i="4" s="1"/>
  <c r="G124" i="8"/>
  <c r="E124" i="8"/>
  <c r="G48" i="13"/>
  <c r="E48" i="8"/>
  <c r="D48" i="8"/>
  <c r="H48" i="8" s="1"/>
  <c r="F48" i="8"/>
  <c r="A48" i="4"/>
  <c r="H48" i="4" s="1"/>
  <c r="G48" i="8"/>
  <c r="I32" i="6"/>
  <c r="E32" i="6"/>
  <c r="G163" i="13"/>
  <c r="A163" i="4"/>
  <c r="H163" i="4" s="1"/>
  <c r="E163" i="8"/>
  <c r="F163" i="8"/>
  <c r="D163" i="8"/>
  <c r="H163" i="8" s="1"/>
  <c r="G116" i="13"/>
  <c r="E116" i="8"/>
  <c r="F116" i="8"/>
  <c r="A116" i="4"/>
  <c r="H116" i="4" s="1"/>
  <c r="D116" i="8"/>
  <c r="H116" i="8" s="1"/>
  <c r="G116" i="8"/>
  <c r="G9" i="13"/>
  <c r="D9" i="8"/>
  <c r="H9" i="8" s="1"/>
  <c r="G140" i="13"/>
  <c r="A140" i="4"/>
  <c r="H140" i="4" s="1"/>
  <c r="D140" i="8"/>
  <c r="H140" i="8" s="1"/>
  <c r="G140" i="8"/>
  <c r="E140" i="8"/>
  <c r="F140" i="8"/>
  <c r="G108" i="13"/>
  <c r="F108" i="8"/>
  <c r="G108" i="8"/>
  <c r="E108" i="8"/>
  <c r="D108" i="8"/>
  <c r="H108" i="8" s="1"/>
  <c r="A108" i="4"/>
  <c r="H108" i="4" s="1"/>
  <c r="G123" i="13"/>
  <c r="E123" i="8"/>
  <c r="A123" i="4"/>
  <c r="H123" i="4" s="1"/>
  <c r="D123" i="8"/>
  <c r="H123" i="8" s="1"/>
  <c r="F123" i="8"/>
  <c r="G123" i="8"/>
  <c r="D47" i="13"/>
  <c r="C47" i="13"/>
  <c r="E111" i="6"/>
  <c r="I111" i="6"/>
  <c r="G209" i="13"/>
  <c r="A209" i="4"/>
  <c r="H209" i="4" s="1"/>
  <c r="D209" i="8"/>
  <c r="H209" i="8" s="1"/>
  <c r="G201" i="13"/>
  <c r="E201" i="8"/>
  <c r="A201" i="4"/>
  <c r="H201" i="4" s="1"/>
  <c r="D201" i="8"/>
  <c r="H201" i="8" s="1"/>
  <c r="G201" i="8"/>
  <c r="F201" i="8"/>
  <c r="G193" i="13"/>
  <c r="D193" i="8"/>
  <c r="H193" i="8" s="1"/>
  <c r="G193" i="8"/>
  <c r="F193" i="8"/>
  <c r="A193" i="4"/>
  <c r="H193" i="4" s="1"/>
  <c r="G185" i="13"/>
  <c r="D185" i="8"/>
  <c r="H185" i="8" s="1"/>
  <c r="E185" i="8"/>
  <c r="A185" i="4"/>
  <c r="H185" i="4" s="1"/>
  <c r="G185" i="8"/>
  <c r="G177" i="13"/>
  <c r="A177" i="4"/>
  <c r="H177" i="4" s="1"/>
  <c r="D177" i="8"/>
  <c r="H177" i="8" s="1"/>
  <c r="F177" i="8"/>
  <c r="G169" i="13"/>
  <c r="D169" i="8"/>
  <c r="H169" i="8" s="1"/>
  <c r="G169" i="8"/>
  <c r="E169" i="8"/>
  <c r="F169" i="8"/>
  <c r="A169" i="4"/>
  <c r="H169" i="4" s="1"/>
  <c r="D162" i="8"/>
  <c r="H162" i="8" s="1"/>
  <c r="E177" i="8"/>
  <c r="G186" i="13"/>
  <c r="E186" i="8"/>
  <c r="D186" i="8"/>
  <c r="H186" i="8" s="1"/>
  <c r="F186" i="8"/>
  <c r="A186" i="4"/>
  <c r="H186" i="4" s="1"/>
  <c r="D147" i="8"/>
  <c r="H147" i="8" s="1"/>
  <c r="E147" i="8"/>
  <c r="A147" i="4"/>
  <c r="H147" i="4" s="1"/>
  <c r="F147" i="8"/>
  <c r="G71" i="13"/>
  <c r="D71" i="8"/>
  <c r="H71" i="8" s="1"/>
  <c r="F71" i="8"/>
  <c r="E71" i="8"/>
  <c r="A71" i="4"/>
  <c r="H71" i="4" s="1"/>
  <c r="A47" i="13"/>
  <c r="F185" i="8"/>
  <c r="F120" i="8"/>
  <c r="G120" i="8"/>
  <c r="G112" i="8"/>
  <c r="F112" i="8"/>
  <c r="B304" i="8"/>
  <c r="C304" i="8"/>
  <c r="A305" i="8"/>
  <c r="G178" i="13"/>
  <c r="A178" i="4"/>
  <c r="H178" i="4" s="1"/>
  <c r="E178" i="8"/>
  <c r="D178" i="8"/>
  <c r="H178" i="8" s="1"/>
  <c r="G154" i="13"/>
  <c r="A154" i="4"/>
  <c r="H154" i="4" s="1"/>
  <c r="E154" i="8"/>
  <c r="F154" i="8"/>
  <c r="D154" i="8"/>
  <c r="H154" i="8" s="1"/>
  <c r="G115" i="13"/>
  <c r="F115" i="8"/>
  <c r="A115" i="4"/>
  <c r="H115" i="4" s="1"/>
  <c r="E115" i="8"/>
  <c r="D115" i="8"/>
  <c r="H115" i="8" s="1"/>
  <c r="G115" i="8"/>
  <c r="E63" i="6"/>
  <c r="I63" i="6"/>
  <c r="E39" i="6"/>
  <c r="I39" i="6"/>
  <c r="F16" i="8"/>
  <c r="G16" i="8"/>
  <c r="B48" i="13"/>
  <c r="F11" i="8"/>
  <c r="G11" i="8"/>
  <c r="G131" i="13"/>
  <c r="A131" i="4"/>
  <c r="H131" i="4" s="1"/>
  <c r="D131" i="8"/>
  <c r="H131" i="8" s="1"/>
  <c r="E131" i="8"/>
  <c r="G131" i="8"/>
  <c r="G170" i="13"/>
  <c r="A170" i="4"/>
  <c r="H170" i="4" s="1"/>
  <c r="F170" i="8"/>
  <c r="D170" i="8"/>
  <c r="H170" i="8" s="1"/>
  <c r="E170" i="8"/>
  <c r="G139" i="13"/>
  <c r="D139" i="13" s="1"/>
  <c r="E139" i="8"/>
  <c r="G139" i="8"/>
  <c r="A139" i="4"/>
  <c r="H139" i="4" s="1"/>
  <c r="D139" i="8"/>
  <c r="H139" i="8" s="1"/>
  <c r="G34" i="13"/>
  <c r="A34" i="13" s="1"/>
  <c r="G34" i="8"/>
  <c r="D34" i="8"/>
  <c r="F34" i="8"/>
  <c r="E34" i="8"/>
  <c r="E87" i="6"/>
  <c r="I87" i="6"/>
  <c r="E209" i="8"/>
  <c r="F9" i="8"/>
  <c r="G9" i="8"/>
  <c r="F83" i="8"/>
  <c r="G83" i="8"/>
  <c r="G19" i="13"/>
  <c r="A19" i="13" s="1"/>
  <c r="E19" i="8"/>
  <c r="E19" i="4" s="1"/>
  <c r="F19" i="8"/>
  <c r="G19" i="8"/>
  <c r="D19" i="8"/>
  <c r="C18" i="7" s="1"/>
  <c r="E94" i="6"/>
  <c r="I94" i="6"/>
  <c r="E70" i="6"/>
  <c r="I70" i="6"/>
  <c r="I38" i="6"/>
  <c r="E38" i="6"/>
  <c r="J105" i="6"/>
  <c r="I50" i="6"/>
  <c r="I75" i="6"/>
  <c r="I27" i="6"/>
  <c r="I44" i="6"/>
  <c r="J93" i="6"/>
  <c r="I117" i="6"/>
  <c r="I69" i="6"/>
  <c r="J81" i="6"/>
  <c r="J69" i="6"/>
  <c r="I105" i="6"/>
  <c r="I57" i="6"/>
  <c r="J57" i="6"/>
  <c r="I99" i="6"/>
  <c r="I51" i="6"/>
  <c r="I93" i="6"/>
  <c r="I81" i="6"/>
  <c r="J117" i="6"/>
  <c r="J45" i="6"/>
  <c r="I45" i="6"/>
  <c r="A33" i="13"/>
  <c r="G70" i="13"/>
  <c r="B70" i="13" s="1"/>
  <c r="D70" i="8"/>
  <c r="H70" i="8" s="1"/>
  <c r="A70" i="4"/>
  <c r="H70" i="4" s="1"/>
  <c r="F70" i="8"/>
  <c r="G33" i="13"/>
  <c r="D33" i="8"/>
  <c r="A33" i="4"/>
  <c r="H33" i="4" s="1"/>
  <c r="E33" i="8"/>
  <c r="G33" i="8"/>
  <c r="A48" i="13"/>
  <c r="F39" i="8"/>
  <c r="G39" i="8"/>
  <c r="G57" i="13"/>
  <c r="A57" i="4"/>
  <c r="H57" i="4" s="1"/>
  <c r="E57" i="8"/>
  <c r="K26" i="7" s="1"/>
  <c r="D57" i="8"/>
  <c r="H57" i="8" s="1"/>
  <c r="G57" i="8"/>
  <c r="G4" i="13"/>
  <c r="E4" i="8"/>
  <c r="F4" i="8"/>
  <c r="A4" i="4"/>
  <c r="H4" i="4" s="1"/>
  <c r="F33" i="8"/>
  <c r="G59" i="8"/>
  <c r="I33" i="6"/>
  <c r="E70" i="8"/>
  <c r="B33" i="13"/>
  <c r="G297" i="8"/>
  <c r="F297" i="8"/>
  <c r="G289" i="8"/>
  <c r="F289" i="8"/>
  <c r="G273" i="8"/>
  <c r="F273" i="8"/>
  <c r="G101" i="8"/>
  <c r="F101" i="8"/>
  <c r="G239" i="13"/>
  <c r="E239" i="8"/>
  <c r="D239" i="8"/>
  <c r="H239" i="8" s="1"/>
  <c r="F239" i="8"/>
  <c r="G231" i="13"/>
  <c r="F231" i="8"/>
  <c r="A231" i="4"/>
  <c r="H231" i="4" s="1"/>
  <c r="E231" i="8"/>
  <c r="D231" i="8"/>
  <c r="H231" i="8" s="1"/>
  <c r="G231" i="8"/>
  <c r="G224" i="13"/>
  <c r="E224" i="8"/>
  <c r="D224" i="8"/>
  <c r="H224" i="8" s="1"/>
  <c r="G216" i="13"/>
  <c r="C216" i="13" s="1"/>
  <c r="A216" i="4"/>
  <c r="H216" i="4" s="1"/>
  <c r="E216" i="8"/>
  <c r="G216" i="8"/>
  <c r="G208" i="13"/>
  <c r="A208" i="4"/>
  <c r="H208" i="4" s="1"/>
  <c r="G200" i="13"/>
  <c r="D200" i="13" s="1"/>
  <c r="F200" i="8"/>
  <c r="G192" i="13"/>
  <c r="D192" i="13" s="1"/>
  <c r="A192" i="4"/>
  <c r="H192" i="4" s="1"/>
  <c r="D192" i="8"/>
  <c r="H192" i="8" s="1"/>
  <c r="E192" i="8"/>
  <c r="G184" i="13"/>
  <c r="A184" i="4"/>
  <c r="H184" i="4" s="1"/>
  <c r="G184" i="8"/>
  <c r="D184" i="8"/>
  <c r="H184" i="8" s="1"/>
  <c r="Q12" i="7"/>
  <c r="F114" i="8"/>
  <c r="G132" i="8"/>
  <c r="F146" i="8"/>
  <c r="F224" i="8"/>
  <c r="G224" i="8"/>
  <c r="G280" i="8"/>
  <c r="F280" i="8"/>
  <c r="G163" i="8"/>
  <c r="G147" i="8"/>
  <c r="F131" i="8"/>
  <c r="G162" i="8"/>
  <c r="F162" i="8"/>
  <c r="G178" i="8"/>
  <c r="F178" i="8"/>
  <c r="G194" i="8"/>
  <c r="F242" i="8"/>
  <c r="G242" i="8"/>
  <c r="B303" i="8"/>
  <c r="C303" i="8"/>
  <c r="F271" i="8"/>
  <c r="G271" i="8"/>
  <c r="F209" i="8"/>
  <c r="G209" i="8"/>
  <c r="G177" i="8"/>
  <c r="G161" i="8"/>
  <c r="F161" i="8"/>
  <c r="G136" i="8"/>
  <c r="F136" i="8"/>
  <c r="F196" i="8"/>
  <c r="G196" i="8"/>
  <c r="G212" i="8"/>
  <c r="F212" i="8"/>
  <c r="F228" i="8"/>
  <c r="G228" i="8"/>
  <c r="G70" i="8"/>
  <c r="F122" i="8"/>
  <c r="G122" i="8"/>
  <c r="B47" i="13"/>
  <c r="F79" i="8"/>
  <c r="G79" i="8"/>
  <c r="F100" i="8"/>
  <c r="G68" i="8"/>
  <c r="D291" i="13"/>
  <c r="B291" i="13"/>
  <c r="C291" i="13"/>
  <c r="A291" i="13"/>
  <c r="D284" i="13"/>
  <c r="B284" i="13"/>
  <c r="A284" i="13"/>
  <c r="C284" i="13"/>
  <c r="D269" i="13"/>
  <c r="B269" i="13"/>
  <c r="D261" i="13"/>
  <c r="B261" i="13"/>
  <c r="A261" i="13"/>
  <c r="B254" i="13"/>
  <c r="A254" i="13"/>
  <c r="D223" i="13"/>
  <c r="B223" i="13"/>
  <c r="A223" i="13"/>
  <c r="C223" i="13"/>
  <c r="D215" i="13"/>
  <c r="B215" i="13"/>
  <c r="C215" i="13"/>
  <c r="A215" i="13"/>
  <c r="D207" i="13"/>
  <c r="B207" i="13"/>
  <c r="A207" i="13"/>
  <c r="D3" i="13"/>
  <c r="C3" i="13"/>
  <c r="G246" i="8"/>
  <c r="G198" i="8"/>
  <c r="F144" i="8"/>
  <c r="G200" i="8"/>
  <c r="G2" i="4"/>
  <c r="G2" i="8" s="1"/>
  <c r="J1" i="4"/>
  <c r="E170" i="12"/>
  <c r="D170" i="12"/>
  <c r="C276" i="13"/>
  <c r="D298" i="13"/>
  <c r="C298" i="13"/>
  <c r="B298" i="13"/>
  <c r="D275" i="13"/>
  <c r="B275" i="13"/>
  <c r="A275" i="13"/>
  <c r="C275" i="13"/>
  <c r="D260" i="13"/>
  <c r="B260" i="13"/>
  <c r="B245" i="13"/>
  <c r="D237" i="13"/>
  <c r="B237" i="13"/>
  <c r="A237" i="13"/>
  <c r="C237" i="13"/>
  <c r="B214" i="13"/>
  <c r="A214" i="13"/>
  <c r="D17" i="13"/>
  <c r="C17" i="13"/>
  <c r="D2" i="13"/>
  <c r="C2" i="13"/>
  <c r="F150" i="8"/>
  <c r="G154" i="8"/>
  <c r="G170" i="8"/>
  <c r="G186" i="8"/>
  <c r="B276" i="13"/>
  <c r="D297" i="13"/>
  <c r="C297" i="13"/>
  <c r="D290" i="13"/>
  <c r="C290" i="13"/>
  <c r="B290" i="13"/>
  <c r="D282" i="13"/>
  <c r="B282" i="13"/>
  <c r="C282" i="13"/>
  <c r="A282" i="13"/>
  <c r="B244" i="13"/>
  <c r="A244" i="13"/>
  <c r="D111" i="13"/>
  <c r="C111" i="13"/>
  <c r="D64" i="13"/>
  <c r="C64" i="13"/>
  <c r="G41" i="13"/>
  <c r="B41" i="13" s="1"/>
  <c r="A41" i="4"/>
  <c r="H41" i="4" s="1"/>
  <c r="D27" i="13"/>
  <c r="C27" i="13"/>
  <c r="G214" i="8"/>
  <c r="D243" i="13"/>
  <c r="B243" i="13"/>
  <c r="G110" i="13"/>
  <c r="D110" i="13" s="1"/>
  <c r="A110" i="4"/>
  <c r="H110" i="4" s="1"/>
  <c r="D63" i="13"/>
  <c r="C63" i="13"/>
  <c r="D40" i="13"/>
  <c r="C40" i="13"/>
  <c r="D26" i="13"/>
  <c r="C26" i="13"/>
  <c r="D11" i="13"/>
  <c r="C11" i="13"/>
  <c r="G71" i="8"/>
  <c r="D211" i="13"/>
  <c r="B211" i="13"/>
  <c r="A211" i="13"/>
  <c r="G179" i="13"/>
  <c r="A179" i="4"/>
  <c r="H179" i="4" s="1"/>
  <c r="G171" i="13"/>
  <c r="B171" i="13" s="1"/>
  <c r="A171" i="4"/>
  <c r="H171" i="4" s="1"/>
  <c r="G125" i="13"/>
  <c r="A125" i="13" s="1"/>
  <c r="A125" i="4"/>
  <c r="H125" i="4" s="1"/>
  <c r="G117" i="13"/>
  <c r="A117" i="4"/>
  <c r="H117" i="4" s="1"/>
  <c r="D109" i="13"/>
  <c r="C109" i="13"/>
  <c r="G101" i="13"/>
  <c r="A101" i="4"/>
  <c r="H101" i="4" s="1"/>
  <c r="D93" i="13"/>
  <c r="C93" i="13"/>
  <c r="G85" i="13"/>
  <c r="A85" i="4"/>
  <c r="H85" i="4" s="1"/>
  <c r="D49" i="13"/>
  <c r="C49" i="13"/>
  <c r="G25" i="13"/>
  <c r="A25" i="13" s="1"/>
  <c r="A25" i="4"/>
  <c r="H25" i="4" s="1"/>
  <c r="G10" i="13"/>
  <c r="A10" i="4"/>
  <c r="H10" i="4" s="1"/>
  <c r="B76" i="8"/>
  <c r="B68" i="8"/>
  <c r="B61" i="8"/>
  <c r="B53" i="8"/>
  <c r="B46" i="8"/>
  <c r="B38" i="8"/>
  <c r="B31" i="8"/>
  <c r="B23" i="8"/>
  <c r="B15" i="8"/>
  <c r="F78" i="8"/>
  <c r="B295" i="13"/>
  <c r="B300" i="13"/>
  <c r="C273" i="13"/>
  <c r="B82" i="8"/>
  <c r="B75" i="8"/>
  <c r="B67" i="8"/>
  <c r="F67" i="8" s="1"/>
  <c r="B60" i="8"/>
  <c r="B52" i="8"/>
  <c r="B45" i="8"/>
  <c r="B37" i="8"/>
  <c r="B30" i="8"/>
  <c r="B22" i="8"/>
  <c r="B14" i="8"/>
  <c r="B7" i="8"/>
  <c r="A288" i="13"/>
  <c r="C289" i="13"/>
  <c r="C280" i="13"/>
  <c r="B81" i="8"/>
  <c r="B74" i="8"/>
  <c r="B66" i="8"/>
  <c r="B59" i="8"/>
  <c r="B51" i="8"/>
  <c r="B44" i="8"/>
  <c r="B36" i="8"/>
  <c r="G36" i="8" s="1"/>
  <c r="B29" i="8"/>
  <c r="B21" i="8"/>
  <c r="B13" i="8"/>
  <c r="F13" i="8" s="1"/>
  <c r="B6" i="8"/>
  <c r="B12" i="8"/>
  <c r="D299" i="13"/>
  <c r="C299" i="13"/>
  <c r="B299" i="13"/>
  <c r="A299" i="13"/>
  <c r="D267" i="13"/>
  <c r="C267" i="13"/>
  <c r="B267" i="13"/>
  <c r="A267" i="13"/>
  <c r="D235" i="13"/>
  <c r="B235" i="13"/>
  <c r="C235" i="13"/>
  <c r="A235" i="13"/>
  <c r="B203" i="13"/>
  <c r="A203" i="13"/>
  <c r="A139" i="13"/>
  <c r="D137" i="13"/>
  <c r="C137" i="13"/>
  <c r="D135" i="13"/>
  <c r="C135" i="13"/>
  <c r="D133" i="13"/>
  <c r="C133" i="13"/>
  <c r="A133" i="13"/>
  <c r="D131" i="13"/>
  <c r="C131" i="13"/>
  <c r="B131" i="13"/>
  <c r="A131" i="13"/>
  <c r="D129" i="13"/>
  <c r="C129" i="13"/>
  <c r="B129" i="13"/>
  <c r="D127" i="13"/>
  <c r="C127" i="13"/>
  <c r="C125" i="13"/>
  <c r="D121" i="13"/>
  <c r="C121" i="13"/>
  <c r="B121" i="13"/>
  <c r="A121" i="13"/>
  <c r="D119" i="13"/>
  <c r="C119" i="13"/>
  <c r="A119" i="13"/>
  <c r="D55" i="13"/>
  <c r="C55" i="13"/>
  <c r="D283" i="13"/>
  <c r="C283" i="13"/>
  <c r="B283" i="13"/>
  <c r="A283" i="13"/>
  <c r="D251" i="13"/>
  <c r="B251" i="13"/>
  <c r="C251" i="13"/>
  <c r="A251" i="13"/>
  <c r="D219" i="13"/>
  <c r="B219" i="13"/>
  <c r="C219" i="13"/>
  <c r="A219" i="13"/>
  <c r="B187" i="13"/>
  <c r="A187" i="13"/>
  <c r="D103" i="13"/>
  <c r="C103" i="13"/>
  <c r="A103" i="13"/>
  <c r="D71" i="13"/>
  <c r="C71" i="13"/>
  <c r="D39" i="13"/>
  <c r="C39" i="13"/>
  <c r="B39" i="13"/>
  <c r="A71" i="13"/>
  <c r="B71" i="13"/>
  <c r="B87" i="13"/>
  <c r="A55" i="13"/>
  <c r="G230" i="8"/>
  <c r="F188" i="8"/>
  <c r="G164" i="8"/>
  <c r="G180" i="8"/>
  <c r="Q6" i="7"/>
  <c r="I58" i="6"/>
  <c r="I82" i="6"/>
  <c r="I106" i="6"/>
  <c r="C16" i="7"/>
  <c r="O13" i="7"/>
  <c r="K6" i="7"/>
  <c r="Q2" i="7"/>
  <c r="O2" i="7"/>
  <c r="O6" i="7"/>
  <c r="K1" i="7"/>
  <c r="Q10" i="7"/>
  <c r="D199" i="13"/>
  <c r="C199" i="13"/>
  <c r="D195" i="13"/>
  <c r="C195" i="13"/>
  <c r="D183" i="13"/>
  <c r="C183" i="13"/>
  <c r="D167" i="13"/>
  <c r="C167" i="13"/>
  <c r="D163" i="13"/>
  <c r="C163" i="13"/>
  <c r="D149" i="13"/>
  <c r="C149" i="13"/>
  <c r="D94" i="13"/>
  <c r="C94" i="13"/>
  <c r="D92" i="13"/>
  <c r="C92" i="13"/>
  <c r="D78" i="13"/>
  <c r="C78" i="13"/>
  <c r="D62" i="13"/>
  <c r="C62" i="13"/>
  <c r="D28" i="13"/>
  <c r="C28" i="13"/>
  <c r="D203" i="13"/>
  <c r="C203" i="13"/>
  <c r="D191" i="13"/>
  <c r="C191" i="13"/>
  <c r="D187" i="13"/>
  <c r="C187" i="13"/>
  <c r="D175" i="13"/>
  <c r="C175" i="13"/>
  <c r="D157" i="13"/>
  <c r="C157" i="13"/>
  <c r="D141" i="13"/>
  <c r="C141" i="13"/>
  <c r="D118" i="13"/>
  <c r="C118" i="13"/>
  <c r="D116" i="13"/>
  <c r="C116" i="13"/>
  <c r="D102" i="13"/>
  <c r="C102" i="13"/>
  <c r="D86" i="13"/>
  <c r="C86" i="13"/>
  <c r="D84" i="13"/>
  <c r="C84" i="13"/>
  <c r="D54" i="13"/>
  <c r="C54" i="13"/>
  <c r="D20" i="13"/>
  <c r="C20" i="13"/>
  <c r="Q18" i="7"/>
  <c r="O18" i="7"/>
  <c r="O20" i="7"/>
  <c r="I28" i="6"/>
  <c r="I34" i="6"/>
  <c r="I40" i="6"/>
  <c r="I46" i="6"/>
  <c r="I31" i="6"/>
  <c r="I37" i="6"/>
  <c r="I43" i="6"/>
  <c r="I49" i="6"/>
  <c r="I55" i="6"/>
  <c r="I61" i="6"/>
  <c r="I67" i="6"/>
  <c r="I73" i="6"/>
  <c r="I79" i="6"/>
  <c r="I85" i="6"/>
  <c r="I91" i="6"/>
  <c r="I97" i="6"/>
  <c r="I103" i="6"/>
  <c r="I109" i="6"/>
  <c r="I115" i="6"/>
  <c r="I121" i="6"/>
  <c r="I52" i="6"/>
  <c r="I64" i="6"/>
  <c r="I76" i="6"/>
  <c r="I88" i="6"/>
  <c r="I100" i="6"/>
  <c r="I112" i="6"/>
  <c r="J51" i="6"/>
  <c r="J63" i="6"/>
  <c r="J75" i="6"/>
  <c r="J87" i="6"/>
  <c r="J99" i="6"/>
  <c r="J111" i="6"/>
  <c r="I25" i="6"/>
  <c r="I30" i="6"/>
  <c r="I36" i="6"/>
  <c r="I42" i="6"/>
  <c r="I48" i="6"/>
  <c r="I29" i="6"/>
  <c r="I35" i="6"/>
  <c r="I41" i="6"/>
  <c r="I47" i="6"/>
  <c r="I53" i="6"/>
  <c r="I59" i="6"/>
  <c r="I65" i="6"/>
  <c r="I71" i="6"/>
  <c r="I77" i="6"/>
  <c r="I83" i="6"/>
  <c r="I89" i="6"/>
  <c r="I95" i="6"/>
  <c r="I101" i="6"/>
  <c r="I107" i="6"/>
  <c r="I113" i="6"/>
  <c r="I119" i="6"/>
  <c r="I56" i="6"/>
  <c r="I62" i="6"/>
  <c r="I68" i="6"/>
  <c r="I74" i="6"/>
  <c r="I80" i="6"/>
  <c r="I86" i="6"/>
  <c r="I92" i="6"/>
  <c r="I98" i="6"/>
  <c r="I104" i="6"/>
  <c r="I110" i="6"/>
  <c r="J28" i="6"/>
  <c r="J49" i="6"/>
  <c r="J55" i="6"/>
  <c r="J61" i="6"/>
  <c r="J67" i="6"/>
  <c r="J73" i="6"/>
  <c r="J79" i="6"/>
  <c r="J85" i="6"/>
  <c r="J91" i="6"/>
  <c r="J97" i="6"/>
  <c r="J103" i="6"/>
  <c r="J109" i="6"/>
  <c r="J115" i="6"/>
  <c r="A233" i="15"/>
  <c r="B208" i="15"/>
  <c r="B209" i="15"/>
  <c r="A210" i="15"/>
  <c r="B210" i="15" s="1"/>
  <c r="A186" i="15"/>
  <c r="B186" i="15" s="1"/>
  <c r="B172" i="15"/>
  <c r="B173" i="15"/>
  <c r="A174" i="15"/>
  <c r="A197" i="15"/>
  <c r="I125" i="6"/>
  <c r="B221" i="15"/>
  <c r="A222" i="15"/>
  <c r="J50" i="6"/>
  <c r="J38" i="6"/>
  <c r="J32" i="6"/>
  <c r="J122" i="6"/>
  <c r="J120" i="6"/>
  <c r="J118" i="6"/>
  <c r="J116" i="6"/>
  <c r="J114" i="6"/>
  <c r="J112" i="6"/>
  <c r="J110" i="6"/>
  <c r="J108" i="6"/>
  <c r="J106" i="6"/>
  <c r="J104" i="6"/>
  <c r="J102" i="6"/>
  <c r="J100" i="6"/>
  <c r="J98" i="6"/>
  <c r="J96" i="6"/>
  <c r="J94" i="6"/>
  <c r="J92" i="6"/>
  <c r="J90" i="6"/>
  <c r="J88" i="6"/>
  <c r="J86" i="6"/>
  <c r="J84" i="6"/>
  <c r="J82" i="6"/>
  <c r="J80" i="6"/>
  <c r="J78" i="6"/>
  <c r="J76" i="6"/>
  <c r="J74" i="6"/>
  <c r="J72" i="6"/>
  <c r="J70" i="6"/>
  <c r="J68" i="6"/>
  <c r="J66" i="6"/>
  <c r="J64" i="6"/>
  <c r="J62" i="6"/>
  <c r="J60" i="6"/>
  <c r="J58" i="6"/>
  <c r="J56" i="6"/>
  <c r="J54" i="6"/>
  <c r="J52" i="6"/>
  <c r="J48" i="6"/>
  <c r="J46" i="6"/>
  <c r="J42" i="6"/>
  <c r="J40" i="6"/>
  <c r="J36" i="6"/>
  <c r="J30" i="6"/>
  <c r="J26" i="6"/>
  <c r="J24" i="6"/>
  <c r="J22" i="6"/>
  <c r="I6" i="6"/>
  <c r="I11" i="6"/>
  <c r="I17" i="6"/>
  <c r="J4" i="6"/>
  <c r="J6" i="6"/>
  <c r="J8" i="6"/>
  <c r="J9" i="6"/>
  <c r="J11" i="6"/>
  <c r="J13" i="6"/>
  <c r="J15" i="6"/>
  <c r="J17" i="6"/>
  <c r="J19" i="6"/>
  <c r="J132" i="6"/>
  <c r="J127" i="6"/>
  <c r="J123" i="6"/>
  <c r="J146" i="6"/>
  <c r="J142" i="6"/>
  <c r="J137" i="6"/>
  <c r="J135" i="6"/>
  <c r="J157" i="6"/>
  <c r="J150" i="6"/>
  <c r="J156" i="6"/>
  <c r="J149" i="6"/>
  <c r="J145" i="6"/>
  <c r="J138" i="6"/>
  <c r="J129" i="6"/>
  <c r="J133" i="6"/>
  <c r="J126" i="6"/>
  <c r="I153" i="6"/>
  <c r="I129" i="6"/>
  <c r="I158" i="6"/>
  <c r="I156" i="6"/>
  <c r="I154" i="6"/>
  <c r="I151" i="6"/>
  <c r="I149" i="6"/>
  <c r="J147" i="6"/>
  <c r="I145" i="6"/>
  <c r="I143" i="6"/>
  <c r="J141" i="6"/>
  <c r="I139" i="6"/>
  <c r="I137" i="6"/>
  <c r="I134" i="6"/>
  <c r="I132" i="6"/>
  <c r="I130" i="6"/>
  <c r="I127" i="6"/>
  <c r="B220" i="15"/>
  <c r="C25" i="12"/>
  <c r="C24" i="12"/>
  <c r="C23" i="12"/>
  <c r="C22" i="12"/>
  <c r="C21" i="12"/>
  <c r="C20" i="12"/>
  <c r="C19" i="12"/>
  <c r="C18" i="12"/>
  <c r="C17" i="12"/>
  <c r="C16" i="12"/>
  <c r="C15" i="12"/>
  <c r="C14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I118" i="6"/>
  <c r="J34" i="6"/>
  <c r="J47" i="6"/>
  <c r="J53" i="6"/>
  <c r="J59" i="6"/>
  <c r="J65" i="6"/>
  <c r="J71" i="6"/>
  <c r="J77" i="6"/>
  <c r="J83" i="6"/>
  <c r="J89" i="6"/>
  <c r="J95" i="6"/>
  <c r="J101" i="6"/>
  <c r="J107" i="6"/>
  <c r="J113" i="6"/>
  <c r="J119" i="6"/>
  <c r="I24" i="6"/>
  <c r="J44" i="6"/>
  <c r="J121" i="6"/>
  <c r="J43" i="6"/>
  <c r="J41" i="6"/>
  <c r="J39" i="6"/>
  <c r="J37" i="6"/>
  <c r="J35" i="6"/>
  <c r="J33" i="6"/>
  <c r="J31" i="6"/>
  <c r="J29" i="6"/>
  <c r="J27" i="6"/>
  <c r="J25" i="6"/>
  <c r="J23" i="6"/>
  <c r="J21" i="6"/>
  <c r="I9" i="6"/>
  <c r="I13" i="6"/>
  <c r="I15" i="6"/>
  <c r="I19" i="6"/>
  <c r="J3" i="6"/>
  <c r="J5" i="6"/>
  <c r="J7" i="6"/>
  <c r="J10" i="6"/>
  <c r="J12" i="6"/>
  <c r="J14" i="6"/>
  <c r="J16" i="6"/>
  <c r="J18" i="6"/>
  <c r="J20" i="6"/>
  <c r="I147" i="6"/>
  <c r="I141" i="6"/>
  <c r="J134" i="6"/>
  <c r="J130" i="6"/>
  <c r="J125" i="6"/>
  <c r="J144" i="6"/>
  <c r="J139" i="6"/>
  <c r="J155" i="6"/>
  <c r="J153" i="6"/>
  <c r="J152" i="6"/>
  <c r="J148" i="6"/>
  <c r="J158" i="6"/>
  <c r="J154" i="6"/>
  <c r="J151" i="6"/>
  <c r="J143" i="6"/>
  <c r="J140" i="6"/>
  <c r="J136" i="6"/>
  <c r="J131" i="6"/>
  <c r="J128" i="6"/>
  <c r="J124" i="6"/>
  <c r="I135" i="6"/>
  <c r="I123" i="6"/>
  <c r="I157" i="6"/>
  <c r="I155" i="6"/>
  <c r="I152" i="6"/>
  <c r="I150" i="6"/>
  <c r="I148" i="6"/>
  <c r="I146" i="6"/>
  <c r="I144" i="6"/>
  <c r="I142" i="6"/>
  <c r="I140" i="6"/>
  <c r="I138" i="6"/>
  <c r="I136" i="6"/>
  <c r="I133" i="6"/>
  <c r="I131" i="6"/>
  <c r="I128" i="6"/>
  <c r="I126" i="6"/>
  <c r="I124" i="6"/>
  <c r="I116" i="6"/>
  <c r="I122" i="6"/>
  <c r="I54" i="6"/>
  <c r="I60" i="6"/>
  <c r="I66" i="6"/>
  <c r="I72" i="6"/>
  <c r="I78" i="6"/>
  <c r="I84" i="6"/>
  <c r="I90" i="6"/>
  <c r="I96" i="6"/>
  <c r="I102" i="6"/>
  <c r="I108" i="6"/>
  <c r="I114" i="6"/>
  <c r="I120" i="6"/>
  <c r="I4" i="6"/>
  <c r="I22" i="6"/>
  <c r="I26" i="6"/>
  <c r="H50" i="8"/>
  <c r="I21" i="7"/>
  <c r="O11" i="7"/>
  <c r="K23" i="7"/>
  <c r="Q13" i="7"/>
  <c r="K25" i="7"/>
  <c r="I27" i="7"/>
  <c r="O17" i="7"/>
  <c r="I29" i="7"/>
  <c r="O19" i="7"/>
  <c r="H55" i="8"/>
  <c r="O4" i="7"/>
  <c r="I1" i="7"/>
  <c r="Q19" i="7"/>
  <c r="I21" i="6"/>
  <c r="I3" i="6"/>
  <c r="I5" i="6"/>
  <c r="I7" i="6"/>
  <c r="I14" i="6"/>
  <c r="I20" i="6"/>
  <c r="B125" i="6"/>
  <c r="A127" i="6"/>
  <c r="A128" i="6" s="1"/>
  <c r="I8" i="7"/>
  <c r="K8" i="7"/>
  <c r="A101" i="6"/>
  <c r="Q17" i="7"/>
  <c r="A119" i="6"/>
  <c r="B119" i="6" s="1"/>
  <c r="A113" i="6"/>
  <c r="A95" i="6"/>
  <c r="B95" i="6" s="1"/>
  <c r="A89" i="6"/>
  <c r="I8" i="6"/>
  <c r="I10" i="6"/>
  <c r="I12" i="6"/>
  <c r="I16" i="6"/>
  <c r="I18" i="6"/>
  <c r="A107" i="6"/>
  <c r="Q11" i="7"/>
  <c r="K5" i="7"/>
  <c r="Q3" i="7"/>
  <c r="I16" i="7"/>
  <c r="K13" i="7"/>
  <c r="K19" i="7"/>
  <c r="O3" i="7"/>
  <c r="Q5" i="7"/>
  <c r="Q4" i="7"/>
  <c r="K9" i="7"/>
  <c r="K15" i="7"/>
  <c r="K14" i="7"/>
  <c r="K16" i="7"/>
  <c r="G162" i="13"/>
  <c r="C162" i="13" s="1"/>
  <c r="E162" i="8"/>
  <c r="G161" i="13"/>
  <c r="G160" i="13"/>
  <c r="D160" i="13" s="1"/>
  <c r="E160" i="8"/>
  <c r="C19" i="7"/>
  <c r="D256" i="13"/>
  <c r="C256" i="13"/>
  <c r="D252" i="13"/>
  <c r="C252" i="13"/>
  <c r="D248" i="13"/>
  <c r="C248" i="13"/>
  <c r="D244" i="13"/>
  <c r="C244" i="13"/>
  <c r="D240" i="13"/>
  <c r="C240" i="13"/>
  <c r="D236" i="13"/>
  <c r="C236" i="13"/>
  <c r="D232" i="13"/>
  <c r="C232" i="13"/>
  <c r="D228" i="13"/>
  <c r="C228" i="13"/>
  <c r="D224" i="13"/>
  <c r="C224" i="13"/>
  <c r="D220" i="13"/>
  <c r="C220" i="13"/>
  <c r="D212" i="13"/>
  <c r="C212" i="13"/>
  <c r="D208" i="13"/>
  <c r="C208" i="13"/>
  <c r="D204" i="13"/>
  <c r="C204" i="13"/>
  <c r="C200" i="13"/>
  <c r="D196" i="13"/>
  <c r="C196" i="13"/>
  <c r="D188" i="13"/>
  <c r="C188" i="13"/>
  <c r="D184" i="13"/>
  <c r="C184" i="13"/>
  <c r="D180" i="13"/>
  <c r="C180" i="13"/>
  <c r="D176" i="13"/>
  <c r="C176" i="13"/>
  <c r="D172" i="13"/>
  <c r="C172" i="13"/>
  <c r="D168" i="13"/>
  <c r="C168" i="13"/>
  <c r="D164" i="13"/>
  <c r="C164" i="13"/>
  <c r="D156" i="13"/>
  <c r="C156" i="13"/>
  <c r="D152" i="13"/>
  <c r="C152" i="13"/>
  <c r="D148" i="13"/>
  <c r="C148" i="13"/>
  <c r="D144" i="13"/>
  <c r="C144" i="13"/>
  <c r="D140" i="13"/>
  <c r="C140" i="13"/>
  <c r="D254" i="13"/>
  <c r="C254" i="13"/>
  <c r="D250" i="13"/>
  <c r="C250" i="13"/>
  <c r="D246" i="13"/>
  <c r="C246" i="13"/>
  <c r="D242" i="13"/>
  <c r="C242" i="13"/>
  <c r="D238" i="13"/>
  <c r="C238" i="13"/>
  <c r="D234" i="13"/>
  <c r="C234" i="13"/>
  <c r="D230" i="13"/>
  <c r="C230" i="13"/>
  <c r="D226" i="13"/>
  <c r="C226" i="13"/>
  <c r="D218" i="13"/>
  <c r="C218" i="13"/>
  <c r="D214" i="13"/>
  <c r="C214" i="13"/>
  <c r="D210" i="13"/>
  <c r="C210" i="13"/>
  <c r="D202" i="13"/>
  <c r="C202" i="13"/>
  <c r="D198" i="13"/>
  <c r="C198" i="13"/>
  <c r="D194" i="13"/>
  <c r="C194" i="13"/>
  <c r="D190" i="13"/>
  <c r="C190" i="13"/>
  <c r="D182" i="13"/>
  <c r="C182" i="13"/>
  <c r="D178" i="13"/>
  <c r="C178" i="13"/>
  <c r="D170" i="13"/>
  <c r="C170" i="13"/>
  <c r="D166" i="13"/>
  <c r="D162" i="13"/>
  <c r="D158" i="13"/>
  <c r="C158" i="13"/>
  <c r="D154" i="13"/>
  <c r="C154" i="13"/>
  <c r="D150" i="13"/>
  <c r="D146" i="13"/>
  <c r="C146" i="13"/>
  <c r="D142" i="13"/>
  <c r="C142" i="13"/>
  <c r="H62" i="8"/>
  <c r="I25" i="7"/>
  <c r="C29" i="7"/>
  <c r="D11" i="4"/>
  <c r="A11" i="13" s="1"/>
  <c r="C10" i="7"/>
  <c r="O5" i="7"/>
  <c r="I24" i="7"/>
  <c r="I26" i="7"/>
  <c r="H11" i="8"/>
  <c r="I30" i="7"/>
  <c r="O26" i="7"/>
  <c r="O10" i="7"/>
  <c r="C23" i="7"/>
  <c r="H26" i="8"/>
  <c r="I20" i="7"/>
  <c r="E17" i="7"/>
  <c r="I14" i="7"/>
  <c r="H47" i="8"/>
  <c r="C30" i="7"/>
  <c r="H19" i="8"/>
  <c r="E18" i="7"/>
  <c r="A158" i="6"/>
  <c r="B157" i="6"/>
  <c r="H17" i="8"/>
  <c r="E22" i="7"/>
  <c r="A151" i="6"/>
  <c r="B150" i="6"/>
  <c r="A140" i="6"/>
  <c r="B139" i="6"/>
  <c r="A145" i="6"/>
  <c r="B144" i="6"/>
  <c r="H54" i="8"/>
  <c r="H58" i="8"/>
  <c r="I9" i="7"/>
  <c r="D9" i="4"/>
  <c r="H3" i="8"/>
  <c r="C71" i="3"/>
  <c r="C64" i="3" s="1"/>
  <c r="C56" i="3"/>
  <c r="C49" i="3" s="1"/>
  <c r="E2" i="7"/>
  <c r="H4" i="8"/>
  <c r="C3" i="7"/>
  <c r="H16" i="8"/>
  <c r="C15" i="7"/>
  <c r="C27" i="7"/>
  <c r="H28" i="8"/>
  <c r="I5" i="7"/>
  <c r="I7" i="7"/>
  <c r="H42" i="8"/>
  <c r="A133" i="6"/>
  <c r="B132" i="6"/>
  <c r="E21" i="4"/>
  <c r="E20" i="7"/>
  <c r="D15" i="4"/>
  <c r="D5" i="4"/>
  <c r="A5" i="13" s="1"/>
  <c r="C4" i="7"/>
  <c r="H5" i="8"/>
  <c r="D71" i="3"/>
  <c r="D8" i="4"/>
  <c r="A8" i="13" s="1"/>
  <c r="H8" i="8"/>
  <c r="I19" i="7"/>
  <c r="I13" i="7"/>
  <c r="B306" i="15"/>
  <c r="A307" i="15"/>
  <c r="H27" i="8"/>
  <c r="C26" i="7"/>
  <c r="C21" i="7"/>
  <c r="H33" i="8"/>
  <c r="I6" i="7"/>
  <c r="A295" i="15"/>
  <c r="B294" i="15"/>
  <c r="E26" i="7"/>
  <c r="D12" i="3"/>
  <c r="H43" i="8"/>
  <c r="C29" i="3"/>
  <c r="C26" i="3"/>
  <c r="C19" i="3" s="1"/>
  <c r="C43" i="3"/>
  <c r="C36" i="3" s="1"/>
  <c r="C1" i="7"/>
  <c r="H2" i="8"/>
  <c r="C87" i="3" s="1"/>
  <c r="H25" i="8"/>
  <c r="C24" i="7"/>
  <c r="C28" i="7"/>
  <c r="H18" i="8"/>
  <c r="H32" i="8"/>
  <c r="H10" i="8"/>
  <c r="B282" i="15"/>
  <c r="A283" i="15"/>
  <c r="A270" i="15"/>
  <c r="B269" i="15"/>
  <c r="K7" i="7"/>
  <c r="B258" i="15"/>
  <c r="A259" i="15"/>
  <c r="A246" i="15"/>
  <c r="B245" i="15"/>
  <c r="D7" i="4"/>
  <c r="E3" i="7"/>
  <c r="H35" i="8"/>
  <c r="I23" i="6"/>
  <c r="I28" i="7"/>
  <c r="D3" i="4"/>
  <c r="A3" i="13" s="1"/>
  <c r="D13" i="4"/>
  <c r="D21" i="4"/>
  <c r="D23" i="4"/>
  <c r="D229" i="13" l="1"/>
  <c r="A229" i="13"/>
  <c r="C229" i="13"/>
  <c r="B229" i="13"/>
  <c r="A95" i="13"/>
  <c r="B95" i="13"/>
  <c r="B174" i="13"/>
  <c r="A174" i="13"/>
  <c r="C8" i="7"/>
  <c r="C110" i="13"/>
  <c r="D125" i="13"/>
  <c r="A245" i="13"/>
  <c r="A111" i="13"/>
  <c r="B111" i="13"/>
  <c r="A135" i="13"/>
  <c r="B135" i="13"/>
  <c r="B190" i="13"/>
  <c r="A190" i="13"/>
  <c r="B150" i="13"/>
  <c r="A150" i="13"/>
  <c r="B206" i="13"/>
  <c r="A206" i="13"/>
  <c r="B222" i="13"/>
  <c r="A222" i="13"/>
  <c r="C206" i="13"/>
  <c r="C222" i="13"/>
  <c r="A155" i="13"/>
  <c r="B139" i="13"/>
  <c r="C95" i="13"/>
  <c r="D245" i="13"/>
  <c r="A87" i="13"/>
  <c r="D268" i="13"/>
  <c r="B268" i="13"/>
  <c r="C268" i="13"/>
  <c r="A268" i="13"/>
  <c r="B166" i="13"/>
  <c r="A166" i="13"/>
  <c r="D206" i="13"/>
  <c r="D222" i="13"/>
  <c r="C155" i="13"/>
  <c r="C139" i="13"/>
  <c r="D95" i="13"/>
  <c r="A253" i="13"/>
  <c r="B182" i="13"/>
  <c r="A182" i="13"/>
  <c r="D155" i="13"/>
  <c r="B253" i="13"/>
  <c r="A260" i="13"/>
  <c r="C260" i="13"/>
  <c r="B127" i="13"/>
  <c r="A127" i="13"/>
  <c r="A198" i="13"/>
  <c r="B198" i="13"/>
  <c r="C171" i="13"/>
  <c r="D174" i="13"/>
  <c r="D70" i="13"/>
  <c r="D171" i="13"/>
  <c r="C87" i="13"/>
  <c r="A171" i="13"/>
  <c r="C253" i="13"/>
  <c r="D143" i="13"/>
  <c r="C143" i="13"/>
  <c r="B143" i="13"/>
  <c r="A143" i="13"/>
  <c r="C174" i="13"/>
  <c r="C70" i="13"/>
  <c r="C192" i="13"/>
  <c r="C160" i="13"/>
  <c r="B125" i="13"/>
  <c r="B19" i="13"/>
  <c r="A70" i="13"/>
  <c r="B158" i="13"/>
  <c r="A158" i="13"/>
  <c r="B186" i="13"/>
  <c r="A186" i="13"/>
  <c r="C186" i="13"/>
  <c r="B108" i="13"/>
  <c r="A108" i="13"/>
  <c r="D108" i="13"/>
  <c r="C108" i="13"/>
  <c r="D169" i="13"/>
  <c r="C169" i="13"/>
  <c r="B169" i="13"/>
  <c r="A169" i="13"/>
  <c r="B9" i="13"/>
  <c r="D9" i="13"/>
  <c r="C9" i="13"/>
  <c r="D186" i="13"/>
  <c r="A9" i="13"/>
  <c r="B233" i="15"/>
  <c r="A234" i="15"/>
  <c r="B234" i="15" s="1"/>
  <c r="G29" i="13"/>
  <c r="A29" i="4"/>
  <c r="H29" i="4" s="1"/>
  <c r="E29" i="8"/>
  <c r="D29" i="8"/>
  <c r="F29" i="8"/>
  <c r="G29" i="8"/>
  <c r="G45" i="13"/>
  <c r="D45" i="8"/>
  <c r="E45" i="8"/>
  <c r="Q8" i="7" s="1"/>
  <c r="A45" i="4"/>
  <c r="H45" i="4" s="1"/>
  <c r="F45" i="8"/>
  <c r="G45" i="8"/>
  <c r="G61" i="13"/>
  <c r="A61" i="4"/>
  <c r="H61" i="4" s="1"/>
  <c r="E61" i="8"/>
  <c r="Q20" i="7" s="1"/>
  <c r="D61" i="8"/>
  <c r="H61" i="8" s="1"/>
  <c r="F61" i="8"/>
  <c r="G61" i="8"/>
  <c r="B179" i="13"/>
  <c r="A179" i="13"/>
  <c r="D179" i="13"/>
  <c r="C179" i="13"/>
  <c r="G303" i="13"/>
  <c r="D303" i="8"/>
  <c r="H303" i="8" s="1"/>
  <c r="A303" i="4"/>
  <c r="H303" i="4" s="1"/>
  <c r="E303" i="8"/>
  <c r="E171" i="12"/>
  <c r="E173" i="12"/>
  <c r="D171" i="12"/>
  <c r="E172" i="12"/>
  <c r="D172" i="12"/>
  <c r="H34" i="8"/>
  <c r="I15" i="7"/>
  <c r="B192" i="13"/>
  <c r="A192" i="13"/>
  <c r="A216" i="13"/>
  <c r="B216" i="13"/>
  <c r="D216" i="13"/>
  <c r="G36" i="13"/>
  <c r="E36" i="8"/>
  <c r="K17" i="7" s="1"/>
  <c r="D36" i="8"/>
  <c r="A36" i="4"/>
  <c r="H36" i="4" s="1"/>
  <c r="G52" i="13"/>
  <c r="G52" i="8"/>
  <c r="E52" i="8"/>
  <c r="D52" i="8"/>
  <c r="F52" i="8"/>
  <c r="A52" i="4"/>
  <c r="H52" i="4" s="1"/>
  <c r="G68" i="13"/>
  <c r="A68" i="4"/>
  <c r="H68" i="4" s="1"/>
  <c r="E68" i="8"/>
  <c r="D68" i="8"/>
  <c r="H68" i="8" s="1"/>
  <c r="F68" i="8"/>
  <c r="D231" i="13"/>
  <c r="C231" i="13"/>
  <c r="B231" i="13"/>
  <c r="A231" i="13"/>
  <c r="F36" i="8"/>
  <c r="D115" i="13"/>
  <c r="C115" i="13"/>
  <c r="A115" i="13"/>
  <c r="B115" i="13"/>
  <c r="D185" i="13"/>
  <c r="B185" i="13"/>
  <c r="A185" i="13"/>
  <c r="C185" i="13"/>
  <c r="D124" i="13"/>
  <c r="C124" i="13"/>
  <c r="A124" i="13"/>
  <c r="B124" i="13"/>
  <c r="D72" i="13"/>
  <c r="C72" i="13"/>
  <c r="G44" i="13"/>
  <c r="E44" i="8"/>
  <c r="Q7" i="7" s="1"/>
  <c r="D44" i="8"/>
  <c r="F44" i="8"/>
  <c r="A44" i="4"/>
  <c r="H44" i="4" s="1"/>
  <c r="G60" i="13"/>
  <c r="G60" i="8"/>
  <c r="E60" i="8"/>
  <c r="K29" i="7" s="1"/>
  <c r="D60" i="8"/>
  <c r="H60" i="8" s="1"/>
  <c r="F60" i="8"/>
  <c r="A60" i="4"/>
  <c r="H60" i="4" s="1"/>
  <c r="G15" i="13"/>
  <c r="E15" i="8"/>
  <c r="E14" i="7" s="1"/>
  <c r="D15" i="8"/>
  <c r="F15" i="8"/>
  <c r="A15" i="4"/>
  <c r="H15" i="4" s="1"/>
  <c r="G76" i="13"/>
  <c r="A76" i="4"/>
  <c r="H76" i="4" s="1"/>
  <c r="G76" i="8"/>
  <c r="D76" i="8"/>
  <c r="H76" i="8" s="1"/>
  <c r="F76" i="8"/>
  <c r="E76" i="8"/>
  <c r="D85" i="13"/>
  <c r="C85" i="13"/>
  <c r="D117" i="13"/>
  <c r="C117" i="13"/>
  <c r="A117" i="13"/>
  <c r="B117" i="13"/>
  <c r="B200" i="13"/>
  <c r="A200" i="13"/>
  <c r="D34" i="13"/>
  <c r="C34" i="13"/>
  <c r="B178" i="13"/>
  <c r="A178" i="13"/>
  <c r="B123" i="13"/>
  <c r="A123" i="13"/>
  <c r="B100" i="13"/>
  <c r="A100" i="13"/>
  <c r="C100" i="13"/>
  <c r="C123" i="13"/>
  <c r="G51" i="13"/>
  <c r="G51" i="8"/>
  <c r="E51" i="8"/>
  <c r="Q14" i="7" s="1"/>
  <c r="F51" i="8"/>
  <c r="A51" i="4"/>
  <c r="H51" i="4" s="1"/>
  <c r="D51" i="8"/>
  <c r="G7" i="13"/>
  <c r="E7" i="8"/>
  <c r="D7" i="8"/>
  <c r="F7" i="8"/>
  <c r="G7" i="8"/>
  <c r="G67" i="13"/>
  <c r="E67" i="8"/>
  <c r="A67" i="4"/>
  <c r="H67" i="4" s="1"/>
  <c r="G67" i="8"/>
  <c r="D67" i="8"/>
  <c r="H67" i="8" s="1"/>
  <c r="G23" i="13"/>
  <c r="E23" i="8"/>
  <c r="G23" i="8"/>
  <c r="F23" i="8"/>
  <c r="D23" i="8"/>
  <c r="A23" i="4"/>
  <c r="H23" i="4" s="1"/>
  <c r="B224" i="13"/>
  <c r="A224" i="13"/>
  <c r="D57" i="13"/>
  <c r="C57" i="13"/>
  <c r="A85" i="13"/>
  <c r="A306" i="8"/>
  <c r="B305" i="8"/>
  <c r="C305" i="8"/>
  <c r="B85" i="13"/>
  <c r="B163" i="13"/>
  <c r="A163" i="13"/>
  <c r="D48" i="13"/>
  <c r="C48" i="13"/>
  <c r="D100" i="13"/>
  <c r="D123" i="13"/>
  <c r="G12" i="13"/>
  <c r="F12" i="8"/>
  <c r="E12" i="8"/>
  <c r="E11" i="7" s="1"/>
  <c r="D12" i="8"/>
  <c r="A12" i="4"/>
  <c r="H12" i="4" s="1"/>
  <c r="G12" i="8"/>
  <c r="G59" i="13"/>
  <c r="E59" i="8"/>
  <c r="K28" i="7" s="1"/>
  <c r="A59" i="4"/>
  <c r="H59" i="4" s="1"/>
  <c r="D59" i="8"/>
  <c r="H59" i="8" s="1"/>
  <c r="F59" i="8"/>
  <c r="G14" i="13"/>
  <c r="E14" i="8"/>
  <c r="E13" i="7" s="1"/>
  <c r="F14" i="8"/>
  <c r="G14" i="8"/>
  <c r="A14" i="4"/>
  <c r="H14" i="4" s="1"/>
  <c r="D14" i="8"/>
  <c r="G75" i="13"/>
  <c r="E75" i="8"/>
  <c r="F75" i="8"/>
  <c r="A75" i="4"/>
  <c r="H75" i="4" s="1"/>
  <c r="D75" i="8"/>
  <c r="H75" i="8" s="1"/>
  <c r="G75" i="8"/>
  <c r="G31" i="13"/>
  <c r="D31" i="8"/>
  <c r="A31" i="4"/>
  <c r="H31" i="4" s="1"/>
  <c r="F31" i="8"/>
  <c r="E31" i="8"/>
  <c r="G31" i="8"/>
  <c r="D10" i="13"/>
  <c r="C10" i="13"/>
  <c r="B72" i="13"/>
  <c r="B184" i="13"/>
  <c r="A184" i="13"/>
  <c r="B208" i="13"/>
  <c r="A208" i="13"/>
  <c r="G44" i="8"/>
  <c r="B170" i="13"/>
  <c r="A170" i="13"/>
  <c r="G304" i="8"/>
  <c r="F304" i="8"/>
  <c r="D177" i="13"/>
  <c r="B177" i="13"/>
  <c r="A177" i="13"/>
  <c r="C177" i="13"/>
  <c r="D201" i="13"/>
  <c r="B201" i="13"/>
  <c r="C201" i="13"/>
  <c r="A201" i="13"/>
  <c r="B194" i="13"/>
  <c r="A194" i="13"/>
  <c r="G6" i="13"/>
  <c r="A9" i="4"/>
  <c r="H9" i="4" s="1"/>
  <c r="E6" i="8"/>
  <c r="E72" i="3" s="1"/>
  <c r="D6" i="8"/>
  <c r="F6" i="8"/>
  <c r="G6" i="8"/>
  <c r="G66" i="13"/>
  <c r="D66" i="8"/>
  <c r="H66" i="8" s="1"/>
  <c r="G66" i="8"/>
  <c r="A66" i="4"/>
  <c r="H66" i="4" s="1"/>
  <c r="F66" i="8"/>
  <c r="E66" i="8"/>
  <c r="G22" i="13"/>
  <c r="E22" i="8"/>
  <c r="A22" i="4"/>
  <c r="H22" i="4" s="1"/>
  <c r="D22" i="8"/>
  <c r="F22" i="8"/>
  <c r="G22" i="8"/>
  <c r="G82" i="13"/>
  <c r="F82" i="8"/>
  <c r="E82" i="8"/>
  <c r="A82" i="4"/>
  <c r="H82" i="4" s="1"/>
  <c r="G82" i="8"/>
  <c r="D82" i="8"/>
  <c r="H82" i="8" s="1"/>
  <c r="G38" i="13"/>
  <c r="A38" i="4"/>
  <c r="H38" i="4" s="1"/>
  <c r="G38" i="8"/>
  <c r="F38" i="8"/>
  <c r="E38" i="8"/>
  <c r="D38" i="8"/>
  <c r="A10" i="13"/>
  <c r="D239" i="13"/>
  <c r="C239" i="13"/>
  <c r="B239" i="13"/>
  <c r="A239" i="13"/>
  <c r="G15" i="8"/>
  <c r="B57" i="13"/>
  <c r="G304" i="13"/>
  <c r="A304" i="4"/>
  <c r="H304" i="4" s="1"/>
  <c r="D304" i="8"/>
  <c r="H304" i="8" s="1"/>
  <c r="E304" i="8"/>
  <c r="G13" i="13"/>
  <c r="D13" i="8"/>
  <c r="A13" i="4"/>
  <c r="H13" i="4" s="1"/>
  <c r="E13" i="8"/>
  <c r="E12" i="7" s="1"/>
  <c r="G13" i="8"/>
  <c r="G74" i="13"/>
  <c r="A74" i="4"/>
  <c r="H74" i="4" s="1"/>
  <c r="E74" i="8"/>
  <c r="D74" i="8"/>
  <c r="H74" i="8" s="1"/>
  <c r="G74" i="8"/>
  <c r="F74" i="8"/>
  <c r="G30" i="13"/>
  <c r="G30" i="8"/>
  <c r="A30" i="4"/>
  <c r="H30" i="4" s="1"/>
  <c r="E30" i="8"/>
  <c r="D30" i="8"/>
  <c r="F30" i="8"/>
  <c r="G46" i="13"/>
  <c r="G46" i="8"/>
  <c r="A46" i="4"/>
  <c r="H46" i="4" s="1"/>
  <c r="E46" i="8"/>
  <c r="D46" i="8"/>
  <c r="F46" i="8"/>
  <c r="D25" i="13"/>
  <c r="C25" i="13"/>
  <c r="D101" i="13"/>
  <c r="C101" i="13"/>
  <c r="B101" i="13"/>
  <c r="A101" i="13"/>
  <c r="B110" i="13"/>
  <c r="A110" i="13"/>
  <c r="D41" i="13"/>
  <c r="C41" i="13"/>
  <c r="B10" i="13"/>
  <c r="D4" i="13"/>
  <c r="C4" i="13"/>
  <c r="B25" i="13"/>
  <c r="D19" i="13"/>
  <c r="C19" i="13"/>
  <c r="B154" i="13"/>
  <c r="A154" i="13"/>
  <c r="D193" i="13"/>
  <c r="C193" i="13"/>
  <c r="B193" i="13"/>
  <c r="A193" i="13"/>
  <c r="B140" i="13"/>
  <c r="A140" i="13"/>
  <c r="A116" i="13"/>
  <c r="B116" i="13"/>
  <c r="G21" i="13"/>
  <c r="F21" i="8"/>
  <c r="D21" i="8"/>
  <c r="G21" i="8"/>
  <c r="E21" i="8"/>
  <c r="A21" i="4"/>
  <c r="H21" i="4" s="1"/>
  <c r="G81" i="13"/>
  <c r="D81" i="8"/>
  <c r="H81" i="8" s="1"/>
  <c r="F81" i="8"/>
  <c r="A81" i="4"/>
  <c r="H81" i="4" s="1"/>
  <c r="E81" i="8"/>
  <c r="G81" i="8"/>
  <c r="G37" i="13"/>
  <c r="A37" i="4"/>
  <c r="H37" i="4" s="1"/>
  <c r="E37" i="8"/>
  <c r="K18" i="7" s="1"/>
  <c r="D37" i="8"/>
  <c r="G37" i="8"/>
  <c r="F37" i="8"/>
  <c r="G53" i="13"/>
  <c r="A53" i="4"/>
  <c r="H53" i="4" s="1"/>
  <c r="D53" i="8"/>
  <c r="E53" i="8"/>
  <c r="F53" i="8"/>
  <c r="G53" i="8"/>
  <c r="F303" i="8"/>
  <c r="G303" i="8"/>
  <c r="B34" i="13"/>
  <c r="A72" i="13"/>
  <c r="D33" i="13"/>
  <c r="C33" i="13"/>
  <c r="B4" i="13"/>
  <c r="A57" i="13"/>
  <c r="A4" i="13"/>
  <c r="A41" i="13"/>
  <c r="D209" i="13"/>
  <c r="B209" i="13"/>
  <c r="C209" i="13"/>
  <c r="A209" i="13"/>
  <c r="D132" i="13"/>
  <c r="C132" i="13"/>
  <c r="B132" i="13"/>
  <c r="A132" i="13"/>
  <c r="D31" i="3"/>
  <c r="C12" i="3"/>
  <c r="E12" i="3"/>
  <c r="C42" i="3"/>
  <c r="D76" i="3"/>
  <c r="C16" i="3"/>
  <c r="B127" i="6"/>
  <c r="E27" i="3"/>
  <c r="F27" i="3"/>
  <c r="C46" i="3"/>
  <c r="D16" i="3"/>
  <c r="A235" i="15"/>
  <c r="B235" i="15" s="1"/>
  <c r="A211" i="15"/>
  <c r="A212" i="15" s="1"/>
  <c r="A187" i="15"/>
  <c r="B187" i="15" s="1"/>
  <c r="B211" i="15"/>
  <c r="B197" i="15"/>
  <c r="A198" i="15"/>
  <c r="B174" i="15"/>
  <c r="A175" i="15"/>
  <c r="B222" i="15"/>
  <c r="A223" i="15"/>
  <c r="C65" i="3"/>
  <c r="A96" i="6"/>
  <c r="A97" i="6" s="1"/>
  <c r="A120" i="6"/>
  <c r="B120" i="6" s="1"/>
  <c r="B101" i="6"/>
  <c r="A102" i="6"/>
  <c r="B89" i="6"/>
  <c r="A90" i="6"/>
  <c r="B113" i="6"/>
  <c r="A114" i="6"/>
  <c r="B107" i="6"/>
  <c r="A108" i="6"/>
  <c r="A121" i="6"/>
  <c r="B160" i="13"/>
  <c r="A160" i="13"/>
  <c r="D161" i="13"/>
  <c r="C161" i="13"/>
  <c r="A161" i="13"/>
  <c r="B161" i="13"/>
  <c r="B162" i="13"/>
  <c r="A162" i="13"/>
  <c r="B151" i="6"/>
  <c r="A152" i="6"/>
  <c r="B158" i="6"/>
  <c r="B140" i="6"/>
  <c r="A146" i="6"/>
  <c r="B145" i="6"/>
  <c r="A134" i="6"/>
  <c r="B133" i="6"/>
  <c r="B128" i="6"/>
  <c r="D64" i="3"/>
  <c r="D65" i="3"/>
  <c r="B307" i="15"/>
  <c r="A308" i="15"/>
  <c r="A296" i="15"/>
  <c r="B295" i="15"/>
  <c r="B270" i="15"/>
  <c r="A271" i="15"/>
  <c r="B283" i="15"/>
  <c r="A284" i="15"/>
  <c r="C20" i="3"/>
  <c r="B246" i="15"/>
  <c r="A247" i="15"/>
  <c r="B259" i="15"/>
  <c r="A260" i="15"/>
  <c r="C57" i="3" l="1"/>
  <c r="C50" i="3" s="1"/>
  <c r="C72" i="3"/>
  <c r="E42" i="3"/>
  <c r="F42" i="3"/>
  <c r="G57" i="3"/>
  <c r="G12" i="3"/>
  <c r="C27" i="3"/>
  <c r="Q9" i="7"/>
  <c r="G16" i="3"/>
  <c r="H31" i="3"/>
  <c r="H46" i="3"/>
  <c r="F31" i="3"/>
  <c r="G31" i="3"/>
  <c r="P132" i="5"/>
  <c r="G132" i="5" s="1"/>
  <c r="O132" i="5"/>
  <c r="F132" i="5" s="1"/>
  <c r="P126" i="5"/>
  <c r="G126" i="5" s="1"/>
  <c r="M156" i="5"/>
  <c r="D156" i="5" s="1"/>
  <c r="F45" i="3"/>
  <c r="P18" i="5"/>
  <c r="G18" i="5" s="1"/>
  <c r="N96" i="5"/>
  <c r="E96" i="5" s="1"/>
  <c r="H30" i="3"/>
  <c r="H23" i="3" s="1"/>
  <c r="C60" i="3"/>
  <c r="M84" i="5"/>
  <c r="D84" i="5" s="1"/>
  <c r="N12" i="5"/>
  <c r="E12" i="5" s="1"/>
  <c r="M6" i="5"/>
  <c r="D6" i="5" s="1"/>
  <c r="G195" i="3"/>
  <c r="G390" i="3"/>
  <c r="F120" i="3"/>
  <c r="H255" i="3"/>
  <c r="D165" i="3"/>
  <c r="D45" i="3"/>
  <c r="D15" i="3"/>
  <c r="D8" i="3" s="1"/>
  <c r="C15" i="3"/>
  <c r="C8" i="3" s="1"/>
  <c r="D150" i="3"/>
  <c r="F135" i="3"/>
  <c r="D30" i="3"/>
  <c r="D23" i="3" s="1"/>
  <c r="D60" i="3"/>
  <c r="Q30" i="5"/>
  <c r="H30" i="5" s="1"/>
  <c r="M78" i="5"/>
  <c r="D78" i="5" s="1"/>
  <c r="P54" i="5"/>
  <c r="G54" i="5" s="1"/>
  <c r="Q114" i="5"/>
  <c r="H114" i="5" s="1"/>
  <c r="M108" i="5"/>
  <c r="D108" i="5" s="1"/>
  <c r="L132" i="5"/>
  <c r="O138" i="5"/>
  <c r="F138" i="5" s="1"/>
  <c r="M132" i="5"/>
  <c r="D132" i="5" s="1"/>
  <c r="Q156" i="5"/>
  <c r="H156" i="5" s="1"/>
  <c r="D240" i="3"/>
  <c r="O78" i="5"/>
  <c r="F78" i="5" s="1"/>
  <c r="Q36" i="5"/>
  <c r="H36" i="5" s="1"/>
  <c r="M102" i="5"/>
  <c r="D102" i="5" s="1"/>
  <c r="M90" i="5"/>
  <c r="D90" i="5" s="1"/>
  <c r="P90" i="5"/>
  <c r="G90" i="5" s="1"/>
  <c r="H60" i="3"/>
  <c r="H165" i="3"/>
  <c r="C210" i="3"/>
  <c r="F195" i="3"/>
  <c r="D195" i="3"/>
  <c r="H105" i="3"/>
  <c r="D210" i="3"/>
  <c r="C180" i="3"/>
  <c r="F30" i="3"/>
  <c r="F23" i="3" s="1"/>
  <c r="H15" i="3"/>
  <c r="F15" i="3"/>
  <c r="D90" i="3"/>
  <c r="L12" i="5"/>
  <c r="Q24" i="5"/>
  <c r="H24" i="5" s="1"/>
  <c r="P72" i="5"/>
  <c r="G72" i="5" s="1"/>
  <c r="P6" i="5"/>
  <c r="G6" i="5" s="1"/>
  <c r="P96" i="5"/>
  <c r="G96" i="5" s="1"/>
  <c r="Q18" i="5"/>
  <c r="H18" i="5" s="1"/>
  <c r="P120" i="5"/>
  <c r="G120" i="5" s="1"/>
  <c r="Q84" i="5"/>
  <c r="H84" i="5" s="1"/>
  <c r="G300" i="3"/>
  <c r="E135" i="3"/>
  <c r="O1" i="7"/>
  <c r="P150" i="5"/>
  <c r="G150" i="5" s="1"/>
  <c r="O126" i="5"/>
  <c r="F126" i="5" s="1"/>
  <c r="Q132" i="5"/>
  <c r="H132" i="5" s="1"/>
  <c r="M138" i="5"/>
  <c r="D138" i="5" s="1"/>
  <c r="O144" i="5"/>
  <c r="F144" i="5" s="1"/>
  <c r="N150" i="5"/>
  <c r="E150" i="5" s="1"/>
  <c r="N132" i="5"/>
  <c r="E132" i="5" s="1"/>
  <c r="M150" i="5"/>
  <c r="D150" i="5" s="1"/>
  <c r="Q138" i="5"/>
  <c r="H138" i="5" s="1"/>
  <c r="L156" i="5"/>
  <c r="L48" i="5"/>
  <c r="H120" i="3"/>
  <c r="O36" i="5"/>
  <c r="F36" i="5" s="1"/>
  <c r="M30" i="5"/>
  <c r="D30" i="5" s="1"/>
  <c r="O12" i="5"/>
  <c r="F12" i="5" s="1"/>
  <c r="N120" i="5"/>
  <c r="E120" i="5" s="1"/>
  <c r="C75" i="3"/>
  <c r="F60" i="3"/>
  <c r="H210" i="3"/>
  <c r="D300" i="3"/>
  <c r="C240" i="3"/>
  <c r="E270" i="3"/>
  <c r="H90" i="3"/>
  <c r="E195" i="3"/>
  <c r="D285" i="3"/>
  <c r="H180" i="3"/>
  <c r="F210" i="3"/>
  <c r="H75" i="3"/>
  <c r="H68" i="3" s="1"/>
  <c r="N42" i="5"/>
  <c r="E42" i="5" s="1"/>
  <c r="P42" i="5"/>
  <c r="G42" i="5" s="1"/>
  <c r="P12" i="5"/>
  <c r="G12" i="5" s="1"/>
  <c r="O108" i="5"/>
  <c r="F108" i="5" s="1"/>
  <c r="M24" i="5"/>
  <c r="D24" i="5" s="1"/>
  <c r="L36" i="5"/>
  <c r="L120" i="5"/>
  <c r="N72" i="5"/>
  <c r="E72" i="5" s="1"/>
  <c r="L84" i="5"/>
  <c r="L150" i="5"/>
  <c r="Q126" i="5"/>
  <c r="H126" i="5" s="1"/>
  <c r="Q150" i="5"/>
  <c r="H150" i="5" s="1"/>
  <c r="L144" i="5"/>
  <c r="P156" i="5"/>
  <c r="G156" i="5" s="1"/>
  <c r="P138" i="5"/>
  <c r="G138" i="5" s="1"/>
  <c r="M126" i="5"/>
  <c r="D126" i="5" s="1"/>
  <c r="O156" i="5"/>
  <c r="F156" i="5" s="1"/>
  <c r="P144" i="5"/>
  <c r="G144" i="5" s="1"/>
  <c r="N156" i="5"/>
  <c r="E156" i="5" s="1"/>
  <c r="N138" i="5"/>
  <c r="E138" i="5" s="1"/>
  <c r="L126" i="5"/>
  <c r="M144" i="5"/>
  <c r="D144" i="5" s="1"/>
  <c r="N144" i="5"/>
  <c r="E144" i="5" s="1"/>
  <c r="M18" i="5"/>
  <c r="D18" i="5" s="1"/>
  <c r="Q144" i="5"/>
  <c r="H144" i="5" s="1"/>
  <c r="N84" i="5"/>
  <c r="E84" i="5" s="1"/>
  <c r="Q102" i="5"/>
  <c r="H102" i="5" s="1"/>
  <c r="M42" i="5"/>
  <c r="D42" i="5" s="1"/>
  <c r="G60" i="3"/>
  <c r="G53" i="3" s="1"/>
  <c r="F255" i="3"/>
  <c r="D255" i="3"/>
  <c r="E30" i="3"/>
  <c r="E330" i="3"/>
  <c r="E240" i="3"/>
  <c r="H195" i="3"/>
  <c r="P30" i="5"/>
  <c r="G30" i="5" s="1"/>
  <c r="P36" i="5"/>
  <c r="G36" i="5" s="1"/>
  <c r="N66" i="5"/>
  <c r="E66" i="5" s="1"/>
  <c r="P114" i="5"/>
  <c r="G114" i="5" s="1"/>
  <c r="P66" i="5"/>
  <c r="G66" i="5" s="1"/>
  <c r="O42" i="5"/>
  <c r="F42" i="5" s="1"/>
  <c r="M48" i="5"/>
  <c r="D48" i="5" s="1"/>
  <c r="E75" i="3"/>
  <c r="E68" i="3" s="1"/>
  <c r="F90" i="3"/>
  <c r="O150" i="5"/>
  <c r="F150" i="5" s="1"/>
  <c r="D135" i="3"/>
  <c r="O18" i="5"/>
  <c r="F18" i="5" s="1"/>
  <c r="P78" i="5"/>
  <c r="G78" i="5" s="1"/>
  <c r="N114" i="5"/>
  <c r="E114" i="5" s="1"/>
  <c r="D225" i="3"/>
  <c r="D75" i="3"/>
  <c r="H225" i="3"/>
  <c r="F165" i="3"/>
  <c r="H315" i="3"/>
  <c r="C150" i="3"/>
  <c r="F240" i="3"/>
  <c r="Q72" i="5"/>
  <c r="H72" i="5" s="1"/>
  <c r="O72" i="5"/>
  <c r="F72" i="5" s="1"/>
  <c r="Q54" i="5"/>
  <c r="H54" i="5" s="1"/>
  <c r="L30" i="5"/>
  <c r="Q66" i="5"/>
  <c r="H66" i="5" s="1"/>
  <c r="P24" i="5"/>
  <c r="G24" i="5" s="1"/>
  <c r="C225" i="3"/>
  <c r="C165" i="3"/>
  <c r="O120" i="5"/>
  <c r="F120" i="5" s="1"/>
  <c r="N60" i="5"/>
  <c r="E60" i="5" s="1"/>
  <c r="M72" i="5"/>
  <c r="D72" i="5" s="1"/>
  <c r="L18" i="5"/>
  <c r="E285" i="3"/>
  <c r="E225" i="3"/>
  <c r="H135" i="3"/>
  <c r="H45" i="3"/>
  <c r="H38" i="3" s="1"/>
  <c r="G165" i="3"/>
  <c r="G158" i="3" s="1"/>
  <c r="H240" i="3"/>
  <c r="H233" i="3" s="1"/>
  <c r="E15" i="3"/>
  <c r="E8" i="3" s="1"/>
  <c r="M36" i="5"/>
  <c r="D36" i="5" s="1"/>
  <c r="L6" i="5"/>
  <c r="O30" i="5"/>
  <c r="F30" i="5" s="1"/>
  <c r="L66" i="5"/>
  <c r="L24" i="5"/>
  <c r="M54" i="5"/>
  <c r="D54" i="5" s="1"/>
  <c r="C285" i="3"/>
  <c r="G135" i="3"/>
  <c r="O24" i="5"/>
  <c r="F24" i="5" s="1"/>
  <c r="M12" i="5"/>
  <c r="D12" i="5" s="1"/>
  <c r="O66" i="5"/>
  <c r="F66" i="5" s="1"/>
  <c r="P102" i="5"/>
  <c r="G102" i="5" s="1"/>
  <c r="G75" i="3"/>
  <c r="G120" i="3"/>
  <c r="G270" i="3"/>
  <c r="D270" i="3"/>
  <c r="C270" i="3"/>
  <c r="D105" i="3"/>
  <c r="F225" i="3"/>
  <c r="Q90" i="5"/>
  <c r="H90" i="5" s="1"/>
  <c r="L96" i="5"/>
  <c r="P48" i="5"/>
  <c r="G48" i="5" s="1"/>
  <c r="N102" i="5"/>
  <c r="E102" i="5" s="1"/>
  <c r="N6" i="5"/>
  <c r="E6" i="5" s="1"/>
  <c r="M60" i="5"/>
  <c r="D60" i="5" s="1"/>
  <c r="C255" i="3"/>
  <c r="G45" i="3"/>
  <c r="O6" i="5"/>
  <c r="F6" i="5" s="1"/>
  <c r="O90" i="5"/>
  <c r="F90" i="5" s="1"/>
  <c r="O60" i="5"/>
  <c r="F60" i="5" s="1"/>
  <c r="C135" i="3"/>
  <c r="Q78" i="5"/>
  <c r="H78" i="5" s="1"/>
  <c r="O114" i="5"/>
  <c r="F114" i="5" s="1"/>
  <c r="D345" i="3"/>
  <c r="D338" i="3" s="1"/>
  <c r="D120" i="3"/>
  <c r="F300" i="3"/>
  <c r="C105" i="3"/>
  <c r="G225" i="3"/>
  <c r="C195" i="3"/>
  <c r="E105" i="3"/>
  <c r="L114" i="5"/>
  <c r="L90" i="5"/>
  <c r="L78" i="5"/>
  <c r="P60" i="5"/>
  <c r="G60" i="5" s="1"/>
  <c r="P108" i="5"/>
  <c r="G108" i="5" s="1"/>
  <c r="M120" i="5"/>
  <c r="D120" i="5" s="1"/>
  <c r="C120" i="3"/>
  <c r="E180" i="3"/>
  <c r="N18" i="5"/>
  <c r="E18" i="5" s="1"/>
  <c r="L54" i="5"/>
  <c r="O96" i="5"/>
  <c r="F96" i="5" s="1"/>
  <c r="C30" i="3"/>
  <c r="L108" i="5"/>
  <c r="N90" i="5"/>
  <c r="E90" i="5" s="1"/>
  <c r="G30" i="3"/>
  <c r="G23" i="3" s="1"/>
  <c r="G210" i="3"/>
  <c r="F180" i="3"/>
  <c r="F75" i="3"/>
  <c r="G180" i="3"/>
  <c r="G173" i="3" s="1"/>
  <c r="C90" i="3"/>
  <c r="F285" i="3"/>
  <c r="L102" i="5"/>
  <c r="O102" i="5"/>
  <c r="F102" i="5" s="1"/>
  <c r="Q48" i="5"/>
  <c r="H48" i="5" s="1"/>
  <c r="N78" i="5"/>
  <c r="E78" i="5" s="1"/>
  <c r="Q6" i="5"/>
  <c r="H6" i="5" s="1"/>
  <c r="Q108" i="5"/>
  <c r="H108" i="5" s="1"/>
  <c r="G255" i="3"/>
  <c r="E210" i="3"/>
  <c r="L138" i="5"/>
  <c r="L42" i="5"/>
  <c r="O48" i="5"/>
  <c r="F48" i="5" s="1"/>
  <c r="G105" i="3"/>
  <c r="Q120" i="5"/>
  <c r="H120" i="5" s="1"/>
  <c r="N36" i="5"/>
  <c r="E36" i="5" s="1"/>
  <c r="E120" i="3"/>
  <c r="F150" i="3"/>
  <c r="G240" i="3"/>
  <c r="G15" i="3"/>
  <c r="E60" i="3"/>
  <c r="C300" i="3"/>
  <c r="E165" i="3"/>
  <c r="H300" i="3"/>
  <c r="M114" i="5"/>
  <c r="D114" i="5" s="1"/>
  <c r="N24" i="5"/>
  <c r="E24" i="5" s="1"/>
  <c r="N54" i="5"/>
  <c r="E54" i="5" s="1"/>
  <c r="Q60" i="5"/>
  <c r="H60" i="5" s="1"/>
  <c r="O54" i="5"/>
  <c r="F54" i="5" s="1"/>
  <c r="L72" i="5"/>
  <c r="M66" i="5"/>
  <c r="D66" i="5" s="1"/>
  <c r="E45" i="3"/>
  <c r="D180" i="3"/>
  <c r="G90" i="3"/>
  <c r="O84" i="5"/>
  <c r="F84" i="5" s="1"/>
  <c r="E150" i="3"/>
  <c r="Q96" i="5"/>
  <c r="H96" i="5" s="1"/>
  <c r="F345" i="3"/>
  <c r="D330" i="3"/>
  <c r="F390" i="3"/>
  <c r="H360" i="3"/>
  <c r="H375" i="3"/>
  <c r="N48" i="5"/>
  <c r="E48" i="5" s="1"/>
  <c r="H150" i="3"/>
  <c r="M96" i="5"/>
  <c r="D96" i="5" s="1"/>
  <c r="F360" i="3"/>
  <c r="G375" i="3"/>
  <c r="C345" i="3"/>
  <c r="C390" i="3"/>
  <c r="E390" i="3"/>
  <c r="E300" i="3"/>
  <c r="E315" i="3"/>
  <c r="C375" i="3"/>
  <c r="G330" i="3"/>
  <c r="H330" i="3"/>
  <c r="N126" i="5"/>
  <c r="E126" i="5" s="1"/>
  <c r="G150" i="3"/>
  <c r="N108" i="5"/>
  <c r="E108" i="5" s="1"/>
  <c r="E360" i="3"/>
  <c r="H345" i="3"/>
  <c r="G360" i="3"/>
  <c r="G345" i="3"/>
  <c r="Q42" i="5"/>
  <c r="H42" i="5" s="1"/>
  <c r="E90" i="3"/>
  <c r="L60" i="5"/>
  <c r="D360" i="3"/>
  <c r="D315" i="3"/>
  <c r="E375" i="3"/>
  <c r="C45" i="3"/>
  <c r="C38" i="3" s="1"/>
  <c r="E255" i="3"/>
  <c r="F270" i="3"/>
  <c r="D390" i="3"/>
  <c r="E345" i="3"/>
  <c r="C315" i="3"/>
  <c r="H270" i="3"/>
  <c r="F105" i="3"/>
  <c r="Q12" i="5"/>
  <c r="H12" i="5" s="1"/>
  <c r="H285" i="3"/>
  <c r="G315" i="3"/>
  <c r="H390" i="3"/>
  <c r="C360" i="3"/>
  <c r="F375" i="3"/>
  <c r="H38" i="8"/>
  <c r="C330" i="3"/>
  <c r="P84" i="5"/>
  <c r="G84" i="5" s="1"/>
  <c r="F330" i="3"/>
  <c r="N30" i="5"/>
  <c r="E30" i="5" s="1"/>
  <c r="D375" i="3"/>
  <c r="F315" i="3"/>
  <c r="G285" i="3"/>
  <c r="H31" i="8"/>
  <c r="I12" i="7"/>
  <c r="C13" i="7"/>
  <c r="H14" i="8"/>
  <c r="A12" i="13"/>
  <c r="D12" i="13"/>
  <c r="C12" i="13"/>
  <c r="B12" i="13"/>
  <c r="F305" i="8"/>
  <c r="G305" i="8"/>
  <c r="H51" i="8"/>
  <c r="O14" i="7"/>
  <c r="C14" i="7"/>
  <c r="H15" i="8"/>
  <c r="C60" i="13"/>
  <c r="B60" i="13"/>
  <c r="A60" i="13"/>
  <c r="D60" i="13"/>
  <c r="O15" i="7"/>
  <c r="H52" i="8"/>
  <c r="G61" i="3" s="1"/>
  <c r="G54" i="3" s="1"/>
  <c r="D304" i="13"/>
  <c r="B304" i="13"/>
  <c r="A304" i="13"/>
  <c r="C304" i="13"/>
  <c r="E21" i="7"/>
  <c r="K3" i="7"/>
  <c r="E59" i="3"/>
  <c r="E29" i="3"/>
  <c r="C44" i="3"/>
  <c r="C37" i="3" s="1"/>
  <c r="G14" i="3"/>
  <c r="G29" i="3"/>
  <c r="D24" i="3"/>
  <c r="D53" i="13"/>
  <c r="C53" i="13"/>
  <c r="A53" i="13"/>
  <c r="B53" i="13"/>
  <c r="C20" i="7"/>
  <c r="L149" i="5"/>
  <c r="Q125" i="5"/>
  <c r="H125" i="5" s="1"/>
  <c r="O149" i="5"/>
  <c r="F149" i="5" s="1"/>
  <c r="Q137" i="5"/>
  <c r="H137" i="5" s="1"/>
  <c r="M155" i="5"/>
  <c r="D155" i="5" s="1"/>
  <c r="P137" i="5"/>
  <c r="G137" i="5" s="1"/>
  <c r="M125" i="5"/>
  <c r="D125" i="5" s="1"/>
  <c r="O143" i="5"/>
  <c r="F143" i="5" s="1"/>
  <c r="L143" i="5"/>
  <c r="Q155" i="5"/>
  <c r="H155" i="5" s="1"/>
  <c r="N137" i="5"/>
  <c r="E137" i="5" s="1"/>
  <c r="M131" i="5"/>
  <c r="D131" i="5" s="1"/>
  <c r="N155" i="5"/>
  <c r="E155" i="5" s="1"/>
  <c r="M149" i="5"/>
  <c r="D149" i="5" s="1"/>
  <c r="L137" i="5"/>
  <c r="L125" i="5"/>
  <c r="O155" i="5"/>
  <c r="F155" i="5" s="1"/>
  <c r="Q149" i="5"/>
  <c r="H149" i="5" s="1"/>
  <c r="N131" i="5"/>
  <c r="E131" i="5" s="1"/>
  <c r="P125" i="5"/>
  <c r="G125" i="5" s="1"/>
  <c r="O131" i="5"/>
  <c r="F131" i="5" s="1"/>
  <c r="M143" i="5"/>
  <c r="D143" i="5" s="1"/>
  <c r="O125" i="5"/>
  <c r="F125" i="5" s="1"/>
  <c r="M137" i="5"/>
  <c r="D137" i="5" s="1"/>
  <c r="N125" i="5"/>
  <c r="E125" i="5" s="1"/>
  <c r="Q143" i="5"/>
  <c r="H143" i="5" s="1"/>
  <c r="P149" i="5"/>
  <c r="G149" i="5" s="1"/>
  <c r="P131" i="5"/>
  <c r="G131" i="5" s="1"/>
  <c r="N143" i="5"/>
  <c r="E143" i="5" s="1"/>
  <c r="O137" i="5"/>
  <c r="F137" i="5" s="1"/>
  <c r="L155" i="5"/>
  <c r="N149" i="5"/>
  <c r="E149" i="5" s="1"/>
  <c r="L131" i="5"/>
  <c r="P143" i="5"/>
  <c r="G143" i="5" s="1"/>
  <c r="Q131" i="5"/>
  <c r="H131" i="5" s="1"/>
  <c r="P155" i="5"/>
  <c r="G155" i="5" s="1"/>
  <c r="L41" i="5"/>
  <c r="H21" i="8"/>
  <c r="C59" i="3" s="1"/>
  <c r="F298" i="3"/>
  <c r="O101" i="5"/>
  <c r="F101" i="5" s="1"/>
  <c r="C133" i="3"/>
  <c r="P17" i="5"/>
  <c r="G17" i="5" s="1"/>
  <c r="L101" i="5"/>
  <c r="Q113" i="5"/>
  <c r="H113" i="5" s="1"/>
  <c r="L65" i="5"/>
  <c r="D163" i="3"/>
  <c r="F193" i="3"/>
  <c r="H253" i="3"/>
  <c r="G193" i="3"/>
  <c r="P35" i="5"/>
  <c r="G35" i="5" s="1"/>
  <c r="P23" i="5"/>
  <c r="G23" i="5" s="1"/>
  <c r="E148" i="3"/>
  <c r="D283" i="3"/>
  <c r="N5" i="5"/>
  <c r="E5" i="5" s="1"/>
  <c r="F238" i="3"/>
  <c r="H43" i="3"/>
  <c r="H36" i="3" s="1"/>
  <c r="P5" i="5"/>
  <c r="G5" i="5" s="1"/>
  <c r="M11" i="5"/>
  <c r="D11" i="5" s="1"/>
  <c r="E283" i="3"/>
  <c r="H148" i="3"/>
  <c r="D253" i="3"/>
  <c r="L95" i="5"/>
  <c r="O65" i="5"/>
  <c r="F65" i="5" s="1"/>
  <c r="L107" i="5"/>
  <c r="O35" i="5"/>
  <c r="F35" i="5" s="1"/>
  <c r="N89" i="5"/>
  <c r="E89" i="5" s="1"/>
  <c r="M53" i="5"/>
  <c r="D53" i="5" s="1"/>
  <c r="L59" i="5"/>
  <c r="M77" i="5"/>
  <c r="D77" i="5" s="1"/>
  <c r="P47" i="5"/>
  <c r="G47" i="5" s="1"/>
  <c r="C373" i="3"/>
  <c r="P95" i="5"/>
  <c r="G95" i="5" s="1"/>
  <c r="D388" i="3"/>
  <c r="F103" i="3"/>
  <c r="M71" i="5"/>
  <c r="D71" i="5" s="1"/>
  <c r="H343" i="3"/>
  <c r="I2" i="7"/>
  <c r="O83" i="5"/>
  <c r="F83" i="5" s="1"/>
  <c r="G223" i="3"/>
  <c r="C238" i="3"/>
  <c r="C268" i="3"/>
  <c r="G343" i="3"/>
  <c r="C388" i="3"/>
  <c r="E298" i="3"/>
  <c r="C298" i="3"/>
  <c r="N11" i="5"/>
  <c r="E11" i="5" s="1"/>
  <c r="C148" i="3"/>
  <c r="P101" i="5"/>
  <c r="G101" i="5" s="1"/>
  <c r="O17" i="5"/>
  <c r="F17" i="5" s="1"/>
  <c r="C28" i="3"/>
  <c r="L89" i="5"/>
  <c r="N53" i="5"/>
  <c r="E53" i="5" s="1"/>
  <c r="N23" i="5"/>
  <c r="E23" i="5" s="1"/>
  <c r="D193" i="3"/>
  <c r="G208" i="3"/>
  <c r="H298" i="3"/>
  <c r="D178" i="3"/>
  <c r="H13" i="3"/>
  <c r="N47" i="5"/>
  <c r="E47" i="5" s="1"/>
  <c r="H163" i="3"/>
  <c r="C283" i="3"/>
  <c r="F43" i="3"/>
  <c r="F208" i="3"/>
  <c r="E58" i="3"/>
  <c r="N35" i="5"/>
  <c r="E35" i="5" s="1"/>
  <c r="E118" i="3"/>
  <c r="D58" i="3"/>
  <c r="D51" i="3" s="1"/>
  <c r="C193" i="3"/>
  <c r="H193" i="3"/>
  <c r="C343" i="3"/>
  <c r="P113" i="5"/>
  <c r="G113" i="5" s="1"/>
  <c r="N83" i="5"/>
  <c r="E83" i="5" s="1"/>
  <c r="L71" i="5"/>
  <c r="P71" i="5"/>
  <c r="G71" i="5" s="1"/>
  <c r="P29" i="5"/>
  <c r="G29" i="5" s="1"/>
  <c r="N65" i="5"/>
  <c r="E65" i="5" s="1"/>
  <c r="H358" i="3"/>
  <c r="P107" i="5"/>
  <c r="G107" i="5" s="1"/>
  <c r="F313" i="3"/>
  <c r="H313" i="3"/>
  <c r="C103" i="3"/>
  <c r="Q11" i="5"/>
  <c r="H11" i="5" s="1"/>
  <c r="N119" i="5"/>
  <c r="E119" i="5" s="1"/>
  <c r="P41" i="5"/>
  <c r="G41" i="5" s="1"/>
  <c r="E43" i="3"/>
  <c r="F118" i="3"/>
  <c r="E88" i="3"/>
  <c r="H103" i="3"/>
  <c r="Q119" i="5"/>
  <c r="H119" i="5" s="1"/>
  <c r="G373" i="3"/>
  <c r="D88" i="3"/>
  <c r="O71" i="5"/>
  <c r="F71" i="5" s="1"/>
  <c r="F73" i="3"/>
  <c r="E223" i="3"/>
  <c r="G358" i="3"/>
  <c r="E313" i="3"/>
  <c r="Q107" i="5"/>
  <c r="H107" i="5" s="1"/>
  <c r="F88" i="3"/>
  <c r="Q59" i="5"/>
  <c r="H59" i="5" s="1"/>
  <c r="N77" i="5"/>
  <c r="E77" i="5" s="1"/>
  <c r="N17" i="5"/>
  <c r="E17" i="5" s="1"/>
  <c r="D223" i="3"/>
  <c r="F223" i="3"/>
  <c r="G283" i="3"/>
  <c r="G163" i="3"/>
  <c r="F28" i="3"/>
  <c r="Q89" i="5"/>
  <c r="H89" i="5" s="1"/>
  <c r="E208" i="3"/>
  <c r="H238" i="3"/>
  <c r="G58" i="3"/>
  <c r="F178" i="3"/>
  <c r="H88" i="3"/>
  <c r="O41" i="5"/>
  <c r="F41" i="5" s="1"/>
  <c r="E73" i="3"/>
  <c r="G118" i="3"/>
  <c r="H268" i="3"/>
  <c r="L53" i="5"/>
  <c r="O59" i="5"/>
  <c r="F59" i="5" s="1"/>
  <c r="Q53" i="5"/>
  <c r="H53" i="5" s="1"/>
  <c r="H328" i="3"/>
  <c r="P89" i="5"/>
  <c r="G89" i="5" s="1"/>
  <c r="M65" i="5"/>
  <c r="D65" i="5" s="1"/>
  <c r="P65" i="5"/>
  <c r="G65" i="5" s="1"/>
  <c r="M59" i="5"/>
  <c r="D59" i="5" s="1"/>
  <c r="P53" i="5"/>
  <c r="G53" i="5" s="1"/>
  <c r="N71" i="5"/>
  <c r="E71" i="5" s="1"/>
  <c r="D343" i="3"/>
  <c r="P119" i="5"/>
  <c r="G119" i="5" s="1"/>
  <c r="F328" i="3"/>
  <c r="C328" i="3"/>
  <c r="O77" i="5"/>
  <c r="F77" i="5" s="1"/>
  <c r="F373" i="3"/>
  <c r="Q47" i="5"/>
  <c r="H47" i="5" s="1"/>
  <c r="G328" i="3"/>
  <c r="M5" i="5"/>
  <c r="D5" i="5" s="1"/>
  <c r="D43" i="3"/>
  <c r="L35" i="5"/>
  <c r="F283" i="3"/>
  <c r="G13" i="3"/>
  <c r="G6" i="3" s="1"/>
  <c r="Q17" i="5"/>
  <c r="H17" i="5" s="1"/>
  <c r="D13" i="3"/>
  <c r="L77" i="5"/>
  <c r="N101" i="5"/>
  <c r="E101" i="5" s="1"/>
  <c r="Q101" i="5"/>
  <c r="H101" i="5" s="1"/>
  <c r="P77" i="5"/>
  <c r="G77" i="5" s="1"/>
  <c r="H208" i="3"/>
  <c r="M83" i="5"/>
  <c r="D83" i="5" s="1"/>
  <c r="D208" i="3"/>
  <c r="F58" i="3"/>
  <c r="Q5" i="5"/>
  <c r="H5" i="5" s="1"/>
  <c r="N41" i="5"/>
  <c r="E41" i="5" s="1"/>
  <c r="H388" i="3"/>
  <c r="D298" i="3"/>
  <c r="M41" i="5"/>
  <c r="D41" i="5" s="1"/>
  <c r="H133" i="3"/>
  <c r="M47" i="5"/>
  <c r="D47" i="5" s="1"/>
  <c r="O119" i="5"/>
  <c r="F119" i="5" s="1"/>
  <c r="P11" i="5"/>
  <c r="G11" i="5" s="1"/>
  <c r="E238" i="3"/>
  <c r="G238" i="3"/>
  <c r="D268" i="3"/>
  <c r="D148" i="3"/>
  <c r="Q65" i="5"/>
  <c r="H65" i="5" s="1"/>
  <c r="P59" i="5"/>
  <c r="G59" i="5" s="1"/>
  <c r="E28" i="3"/>
  <c r="C223" i="3"/>
  <c r="C73" i="3"/>
  <c r="F148" i="3"/>
  <c r="E103" i="3"/>
  <c r="Q41" i="5"/>
  <c r="H41" i="5" s="1"/>
  <c r="L5" i="5"/>
  <c r="L11" i="5"/>
  <c r="H28" i="3"/>
  <c r="H21" i="3" s="1"/>
  <c r="C313" i="3"/>
  <c r="F343" i="3"/>
  <c r="L29" i="5"/>
  <c r="F133" i="3"/>
  <c r="L119" i="5"/>
  <c r="C208" i="3"/>
  <c r="D28" i="3"/>
  <c r="E253" i="3"/>
  <c r="E133" i="3"/>
  <c r="C13" i="3"/>
  <c r="E193" i="3"/>
  <c r="D373" i="3"/>
  <c r="Q23" i="5"/>
  <c r="H23" i="5" s="1"/>
  <c r="O107" i="5"/>
  <c r="F107" i="5" s="1"/>
  <c r="H58" i="3"/>
  <c r="H283" i="3"/>
  <c r="F253" i="3"/>
  <c r="G253" i="3"/>
  <c r="G133" i="3"/>
  <c r="Q95" i="5"/>
  <c r="H95" i="5" s="1"/>
  <c r="O113" i="5"/>
  <c r="F113" i="5" s="1"/>
  <c r="C88" i="3"/>
  <c r="H178" i="3"/>
  <c r="G103" i="3"/>
  <c r="D73" i="3"/>
  <c r="D66" i="3" s="1"/>
  <c r="O23" i="5"/>
  <c r="F23" i="5" s="1"/>
  <c r="M23" i="5"/>
  <c r="D23" i="5" s="1"/>
  <c r="G73" i="3"/>
  <c r="E268" i="3"/>
  <c r="M107" i="5"/>
  <c r="D107" i="5" s="1"/>
  <c r="M101" i="5"/>
  <c r="D101" i="5" s="1"/>
  <c r="H373" i="3"/>
  <c r="N113" i="5"/>
  <c r="E113" i="5" s="1"/>
  <c r="G388" i="3"/>
  <c r="Q71" i="5"/>
  <c r="H71" i="5" s="1"/>
  <c r="M29" i="5"/>
  <c r="D29" i="5" s="1"/>
  <c r="Q77" i="5"/>
  <c r="H77" i="5" s="1"/>
  <c r="D328" i="3"/>
  <c r="O11" i="5"/>
  <c r="F11" i="5" s="1"/>
  <c r="C358" i="3"/>
  <c r="E358" i="3"/>
  <c r="N29" i="5"/>
  <c r="E29" i="5" s="1"/>
  <c r="L83" i="5"/>
  <c r="E13" i="3"/>
  <c r="E163" i="3"/>
  <c r="F388" i="3"/>
  <c r="L47" i="5"/>
  <c r="D313" i="3"/>
  <c r="O47" i="5"/>
  <c r="F47" i="5" s="1"/>
  <c r="E178" i="3"/>
  <c r="G178" i="3"/>
  <c r="Q35" i="5"/>
  <c r="H35" i="5" s="1"/>
  <c r="F13" i="3"/>
  <c r="N95" i="5"/>
  <c r="E95" i="5" s="1"/>
  <c r="P83" i="5"/>
  <c r="G83" i="5" s="1"/>
  <c r="E388" i="3"/>
  <c r="C253" i="3"/>
  <c r="H223" i="3"/>
  <c r="D103" i="3"/>
  <c r="E328" i="3"/>
  <c r="L23" i="5"/>
  <c r="O95" i="5"/>
  <c r="F95" i="5" s="1"/>
  <c r="G88" i="3"/>
  <c r="G148" i="3"/>
  <c r="G268" i="3"/>
  <c r="D238" i="3"/>
  <c r="H118" i="3"/>
  <c r="L113" i="5"/>
  <c r="O89" i="5"/>
  <c r="F89" i="5" s="1"/>
  <c r="C178" i="3"/>
  <c r="C163" i="3"/>
  <c r="C118" i="3"/>
  <c r="G28" i="3"/>
  <c r="G21" i="3" s="1"/>
  <c r="O5" i="5"/>
  <c r="F5" i="5" s="1"/>
  <c r="Q29" i="5"/>
  <c r="H29" i="5" s="1"/>
  <c r="D118" i="3"/>
  <c r="C58" i="3"/>
  <c r="G298" i="3"/>
  <c r="M113" i="5"/>
  <c r="D113" i="5" s="1"/>
  <c r="E343" i="3"/>
  <c r="N107" i="5"/>
  <c r="E107" i="5" s="1"/>
  <c r="F358" i="3"/>
  <c r="M89" i="5"/>
  <c r="D89" i="5" s="1"/>
  <c r="M17" i="5"/>
  <c r="D17" i="5" s="1"/>
  <c r="M95" i="5"/>
  <c r="D95" i="5" s="1"/>
  <c r="G313" i="3"/>
  <c r="Q83" i="5"/>
  <c r="H83" i="5" s="1"/>
  <c r="O29" i="5"/>
  <c r="F29" i="5" s="1"/>
  <c r="E373" i="3"/>
  <c r="D358" i="3"/>
  <c r="M35" i="5"/>
  <c r="D35" i="5" s="1"/>
  <c r="F163" i="3"/>
  <c r="D133" i="3"/>
  <c r="O53" i="5"/>
  <c r="F53" i="5" s="1"/>
  <c r="N59" i="5"/>
  <c r="E59" i="5" s="1"/>
  <c r="G43" i="3"/>
  <c r="G36" i="3" s="1"/>
  <c r="F268" i="3"/>
  <c r="H73" i="3"/>
  <c r="M119" i="5"/>
  <c r="D119" i="5" s="1"/>
  <c r="B30" i="13"/>
  <c r="A30" i="13"/>
  <c r="D30" i="13"/>
  <c r="C30" i="13"/>
  <c r="E151" i="3"/>
  <c r="D121" i="3"/>
  <c r="F181" i="3"/>
  <c r="G241" i="3"/>
  <c r="F376" i="3"/>
  <c r="C91" i="3"/>
  <c r="F241" i="3"/>
  <c r="F166" i="3"/>
  <c r="D301" i="3"/>
  <c r="G166" i="3"/>
  <c r="G159" i="3" s="1"/>
  <c r="F301" i="3"/>
  <c r="H151" i="3"/>
  <c r="F91" i="3"/>
  <c r="E361" i="3"/>
  <c r="G301" i="3"/>
  <c r="E316" i="3"/>
  <c r="D241" i="3"/>
  <c r="C106" i="3"/>
  <c r="G286" i="3"/>
  <c r="F46" i="3"/>
  <c r="F196" i="3"/>
  <c r="E241" i="3"/>
  <c r="D196" i="3"/>
  <c r="G181" i="3"/>
  <c r="G174" i="3" s="1"/>
  <c r="C136" i="3"/>
  <c r="E121" i="3"/>
  <c r="F121" i="3"/>
  <c r="F16" i="3"/>
  <c r="G151" i="3"/>
  <c r="D271" i="3"/>
  <c r="F271" i="3"/>
  <c r="G196" i="3"/>
  <c r="H256" i="3"/>
  <c r="H166" i="3"/>
  <c r="C151" i="3"/>
  <c r="F211" i="3"/>
  <c r="E91" i="3"/>
  <c r="D166" i="3"/>
  <c r="C391" i="3"/>
  <c r="H196" i="3"/>
  <c r="G106" i="3"/>
  <c r="E286" i="3"/>
  <c r="E136" i="3"/>
  <c r="H271" i="3"/>
  <c r="G226" i="3"/>
  <c r="G91" i="3"/>
  <c r="E301" i="3"/>
  <c r="C181" i="3"/>
  <c r="F346" i="3"/>
  <c r="F226" i="3"/>
  <c r="H181" i="3"/>
  <c r="E226" i="3"/>
  <c r="C211" i="3"/>
  <c r="G211" i="3"/>
  <c r="H136" i="3"/>
  <c r="D346" i="3"/>
  <c r="D339" i="3" s="1"/>
  <c r="H286" i="3"/>
  <c r="D91" i="3"/>
  <c r="E271" i="3"/>
  <c r="D211" i="3"/>
  <c r="H211" i="3"/>
  <c r="C241" i="3"/>
  <c r="G271" i="3"/>
  <c r="F76" i="3"/>
  <c r="G331" i="3"/>
  <c r="C286" i="3"/>
  <c r="G256" i="3"/>
  <c r="E106" i="3"/>
  <c r="F286" i="3"/>
  <c r="H106" i="3"/>
  <c r="D181" i="3"/>
  <c r="D286" i="3"/>
  <c r="H121" i="3"/>
  <c r="G136" i="3"/>
  <c r="F106" i="3"/>
  <c r="C166" i="3"/>
  <c r="E61" i="3"/>
  <c r="D136" i="3"/>
  <c r="F151" i="3"/>
  <c r="F256" i="3"/>
  <c r="G121" i="3"/>
  <c r="F136" i="3"/>
  <c r="D106" i="3"/>
  <c r="H301" i="3"/>
  <c r="C196" i="3"/>
  <c r="D226" i="3"/>
  <c r="C271" i="3"/>
  <c r="H241" i="3"/>
  <c r="H234" i="3" s="1"/>
  <c r="C226" i="3"/>
  <c r="E331" i="3"/>
  <c r="E166" i="3"/>
  <c r="D61" i="3"/>
  <c r="E211" i="3"/>
  <c r="D151" i="3"/>
  <c r="C301" i="3"/>
  <c r="D46" i="3"/>
  <c r="H391" i="3"/>
  <c r="E391" i="3"/>
  <c r="C376" i="3"/>
  <c r="D391" i="3"/>
  <c r="C256" i="3"/>
  <c r="F361" i="3"/>
  <c r="Q1" i="7"/>
  <c r="D316" i="3"/>
  <c r="C316" i="3"/>
  <c r="E196" i="3"/>
  <c r="C121" i="3"/>
  <c r="D256" i="3"/>
  <c r="F391" i="3"/>
  <c r="C331" i="3"/>
  <c r="H331" i="3"/>
  <c r="G346" i="3"/>
  <c r="E181" i="3"/>
  <c r="H226" i="3"/>
  <c r="E346" i="3"/>
  <c r="G361" i="3"/>
  <c r="E376" i="3"/>
  <c r="D376" i="3"/>
  <c r="C61" i="3"/>
  <c r="E256" i="3"/>
  <c r="H16" i="3"/>
  <c r="C361" i="3"/>
  <c r="D361" i="3"/>
  <c r="D331" i="3"/>
  <c r="H361" i="3"/>
  <c r="G391" i="3"/>
  <c r="G376" i="3"/>
  <c r="F61" i="3"/>
  <c r="G316" i="3"/>
  <c r="H346" i="3"/>
  <c r="C346" i="3"/>
  <c r="H316" i="3"/>
  <c r="F331" i="3"/>
  <c r="H376" i="3"/>
  <c r="F316" i="3"/>
  <c r="A22" i="13"/>
  <c r="D22" i="13"/>
  <c r="C22" i="13"/>
  <c r="B22" i="13"/>
  <c r="D31" i="13"/>
  <c r="C31" i="13"/>
  <c r="B31" i="13"/>
  <c r="A31" i="13"/>
  <c r="G305" i="13"/>
  <c r="D305" i="8"/>
  <c r="H305" i="8" s="1"/>
  <c r="A305" i="4"/>
  <c r="H305" i="4" s="1"/>
  <c r="E305" i="8"/>
  <c r="C22" i="7"/>
  <c r="H23" i="8"/>
  <c r="D44" i="3" s="1"/>
  <c r="I4" i="7"/>
  <c r="K21" i="7"/>
  <c r="Q15" i="7"/>
  <c r="D29" i="13"/>
  <c r="C29" i="13"/>
  <c r="B29" i="13"/>
  <c r="A29" i="13"/>
  <c r="E89" i="3"/>
  <c r="D59" i="3"/>
  <c r="D52" i="3" s="1"/>
  <c r="D89" i="3"/>
  <c r="H6" i="8"/>
  <c r="P136" i="5"/>
  <c r="Q124" i="5"/>
  <c r="M148" i="5"/>
  <c r="P124" i="5"/>
  <c r="M154" i="5"/>
  <c r="N136" i="5"/>
  <c r="M124" i="5"/>
  <c r="Q148" i="5"/>
  <c r="M136" i="5"/>
  <c r="Q154" i="5"/>
  <c r="L136" i="5"/>
  <c r="O130" i="5"/>
  <c r="M142" i="5"/>
  <c r="O148" i="5"/>
  <c r="L148" i="5"/>
  <c r="N124" i="5"/>
  <c r="Q142" i="5"/>
  <c r="O142" i="5"/>
  <c r="C5" i="7"/>
  <c r="P130" i="5"/>
  <c r="O136" i="5"/>
  <c r="P142" i="5"/>
  <c r="L142" i="5"/>
  <c r="L130" i="5"/>
  <c r="Q130" i="5"/>
  <c r="L154" i="5"/>
  <c r="N154" i="5"/>
  <c r="P148" i="5"/>
  <c r="O124" i="5"/>
  <c r="Q136" i="5"/>
  <c r="M130" i="5"/>
  <c r="O154" i="5"/>
  <c r="N148" i="5"/>
  <c r="N130" i="5"/>
  <c r="N142" i="5"/>
  <c r="L124" i="5"/>
  <c r="P154" i="5"/>
  <c r="N76" i="5"/>
  <c r="D236" i="3"/>
  <c r="O70" i="5"/>
  <c r="L88" i="5"/>
  <c r="G191" i="3"/>
  <c r="G41" i="3"/>
  <c r="D251" i="3"/>
  <c r="M34" i="5"/>
  <c r="O46" i="5"/>
  <c r="P46" i="5"/>
  <c r="L64" i="5"/>
  <c r="C86" i="3"/>
  <c r="Q22" i="5"/>
  <c r="P118" i="5"/>
  <c r="G296" i="3"/>
  <c r="G251" i="3"/>
  <c r="P94" i="5"/>
  <c r="D281" i="3"/>
  <c r="N40" i="5"/>
  <c r="O40" i="5"/>
  <c r="D176" i="3"/>
  <c r="L112" i="5"/>
  <c r="D221" i="3"/>
  <c r="F56" i="3"/>
  <c r="H161" i="3"/>
  <c r="M52" i="5"/>
  <c r="D191" i="3"/>
  <c r="F71" i="3"/>
  <c r="G221" i="3"/>
  <c r="P106" i="5"/>
  <c r="D296" i="3"/>
  <c r="Q46" i="5"/>
  <c r="G56" i="3"/>
  <c r="G49" i="3" s="1"/>
  <c r="H101" i="3"/>
  <c r="D266" i="3"/>
  <c r="L100" i="5"/>
  <c r="P16" i="5"/>
  <c r="D56" i="3"/>
  <c r="O112" i="5"/>
  <c r="H86" i="3"/>
  <c r="O88" i="5"/>
  <c r="D206" i="3"/>
  <c r="O64" i="5"/>
  <c r="P70" i="5"/>
  <c r="C101" i="3"/>
  <c r="H131" i="3"/>
  <c r="E386" i="3"/>
  <c r="L70" i="5"/>
  <c r="Q94" i="5"/>
  <c r="Q118" i="5"/>
  <c r="E101" i="3"/>
  <c r="N70" i="5"/>
  <c r="H116" i="3"/>
  <c r="E266" i="3"/>
  <c r="E221" i="3"/>
  <c r="N106" i="5"/>
  <c r="Q4" i="5"/>
  <c r="P10" i="5"/>
  <c r="O28" i="5"/>
  <c r="L94" i="5"/>
  <c r="M4" i="5"/>
  <c r="H266" i="3"/>
  <c r="F146" i="3"/>
  <c r="H191" i="3"/>
  <c r="D41" i="3"/>
  <c r="F26" i="3"/>
  <c r="F19" i="3" s="1"/>
  <c r="N28" i="5"/>
  <c r="F356" i="3"/>
  <c r="C326" i="3"/>
  <c r="C386" i="3"/>
  <c r="D311" i="3"/>
  <c r="F386" i="3"/>
  <c r="G386" i="3"/>
  <c r="G311" i="3"/>
  <c r="O34" i="5"/>
  <c r="C266" i="3"/>
  <c r="D386" i="3"/>
  <c r="G326" i="3"/>
  <c r="E71" i="3"/>
  <c r="E161" i="3"/>
  <c r="L82" i="5"/>
  <c r="N52" i="5"/>
  <c r="F86" i="3"/>
  <c r="M10" i="5"/>
  <c r="P88" i="5"/>
  <c r="G71" i="3"/>
  <c r="F311" i="3"/>
  <c r="G281" i="3"/>
  <c r="O22" i="5"/>
  <c r="N4" i="5"/>
  <c r="D11" i="3"/>
  <c r="D116" i="3"/>
  <c r="C41" i="3"/>
  <c r="L4" i="5"/>
  <c r="M76" i="5"/>
  <c r="M100" i="5"/>
  <c r="C11" i="3"/>
  <c r="P28" i="5"/>
  <c r="F41" i="3"/>
  <c r="F34" i="3" s="1"/>
  <c r="E131" i="3"/>
  <c r="F281" i="3"/>
  <c r="F236" i="3"/>
  <c r="N94" i="5"/>
  <c r="M64" i="5"/>
  <c r="N22" i="5"/>
  <c r="O52" i="5"/>
  <c r="P100" i="5"/>
  <c r="Q10" i="5"/>
  <c r="C251" i="3"/>
  <c r="C296" i="3"/>
  <c r="C176" i="3"/>
  <c r="O118" i="5"/>
  <c r="P22" i="5"/>
  <c r="H371" i="3"/>
  <c r="H311" i="3"/>
  <c r="G371" i="3"/>
  <c r="P112" i="5"/>
  <c r="L52" i="5"/>
  <c r="E326" i="3"/>
  <c r="G266" i="3"/>
  <c r="N58" i="5"/>
  <c r="Q34" i="5"/>
  <c r="H356" i="3"/>
  <c r="D371" i="3"/>
  <c r="L76" i="5"/>
  <c r="M94" i="5"/>
  <c r="F206" i="3"/>
  <c r="O16" i="5"/>
  <c r="G161" i="3"/>
  <c r="E26" i="3"/>
  <c r="E19" i="3" s="1"/>
  <c r="N100" i="5"/>
  <c r="G26" i="3"/>
  <c r="G19" i="3" s="1"/>
  <c r="G176" i="3"/>
  <c r="P4" i="5"/>
  <c r="Q76" i="5"/>
  <c r="Q100" i="5"/>
  <c r="G11" i="3"/>
  <c r="N34" i="5"/>
  <c r="E86" i="3"/>
  <c r="E176" i="3"/>
  <c r="E296" i="3"/>
  <c r="E251" i="3"/>
  <c r="N82" i="5"/>
  <c r="Q52" i="5"/>
  <c r="M22" i="5"/>
  <c r="O4" i="5"/>
  <c r="L106" i="5"/>
  <c r="M58" i="5"/>
  <c r="H236" i="3"/>
  <c r="H281" i="3"/>
  <c r="D161" i="3"/>
  <c r="H11" i="3"/>
  <c r="O106" i="5"/>
  <c r="N10" i="5"/>
  <c r="C356" i="3"/>
  <c r="D356" i="3"/>
  <c r="D326" i="3"/>
  <c r="E311" i="3"/>
  <c r="C221" i="3"/>
  <c r="G146" i="3"/>
  <c r="O94" i="5"/>
  <c r="H71" i="3"/>
  <c r="L46" i="5"/>
  <c r="E146" i="3"/>
  <c r="H176" i="3"/>
  <c r="D86" i="3"/>
  <c r="M118" i="5"/>
  <c r="N118" i="5"/>
  <c r="Q40" i="5"/>
  <c r="E371" i="3"/>
  <c r="O10" i="5"/>
  <c r="Q64" i="5"/>
  <c r="N64" i="5"/>
  <c r="H41" i="3"/>
  <c r="M82" i="5"/>
  <c r="M106" i="5"/>
  <c r="D26" i="3"/>
  <c r="P40" i="5"/>
  <c r="F101" i="3"/>
  <c r="F191" i="3"/>
  <c r="C131" i="3"/>
  <c r="F266" i="3"/>
  <c r="M70" i="5"/>
  <c r="M40" i="5"/>
  <c r="Q70" i="5"/>
  <c r="F341" i="3"/>
  <c r="H56" i="3"/>
  <c r="P64" i="5"/>
  <c r="G86" i="3"/>
  <c r="H146" i="3"/>
  <c r="C146" i="3"/>
  <c r="Q16" i="5"/>
  <c r="O76" i="5"/>
  <c r="E56" i="3"/>
  <c r="N16" i="5"/>
  <c r="Q82" i="5"/>
  <c r="Q106" i="5"/>
  <c r="H26" i="3"/>
  <c r="N46" i="5"/>
  <c r="E116" i="3"/>
  <c r="E206" i="3"/>
  <c r="C161" i="3"/>
  <c r="E281" i="3"/>
  <c r="Q58" i="5"/>
  <c r="Q28" i="5"/>
  <c r="O58" i="5"/>
  <c r="L118" i="5"/>
  <c r="N88" i="5"/>
  <c r="H206" i="3"/>
  <c r="H251" i="3"/>
  <c r="D131" i="3"/>
  <c r="O82" i="5"/>
  <c r="H326" i="3"/>
  <c r="G341" i="3"/>
  <c r="H341" i="3"/>
  <c r="G236" i="3"/>
  <c r="Q88" i="5"/>
  <c r="E236" i="3"/>
  <c r="H296" i="3"/>
  <c r="D101" i="3"/>
  <c r="F116" i="3"/>
  <c r="L40" i="5"/>
  <c r="L58" i="5"/>
  <c r="F251" i="3"/>
  <c r="L16" i="5"/>
  <c r="C281" i="3"/>
  <c r="P34" i="5"/>
  <c r="E341" i="3"/>
  <c r="G131" i="3"/>
  <c r="G206" i="3"/>
  <c r="D146" i="3"/>
  <c r="O100" i="5"/>
  <c r="L34" i="5"/>
  <c r="M88" i="5"/>
  <c r="M112" i="5"/>
  <c r="E41" i="3"/>
  <c r="E34" i="3" s="1"/>
  <c r="P52" i="5"/>
  <c r="F131" i="3"/>
  <c r="F221" i="3"/>
  <c r="F176" i="3"/>
  <c r="F296" i="3"/>
  <c r="M46" i="5"/>
  <c r="P76" i="5"/>
  <c r="M16" i="5"/>
  <c r="N112" i="5"/>
  <c r="C191" i="3"/>
  <c r="C236" i="3"/>
  <c r="G116" i="3"/>
  <c r="G101" i="3"/>
  <c r="P58" i="5"/>
  <c r="C311" i="3"/>
  <c r="G356" i="3"/>
  <c r="C341" i="3"/>
  <c r="P82" i="5"/>
  <c r="E11" i="3"/>
  <c r="E4" i="3" s="1"/>
  <c r="Q112" i="5"/>
  <c r="E191" i="3"/>
  <c r="H221" i="3"/>
  <c r="F371" i="3"/>
  <c r="E356" i="3"/>
  <c r="F11" i="3"/>
  <c r="C116" i="3"/>
  <c r="D341" i="3"/>
  <c r="F161" i="3"/>
  <c r="C206" i="3"/>
  <c r="F326" i="3"/>
  <c r="H386" i="3"/>
  <c r="C371" i="3"/>
  <c r="D59" i="13"/>
  <c r="C59" i="13"/>
  <c r="A59" i="13"/>
  <c r="B59" i="13"/>
  <c r="A307" i="8"/>
  <c r="B306" i="8"/>
  <c r="C306" i="8"/>
  <c r="D67" i="13"/>
  <c r="C67" i="13"/>
  <c r="A67" i="13"/>
  <c r="B67" i="13"/>
  <c r="B15" i="13"/>
  <c r="D15" i="13"/>
  <c r="C15" i="13"/>
  <c r="O8" i="7"/>
  <c r="H45" i="8"/>
  <c r="E46" i="3" s="1"/>
  <c r="D42" i="3"/>
  <c r="E14" i="3"/>
  <c r="F35" i="3"/>
  <c r="E20" i="3"/>
  <c r="D21" i="13"/>
  <c r="C21" i="13"/>
  <c r="D46" i="13"/>
  <c r="C46" i="13"/>
  <c r="B46" i="13"/>
  <c r="A46" i="13"/>
  <c r="C12" i="7"/>
  <c r="H13" i="8"/>
  <c r="F57" i="3" s="1"/>
  <c r="D82" i="13"/>
  <c r="C82" i="13"/>
  <c r="A82" i="13"/>
  <c r="B82" i="13"/>
  <c r="E5" i="7"/>
  <c r="E117" i="3"/>
  <c r="D102" i="3"/>
  <c r="E282" i="3"/>
  <c r="C222" i="3"/>
  <c r="F12" i="3"/>
  <c r="C192" i="3"/>
  <c r="H117" i="3"/>
  <c r="H132" i="3"/>
  <c r="G42" i="3"/>
  <c r="D87" i="3"/>
  <c r="G192" i="3"/>
  <c r="D162" i="3"/>
  <c r="H147" i="3"/>
  <c r="H177" i="3"/>
  <c r="F147" i="3"/>
  <c r="G162" i="3"/>
  <c r="C147" i="3"/>
  <c r="D387" i="3"/>
  <c r="D177" i="3"/>
  <c r="G147" i="3"/>
  <c r="F132" i="3"/>
  <c r="E297" i="3"/>
  <c r="G102" i="3"/>
  <c r="E237" i="3"/>
  <c r="F312" i="3"/>
  <c r="C357" i="3"/>
  <c r="F252" i="3"/>
  <c r="G312" i="3"/>
  <c r="E372" i="3"/>
  <c r="F192" i="3"/>
  <c r="G357" i="3"/>
  <c r="F297" i="3"/>
  <c r="D222" i="3"/>
  <c r="F102" i="3"/>
  <c r="C237" i="3"/>
  <c r="E222" i="3"/>
  <c r="H162" i="3"/>
  <c r="D27" i="3"/>
  <c r="F267" i="3"/>
  <c r="G207" i="3"/>
  <c r="H27" i="3"/>
  <c r="D342" i="3"/>
  <c r="E252" i="3"/>
  <c r="E267" i="3"/>
  <c r="E102" i="3"/>
  <c r="E57" i="3"/>
  <c r="F237" i="3"/>
  <c r="E177" i="3"/>
  <c r="H222" i="3"/>
  <c r="D207" i="3"/>
  <c r="D72" i="3"/>
  <c r="C372" i="3"/>
  <c r="E87" i="3"/>
  <c r="F117" i="3"/>
  <c r="C282" i="3"/>
  <c r="F207" i="3"/>
  <c r="D282" i="3"/>
  <c r="H192" i="3"/>
  <c r="D312" i="3"/>
  <c r="C312" i="3"/>
  <c r="H342" i="3"/>
  <c r="D327" i="3"/>
  <c r="F327" i="3"/>
  <c r="C342" i="3"/>
  <c r="F387" i="3"/>
  <c r="D297" i="3"/>
  <c r="F87" i="3"/>
  <c r="F282" i="3"/>
  <c r="H72" i="3"/>
  <c r="C132" i="3"/>
  <c r="C117" i="3"/>
  <c r="H267" i="3"/>
  <c r="E192" i="3"/>
  <c r="G267" i="3"/>
  <c r="D192" i="3"/>
  <c r="H387" i="3"/>
  <c r="D117" i="3"/>
  <c r="D237" i="3"/>
  <c r="M28" i="5"/>
  <c r="E312" i="3"/>
  <c r="H312" i="3"/>
  <c r="F357" i="3"/>
  <c r="E132" i="3"/>
  <c r="L22" i="5"/>
  <c r="G342" i="3"/>
  <c r="D372" i="3"/>
  <c r="D267" i="3"/>
  <c r="F177" i="3"/>
  <c r="C267" i="3"/>
  <c r="G177" i="3"/>
  <c r="F372" i="3"/>
  <c r="H252" i="3"/>
  <c r="H87" i="3"/>
  <c r="E357" i="3"/>
  <c r="C297" i="3"/>
  <c r="G282" i="3"/>
  <c r="C327" i="3"/>
  <c r="C207" i="3"/>
  <c r="L10" i="5"/>
  <c r="C387" i="3"/>
  <c r="H102" i="3"/>
  <c r="E162" i="3"/>
  <c r="G252" i="3"/>
  <c r="C162" i="3"/>
  <c r="C177" i="3"/>
  <c r="H282" i="3"/>
  <c r="H207" i="3"/>
  <c r="D132" i="3"/>
  <c r="G372" i="3"/>
  <c r="G117" i="3"/>
  <c r="E342" i="3"/>
  <c r="D147" i="3"/>
  <c r="C252" i="3"/>
  <c r="G132" i="3"/>
  <c r="D252" i="3"/>
  <c r="F162" i="3"/>
  <c r="L28" i="5"/>
  <c r="E387" i="3"/>
  <c r="G387" i="3"/>
  <c r="F222" i="3"/>
  <c r="H327" i="3"/>
  <c r="G327" i="3"/>
  <c r="G222" i="3"/>
  <c r="D357" i="3"/>
  <c r="F342" i="3"/>
  <c r="H297" i="3"/>
  <c r="H237" i="3"/>
  <c r="G297" i="3"/>
  <c r="G237" i="3"/>
  <c r="E147" i="3"/>
  <c r="H372" i="3"/>
  <c r="H357" i="3"/>
  <c r="E327" i="3"/>
  <c r="C102" i="3"/>
  <c r="E207" i="3"/>
  <c r="H44" i="8"/>
  <c r="E76" i="3" s="1"/>
  <c r="E69" i="3" s="1"/>
  <c r="O7" i="7"/>
  <c r="C52" i="13"/>
  <c r="B52" i="13"/>
  <c r="A52" i="13"/>
  <c r="D52" i="13"/>
  <c r="D45" i="13"/>
  <c r="C45" i="13"/>
  <c r="B45" i="13"/>
  <c r="A45" i="13"/>
  <c r="G76" i="3"/>
  <c r="H42" i="3"/>
  <c r="D9" i="3"/>
  <c r="G44" i="3"/>
  <c r="G37" i="3" s="1"/>
  <c r="I18" i="7"/>
  <c r="H37" i="8"/>
  <c r="H29" i="3" s="1"/>
  <c r="H22" i="3" s="1"/>
  <c r="D13" i="13"/>
  <c r="C13" i="13"/>
  <c r="B13" i="13"/>
  <c r="E23" i="4"/>
  <c r="B23" i="13" s="1"/>
  <c r="K4" i="7"/>
  <c r="H91" i="3"/>
  <c r="A13" i="13"/>
  <c r="E35" i="3"/>
  <c r="G46" i="3"/>
  <c r="H14" i="3"/>
  <c r="D81" i="13"/>
  <c r="C81" i="13"/>
  <c r="A81" i="13"/>
  <c r="B81" i="13"/>
  <c r="H30" i="8"/>
  <c r="F74" i="3" s="1"/>
  <c r="I11" i="7"/>
  <c r="B38" i="13"/>
  <c r="D38" i="13"/>
  <c r="C38" i="13"/>
  <c r="A38" i="13"/>
  <c r="D6" i="13"/>
  <c r="C6" i="13"/>
  <c r="A6" i="13"/>
  <c r="B6" i="13"/>
  <c r="E30" i="7"/>
  <c r="K12" i="7"/>
  <c r="A14" i="13"/>
  <c r="D14" i="13"/>
  <c r="C14" i="13"/>
  <c r="B14" i="13"/>
  <c r="C11" i="7"/>
  <c r="H12" i="8"/>
  <c r="F72" i="3" s="1"/>
  <c r="D23" i="13"/>
  <c r="C23" i="13"/>
  <c r="C6" i="7"/>
  <c r="H7" i="8"/>
  <c r="D57" i="3" s="1"/>
  <c r="D51" i="13"/>
  <c r="C51" i="13"/>
  <c r="B51" i="13"/>
  <c r="A51" i="13"/>
  <c r="B76" i="13"/>
  <c r="D76" i="13"/>
  <c r="C76" i="13"/>
  <c r="A76" i="13"/>
  <c r="D44" i="13"/>
  <c r="C44" i="13"/>
  <c r="B44" i="13"/>
  <c r="A44" i="13"/>
  <c r="B68" i="13"/>
  <c r="D68" i="13"/>
  <c r="A68" i="13"/>
  <c r="C68" i="13"/>
  <c r="I17" i="7"/>
  <c r="H36" i="8"/>
  <c r="H44" i="3" s="1"/>
  <c r="H37" i="3" s="1"/>
  <c r="D61" i="13"/>
  <c r="C61" i="13"/>
  <c r="B61" i="13"/>
  <c r="A61" i="13"/>
  <c r="H12" i="3"/>
  <c r="B21" i="13"/>
  <c r="A21" i="13"/>
  <c r="D74" i="3"/>
  <c r="D67" i="3" s="1"/>
  <c r="C9" i="3"/>
  <c r="G89" i="3"/>
  <c r="K22" i="7"/>
  <c r="Q16" i="7"/>
  <c r="E29" i="7"/>
  <c r="K11" i="7"/>
  <c r="I3" i="7"/>
  <c r="H22" i="8"/>
  <c r="C74" i="3" s="1"/>
  <c r="E7" i="4"/>
  <c r="B7" i="13" s="1"/>
  <c r="E6" i="7"/>
  <c r="D173" i="12"/>
  <c r="D303" i="13"/>
  <c r="B303" i="13"/>
  <c r="C303" i="13"/>
  <c r="A303" i="13"/>
  <c r="I10" i="7"/>
  <c r="H29" i="8"/>
  <c r="E74" i="3" s="1"/>
  <c r="A15" i="13"/>
  <c r="A23" i="13"/>
  <c r="C31" i="3"/>
  <c r="C39" i="3"/>
  <c r="E5" i="3"/>
  <c r="I22" i="7"/>
  <c r="O16" i="7"/>
  <c r="H53" i="8"/>
  <c r="H76" i="3" s="1"/>
  <c r="H69" i="3" s="1"/>
  <c r="D37" i="13"/>
  <c r="C37" i="13"/>
  <c r="A37" i="13"/>
  <c r="B37" i="13"/>
  <c r="K2" i="7"/>
  <c r="F29" i="3"/>
  <c r="D29" i="3"/>
  <c r="F44" i="3"/>
  <c r="D104" i="3"/>
  <c r="C104" i="3"/>
  <c r="C89" i="3"/>
  <c r="H119" i="3"/>
  <c r="H239" i="3"/>
  <c r="D329" i="3"/>
  <c r="F164" i="3"/>
  <c r="E179" i="3"/>
  <c r="F119" i="3"/>
  <c r="C164" i="3"/>
  <c r="C254" i="3"/>
  <c r="E134" i="3"/>
  <c r="G209" i="3"/>
  <c r="H344" i="3"/>
  <c r="C329" i="3"/>
  <c r="D314" i="3"/>
  <c r="D374" i="3"/>
  <c r="E389" i="3"/>
  <c r="C149" i="3"/>
  <c r="H314" i="3"/>
  <c r="F389" i="3"/>
  <c r="E284" i="3"/>
  <c r="G329" i="3"/>
  <c r="C239" i="3"/>
  <c r="F359" i="3"/>
  <c r="G389" i="3"/>
  <c r="E299" i="3"/>
  <c r="C359" i="3"/>
  <c r="C374" i="3"/>
  <c r="F59" i="3"/>
  <c r="G344" i="3"/>
  <c r="F254" i="3"/>
  <c r="F149" i="3"/>
  <c r="D149" i="3"/>
  <c r="H89" i="3"/>
  <c r="G74" i="3"/>
  <c r="F134" i="3"/>
  <c r="G269" i="3"/>
  <c r="F179" i="3"/>
  <c r="H209" i="3"/>
  <c r="E104" i="3"/>
  <c r="D224" i="3"/>
  <c r="E329" i="3"/>
  <c r="H329" i="3"/>
  <c r="G314" i="3"/>
  <c r="F314" i="3"/>
  <c r="F239" i="3"/>
  <c r="D239" i="3"/>
  <c r="G359" i="3"/>
  <c r="F284" i="3"/>
  <c r="H224" i="3"/>
  <c r="D269" i="3"/>
  <c r="D299" i="3"/>
  <c r="H74" i="3"/>
  <c r="H269" i="3"/>
  <c r="F344" i="3"/>
  <c r="G284" i="3"/>
  <c r="E194" i="3"/>
  <c r="H284" i="3"/>
  <c r="G299" i="3"/>
  <c r="C209" i="3"/>
  <c r="C134" i="3"/>
  <c r="G119" i="3"/>
  <c r="G254" i="3"/>
  <c r="E119" i="3"/>
  <c r="F209" i="3"/>
  <c r="C194" i="3"/>
  <c r="H134" i="3"/>
  <c r="C314" i="3"/>
  <c r="G239" i="3"/>
  <c r="E314" i="3"/>
  <c r="C344" i="3"/>
  <c r="F374" i="3"/>
  <c r="D179" i="3"/>
  <c r="G164" i="3"/>
  <c r="D344" i="3"/>
  <c r="G179" i="3"/>
  <c r="H359" i="3"/>
  <c r="H104" i="3"/>
  <c r="D209" i="3"/>
  <c r="G59" i="3"/>
  <c r="C224" i="3"/>
  <c r="G224" i="3"/>
  <c r="H389" i="3"/>
  <c r="C14" i="3"/>
  <c r="F299" i="3"/>
  <c r="D14" i="3"/>
  <c r="E254" i="3"/>
  <c r="D134" i="3"/>
  <c r="E149" i="3"/>
  <c r="E269" i="3"/>
  <c r="G104" i="3"/>
  <c r="E209" i="3"/>
  <c r="E344" i="3"/>
  <c r="G149" i="3"/>
  <c r="F224" i="3"/>
  <c r="F14" i="3"/>
  <c r="F329" i="3"/>
  <c r="H149" i="3"/>
  <c r="F194" i="3"/>
  <c r="F269" i="3"/>
  <c r="C299" i="3"/>
  <c r="H164" i="3"/>
  <c r="D389" i="3"/>
  <c r="G194" i="3"/>
  <c r="E359" i="3"/>
  <c r="D359" i="3"/>
  <c r="G374" i="3"/>
  <c r="L17" i="5"/>
  <c r="H194" i="3"/>
  <c r="F104" i="3"/>
  <c r="C284" i="3"/>
  <c r="E164" i="3"/>
  <c r="D194" i="3"/>
  <c r="D284" i="3"/>
  <c r="D254" i="3"/>
  <c r="C179" i="3"/>
  <c r="E224" i="3"/>
  <c r="C119" i="3"/>
  <c r="H59" i="3"/>
  <c r="D164" i="3"/>
  <c r="H374" i="3"/>
  <c r="G134" i="3"/>
  <c r="E239" i="3"/>
  <c r="H299" i="3"/>
  <c r="H254" i="3"/>
  <c r="D119" i="3"/>
  <c r="C389" i="3"/>
  <c r="E374" i="3"/>
  <c r="H179" i="3"/>
  <c r="C269" i="3"/>
  <c r="O9" i="7"/>
  <c r="H46" i="8"/>
  <c r="H61" i="3" s="1"/>
  <c r="D74" i="13"/>
  <c r="C74" i="13"/>
  <c r="A74" i="13"/>
  <c r="B74" i="13"/>
  <c r="D66" i="13"/>
  <c r="C66" i="13"/>
  <c r="A66" i="13"/>
  <c r="B66" i="13"/>
  <c r="D75" i="13"/>
  <c r="C75" i="13"/>
  <c r="B75" i="13"/>
  <c r="A75" i="13"/>
  <c r="D7" i="13"/>
  <c r="C7" i="13"/>
  <c r="A36" i="13"/>
  <c r="D36" i="13"/>
  <c r="C36" i="13"/>
  <c r="B36" i="13"/>
  <c r="E28" i="7"/>
  <c r="K10" i="7"/>
  <c r="E31" i="3"/>
  <c r="A7" i="13"/>
  <c r="B96" i="6"/>
  <c r="A188" i="15"/>
  <c r="B188" i="15" s="1"/>
  <c r="A236" i="15"/>
  <c r="B236" i="15" s="1"/>
  <c r="B212" i="15"/>
  <c r="A213" i="15"/>
  <c r="B213" i="15" s="1"/>
  <c r="B175" i="15"/>
  <c r="A176" i="15"/>
  <c r="B198" i="15"/>
  <c r="A199" i="15"/>
  <c r="C108" i="12"/>
  <c r="B223" i="15"/>
  <c r="A224" i="15"/>
  <c r="C106" i="12"/>
  <c r="C102" i="12"/>
  <c r="C98" i="12"/>
  <c r="C94" i="12"/>
  <c r="C90" i="12"/>
  <c r="C88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102" i="6"/>
  <c r="A103" i="6"/>
  <c r="B114" i="6"/>
  <c r="A115" i="6"/>
  <c r="B90" i="6"/>
  <c r="A91" i="6"/>
  <c r="B121" i="6"/>
  <c r="A122" i="6"/>
  <c r="B97" i="6"/>
  <c r="A98" i="6"/>
  <c r="B108" i="6"/>
  <c r="A109" i="6"/>
  <c r="B152" i="6"/>
  <c r="B146" i="6"/>
  <c r="B134" i="6"/>
  <c r="B308" i="15"/>
  <c r="A309" i="15"/>
  <c r="B309" i="15" s="1"/>
  <c r="A297" i="15"/>
  <c r="B297" i="15" s="1"/>
  <c r="B296" i="15"/>
  <c r="B284" i="15"/>
  <c r="A285" i="15"/>
  <c r="B285" i="15" s="1"/>
  <c r="A272" i="15"/>
  <c r="B271" i="15"/>
  <c r="B260" i="15"/>
  <c r="A261" i="15"/>
  <c r="B261" i="15" s="1"/>
  <c r="B247" i="15"/>
  <c r="A248" i="15"/>
  <c r="G50" i="3" l="1"/>
  <c r="H39" i="3"/>
  <c r="M19" i="5"/>
  <c r="D16" i="5"/>
  <c r="D19" i="5" s="1"/>
  <c r="E334" i="3"/>
  <c r="E335" i="3"/>
  <c r="D58" i="5"/>
  <c r="D61" i="5" s="1"/>
  <c r="M61" i="5"/>
  <c r="D364" i="3"/>
  <c r="D365" i="3"/>
  <c r="C259" i="3"/>
  <c r="C260" i="3"/>
  <c r="R100" i="5"/>
  <c r="R103" i="5" s="1"/>
  <c r="C100" i="5"/>
  <c r="L103" i="5"/>
  <c r="Q145" i="5"/>
  <c r="H142" i="5"/>
  <c r="H145" i="5" s="1"/>
  <c r="C119" i="5"/>
  <c r="I119" i="5" s="1"/>
  <c r="R119" i="5"/>
  <c r="F21" i="3"/>
  <c r="F22" i="3"/>
  <c r="G367" i="3"/>
  <c r="G366" i="3"/>
  <c r="H6" i="3"/>
  <c r="H7" i="3"/>
  <c r="G337" i="3"/>
  <c r="G336" i="3"/>
  <c r="F96" i="3"/>
  <c r="F97" i="3"/>
  <c r="F324" i="3"/>
  <c r="F323" i="3"/>
  <c r="E248" i="3"/>
  <c r="E249" i="3"/>
  <c r="G323" i="3"/>
  <c r="G324" i="3"/>
  <c r="C72" i="5"/>
  <c r="I72" i="5" s="1"/>
  <c r="R72" i="5"/>
  <c r="F173" i="3"/>
  <c r="F174" i="3"/>
  <c r="R114" i="5"/>
  <c r="C114" i="5"/>
  <c r="I114" i="5" s="1"/>
  <c r="R18" i="5"/>
  <c r="C18" i="5"/>
  <c r="I18" i="5" s="1"/>
  <c r="R30" i="5"/>
  <c r="C30" i="5"/>
  <c r="I30" i="5" s="1"/>
  <c r="H218" i="3"/>
  <c r="H219" i="3"/>
  <c r="F83" i="3"/>
  <c r="F84" i="3"/>
  <c r="E188" i="3"/>
  <c r="E189" i="3"/>
  <c r="D203" i="3"/>
  <c r="D204" i="3"/>
  <c r="C132" i="5"/>
  <c r="I132" i="5" s="1"/>
  <c r="R132" i="5"/>
  <c r="F128" i="3"/>
  <c r="F129" i="3"/>
  <c r="G383" i="3"/>
  <c r="G384" i="3"/>
  <c r="C10" i="5"/>
  <c r="R10" i="5"/>
  <c r="R13" i="5" s="1"/>
  <c r="L13" i="5"/>
  <c r="F306" i="8"/>
  <c r="G306" i="8"/>
  <c r="H379" i="3"/>
  <c r="H380" i="3"/>
  <c r="F364" i="3"/>
  <c r="F365" i="3"/>
  <c r="C304" i="3"/>
  <c r="C305" i="3"/>
  <c r="G76" i="5"/>
  <c r="G79" i="5" s="1"/>
  <c r="P79" i="5"/>
  <c r="M115" i="5"/>
  <c r="D112" i="5"/>
  <c r="D115" i="5" s="1"/>
  <c r="G34" i="5"/>
  <c r="G37" i="5" s="1"/>
  <c r="P37" i="5"/>
  <c r="H289" i="3"/>
  <c r="H290" i="3"/>
  <c r="D124" i="3"/>
  <c r="D125" i="3"/>
  <c r="E275" i="3"/>
  <c r="E274" i="3"/>
  <c r="E16" i="5"/>
  <c r="E19" i="5" s="1"/>
  <c r="N19" i="5"/>
  <c r="H49" i="3"/>
  <c r="F95" i="3"/>
  <c r="F94" i="3"/>
  <c r="F10" i="5"/>
  <c r="F13" i="5" s="1"/>
  <c r="O13" i="5"/>
  <c r="C46" i="5"/>
  <c r="L49" i="5"/>
  <c r="R46" i="5"/>
  <c r="R49" i="5" s="1"/>
  <c r="C349" i="3"/>
  <c r="C350" i="3"/>
  <c r="R106" i="5"/>
  <c r="R109" i="5" s="1"/>
  <c r="L109" i="5"/>
  <c r="C106" i="5"/>
  <c r="E79" i="3"/>
  <c r="E80" i="3"/>
  <c r="N103" i="5"/>
  <c r="E100" i="5"/>
  <c r="E103" i="5" s="1"/>
  <c r="H350" i="3"/>
  <c r="H349" i="3"/>
  <c r="H304" i="3"/>
  <c r="H305" i="3"/>
  <c r="P103" i="5"/>
  <c r="G100" i="5"/>
  <c r="G103" i="5" s="1"/>
  <c r="D5" i="3"/>
  <c r="D4" i="3"/>
  <c r="F79" i="3"/>
  <c r="F80" i="3"/>
  <c r="O37" i="5"/>
  <c r="F34" i="5"/>
  <c r="F37" i="5" s="1"/>
  <c r="E28" i="5"/>
  <c r="E31" i="5" s="1"/>
  <c r="N31" i="5"/>
  <c r="F28" i="5"/>
  <c r="F31" i="5" s="1"/>
  <c r="O31" i="5"/>
  <c r="E94" i="3"/>
  <c r="E95" i="3"/>
  <c r="F64" i="5"/>
  <c r="F67" i="5" s="1"/>
  <c r="O67" i="5"/>
  <c r="D259" i="3"/>
  <c r="D260" i="3"/>
  <c r="D184" i="3"/>
  <c r="D185" i="3"/>
  <c r="N43" i="5"/>
  <c r="E40" i="5"/>
  <c r="E43" i="5" s="1"/>
  <c r="R64" i="5"/>
  <c r="R67" i="5" s="1"/>
  <c r="C64" i="5"/>
  <c r="L67" i="5"/>
  <c r="O73" i="5"/>
  <c r="F70" i="5"/>
  <c r="F73" i="5" s="1"/>
  <c r="O157" i="5"/>
  <c r="F154" i="5"/>
  <c r="F157" i="5" s="1"/>
  <c r="L133" i="5"/>
  <c r="C130" i="5"/>
  <c r="R130" i="5"/>
  <c r="R133" i="5" s="1"/>
  <c r="N127" i="5"/>
  <c r="E124" i="5"/>
  <c r="E127" i="5" s="1"/>
  <c r="Q151" i="5"/>
  <c r="H148" i="5"/>
  <c r="H151" i="5" s="1"/>
  <c r="F156" i="3"/>
  <c r="F157" i="3"/>
  <c r="D111" i="3"/>
  <c r="D112" i="3"/>
  <c r="C113" i="5"/>
  <c r="I113" i="5" s="1"/>
  <c r="R113" i="5"/>
  <c r="E321" i="3"/>
  <c r="E322" i="3"/>
  <c r="E6" i="3"/>
  <c r="E7" i="3"/>
  <c r="G66" i="3"/>
  <c r="G67" i="3"/>
  <c r="D366" i="3"/>
  <c r="D367" i="3"/>
  <c r="F127" i="3"/>
  <c r="F126" i="3"/>
  <c r="E96" i="3"/>
  <c r="E97" i="3"/>
  <c r="D261" i="3"/>
  <c r="D262" i="3"/>
  <c r="D291" i="3"/>
  <c r="D292" i="3"/>
  <c r="C35" i="5"/>
  <c r="I35" i="5" s="1"/>
  <c r="R35" i="5"/>
  <c r="F321" i="3"/>
  <c r="F322" i="3"/>
  <c r="G156" i="3"/>
  <c r="G157" i="3"/>
  <c r="C96" i="3"/>
  <c r="C97" i="3"/>
  <c r="R71" i="5"/>
  <c r="C71" i="5"/>
  <c r="I71" i="5" s="1"/>
  <c r="D171" i="3"/>
  <c r="D172" i="3"/>
  <c r="C261" i="3"/>
  <c r="C262" i="3"/>
  <c r="D381" i="3"/>
  <c r="D382" i="3"/>
  <c r="G186" i="3"/>
  <c r="G187" i="3"/>
  <c r="C126" i="3"/>
  <c r="C127" i="3"/>
  <c r="C131" i="5"/>
  <c r="I131" i="5" s="1"/>
  <c r="R131" i="5"/>
  <c r="C143" i="5"/>
  <c r="I143" i="5" s="1"/>
  <c r="R143" i="5"/>
  <c r="C149" i="5"/>
  <c r="I149" i="5" s="1"/>
  <c r="R149" i="5"/>
  <c r="G353" i="3"/>
  <c r="G354" i="3"/>
  <c r="C368" i="3"/>
  <c r="C369" i="3"/>
  <c r="E53" i="3"/>
  <c r="E54" i="3"/>
  <c r="G203" i="3"/>
  <c r="G204" i="3"/>
  <c r="E173" i="3"/>
  <c r="E174" i="3"/>
  <c r="E98" i="3"/>
  <c r="E99" i="3"/>
  <c r="D263" i="3"/>
  <c r="D264" i="3"/>
  <c r="G128" i="3"/>
  <c r="G129" i="3"/>
  <c r="D68" i="3"/>
  <c r="D69" i="3"/>
  <c r="H188" i="3"/>
  <c r="H189" i="3"/>
  <c r="H83" i="3"/>
  <c r="H84" i="3"/>
  <c r="E128" i="3"/>
  <c r="E129" i="3"/>
  <c r="H98" i="3"/>
  <c r="H99" i="3"/>
  <c r="D143" i="3"/>
  <c r="D144" i="3"/>
  <c r="G188" i="3"/>
  <c r="G189" i="3"/>
  <c r="F38" i="3"/>
  <c r="F39" i="3"/>
  <c r="E16" i="3"/>
  <c r="E9" i="3" s="1"/>
  <c r="C364" i="3"/>
  <c r="C365" i="3"/>
  <c r="Q85" i="5"/>
  <c r="H82" i="5"/>
  <c r="H85" i="5" s="1"/>
  <c r="D109" i="3"/>
  <c r="D110" i="3"/>
  <c r="Q133" i="5"/>
  <c r="H130" i="5"/>
  <c r="H133" i="5" s="1"/>
  <c r="C51" i="3"/>
  <c r="C52" i="3"/>
  <c r="E156" i="3"/>
  <c r="E157" i="3"/>
  <c r="E261" i="3"/>
  <c r="E262" i="3"/>
  <c r="E66" i="3"/>
  <c r="E67" i="3"/>
  <c r="F81" i="3"/>
  <c r="F82" i="3"/>
  <c r="E111" i="3"/>
  <c r="E112" i="3"/>
  <c r="C22" i="3"/>
  <c r="C21" i="3"/>
  <c r="G72" i="3"/>
  <c r="G27" i="3"/>
  <c r="G20" i="3" s="1"/>
  <c r="H278" i="3"/>
  <c r="H279" i="3"/>
  <c r="G339" i="3"/>
  <c r="G338" i="3"/>
  <c r="F353" i="3"/>
  <c r="F354" i="3"/>
  <c r="F338" i="3"/>
  <c r="F339" i="3"/>
  <c r="C293" i="3"/>
  <c r="C294" i="3"/>
  <c r="G98" i="3"/>
  <c r="G99" i="3"/>
  <c r="C263" i="3"/>
  <c r="C264" i="3"/>
  <c r="F89" i="3"/>
  <c r="G306" i="13"/>
  <c r="E306" i="8"/>
  <c r="A306" i="4"/>
  <c r="H306" i="4" s="1"/>
  <c r="D306" i="8"/>
  <c r="H306" i="8" s="1"/>
  <c r="F319" i="3"/>
  <c r="F320" i="3"/>
  <c r="H215" i="3"/>
  <c r="H214" i="3"/>
  <c r="P61" i="5"/>
  <c r="G58" i="5"/>
  <c r="G61" i="5" s="1"/>
  <c r="D46" i="5"/>
  <c r="D49" i="5" s="1"/>
  <c r="M49" i="5"/>
  <c r="M91" i="5"/>
  <c r="D88" i="5"/>
  <c r="D91" i="5" s="1"/>
  <c r="C274" i="3"/>
  <c r="C275" i="3"/>
  <c r="E230" i="3"/>
  <c r="E229" i="3"/>
  <c r="H244" i="3"/>
  <c r="H245" i="3"/>
  <c r="C154" i="3"/>
  <c r="C155" i="3"/>
  <c r="E49" i="3"/>
  <c r="E50" i="3"/>
  <c r="F334" i="3"/>
  <c r="F335" i="3"/>
  <c r="G40" i="5"/>
  <c r="G43" i="5" s="1"/>
  <c r="P43" i="5"/>
  <c r="E364" i="3"/>
  <c r="E365" i="3"/>
  <c r="H64" i="3"/>
  <c r="H65" i="3"/>
  <c r="N13" i="5"/>
  <c r="E10" i="5"/>
  <c r="E13" i="5" s="1"/>
  <c r="F4" i="5"/>
  <c r="F7" i="5" s="1"/>
  <c r="O7" i="5"/>
  <c r="E34" i="5"/>
  <c r="E37" i="5" s="1"/>
  <c r="N37" i="5"/>
  <c r="Q37" i="5"/>
  <c r="H34" i="5"/>
  <c r="H37" i="5" s="1"/>
  <c r="H365" i="3"/>
  <c r="H364" i="3"/>
  <c r="F52" i="5"/>
  <c r="F55" i="5" s="1"/>
  <c r="O55" i="5"/>
  <c r="G28" i="5"/>
  <c r="G31" i="5" s="1"/>
  <c r="P31" i="5"/>
  <c r="E4" i="5"/>
  <c r="E7" i="5" s="1"/>
  <c r="N7" i="5"/>
  <c r="N55" i="5"/>
  <c r="E52" i="5"/>
  <c r="E55" i="5" s="1"/>
  <c r="G304" i="3"/>
  <c r="G305" i="3"/>
  <c r="G10" i="5"/>
  <c r="G13" i="5" s="1"/>
  <c r="P13" i="5"/>
  <c r="H118" i="5"/>
  <c r="H121" i="5" s="1"/>
  <c r="Q121" i="5"/>
  <c r="D200" i="3"/>
  <c r="D199" i="3"/>
  <c r="H94" i="3"/>
  <c r="H95" i="3"/>
  <c r="M55" i="5"/>
  <c r="D52" i="5"/>
  <c r="D55" i="5" s="1"/>
  <c r="D274" i="3"/>
  <c r="D275" i="3"/>
  <c r="G46" i="5"/>
  <c r="G49" i="5" s="1"/>
  <c r="P49" i="5"/>
  <c r="D229" i="3"/>
  <c r="D230" i="3"/>
  <c r="M133" i="5"/>
  <c r="D130" i="5"/>
  <c r="D133" i="5" s="1"/>
  <c r="L145" i="5"/>
  <c r="R142" i="5"/>
  <c r="R145" i="5" s="1"/>
  <c r="C142" i="5"/>
  <c r="C148" i="5"/>
  <c r="R148" i="5"/>
  <c r="R151" i="5" s="1"/>
  <c r="L151" i="5"/>
  <c r="M127" i="5"/>
  <c r="D124" i="5"/>
  <c r="D127" i="5" s="1"/>
  <c r="H111" i="3"/>
  <c r="H112" i="3"/>
  <c r="D96" i="3"/>
  <c r="D97" i="3"/>
  <c r="G171" i="3"/>
  <c r="G172" i="3"/>
  <c r="C83" i="5"/>
  <c r="I83" i="5" s="1"/>
  <c r="R83" i="5"/>
  <c r="G126" i="3"/>
  <c r="G127" i="3"/>
  <c r="E186" i="3"/>
  <c r="E187" i="3"/>
  <c r="C29" i="5"/>
  <c r="I29" i="5" s="1"/>
  <c r="R29" i="5"/>
  <c r="F141" i="3"/>
  <c r="F142" i="3"/>
  <c r="G231" i="3"/>
  <c r="G232" i="3"/>
  <c r="H382" i="3"/>
  <c r="H381" i="3"/>
  <c r="D37" i="3"/>
  <c r="D36" i="3"/>
  <c r="H321" i="3"/>
  <c r="H322" i="3"/>
  <c r="H82" i="3"/>
  <c r="H81" i="3"/>
  <c r="G276" i="3"/>
  <c r="G277" i="3"/>
  <c r="E306" i="3"/>
  <c r="E307" i="3"/>
  <c r="H96" i="3"/>
  <c r="H97" i="3"/>
  <c r="H306" i="3"/>
  <c r="H307" i="3"/>
  <c r="E51" i="3"/>
  <c r="E52" i="3"/>
  <c r="H291" i="3"/>
  <c r="H292" i="3"/>
  <c r="C231" i="3"/>
  <c r="C232" i="3"/>
  <c r="C107" i="5"/>
  <c r="I107" i="5" s="1"/>
  <c r="R107" i="5"/>
  <c r="H246" i="3"/>
  <c r="H247" i="3"/>
  <c r="R125" i="5"/>
  <c r="C125" i="5"/>
  <c r="I125" i="5" s="1"/>
  <c r="C323" i="3"/>
  <c r="C324" i="3"/>
  <c r="F98" i="3"/>
  <c r="F99" i="3"/>
  <c r="E368" i="3"/>
  <c r="E369" i="3"/>
  <c r="H339" i="3"/>
  <c r="H338" i="3"/>
  <c r="E308" i="3"/>
  <c r="E309" i="3"/>
  <c r="H143" i="3"/>
  <c r="H144" i="3"/>
  <c r="E143" i="3"/>
  <c r="E144" i="3"/>
  <c r="G8" i="3"/>
  <c r="G9" i="3"/>
  <c r="R42" i="5"/>
  <c r="C42" i="5"/>
  <c r="I42" i="5" s="1"/>
  <c r="C113" i="3"/>
  <c r="C114" i="3"/>
  <c r="C188" i="3"/>
  <c r="C189" i="3"/>
  <c r="C128" i="3"/>
  <c r="C129" i="3"/>
  <c r="G263" i="3"/>
  <c r="G264" i="3"/>
  <c r="C278" i="3"/>
  <c r="C279" i="3"/>
  <c r="D218" i="3"/>
  <c r="D219" i="3"/>
  <c r="E233" i="3"/>
  <c r="E234" i="3"/>
  <c r="C150" i="5"/>
  <c r="I150" i="5" s="1"/>
  <c r="R150" i="5"/>
  <c r="E263" i="3"/>
  <c r="E264" i="3"/>
  <c r="G294" i="3"/>
  <c r="G293" i="3"/>
  <c r="R12" i="5"/>
  <c r="C12" i="5"/>
  <c r="I12" i="5" s="1"/>
  <c r="D188" i="3"/>
  <c r="D189" i="3"/>
  <c r="E349" i="3"/>
  <c r="E350" i="3"/>
  <c r="F82" i="5"/>
  <c r="F85" i="5" s="1"/>
  <c r="O85" i="5"/>
  <c r="D349" i="3"/>
  <c r="D350" i="3"/>
  <c r="D10" i="5"/>
  <c r="D13" i="5" s="1"/>
  <c r="M13" i="5"/>
  <c r="L91" i="5"/>
  <c r="C88" i="5"/>
  <c r="R88" i="5"/>
  <c r="R91" i="5" s="1"/>
  <c r="F6" i="3"/>
  <c r="F7" i="3"/>
  <c r="D141" i="3"/>
  <c r="D142" i="3"/>
  <c r="A308" i="8"/>
  <c r="C307" i="8"/>
  <c r="B307" i="8"/>
  <c r="C199" i="3"/>
  <c r="C200" i="3"/>
  <c r="E184" i="3"/>
  <c r="E185" i="3"/>
  <c r="G94" i="3"/>
  <c r="G95" i="3"/>
  <c r="F289" i="3"/>
  <c r="F290" i="3"/>
  <c r="R34" i="5"/>
  <c r="R37" i="5" s="1"/>
  <c r="L37" i="5"/>
  <c r="C34" i="5"/>
  <c r="C16" i="5"/>
  <c r="L19" i="5"/>
  <c r="R16" i="5"/>
  <c r="R19" i="5" s="1"/>
  <c r="H88" i="5"/>
  <c r="H91" i="5" s="1"/>
  <c r="Q91" i="5"/>
  <c r="H199" i="3"/>
  <c r="H200" i="3"/>
  <c r="E199" i="3"/>
  <c r="E200" i="3"/>
  <c r="F76" i="5"/>
  <c r="F79" i="5" s="1"/>
  <c r="O79" i="5"/>
  <c r="Q73" i="5"/>
  <c r="H70" i="5"/>
  <c r="H73" i="5" s="1"/>
  <c r="D19" i="3"/>
  <c r="D20" i="3"/>
  <c r="H40" i="5"/>
  <c r="H43" i="5" s="1"/>
  <c r="Q43" i="5"/>
  <c r="F94" i="5"/>
  <c r="F97" i="5" s="1"/>
  <c r="O97" i="5"/>
  <c r="O109" i="5"/>
  <c r="F106" i="5"/>
  <c r="F109" i="5" s="1"/>
  <c r="M25" i="5"/>
  <c r="D22" i="5"/>
  <c r="D25" i="5" s="1"/>
  <c r="G4" i="3"/>
  <c r="G5" i="3"/>
  <c r="G154" i="3"/>
  <c r="G155" i="3"/>
  <c r="E58" i="5"/>
  <c r="E61" i="5" s="1"/>
  <c r="N61" i="5"/>
  <c r="P25" i="5"/>
  <c r="G22" i="5"/>
  <c r="G25" i="5" s="1"/>
  <c r="E22" i="5"/>
  <c r="E25" i="5" s="1"/>
  <c r="N25" i="5"/>
  <c r="C4" i="3"/>
  <c r="C5" i="3"/>
  <c r="O25" i="5"/>
  <c r="F22" i="5"/>
  <c r="F25" i="5" s="1"/>
  <c r="R82" i="5"/>
  <c r="R85" i="5" s="1"/>
  <c r="L85" i="5"/>
  <c r="C82" i="5"/>
  <c r="G379" i="3"/>
  <c r="G380" i="3"/>
  <c r="D34" i="3"/>
  <c r="D35" i="3"/>
  <c r="H4" i="5"/>
  <c r="H7" i="5" s="1"/>
  <c r="Q7" i="5"/>
  <c r="H94" i="5"/>
  <c r="H97" i="5" s="1"/>
  <c r="Q97" i="5"/>
  <c r="F88" i="5"/>
  <c r="F91" i="5" s="1"/>
  <c r="O91" i="5"/>
  <c r="H154" i="3"/>
  <c r="H155" i="3"/>
  <c r="P97" i="5"/>
  <c r="G94" i="5"/>
  <c r="G97" i="5" s="1"/>
  <c r="F46" i="5"/>
  <c r="F49" i="5" s="1"/>
  <c r="O49" i="5"/>
  <c r="N79" i="5"/>
  <c r="E76" i="5"/>
  <c r="E79" i="5" s="1"/>
  <c r="Q139" i="5"/>
  <c r="H136" i="5"/>
  <c r="H139" i="5" s="1"/>
  <c r="P145" i="5"/>
  <c r="G142" i="5"/>
  <c r="G145" i="5" s="1"/>
  <c r="O151" i="5"/>
  <c r="F148" i="5"/>
  <c r="F151" i="5" s="1"/>
  <c r="N139" i="5"/>
  <c r="E136" i="5"/>
  <c r="E139" i="5" s="1"/>
  <c r="H66" i="3"/>
  <c r="H67" i="3"/>
  <c r="D351" i="3"/>
  <c r="D352" i="3"/>
  <c r="F351" i="3"/>
  <c r="F352" i="3"/>
  <c r="D231" i="3"/>
  <c r="D232" i="3"/>
  <c r="H216" i="3"/>
  <c r="H217" i="3"/>
  <c r="E171" i="3"/>
  <c r="E172" i="3"/>
  <c r="G381" i="3"/>
  <c r="G382" i="3"/>
  <c r="G246" i="3"/>
  <c r="G247" i="3"/>
  <c r="C6" i="3"/>
  <c r="C7" i="3"/>
  <c r="F336" i="3"/>
  <c r="F337" i="3"/>
  <c r="C66" i="3"/>
  <c r="C67" i="3"/>
  <c r="E231" i="3"/>
  <c r="E232" i="3"/>
  <c r="D337" i="3"/>
  <c r="D336" i="3"/>
  <c r="F171" i="3"/>
  <c r="F172" i="3"/>
  <c r="F216" i="3"/>
  <c r="F217" i="3"/>
  <c r="G351" i="3"/>
  <c r="G352" i="3"/>
  <c r="E81" i="3"/>
  <c r="E82" i="3"/>
  <c r="F307" i="3"/>
  <c r="F306" i="3"/>
  <c r="F201" i="3"/>
  <c r="F202" i="3"/>
  <c r="G201" i="3"/>
  <c r="G202" i="3"/>
  <c r="C141" i="3"/>
  <c r="C142" i="3"/>
  <c r="G216" i="3"/>
  <c r="G217" i="3"/>
  <c r="C366" i="3"/>
  <c r="C367" i="3"/>
  <c r="F231" i="3"/>
  <c r="F232" i="3"/>
  <c r="F186" i="3"/>
  <c r="F187" i="3"/>
  <c r="F291" i="3"/>
  <c r="F292" i="3"/>
  <c r="C155" i="5"/>
  <c r="I155" i="5" s="1"/>
  <c r="R155" i="5"/>
  <c r="R137" i="5"/>
  <c r="C137" i="5"/>
  <c r="I137" i="5" s="1"/>
  <c r="E44" i="3"/>
  <c r="C76" i="3"/>
  <c r="H263" i="3"/>
  <c r="H264" i="3"/>
  <c r="D309" i="3"/>
  <c r="D308" i="3"/>
  <c r="E353" i="3"/>
  <c r="E354" i="3"/>
  <c r="E293" i="3"/>
  <c r="E294" i="3"/>
  <c r="G233" i="3"/>
  <c r="G234" i="3"/>
  <c r="R138" i="5"/>
  <c r="C138" i="5"/>
  <c r="I138" i="5" s="1"/>
  <c r="C102" i="5"/>
  <c r="I102" i="5" s="1"/>
  <c r="R102" i="5"/>
  <c r="G218" i="3"/>
  <c r="G219" i="3"/>
  <c r="G113" i="3"/>
  <c r="G114" i="3"/>
  <c r="E323" i="3"/>
  <c r="E324" i="3"/>
  <c r="R84" i="5"/>
  <c r="C84" i="5"/>
  <c r="I84" i="5" s="1"/>
  <c r="C233" i="3"/>
  <c r="C234" i="3"/>
  <c r="D83" i="3"/>
  <c r="D84" i="3"/>
  <c r="F188" i="3"/>
  <c r="F189" i="3"/>
  <c r="H24" i="3"/>
  <c r="H64" i="5"/>
  <c r="H67" i="5" s="1"/>
  <c r="Q67" i="5"/>
  <c r="F349" i="3"/>
  <c r="F350" i="3"/>
  <c r="F64" i="3"/>
  <c r="F65" i="3"/>
  <c r="M139" i="5"/>
  <c r="D136" i="5"/>
  <c r="D139" i="5" s="1"/>
  <c r="F154" i="3"/>
  <c r="F155" i="3"/>
  <c r="H112" i="5"/>
  <c r="H115" i="5" s="1"/>
  <c r="Q115" i="5"/>
  <c r="G109" i="3"/>
  <c r="G110" i="3"/>
  <c r="F169" i="3"/>
  <c r="F170" i="3"/>
  <c r="F100" i="5"/>
  <c r="F103" i="5" s="1"/>
  <c r="O103" i="5"/>
  <c r="F244" i="3"/>
  <c r="F245" i="3"/>
  <c r="G229" i="3"/>
  <c r="G230" i="3"/>
  <c r="N91" i="5"/>
  <c r="E88" i="5"/>
  <c r="E91" i="5" s="1"/>
  <c r="E109" i="3"/>
  <c r="E110" i="3"/>
  <c r="H16" i="5"/>
  <c r="H19" i="5" s="1"/>
  <c r="Q19" i="5"/>
  <c r="D40" i="5"/>
  <c r="D43" i="5" s="1"/>
  <c r="M43" i="5"/>
  <c r="D106" i="5"/>
  <c r="D109" i="5" s="1"/>
  <c r="M109" i="5"/>
  <c r="N121" i="5"/>
  <c r="E118" i="5"/>
  <c r="E121" i="5" s="1"/>
  <c r="G139" i="3"/>
  <c r="G140" i="3"/>
  <c r="H4" i="3"/>
  <c r="H5" i="3"/>
  <c r="H52" i="5"/>
  <c r="H55" i="5" s="1"/>
  <c r="Q55" i="5"/>
  <c r="H100" i="5"/>
  <c r="H103" i="5" s="1"/>
  <c r="Q103" i="5"/>
  <c r="F16" i="5"/>
  <c r="F19" i="5" s="1"/>
  <c r="O19" i="5"/>
  <c r="G259" i="3"/>
  <c r="G260" i="3"/>
  <c r="O121" i="5"/>
  <c r="F118" i="5"/>
  <c r="F121" i="5" s="1"/>
  <c r="D64" i="5"/>
  <c r="D67" i="5" s="1"/>
  <c r="M67" i="5"/>
  <c r="D100" i="5"/>
  <c r="D103" i="5" s="1"/>
  <c r="M103" i="5"/>
  <c r="G274" i="3"/>
  <c r="G275" i="3"/>
  <c r="E154" i="3"/>
  <c r="E155" i="3"/>
  <c r="F380" i="3"/>
  <c r="F379" i="3"/>
  <c r="H184" i="3"/>
  <c r="H185" i="3"/>
  <c r="N109" i="5"/>
  <c r="E106" i="5"/>
  <c r="E109" i="5" s="1"/>
  <c r="R70" i="5"/>
  <c r="R73" i="5" s="1"/>
  <c r="C70" i="5"/>
  <c r="L73" i="5"/>
  <c r="H79" i="3"/>
  <c r="H80" i="3"/>
  <c r="Q49" i="5"/>
  <c r="H46" i="5"/>
  <c r="H49" i="5" s="1"/>
  <c r="F49" i="3"/>
  <c r="F50" i="3"/>
  <c r="G244" i="3"/>
  <c r="G245" i="3"/>
  <c r="D34" i="5"/>
  <c r="D37" i="5" s="1"/>
  <c r="M37" i="5"/>
  <c r="P157" i="5"/>
  <c r="G154" i="5"/>
  <c r="G157" i="5" s="1"/>
  <c r="F124" i="5"/>
  <c r="F127" i="5" s="1"/>
  <c r="O127" i="5"/>
  <c r="O139" i="5"/>
  <c r="F136" i="5"/>
  <c r="F139" i="5" s="1"/>
  <c r="M145" i="5"/>
  <c r="D142" i="5"/>
  <c r="D145" i="5" s="1"/>
  <c r="M157" i="5"/>
  <c r="D154" i="5"/>
  <c r="D157" i="5" s="1"/>
  <c r="F261" i="3"/>
  <c r="F262" i="3"/>
  <c r="E367" i="3"/>
  <c r="E366" i="3"/>
  <c r="G261" i="3"/>
  <c r="G262" i="3"/>
  <c r="C246" i="3"/>
  <c r="C247" i="3"/>
  <c r="E352" i="3"/>
  <c r="E351" i="3"/>
  <c r="F246" i="3"/>
  <c r="F247" i="3"/>
  <c r="E126" i="3"/>
  <c r="E127" i="3"/>
  <c r="C306" i="3"/>
  <c r="C307" i="3"/>
  <c r="C216" i="3"/>
  <c r="C217" i="3"/>
  <c r="C77" i="5"/>
  <c r="I77" i="5" s="1"/>
  <c r="R77" i="5"/>
  <c r="G321" i="3"/>
  <c r="G322" i="3"/>
  <c r="G52" i="3"/>
  <c r="G51" i="3"/>
  <c r="D216" i="3"/>
  <c r="D217" i="3"/>
  <c r="E217" i="3"/>
  <c r="E216" i="3"/>
  <c r="F111" i="3"/>
  <c r="F112" i="3"/>
  <c r="C336" i="3"/>
  <c r="C337" i="3"/>
  <c r="F37" i="3"/>
  <c r="F36" i="3"/>
  <c r="D186" i="3"/>
  <c r="D187" i="3"/>
  <c r="C95" i="5"/>
  <c r="I95" i="5" s="1"/>
  <c r="R95" i="5"/>
  <c r="D157" i="3"/>
  <c r="D156" i="3"/>
  <c r="G278" i="3"/>
  <c r="G279" i="3"/>
  <c r="F368" i="3"/>
  <c r="F369" i="3"/>
  <c r="C308" i="3"/>
  <c r="C309" i="3"/>
  <c r="D354" i="3"/>
  <c r="D353" i="3"/>
  <c r="E383" i="3"/>
  <c r="E384" i="3"/>
  <c r="H368" i="3"/>
  <c r="H369" i="3"/>
  <c r="G83" i="3"/>
  <c r="G84" i="3"/>
  <c r="F143" i="3"/>
  <c r="F144" i="3"/>
  <c r="E203" i="3"/>
  <c r="E204" i="3"/>
  <c r="F279" i="3"/>
  <c r="F278" i="3"/>
  <c r="C108" i="5"/>
  <c r="I108" i="5" s="1"/>
  <c r="R108" i="5"/>
  <c r="C98" i="3"/>
  <c r="C99" i="3"/>
  <c r="R96" i="5"/>
  <c r="C96" i="5"/>
  <c r="I96" i="5" s="1"/>
  <c r="G68" i="3"/>
  <c r="G69" i="3"/>
  <c r="C24" i="5"/>
  <c r="I24" i="5" s="1"/>
  <c r="R24" i="5"/>
  <c r="C158" i="3"/>
  <c r="C159" i="3"/>
  <c r="F233" i="3"/>
  <c r="F234" i="3"/>
  <c r="E23" i="3"/>
  <c r="E24" i="3"/>
  <c r="D293" i="3"/>
  <c r="D294" i="3"/>
  <c r="H113" i="3"/>
  <c r="H114" i="3"/>
  <c r="F8" i="3"/>
  <c r="F9" i="3"/>
  <c r="C203" i="3"/>
  <c r="C204" i="3"/>
  <c r="D233" i="3"/>
  <c r="D234" i="3"/>
  <c r="D38" i="3"/>
  <c r="D39" i="3"/>
  <c r="D174" i="12"/>
  <c r="H58" i="5"/>
  <c r="H61" i="5" s="1"/>
  <c r="Q61" i="5"/>
  <c r="E139" i="3"/>
  <c r="E140" i="3"/>
  <c r="G364" i="3"/>
  <c r="G365" i="3"/>
  <c r="L97" i="5"/>
  <c r="C94" i="5"/>
  <c r="R94" i="5"/>
  <c r="R97" i="5" s="1"/>
  <c r="O43" i="5"/>
  <c r="F40" i="5"/>
  <c r="F43" i="5" s="1"/>
  <c r="P139" i="5"/>
  <c r="G136" i="5"/>
  <c r="G139" i="5" s="1"/>
  <c r="D126" i="3"/>
  <c r="D127" i="3"/>
  <c r="C321" i="3"/>
  <c r="C322" i="3"/>
  <c r="D28" i="5"/>
  <c r="D31" i="5" s="1"/>
  <c r="M31" i="5"/>
  <c r="E174" i="12"/>
  <c r="D334" i="3"/>
  <c r="D335" i="3"/>
  <c r="C229" i="3"/>
  <c r="C230" i="3"/>
  <c r="F214" i="3"/>
  <c r="F215" i="3"/>
  <c r="D139" i="3"/>
  <c r="D140" i="3"/>
  <c r="C58" i="5"/>
  <c r="R58" i="5"/>
  <c r="R61" i="5" s="1"/>
  <c r="L61" i="5"/>
  <c r="H334" i="3"/>
  <c r="H335" i="3"/>
  <c r="L121" i="5"/>
  <c r="R118" i="5"/>
  <c r="R121" i="5" s="1"/>
  <c r="C118" i="5"/>
  <c r="E46" i="5"/>
  <c r="E49" i="5" s="1"/>
  <c r="N49" i="5"/>
  <c r="C139" i="3"/>
  <c r="C140" i="3"/>
  <c r="M73" i="5"/>
  <c r="D70" i="5"/>
  <c r="D73" i="5" s="1"/>
  <c r="D82" i="5"/>
  <c r="D85" i="5" s="1"/>
  <c r="M85" i="5"/>
  <c r="D118" i="5"/>
  <c r="D121" i="5" s="1"/>
  <c r="M121" i="5"/>
  <c r="C214" i="3"/>
  <c r="C215" i="3"/>
  <c r="D155" i="3"/>
  <c r="D154" i="3"/>
  <c r="N85" i="5"/>
  <c r="E82" i="5"/>
  <c r="E85" i="5" s="1"/>
  <c r="Q79" i="5"/>
  <c r="H76" i="5"/>
  <c r="H79" i="5" s="1"/>
  <c r="F199" i="3"/>
  <c r="F200" i="3"/>
  <c r="E319" i="3"/>
  <c r="E320" i="3"/>
  <c r="C169" i="3"/>
  <c r="C170" i="3"/>
  <c r="N97" i="5"/>
  <c r="E94" i="5"/>
  <c r="E97" i="5" s="1"/>
  <c r="D76" i="5"/>
  <c r="D79" i="5" s="1"/>
  <c r="M79" i="5"/>
  <c r="F304" i="3"/>
  <c r="F305" i="3"/>
  <c r="E64" i="3"/>
  <c r="E65" i="3"/>
  <c r="D305" i="3"/>
  <c r="D304" i="3"/>
  <c r="F139" i="3"/>
  <c r="F140" i="3"/>
  <c r="E214" i="3"/>
  <c r="E215" i="3"/>
  <c r="E379" i="3"/>
  <c r="E380" i="3"/>
  <c r="F112" i="5"/>
  <c r="F115" i="5" s="1"/>
  <c r="O115" i="5"/>
  <c r="D289" i="3"/>
  <c r="D290" i="3"/>
  <c r="D214" i="3"/>
  <c r="D215" i="3"/>
  <c r="G289" i="3"/>
  <c r="G290" i="3"/>
  <c r="D244" i="3"/>
  <c r="D245" i="3"/>
  <c r="L127" i="5"/>
  <c r="R124" i="5"/>
  <c r="R127" i="5" s="1"/>
  <c r="C124" i="5"/>
  <c r="P151" i="5"/>
  <c r="G148" i="5"/>
  <c r="G151" i="5" s="1"/>
  <c r="P133" i="5"/>
  <c r="G130" i="5"/>
  <c r="G133" i="5" s="1"/>
  <c r="F130" i="5"/>
  <c r="F133" i="5" s="1"/>
  <c r="O133" i="5"/>
  <c r="G124" i="5"/>
  <c r="G127" i="5" s="1"/>
  <c r="P127" i="5"/>
  <c r="E336" i="3"/>
  <c r="E337" i="3"/>
  <c r="C111" i="3"/>
  <c r="C112" i="3"/>
  <c r="G141" i="3"/>
  <c r="G142" i="3"/>
  <c r="E381" i="3"/>
  <c r="E382" i="3"/>
  <c r="D306" i="3"/>
  <c r="D307" i="3"/>
  <c r="C351" i="3"/>
  <c r="C352" i="3"/>
  <c r="H367" i="3"/>
  <c r="H366" i="3"/>
  <c r="G96" i="3"/>
  <c r="G97" i="3"/>
  <c r="H276" i="3"/>
  <c r="H277" i="3"/>
  <c r="E246" i="3"/>
  <c r="E247" i="3"/>
  <c r="E21" i="3"/>
  <c r="E22" i="3"/>
  <c r="F51" i="3"/>
  <c r="F52" i="3"/>
  <c r="D7" i="3"/>
  <c r="D6" i="3"/>
  <c r="C53" i="5"/>
  <c r="I53" i="5" s="1"/>
  <c r="R53" i="5"/>
  <c r="H232" i="3"/>
  <c r="H231" i="3"/>
  <c r="F66" i="3"/>
  <c r="F67" i="3"/>
  <c r="E36" i="3"/>
  <c r="E37" i="3"/>
  <c r="H351" i="3"/>
  <c r="H352" i="3"/>
  <c r="H186" i="3"/>
  <c r="H187" i="3"/>
  <c r="C276" i="3"/>
  <c r="C277" i="3"/>
  <c r="C291" i="3"/>
  <c r="C292" i="3"/>
  <c r="D247" i="3"/>
  <c r="D246" i="3"/>
  <c r="D277" i="3"/>
  <c r="D276" i="3"/>
  <c r="C65" i="5"/>
  <c r="I65" i="5" s="1"/>
  <c r="R65" i="5"/>
  <c r="C41" i="5"/>
  <c r="I41" i="5" s="1"/>
  <c r="R41" i="5"/>
  <c r="G22" i="3"/>
  <c r="F308" i="3"/>
  <c r="F309" i="3"/>
  <c r="C353" i="3"/>
  <c r="C354" i="3"/>
  <c r="E339" i="3"/>
  <c r="E338" i="3"/>
  <c r="R60" i="5"/>
  <c r="C60" i="5"/>
  <c r="I60" i="5" s="1"/>
  <c r="G143" i="3"/>
  <c r="G144" i="3"/>
  <c r="C384" i="3"/>
  <c r="C383" i="3"/>
  <c r="H354" i="3"/>
  <c r="H353" i="3"/>
  <c r="D173" i="3"/>
  <c r="D174" i="3"/>
  <c r="E113" i="3"/>
  <c r="E114" i="3"/>
  <c r="G248" i="3"/>
  <c r="G249" i="3"/>
  <c r="C83" i="3"/>
  <c r="C84" i="3"/>
  <c r="C23" i="3"/>
  <c r="C24" i="3"/>
  <c r="F293" i="3"/>
  <c r="F294" i="3"/>
  <c r="C66" i="5"/>
  <c r="I66" i="5" s="1"/>
  <c r="R66" i="5"/>
  <c r="H128" i="3"/>
  <c r="H129" i="3"/>
  <c r="C218" i="3"/>
  <c r="C219" i="3"/>
  <c r="C143" i="3"/>
  <c r="C144" i="3"/>
  <c r="D248" i="3"/>
  <c r="D249" i="3"/>
  <c r="R120" i="5"/>
  <c r="C120" i="5"/>
  <c r="I120" i="5" s="1"/>
  <c r="F203" i="3"/>
  <c r="F204" i="3"/>
  <c r="H203" i="3"/>
  <c r="H204" i="3"/>
  <c r="C48" i="5"/>
  <c r="I48" i="5" s="1"/>
  <c r="R48" i="5"/>
  <c r="H8" i="3"/>
  <c r="H9" i="3"/>
  <c r="H158" i="3"/>
  <c r="H159" i="3"/>
  <c r="D158" i="3"/>
  <c r="D159" i="3"/>
  <c r="C53" i="3"/>
  <c r="C54" i="3"/>
  <c r="G349" i="3"/>
  <c r="G350" i="3"/>
  <c r="G64" i="5"/>
  <c r="G67" i="5" s="1"/>
  <c r="P67" i="5"/>
  <c r="E169" i="3"/>
  <c r="E170" i="3"/>
  <c r="E124" i="3"/>
  <c r="E125" i="3"/>
  <c r="G70" i="5"/>
  <c r="G73" i="5" s="1"/>
  <c r="P73" i="5"/>
  <c r="C79" i="3"/>
  <c r="C80" i="3"/>
  <c r="F277" i="3"/>
  <c r="F276" i="3"/>
  <c r="C17" i="5"/>
  <c r="I17" i="5" s="1"/>
  <c r="R17" i="5"/>
  <c r="C109" i="3"/>
  <c r="C110" i="3"/>
  <c r="G82" i="5"/>
  <c r="G85" i="5" s="1"/>
  <c r="P85" i="5"/>
  <c r="C185" i="3"/>
  <c r="C184" i="3"/>
  <c r="F124" i="3"/>
  <c r="F125" i="3"/>
  <c r="G199" i="3"/>
  <c r="G200" i="3"/>
  <c r="L43" i="5"/>
  <c r="C40" i="5"/>
  <c r="R40" i="5"/>
  <c r="R43" i="5" s="1"/>
  <c r="G334" i="3"/>
  <c r="G335" i="3"/>
  <c r="F58" i="5"/>
  <c r="F61" i="5" s="1"/>
  <c r="O61" i="5"/>
  <c r="H19" i="3"/>
  <c r="H20" i="3"/>
  <c r="H139" i="3"/>
  <c r="H140" i="3"/>
  <c r="F259" i="3"/>
  <c r="F260" i="3"/>
  <c r="H34" i="3"/>
  <c r="H35" i="3"/>
  <c r="D79" i="3"/>
  <c r="D80" i="3"/>
  <c r="E305" i="3"/>
  <c r="E304" i="3"/>
  <c r="H274" i="3"/>
  <c r="H275" i="3"/>
  <c r="E244" i="3"/>
  <c r="E245" i="3"/>
  <c r="G4" i="5"/>
  <c r="G7" i="5" s="1"/>
  <c r="P7" i="5"/>
  <c r="D94" i="5"/>
  <c r="D97" i="5" s="1"/>
  <c r="M97" i="5"/>
  <c r="C52" i="5"/>
  <c r="R52" i="5"/>
  <c r="R55" i="5" s="1"/>
  <c r="L55" i="5"/>
  <c r="C289" i="3"/>
  <c r="C290" i="3"/>
  <c r="F229" i="3"/>
  <c r="F230" i="3"/>
  <c r="C4" i="5"/>
  <c r="L7" i="5"/>
  <c r="R4" i="5"/>
  <c r="R7" i="5" s="1"/>
  <c r="G64" i="3"/>
  <c r="G65" i="3"/>
  <c r="G319" i="3"/>
  <c r="G320" i="3"/>
  <c r="C379" i="3"/>
  <c r="C380" i="3"/>
  <c r="H259" i="3"/>
  <c r="H260" i="3"/>
  <c r="E259" i="3"/>
  <c r="E260" i="3"/>
  <c r="H124" i="3"/>
  <c r="H125" i="3"/>
  <c r="D49" i="3"/>
  <c r="D50" i="3"/>
  <c r="G106" i="5"/>
  <c r="G109" i="5" s="1"/>
  <c r="P109" i="5"/>
  <c r="L115" i="5"/>
  <c r="C112" i="5"/>
  <c r="R112" i="5"/>
  <c r="R115" i="5" s="1"/>
  <c r="P121" i="5"/>
  <c r="G118" i="5"/>
  <c r="G121" i="5" s="1"/>
  <c r="G34" i="3"/>
  <c r="G35" i="3"/>
  <c r="N145" i="5"/>
  <c r="E142" i="5"/>
  <c r="E145" i="5" s="1"/>
  <c r="N157" i="5"/>
  <c r="E154" i="5"/>
  <c r="E157" i="5" s="1"/>
  <c r="R136" i="5"/>
  <c r="R139" i="5" s="1"/>
  <c r="L139" i="5"/>
  <c r="C136" i="5"/>
  <c r="D148" i="5"/>
  <c r="D151" i="5" s="1"/>
  <c r="M151" i="5"/>
  <c r="D305" i="13"/>
  <c r="C305" i="13"/>
  <c r="B305" i="13"/>
  <c r="A305" i="13"/>
  <c r="C156" i="3"/>
  <c r="C157" i="3"/>
  <c r="G81" i="3"/>
  <c r="G82" i="3"/>
  <c r="R47" i="5"/>
  <c r="C47" i="5"/>
  <c r="I47" i="5" s="1"/>
  <c r="H172" i="3"/>
  <c r="H171" i="3"/>
  <c r="H51" i="3"/>
  <c r="H52" i="3"/>
  <c r="D21" i="3"/>
  <c r="D22" i="3"/>
  <c r="R11" i="5"/>
  <c r="C11" i="5"/>
  <c r="I11" i="5" s="1"/>
  <c r="D201" i="3"/>
  <c r="D202" i="3"/>
  <c r="F366" i="3"/>
  <c r="F367" i="3"/>
  <c r="H261" i="3"/>
  <c r="H262" i="3"/>
  <c r="E201" i="3"/>
  <c r="E202" i="3"/>
  <c r="C186" i="3"/>
  <c r="C187" i="3"/>
  <c r="H156" i="3"/>
  <c r="H157" i="3"/>
  <c r="E291" i="3"/>
  <c r="E292" i="3"/>
  <c r="H336" i="3"/>
  <c r="H337" i="3"/>
  <c r="R59" i="5"/>
  <c r="C59" i="5"/>
  <c r="I59" i="5" s="1"/>
  <c r="H141" i="3"/>
  <c r="H142" i="3"/>
  <c r="E141" i="3"/>
  <c r="E142" i="3"/>
  <c r="G7" i="3"/>
  <c r="H57" i="3"/>
  <c r="H50" i="3" s="1"/>
  <c r="G87" i="3"/>
  <c r="G80" i="3" s="1"/>
  <c r="D368" i="3"/>
  <c r="D369" i="3"/>
  <c r="H384" i="3"/>
  <c r="H383" i="3"/>
  <c r="D383" i="3"/>
  <c r="D384" i="3"/>
  <c r="E83" i="3"/>
  <c r="E84" i="3"/>
  <c r="C338" i="3"/>
  <c r="C339" i="3"/>
  <c r="F383" i="3"/>
  <c r="F384" i="3"/>
  <c r="E38" i="3"/>
  <c r="E39" i="3"/>
  <c r="H293" i="3"/>
  <c r="H294" i="3"/>
  <c r="R78" i="5"/>
  <c r="C78" i="5"/>
  <c r="I78" i="5" s="1"/>
  <c r="D113" i="3"/>
  <c r="D114" i="3"/>
  <c r="G38" i="3"/>
  <c r="G39" i="3"/>
  <c r="F218" i="3"/>
  <c r="F219" i="3"/>
  <c r="E218" i="3"/>
  <c r="E219" i="3"/>
  <c r="H308" i="3"/>
  <c r="H309" i="3"/>
  <c r="D128" i="3"/>
  <c r="D129" i="3"/>
  <c r="F248" i="3"/>
  <c r="F249" i="3"/>
  <c r="R36" i="5"/>
  <c r="C36" i="5"/>
  <c r="I36" i="5" s="1"/>
  <c r="H173" i="3"/>
  <c r="H174" i="3"/>
  <c r="F53" i="3"/>
  <c r="F54" i="3"/>
  <c r="C156" i="5"/>
  <c r="I156" i="5" s="1"/>
  <c r="R156" i="5"/>
  <c r="H53" i="3"/>
  <c r="H54" i="3"/>
  <c r="D53" i="3"/>
  <c r="D54" i="3"/>
  <c r="H248" i="3"/>
  <c r="H249" i="3"/>
  <c r="G24" i="3"/>
  <c r="L25" i="5"/>
  <c r="C22" i="5"/>
  <c r="R22" i="5"/>
  <c r="R25" i="5" s="1"/>
  <c r="D94" i="3"/>
  <c r="D95" i="3"/>
  <c r="F184" i="3"/>
  <c r="F185" i="3"/>
  <c r="H10" i="5"/>
  <c r="H13" i="5" s="1"/>
  <c r="Q13" i="5"/>
  <c r="N73" i="5"/>
  <c r="E70" i="5"/>
  <c r="E73" i="5" s="1"/>
  <c r="N151" i="5"/>
  <c r="E148" i="5"/>
  <c r="E151" i="5" s="1"/>
  <c r="C23" i="5"/>
  <c r="I23" i="5" s="1"/>
  <c r="R23" i="5"/>
  <c r="H201" i="3"/>
  <c r="H202" i="3"/>
  <c r="C28" i="5"/>
  <c r="L31" i="5"/>
  <c r="R28" i="5"/>
  <c r="R31" i="5" s="1"/>
  <c r="F5" i="3"/>
  <c r="F4" i="3"/>
  <c r="C334" i="3"/>
  <c r="C335" i="3"/>
  <c r="E112" i="5"/>
  <c r="E115" i="5" s="1"/>
  <c r="N115" i="5"/>
  <c r="G52" i="5"/>
  <c r="G55" i="5" s="1"/>
  <c r="P55" i="5"/>
  <c r="G124" i="3"/>
  <c r="G125" i="3"/>
  <c r="F109" i="3"/>
  <c r="F110" i="3"/>
  <c r="H320" i="3"/>
  <c r="H319" i="3"/>
  <c r="H28" i="5"/>
  <c r="H31" i="5" s="1"/>
  <c r="Q31" i="5"/>
  <c r="Q109" i="5"/>
  <c r="H106" i="5"/>
  <c r="H109" i="5" s="1"/>
  <c r="G79" i="3"/>
  <c r="C124" i="3"/>
  <c r="C125" i="3"/>
  <c r="E64" i="5"/>
  <c r="E67" i="5" s="1"/>
  <c r="N67" i="5"/>
  <c r="H169" i="3"/>
  <c r="H170" i="3"/>
  <c r="D319" i="3"/>
  <c r="D320" i="3"/>
  <c r="H229" i="3"/>
  <c r="H230" i="3"/>
  <c r="E289" i="3"/>
  <c r="E290" i="3"/>
  <c r="G169" i="3"/>
  <c r="G170" i="3"/>
  <c r="C76" i="5"/>
  <c r="L79" i="5"/>
  <c r="R76" i="5"/>
  <c r="R79" i="5" s="1"/>
  <c r="P115" i="5"/>
  <c r="G112" i="5"/>
  <c r="G115" i="5" s="1"/>
  <c r="C244" i="3"/>
  <c r="C245" i="3"/>
  <c r="F274" i="3"/>
  <c r="F275" i="3"/>
  <c r="C34" i="3"/>
  <c r="C35" i="3"/>
  <c r="P91" i="5"/>
  <c r="G88" i="5"/>
  <c r="G91" i="5" s="1"/>
  <c r="D379" i="3"/>
  <c r="D380" i="3"/>
  <c r="C320" i="3"/>
  <c r="C319" i="3"/>
  <c r="D4" i="5"/>
  <c r="D7" i="5" s="1"/>
  <c r="M7" i="5"/>
  <c r="H109" i="3"/>
  <c r="H110" i="3"/>
  <c r="C94" i="3"/>
  <c r="C95" i="3"/>
  <c r="P19" i="5"/>
  <c r="G16" i="5"/>
  <c r="G19" i="5" s="1"/>
  <c r="G214" i="3"/>
  <c r="G215" i="3"/>
  <c r="D169" i="3"/>
  <c r="D170" i="3"/>
  <c r="H22" i="5"/>
  <c r="H25" i="5" s="1"/>
  <c r="Q25" i="5"/>
  <c r="G184" i="3"/>
  <c r="G185" i="3"/>
  <c r="N133" i="5"/>
  <c r="E130" i="5"/>
  <c r="E133" i="5" s="1"/>
  <c r="L157" i="5"/>
  <c r="C154" i="5"/>
  <c r="R154" i="5"/>
  <c r="R157" i="5" s="1"/>
  <c r="F142" i="5"/>
  <c r="F145" i="5" s="1"/>
  <c r="O145" i="5"/>
  <c r="Q157" i="5"/>
  <c r="H154" i="5"/>
  <c r="H157" i="5" s="1"/>
  <c r="H124" i="5"/>
  <c r="H127" i="5" s="1"/>
  <c r="Q127" i="5"/>
  <c r="G306" i="3"/>
  <c r="G307" i="3"/>
  <c r="G291" i="3"/>
  <c r="G292" i="3"/>
  <c r="C171" i="3"/>
  <c r="C172" i="3"/>
  <c r="F381" i="3"/>
  <c r="F382" i="3"/>
  <c r="D322" i="3"/>
  <c r="D321" i="3"/>
  <c r="C81" i="3"/>
  <c r="C82" i="3"/>
  <c r="C201" i="3"/>
  <c r="C202" i="3"/>
  <c r="C5" i="5"/>
  <c r="I5" i="5" s="1"/>
  <c r="R5" i="5"/>
  <c r="H126" i="3"/>
  <c r="H127" i="3"/>
  <c r="G111" i="3"/>
  <c r="G112" i="3"/>
  <c r="D81" i="3"/>
  <c r="D82" i="3"/>
  <c r="C89" i="5"/>
  <c r="I89" i="5" s="1"/>
  <c r="R89" i="5"/>
  <c r="C381" i="3"/>
  <c r="C382" i="3"/>
  <c r="E276" i="3"/>
  <c r="E277" i="3"/>
  <c r="C101" i="5"/>
  <c r="I101" i="5" s="1"/>
  <c r="R101" i="5"/>
  <c r="G308" i="3"/>
  <c r="G309" i="3"/>
  <c r="F264" i="3"/>
  <c r="F263" i="3"/>
  <c r="H324" i="3"/>
  <c r="H323" i="3"/>
  <c r="G368" i="3"/>
  <c r="G369" i="3"/>
  <c r="D323" i="3"/>
  <c r="D324" i="3"/>
  <c r="E158" i="3"/>
  <c r="E159" i="3"/>
  <c r="F68" i="3"/>
  <c r="F69" i="3"/>
  <c r="R54" i="5"/>
  <c r="C54" i="5"/>
  <c r="I54" i="5" s="1"/>
  <c r="C90" i="5"/>
  <c r="I90" i="5" s="1"/>
  <c r="R90" i="5"/>
  <c r="C248" i="3"/>
  <c r="C249" i="3"/>
  <c r="D99" i="3"/>
  <c r="D98" i="3"/>
  <c r="R6" i="5"/>
  <c r="C6" i="5"/>
  <c r="I6" i="5" s="1"/>
  <c r="E278" i="3"/>
  <c r="E279" i="3"/>
  <c r="F158" i="3"/>
  <c r="F159" i="3"/>
  <c r="C126" i="5"/>
  <c r="I126" i="5" s="1"/>
  <c r="R126" i="5"/>
  <c r="C144" i="5"/>
  <c r="I144" i="5" s="1"/>
  <c r="R144" i="5"/>
  <c r="D278" i="3"/>
  <c r="D279" i="3"/>
  <c r="C68" i="3"/>
  <c r="C69" i="3"/>
  <c r="C173" i="3"/>
  <c r="C174" i="3"/>
  <c r="F113" i="3"/>
  <c r="F114" i="3"/>
  <c r="F24" i="3"/>
  <c r="F20" i="3"/>
  <c r="A189" i="15"/>
  <c r="B189" i="15" s="1"/>
  <c r="A237" i="15"/>
  <c r="B237" i="15" s="1"/>
  <c r="C87" i="12"/>
  <c r="C92" i="12"/>
  <c r="C96" i="12"/>
  <c r="C100" i="12"/>
  <c r="C104" i="12"/>
  <c r="A214" i="15"/>
  <c r="B214" i="15" s="1"/>
  <c r="C89" i="12"/>
  <c r="C91" i="12"/>
  <c r="C93" i="12"/>
  <c r="C95" i="12"/>
  <c r="C97" i="12"/>
  <c r="C99" i="12"/>
  <c r="C101" i="12"/>
  <c r="C103" i="12"/>
  <c r="C105" i="12"/>
  <c r="C107" i="12"/>
  <c r="C109" i="12"/>
  <c r="B199" i="15"/>
  <c r="A200" i="15"/>
  <c r="B176" i="15"/>
  <c r="D175" i="12" s="1"/>
  <c r="A177" i="15"/>
  <c r="B177" i="15" s="1"/>
  <c r="A190" i="15"/>
  <c r="B190" i="15" s="1"/>
  <c r="B113" i="12"/>
  <c r="B115" i="12"/>
  <c r="B117" i="12"/>
  <c r="B119" i="12"/>
  <c r="B121" i="12"/>
  <c r="B123" i="12"/>
  <c r="B125" i="12"/>
  <c r="B127" i="12"/>
  <c r="B129" i="12"/>
  <c r="B131" i="12"/>
  <c r="B133" i="12"/>
  <c r="B135" i="12"/>
  <c r="B137" i="12"/>
  <c r="B139" i="12"/>
  <c r="B141" i="12"/>
  <c r="B143" i="12"/>
  <c r="B145" i="12"/>
  <c r="B147" i="12"/>
  <c r="B149" i="12"/>
  <c r="B151" i="12"/>
  <c r="B153" i="12"/>
  <c r="B155" i="12"/>
  <c r="B157" i="12"/>
  <c r="B159" i="12"/>
  <c r="B161" i="12"/>
  <c r="B163" i="12"/>
  <c r="B165" i="12"/>
  <c r="B167" i="12"/>
  <c r="B169" i="12"/>
  <c r="B171" i="12"/>
  <c r="B173" i="12"/>
  <c r="B110" i="12"/>
  <c r="B112" i="12"/>
  <c r="C111" i="12"/>
  <c r="C113" i="12"/>
  <c r="C115" i="12"/>
  <c r="C117" i="12"/>
  <c r="C119" i="12"/>
  <c r="C121" i="12"/>
  <c r="C123" i="12"/>
  <c r="C125" i="12"/>
  <c r="C127" i="12"/>
  <c r="C129" i="12"/>
  <c r="C131" i="12"/>
  <c r="C133" i="12"/>
  <c r="C135" i="12"/>
  <c r="C137" i="12"/>
  <c r="C139" i="12"/>
  <c r="C141" i="12"/>
  <c r="C143" i="12"/>
  <c r="C145" i="12"/>
  <c r="C146" i="12"/>
  <c r="C148" i="12"/>
  <c r="C150" i="12"/>
  <c r="C152" i="12"/>
  <c r="C154" i="12"/>
  <c r="C156" i="12"/>
  <c r="C158" i="12"/>
  <c r="C160" i="12"/>
  <c r="C162" i="12"/>
  <c r="C164" i="12"/>
  <c r="C166" i="12"/>
  <c r="C168" i="12"/>
  <c r="C170" i="12"/>
  <c r="C172" i="12"/>
  <c r="C174" i="12"/>
  <c r="B224" i="15"/>
  <c r="A225" i="15"/>
  <c r="B225" i="15" s="1"/>
  <c r="B114" i="12"/>
  <c r="B116" i="12"/>
  <c r="B118" i="12"/>
  <c r="B120" i="12"/>
  <c r="B122" i="12"/>
  <c r="B124" i="12"/>
  <c r="B126" i="12"/>
  <c r="B128" i="12"/>
  <c r="B130" i="12"/>
  <c r="B132" i="12"/>
  <c r="B134" i="12"/>
  <c r="B136" i="12"/>
  <c r="B138" i="12"/>
  <c r="B140" i="12"/>
  <c r="B142" i="12"/>
  <c r="B144" i="12"/>
  <c r="B146" i="12"/>
  <c r="B148" i="12"/>
  <c r="B150" i="12"/>
  <c r="B152" i="12"/>
  <c r="B154" i="12"/>
  <c r="B156" i="12"/>
  <c r="B158" i="12"/>
  <c r="B160" i="12"/>
  <c r="B162" i="12"/>
  <c r="B164" i="12"/>
  <c r="B166" i="12"/>
  <c r="B168" i="12"/>
  <c r="B170" i="12"/>
  <c r="B172" i="12"/>
  <c r="B174" i="12"/>
  <c r="B111" i="12"/>
  <c r="C110" i="12"/>
  <c r="C112" i="12"/>
  <c r="C114" i="12"/>
  <c r="C116" i="12"/>
  <c r="C118" i="12"/>
  <c r="C120" i="12"/>
  <c r="C122" i="12"/>
  <c r="C124" i="12"/>
  <c r="C126" i="12"/>
  <c r="C128" i="12"/>
  <c r="C130" i="12"/>
  <c r="C132" i="12"/>
  <c r="C134" i="12"/>
  <c r="C136" i="12"/>
  <c r="C138" i="12"/>
  <c r="C140" i="12"/>
  <c r="C142" i="12"/>
  <c r="C144" i="12"/>
  <c r="C147" i="12"/>
  <c r="C149" i="12"/>
  <c r="C151" i="12"/>
  <c r="C153" i="12"/>
  <c r="C155" i="12"/>
  <c r="C157" i="12"/>
  <c r="C159" i="12"/>
  <c r="C161" i="12"/>
  <c r="C163" i="12"/>
  <c r="C165" i="12"/>
  <c r="C167" i="12"/>
  <c r="C169" i="12"/>
  <c r="C171" i="12"/>
  <c r="C173" i="12"/>
  <c r="C175" i="12"/>
  <c r="B103" i="6"/>
  <c r="A104" i="6"/>
  <c r="B91" i="6"/>
  <c r="A92" i="6"/>
  <c r="B115" i="6"/>
  <c r="A116" i="6"/>
  <c r="B109" i="6"/>
  <c r="A110" i="6"/>
  <c r="B98" i="6"/>
  <c r="B122" i="6"/>
  <c r="E27" i="2"/>
  <c r="A298" i="15"/>
  <c r="B298" i="15" s="1"/>
  <c r="A310" i="15"/>
  <c r="B310" i="15" s="1"/>
  <c r="E26" i="2"/>
  <c r="E23" i="2"/>
  <c r="E22" i="2"/>
  <c r="E24" i="2"/>
  <c r="E25" i="2"/>
  <c r="A286" i="15"/>
  <c r="B286" i="15" s="1"/>
  <c r="A273" i="15"/>
  <c r="B273" i="15" s="1"/>
  <c r="B272" i="15"/>
  <c r="A249" i="15"/>
  <c r="B249" i="15" s="1"/>
  <c r="B248" i="15"/>
  <c r="A262" i="15"/>
  <c r="B262" i="15" s="1"/>
  <c r="F307" i="8" l="1"/>
  <c r="G307" i="8"/>
  <c r="A238" i="15"/>
  <c r="B238" i="15" s="1"/>
  <c r="C157" i="5"/>
  <c r="I154" i="5"/>
  <c r="I157" i="5" s="1"/>
  <c r="D176" i="12"/>
  <c r="C139" i="5"/>
  <c r="I136" i="5"/>
  <c r="I139" i="5" s="1"/>
  <c r="C7" i="5"/>
  <c r="I4" i="5"/>
  <c r="I7" i="5" s="1"/>
  <c r="D2" i="2" s="1"/>
  <c r="B308" i="8"/>
  <c r="A309" i="8"/>
  <c r="C308" i="8"/>
  <c r="I88" i="5"/>
  <c r="I91" i="5" s="1"/>
  <c r="C91" i="5"/>
  <c r="C49" i="5"/>
  <c r="I46" i="5"/>
  <c r="I49" i="5" s="1"/>
  <c r="C103" i="5"/>
  <c r="I100" i="5"/>
  <c r="I103" i="5" s="1"/>
  <c r="C55" i="5"/>
  <c r="I52" i="5"/>
  <c r="I55" i="5" s="1"/>
  <c r="E175" i="12"/>
  <c r="I40" i="5"/>
  <c r="I43" i="5" s="1"/>
  <c r="C43" i="5"/>
  <c r="C151" i="5"/>
  <c r="I148" i="5"/>
  <c r="I151" i="5" s="1"/>
  <c r="I64" i="5"/>
  <c r="I67" i="5" s="1"/>
  <c r="C67" i="5"/>
  <c r="I106" i="5"/>
  <c r="I109" i="5" s="1"/>
  <c r="C109" i="5"/>
  <c r="C97" i="5"/>
  <c r="I94" i="5"/>
  <c r="I97" i="5" s="1"/>
  <c r="C19" i="5"/>
  <c r="I16" i="5"/>
  <c r="I19" i="5" s="1"/>
  <c r="D4" i="2" s="1"/>
  <c r="C145" i="5"/>
  <c r="I142" i="5"/>
  <c r="I145" i="5" s="1"/>
  <c r="D306" i="13"/>
  <c r="C306" i="13"/>
  <c r="B306" i="13"/>
  <c r="A306" i="13"/>
  <c r="I130" i="5"/>
  <c r="I133" i="5" s="1"/>
  <c r="C133" i="5"/>
  <c r="I58" i="5"/>
  <c r="I61" i="5" s="1"/>
  <c r="C61" i="5"/>
  <c r="I82" i="5"/>
  <c r="I85" i="5" s="1"/>
  <c r="C85" i="5"/>
  <c r="C37" i="5"/>
  <c r="I34" i="5"/>
  <c r="I37" i="5" s="1"/>
  <c r="D7" i="2" s="1"/>
  <c r="I76" i="5"/>
  <c r="I79" i="5" s="1"/>
  <c r="C79" i="5"/>
  <c r="E176" i="12"/>
  <c r="I22" i="5"/>
  <c r="I25" i="5" s="1"/>
  <c r="D5" i="2" s="1"/>
  <c r="C25" i="5"/>
  <c r="C115" i="5"/>
  <c r="I112" i="5"/>
  <c r="I115" i="5" s="1"/>
  <c r="I118" i="5"/>
  <c r="I121" i="5" s="1"/>
  <c r="C121" i="5"/>
  <c r="I10" i="5"/>
  <c r="I13" i="5" s="1"/>
  <c r="D3" i="2" s="1"/>
  <c r="C13" i="5"/>
  <c r="C127" i="5"/>
  <c r="I124" i="5"/>
  <c r="I127" i="5" s="1"/>
  <c r="I70" i="5"/>
  <c r="I73" i="5" s="1"/>
  <c r="C73" i="5"/>
  <c r="B175" i="12"/>
  <c r="I28" i="5"/>
  <c r="I31" i="5" s="1"/>
  <c r="D6" i="2" s="1"/>
  <c r="C31" i="5"/>
  <c r="G307" i="13"/>
  <c r="A307" i="4"/>
  <c r="H307" i="4" s="1"/>
  <c r="D307" i="8"/>
  <c r="H307" i="8" s="1"/>
  <c r="E307" i="8"/>
  <c r="A215" i="15"/>
  <c r="B215" i="15" s="1"/>
  <c r="A239" i="15"/>
  <c r="B239" i="15" s="1"/>
  <c r="A178" i="15"/>
  <c r="B178" i="15" s="1"/>
  <c r="B200" i="15"/>
  <c r="A201" i="15"/>
  <c r="B201" i="15" s="1"/>
  <c r="A191" i="15"/>
  <c r="B191" i="15" s="1"/>
  <c r="A226" i="15"/>
  <c r="B226" i="15" s="1"/>
  <c r="B104" i="6"/>
  <c r="B116" i="6"/>
  <c r="B92" i="6"/>
  <c r="B110" i="6"/>
  <c r="A311" i="15"/>
  <c r="B311" i="15" s="1"/>
  <c r="A299" i="15"/>
  <c r="B299" i="15" s="1"/>
  <c r="A274" i="15"/>
  <c r="B274" i="15" s="1"/>
  <c r="A287" i="15"/>
  <c r="B287" i="15" s="1"/>
  <c r="A263" i="15"/>
  <c r="B263" i="15" s="1"/>
  <c r="A250" i="15"/>
  <c r="B250" i="15" s="1"/>
  <c r="E6" i="2" l="1"/>
  <c r="J31" i="5" s="1"/>
  <c r="D307" i="13"/>
  <c r="C307" i="13"/>
  <c r="B307" i="13"/>
  <c r="A307" i="13"/>
  <c r="E2" i="2"/>
  <c r="J7" i="5" s="1"/>
  <c r="E3" i="2"/>
  <c r="J13" i="5" s="1"/>
  <c r="E4" i="2"/>
  <c r="J19" i="5" s="1"/>
  <c r="E5" i="2"/>
  <c r="J25" i="5" s="1"/>
  <c r="E7" i="2"/>
  <c r="J37" i="5" s="1"/>
  <c r="G308" i="8"/>
  <c r="F308" i="8"/>
  <c r="E177" i="12"/>
  <c r="B309" i="8"/>
  <c r="A310" i="8"/>
  <c r="C309" i="8"/>
  <c r="G308" i="13"/>
  <c r="A308" i="4"/>
  <c r="H308" i="4" s="1"/>
  <c r="D308" i="8"/>
  <c r="H308" i="8" s="1"/>
  <c r="E308" i="8"/>
  <c r="A216" i="15"/>
  <c r="B216" i="15" s="1"/>
  <c r="A240" i="15"/>
  <c r="B240" i="15" s="1"/>
  <c r="A192" i="15"/>
  <c r="B192" i="15" s="1"/>
  <c r="A202" i="15"/>
  <c r="B202" i="15" s="1"/>
  <c r="A179" i="15"/>
  <c r="B179" i="15" s="1"/>
  <c r="A227" i="15"/>
  <c r="B227" i="15" s="1"/>
  <c r="A312" i="15"/>
  <c r="B312" i="15" s="1"/>
  <c r="A300" i="15"/>
  <c r="B300" i="15" s="1"/>
  <c r="A288" i="15"/>
  <c r="B288" i="15" s="1"/>
  <c r="A275" i="15"/>
  <c r="B275" i="15" s="1"/>
  <c r="A264" i="15"/>
  <c r="B264" i="15" s="1"/>
  <c r="A251" i="15"/>
  <c r="B251" i="15" s="1"/>
  <c r="G309" i="8" l="1"/>
  <c r="F309" i="8"/>
  <c r="D308" i="13"/>
  <c r="B308" i="13"/>
  <c r="C308" i="13"/>
  <c r="A308" i="13"/>
  <c r="B310" i="8"/>
  <c r="A311" i="8"/>
  <c r="C310" i="8"/>
  <c r="G309" i="13"/>
  <c r="A309" i="4"/>
  <c r="H309" i="4" s="1"/>
  <c r="D309" i="8"/>
  <c r="H309" i="8" s="1"/>
  <c r="E309" i="8"/>
  <c r="B177" i="12"/>
  <c r="A217" i="15"/>
  <c r="B217" i="15" s="1"/>
  <c r="A241" i="15"/>
  <c r="B241" i="15" s="1"/>
  <c r="A180" i="15"/>
  <c r="B180" i="15" s="1"/>
  <c r="A203" i="15"/>
  <c r="B203" i="15" s="1"/>
  <c r="A193" i="15"/>
  <c r="B193" i="15" s="1"/>
  <c r="A228" i="15"/>
  <c r="B228" i="15" s="1"/>
  <c r="A313" i="15"/>
  <c r="B313" i="15" s="1"/>
  <c r="A301" i="15"/>
  <c r="B301" i="15" s="1"/>
  <c r="A289" i="15"/>
  <c r="B289" i="15" s="1"/>
  <c r="A276" i="15"/>
  <c r="B276" i="15" s="1"/>
  <c r="A265" i="15"/>
  <c r="B265" i="15" s="1"/>
  <c r="A252" i="15"/>
  <c r="B252" i="15" s="1"/>
  <c r="G310" i="13" l="1"/>
  <c r="A310" i="4"/>
  <c r="H310" i="4" s="1"/>
  <c r="D310" i="8"/>
  <c r="H310" i="8" s="1"/>
  <c r="E310" i="8"/>
  <c r="D309" i="13"/>
  <c r="B309" i="13"/>
  <c r="A309" i="13"/>
  <c r="C309" i="13"/>
  <c r="G310" i="8"/>
  <c r="F310" i="8"/>
  <c r="B311" i="8"/>
  <c r="A312" i="8"/>
  <c r="C311" i="8"/>
  <c r="C176" i="12"/>
  <c r="C177" i="12"/>
  <c r="B176" i="12"/>
  <c r="A218" i="15"/>
  <c r="B218" i="15" s="1"/>
  <c r="A242" i="15"/>
  <c r="B242" i="15" s="1"/>
  <c r="A194" i="15"/>
  <c r="B194" i="15" s="1"/>
  <c r="A204" i="15"/>
  <c r="B204" i="15" s="1"/>
  <c r="A181" i="15"/>
  <c r="B181" i="15" s="1"/>
  <c r="A229" i="15"/>
  <c r="B229" i="15" s="1"/>
  <c r="A314" i="15"/>
  <c r="B314" i="15" s="1"/>
  <c r="A302" i="15"/>
  <c r="B302" i="15" s="1"/>
  <c r="A277" i="15"/>
  <c r="B277" i="15" s="1"/>
  <c r="A290" i="15"/>
  <c r="B290" i="15" s="1"/>
  <c r="A253" i="15"/>
  <c r="B253" i="15" s="1"/>
  <c r="A266" i="15"/>
  <c r="B266" i="15" s="1"/>
  <c r="F311" i="8" l="1"/>
  <c r="G311" i="8"/>
  <c r="D177" i="12"/>
  <c r="E180" i="12"/>
  <c r="E178" i="12"/>
  <c r="D179" i="12"/>
  <c r="D180" i="12"/>
  <c r="D178" i="12"/>
  <c r="E179" i="12"/>
  <c r="A313" i="8"/>
  <c r="B312" i="8"/>
  <c r="C312" i="8"/>
  <c r="G311" i="13"/>
  <c r="D311" i="8"/>
  <c r="H311" i="8" s="1"/>
  <c r="E311" i="8"/>
  <c r="A311" i="4"/>
  <c r="H311" i="4" s="1"/>
  <c r="D310" i="13"/>
  <c r="A310" i="13"/>
  <c r="B310" i="13"/>
  <c r="C310" i="13"/>
  <c r="A182" i="15"/>
  <c r="B182" i="15" s="1"/>
  <c r="A205" i="15"/>
  <c r="B205" i="15" s="1"/>
  <c r="A230" i="15"/>
  <c r="B230" i="15" s="1"/>
  <c r="A278" i="15"/>
  <c r="B278" i="15" s="1"/>
  <c r="A254" i="15"/>
  <c r="B254" i="15" s="1"/>
  <c r="D187" i="12" l="1"/>
  <c r="D183" i="12"/>
  <c r="E183" i="12"/>
  <c r="D196" i="12"/>
  <c r="E204" i="12"/>
  <c r="E198" i="12"/>
  <c r="E203" i="12"/>
  <c r="D199" i="12"/>
  <c r="E201" i="12"/>
  <c r="D194" i="12"/>
  <c r="D190" i="12"/>
  <c r="E193" i="12"/>
  <c r="D267" i="12"/>
  <c r="E197" i="12"/>
  <c r="E239" i="12"/>
  <c r="D311" i="13"/>
  <c r="B311" i="13"/>
  <c r="A311" i="13"/>
  <c r="C311" i="13"/>
  <c r="D195" i="12"/>
  <c r="D186" i="12"/>
  <c r="D204" i="12"/>
  <c r="G312" i="13"/>
  <c r="A312" i="4"/>
  <c r="H312" i="4" s="1"/>
  <c r="D312" i="8"/>
  <c r="H312" i="8" s="1"/>
  <c r="E312" i="8"/>
  <c r="D192" i="12"/>
  <c r="E195" i="12"/>
  <c r="D262" i="12"/>
  <c r="D184" i="12"/>
  <c r="E188" i="12"/>
  <c r="E202" i="12"/>
  <c r="E220" i="12"/>
  <c r="E182" i="12"/>
  <c r="D197" i="12"/>
  <c r="D201" i="12"/>
  <c r="E186" i="12"/>
  <c r="D271" i="12"/>
  <c r="D198" i="12"/>
  <c r="A314" i="8"/>
  <c r="C313" i="8"/>
  <c r="B313" i="8"/>
  <c r="E211" i="12"/>
  <c r="E264" i="12"/>
  <c r="D203" i="12"/>
  <c r="E191" i="12"/>
  <c r="D264" i="12"/>
  <c r="E190" i="12"/>
  <c r="E194" i="12"/>
  <c r="E187" i="12"/>
  <c r="G312" i="8"/>
  <c r="F312" i="8"/>
  <c r="D282" i="12"/>
  <c r="E192" i="12"/>
  <c r="E292" i="12"/>
  <c r="E309" i="12"/>
  <c r="E297" i="12"/>
  <c r="D202" i="12"/>
  <c r="E234" i="12"/>
  <c r="E278" i="12"/>
  <c r="E185" i="12"/>
  <c r="E250" i="12"/>
  <c r="E184" i="12"/>
  <c r="E199" i="12"/>
  <c r="E205" i="12"/>
  <c r="D185" i="12"/>
  <c r="E200" i="12"/>
  <c r="E189" i="12"/>
  <c r="D292" i="12"/>
  <c r="E213" i="12"/>
  <c r="E181" i="12"/>
  <c r="E260" i="12"/>
  <c r="E231" i="12"/>
  <c r="D250" i="12"/>
  <c r="D310" i="12"/>
  <c r="D188" i="12"/>
  <c r="D297" i="12"/>
  <c r="E286" i="12"/>
  <c r="D181" i="12"/>
  <c r="E217" i="12"/>
  <c r="E223" i="12"/>
  <c r="D200" i="12"/>
  <c r="D193" i="12"/>
  <c r="E225" i="12"/>
  <c r="E210" i="12"/>
  <c r="D189" i="12"/>
  <c r="D182" i="12"/>
  <c r="D191" i="12"/>
  <c r="D302" i="12"/>
  <c r="E261" i="12"/>
  <c r="E196" i="12"/>
  <c r="D252" i="12"/>
  <c r="A206" i="15"/>
  <c r="B206" i="15" s="1"/>
  <c r="D288" i="12" s="1"/>
  <c r="E245" i="12" l="1"/>
  <c r="D281" i="12"/>
  <c r="E273" i="12"/>
  <c r="E313" i="12"/>
  <c r="D215" i="12"/>
  <c r="D210" i="12"/>
  <c r="D303" i="12"/>
  <c r="D229" i="12"/>
  <c r="D217" i="12"/>
  <c r="E235" i="12"/>
  <c r="E230" i="12"/>
  <c r="E242" i="12"/>
  <c r="D286" i="12"/>
  <c r="D296" i="12"/>
  <c r="E294" i="12"/>
  <c r="D254" i="12"/>
  <c r="E277" i="12"/>
  <c r="D208" i="12"/>
  <c r="E290" i="12"/>
  <c r="E276" i="12"/>
  <c r="D219" i="12"/>
  <c r="D242" i="12"/>
  <c r="D298" i="12"/>
  <c r="D221" i="12"/>
  <c r="E271" i="12"/>
  <c r="D312" i="13"/>
  <c r="B312" i="13"/>
  <c r="A312" i="13"/>
  <c r="C312" i="13"/>
  <c r="D266" i="12"/>
  <c r="E279" i="12"/>
  <c r="E227" i="12"/>
  <c r="D291" i="12"/>
  <c r="D285" i="12"/>
  <c r="E288" i="12"/>
  <c r="D226" i="12"/>
  <c r="D205" i="12"/>
  <c r="D230" i="12"/>
  <c r="D293" i="12"/>
  <c r="E291" i="12"/>
  <c r="D214" i="12"/>
  <c r="D265" i="12"/>
  <c r="E214" i="12"/>
  <c r="D259" i="12"/>
  <c r="D306" i="12"/>
  <c r="D231" i="12"/>
  <c r="D235" i="12"/>
  <c r="E257" i="12"/>
  <c r="D233" i="12"/>
  <c r="E268" i="12"/>
  <c r="D313" i="12"/>
  <c r="E293" i="12"/>
  <c r="G313" i="13"/>
  <c r="D313" i="8"/>
  <c r="H313" i="8" s="1"/>
  <c r="E313" i="8"/>
  <c r="A313" i="4"/>
  <c r="H313" i="4" s="1"/>
  <c r="E243" i="12"/>
  <c r="D238" i="12"/>
  <c r="D247" i="12"/>
  <c r="D301" i="12"/>
  <c r="D257" i="12"/>
  <c r="E265" i="12"/>
  <c r="E270" i="12"/>
  <c r="D277" i="12"/>
  <c r="D236" i="12"/>
  <c r="E209" i="12"/>
  <c r="D224" i="12"/>
  <c r="D248" i="12"/>
  <c r="D305" i="12"/>
  <c r="E287" i="12"/>
  <c r="E208" i="12"/>
  <c r="E238" i="12"/>
  <c r="E259" i="12"/>
  <c r="D279" i="12"/>
  <c r="D211" i="12"/>
  <c r="E215" i="12"/>
  <c r="E272" i="12"/>
  <c r="E263" i="12"/>
  <c r="D223" i="12"/>
  <c r="E302" i="12"/>
  <c r="F313" i="8"/>
  <c r="G313" i="8"/>
  <c r="E307" i="12"/>
  <c r="D270" i="12"/>
  <c r="D243" i="12"/>
  <c r="D289" i="12"/>
  <c r="D255" i="12"/>
  <c r="E236" i="12"/>
  <c r="D258" i="12"/>
  <c r="D268" i="12"/>
  <c r="E312" i="12"/>
  <c r="E295" i="12"/>
  <c r="D290" i="12"/>
  <c r="D213" i="12"/>
  <c r="D260" i="12"/>
  <c r="D228" i="12"/>
  <c r="D232" i="12"/>
  <c r="D269" i="12"/>
  <c r="D249" i="12"/>
  <c r="D239" i="12"/>
  <c r="E262" i="12"/>
  <c r="E266" i="12"/>
  <c r="D227" i="12"/>
  <c r="E285" i="12"/>
  <c r="E305" i="12"/>
  <c r="D275" i="12"/>
  <c r="E269" i="12"/>
  <c r="E218" i="12"/>
  <c r="D272" i="12"/>
  <c r="E241" i="12"/>
  <c r="D261" i="12"/>
  <c r="D280" i="12"/>
  <c r="E255" i="12"/>
  <c r="A315" i="8"/>
  <c r="C314" i="8"/>
  <c r="B314" i="8"/>
  <c r="E251" i="12"/>
  <c r="E301" i="12"/>
  <c r="D294" i="12"/>
  <c r="D225" i="12"/>
  <c r="E216" i="12"/>
  <c r="E246" i="12"/>
  <c r="E247" i="12"/>
  <c r="D209" i="12"/>
  <c r="E248" i="12"/>
  <c r="D212" i="12"/>
  <c r="D295" i="12"/>
  <c r="D278" i="12"/>
  <c r="D274" i="12"/>
  <c r="E300" i="12"/>
  <c r="E281" i="12"/>
  <c r="D244" i="12"/>
  <c r="E310" i="12"/>
  <c r="E253" i="12"/>
  <c r="D308" i="12"/>
  <c r="E303" i="12"/>
  <c r="D234" i="12"/>
  <c r="E306" i="12"/>
  <c r="E311" i="12"/>
  <c r="D245" i="12"/>
  <c r="D311" i="12"/>
  <c r="E206" i="12"/>
  <c r="D253" i="12"/>
  <c r="D241" i="12"/>
  <c r="D284" i="12"/>
  <c r="E252" i="12"/>
  <c r="E274" i="12"/>
  <c r="E207" i="12"/>
  <c r="E212" i="12"/>
  <c r="D263" i="12"/>
  <c r="E258" i="12"/>
  <c r="D304" i="12"/>
  <c r="E228" i="12"/>
  <c r="E289" i="12"/>
  <c r="E237" i="12"/>
  <c r="D273" i="12"/>
  <c r="D312" i="12"/>
  <c r="E275" i="12"/>
  <c r="E298" i="12"/>
  <c r="E240" i="12"/>
  <c r="D300" i="12"/>
  <c r="D220" i="12"/>
  <c r="E244" i="12"/>
  <c r="E256" i="12"/>
  <c r="D206" i="12"/>
  <c r="D309" i="12"/>
  <c r="E219" i="12"/>
  <c r="E284" i="12"/>
  <c r="D307" i="12"/>
  <c r="E282" i="12"/>
  <c r="D276" i="12"/>
  <c r="E254" i="12"/>
  <c r="E283" i="12"/>
  <c r="D256" i="12"/>
  <c r="E229" i="12"/>
  <c r="D216" i="12"/>
  <c r="D222" i="12"/>
  <c r="D283" i="12"/>
  <c r="D246" i="12"/>
  <c r="D251" i="12"/>
  <c r="E221" i="12"/>
  <c r="E304" i="12"/>
  <c r="D240" i="12"/>
  <c r="E308" i="12"/>
  <c r="E299" i="12"/>
  <c r="D287" i="12"/>
  <c r="D207" i="12"/>
  <c r="E233" i="12"/>
  <c r="E296" i="12"/>
  <c r="E249" i="12"/>
  <c r="E267" i="12"/>
  <c r="E232" i="12"/>
  <c r="E280" i="12"/>
  <c r="D237" i="12"/>
  <c r="E222" i="12"/>
  <c r="D218" i="12"/>
  <c r="E226" i="12"/>
  <c r="D299" i="12"/>
  <c r="E224" i="12"/>
  <c r="C201" i="12"/>
  <c r="C187" i="12"/>
  <c r="B188" i="12"/>
  <c r="B196" i="12"/>
  <c r="C188" i="12"/>
  <c r="B223" i="12"/>
  <c r="C184" i="12"/>
  <c r="B200" i="12"/>
  <c r="C221" i="12"/>
  <c r="B199" i="12"/>
  <c r="B197" i="12"/>
  <c r="C186" i="12"/>
  <c r="B225" i="12"/>
  <c r="C185" i="12"/>
  <c r="C223" i="12"/>
  <c r="C219" i="12"/>
  <c r="C198" i="12"/>
  <c r="B183" i="12"/>
  <c r="C206" i="12"/>
  <c r="C207" i="12"/>
  <c r="B187" i="12"/>
  <c r="C195" i="12"/>
  <c r="B195" i="12"/>
  <c r="B186" i="12"/>
  <c r="C183" i="12"/>
  <c r="B189" i="12"/>
  <c r="C194" i="12"/>
  <c r="B201" i="12"/>
  <c r="B184" i="12"/>
  <c r="C199" i="12"/>
  <c r="C182" i="12"/>
  <c r="B182" i="12"/>
  <c r="B194" i="12"/>
  <c r="B185" i="12"/>
  <c r="B211" i="12"/>
  <c r="C196" i="12"/>
  <c r="C189" i="12"/>
  <c r="B218" i="12"/>
  <c r="B220" i="12"/>
  <c r="C208" i="12"/>
  <c r="B207" i="12"/>
  <c r="C200" i="12"/>
  <c r="B198" i="12"/>
  <c r="C197" i="12"/>
  <c r="B258" i="12"/>
  <c r="B295" i="12"/>
  <c r="C298" i="12"/>
  <c r="B308" i="12"/>
  <c r="B287" i="12"/>
  <c r="C292" i="12"/>
  <c r="B267" i="12"/>
  <c r="C267" i="12"/>
  <c r="C287" i="12"/>
  <c r="C311" i="12"/>
  <c r="C191" i="12"/>
  <c r="C310" i="12"/>
  <c r="B300" i="12"/>
  <c r="C202" i="12"/>
  <c r="B293" i="12"/>
  <c r="C297" i="12"/>
  <c r="B203" i="12"/>
  <c r="B228" i="12"/>
  <c r="C228" i="12"/>
  <c r="B294" i="12"/>
  <c r="C255" i="12"/>
  <c r="C276" i="12"/>
  <c r="C307" i="12"/>
  <c r="C203" i="12"/>
  <c r="C306" i="12"/>
  <c r="B288" i="12"/>
  <c r="B190" i="12"/>
  <c r="B289" i="12"/>
  <c r="C293" i="12"/>
  <c r="B239" i="12"/>
  <c r="C216" i="12"/>
  <c r="B216" i="12"/>
  <c r="C251" i="12"/>
  <c r="B306" i="12"/>
  <c r="C181" i="12"/>
  <c r="C217" i="12"/>
  <c r="B193" i="12"/>
  <c r="C229" i="12"/>
  <c r="B279" i="12"/>
  <c r="C226" i="12"/>
  <c r="B259" i="12"/>
  <c r="B281" i="12"/>
  <c r="C277" i="12"/>
  <c r="C284" i="12"/>
  <c r="C256" i="12"/>
  <c r="B238" i="12"/>
  <c r="B282" i="12"/>
  <c r="C283" i="12"/>
  <c r="C290" i="12"/>
  <c r="B254" i="12"/>
  <c r="C268" i="12"/>
  <c r="C288" i="12"/>
  <c r="C252" i="12"/>
  <c r="B284" i="12"/>
  <c r="B202" i="12"/>
  <c r="C294" i="12"/>
  <c r="B266" i="12"/>
  <c r="C272" i="12"/>
  <c r="B309" i="12"/>
  <c r="C303" i="12"/>
  <c r="C302" i="12"/>
  <c r="C282" i="12"/>
  <c r="C204" i="12"/>
  <c r="B204" i="12"/>
  <c r="B283" i="12"/>
  <c r="C227" i="12"/>
  <c r="B261" i="12"/>
  <c r="C278" i="12"/>
  <c r="C289" i="12"/>
  <c r="C313" i="12"/>
  <c r="C215" i="12"/>
  <c r="C192" i="12"/>
  <c r="B192" i="12"/>
  <c r="C205" i="12"/>
  <c r="B241" i="12"/>
  <c r="C193" i="12"/>
  <c r="B229" i="12"/>
  <c r="B270" i="12"/>
  <c r="C265" i="12"/>
  <c r="C214" i="12"/>
  <c r="B252" i="12"/>
  <c r="B271" i="12"/>
  <c r="B247" i="12"/>
  <c r="B234" i="12"/>
  <c r="C231" i="12"/>
  <c r="B243" i="12"/>
  <c r="C243" i="12"/>
  <c r="B244" i="12"/>
  <c r="C232" i="12"/>
  <c r="C237" i="12"/>
  <c r="B236" i="12"/>
  <c r="C245" i="12"/>
  <c r="B242" i="12"/>
  <c r="C233" i="12"/>
  <c r="B245" i="12"/>
  <c r="C236" i="12"/>
  <c r="B232" i="12"/>
  <c r="C260" i="12"/>
  <c r="C259" i="12"/>
  <c r="C281" i="12"/>
  <c r="B272" i="12"/>
  <c r="C269" i="12"/>
  <c r="B303" i="12"/>
  <c r="B268" i="12"/>
  <c r="B290" i="12"/>
  <c r="C254" i="12"/>
  <c r="B253" i="12"/>
  <c r="C286" i="12"/>
  <c r="C308" i="12"/>
  <c r="B292" i="12"/>
  <c r="B178" i="12"/>
  <c r="B214" i="12"/>
  <c r="B269" i="12"/>
  <c r="C273" i="12"/>
  <c r="B311" i="12"/>
  <c r="C264" i="12"/>
  <c r="B274" i="12"/>
  <c r="B302" i="12"/>
  <c r="C238" i="12"/>
  <c r="C250" i="12"/>
  <c r="B265" i="12"/>
  <c r="C279" i="12"/>
  <c r="C312" i="12"/>
  <c r="B264" i="12"/>
  <c r="B226" i="12"/>
  <c r="B297" i="12"/>
  <c r="C299" i="12"/>
  <c r="B215" i="12"/>
  <c r="B312" i="12"/>
  <c r="C285" i="12"/>
  <c r="C309" i="12"/>
  <c r="B179" i="12"/>
  <c r="B180" i="12"/>
  <c r="C295" i="12"/>
  <c r="B191" i="12"/>
  <c r="B304" i="12"/>
  <c r="B278" i="12"/>
  <c r="B273" i="12"/>
  <c r="C274" i="12"/>
  <c r="B313" i="12"/>
  <c r="C305" i="12"/>
  <c r="B256" i="12"/>
  <c r="B240" i="12"/>
  <c r="B276" i="12"/>
  <c r="B181" i="12"/>
  <c r="B217" i="12"/>
  <c r="B257" i="12"/>
  <c r="B286" i="12"/>
  <c r="C253" i="12"/>
  <c r="B310" i="12"/>
  <c r="B251" i="12"/>
  <c r="C258" i="12"/>
  <c r="B298" i="12"/>
  <c r="C257" i="12"/>
  <c r="B280" i="12"/>
  <c r="B291" i="12"/>
  <c r="C296" i="12"/>
  <c r="B255" i="12"/>
  <c r="C271" i="12"/>
  <c r="B307" i="12"/>
  <c r="B299" i="12"/>
  <c r="C300" i="12"/>
  <c r="C261" i="12"/>
  <c r="C262" i="12"/>
  <c r="B277" i="12"/>
  <c r="C275" i="12"/>
  <c r="C304" i="12"/>
  <c r="B285" i="12"/>
  <c r="C291" i="12"/>
  <c r="C179" i="12"/>
  <c r="B227" i="12"/>
  <c r="B263" i="12"/>
  <c r="B262" i="12"/>
  <c r="C270" i="12"/>
  <c r="B305" i="12"/>
  <c r="C239" i="12"/>
  <c r="C178" i="12"/>
  <c r="C280" i="12"/>
  <c r="B250" i="12"/>
  <c r="C266" i="12"/>
  <c r="B301" i="12"/>
  <c r="C301" i="12"/>
  <c r="C180" i="12"/>
  <c r="C240" i="12"/>
  <c r="B260" i="12"/>
  <c r="C263" i="12"/>
  <c r="B205" i="12"/>
  <c r="C241" i="12"/>
  <c r="B275" i="12"/>
  <c r="B296" i="12"/>
  <c r="C190" i="12"/>
  <c r="C230" i="12"/>
  <c r="C235" i="12"/>
  <c r="B231" i="12"/>
  <c r="C234" i="12"/>
  <c r="B249" i="12"/>
  <c r="C249" i="12"/>
  <c r="B235" i="12"/>
  <c r="C248" i="12"/>
  <c r="B237" i="12"/>
  <c r="B230" i="12"/>
  <c r="C247" i="12"/>
  <c r="B233" i="12"/>
  <c r="B246" i="12"/>
  <c r="C242" i="12"/>
  <c r="B248" i="12"/>
  <c r="C244" i="12"/>
  <c r="D313" i="13" l="1"/>
  <c r="C313" i="13"/>
  <c r="B313" i="13"/>
  <c r="A313" i="13"/>
  <c r="G314" i="13"/>
  <c r="A314" i="4"/>
  <c r="H314" i="4" s="1"/>
  <c r="D314" i="8"/>
  <c r="H314" i="8" s="1"/>
  <c r="E314" i="8"/>
  <c r="F314" i="8"/>
  <c r="G314" i="8"/>
  <c r="B315" i="8"/>
  <c r="A316" i="8"/>
  <c r="C315" i="8"/>
  <c r="C225" i="12"/>
  <c r="B209" i="12"/>
  <c r="B206" i="12"/>
  <c r="B213" i="12"/>
  <c r="C218" i="12"/>
  <c r="C210" i="12"/>
  <c r="C246" i="12"/>
  <c r="C211" i="12"/>
  <c r="C222" i="12"/>
  <c r="B222" i="12"/>
  <c r="B219" i="12"/>
  <c r="C220" i="12"/>
  <c r="B210" i="12"/>
  <c r="B221" i="12"/>
  <c r="C212" i="12"/>
  <c r="C213" i="12"/>
  <c r="B212" i="12"/>
  <c r="C209" i="12"/>
  <c r="C224" i="12"/>
  <c r="B224" i="12"/>
  <c r="B208" i="12"/>
  <c r="F315" i="8" l="1"/>
  <c r="G315" i="8"/>
  <c r="D314" i="13"/>
  <c r="C314" i="13"/>
  <c r="B314" i="13"/>
  <c r="A314" i="13"/>
  <c r="B316" i="8"/>
  <c r="A317" i="8"/>
  <c r="C316" i="8"/>
  <c r="G315" i="13"/>
  <c r="A315" i="4"/>
  <c r="H315" i="4" s="1"/>
  <c r="D315" i="8"/>
  <c r="H315" i="8" s="1"/>
  <c r="E315" i="8"/>
  <c r="B317" i="8" l="1"/>
  <c r="A318" i="8"/>
  <c r="C317" i="8"/>
  <c r="G316" i="13"/>
  <c r="A316" i="4"/>
  <c r="H316" i="4" s="1"/>
  <c r="D316" i="8"/>
  <c r="H316" i="8" s="1"/>
  <c r="E316" i="8"/>
  <c r="D315" i="13"/>
  <c r="C315" i="13"/>
  <c r="B315" i="13"/>
  <c r="A315" i="13"/>
  <c r="F316" i="8"/>
  <c r="G316" i="8"/>
  <c r="G317" i="13" l="1"/>
  <c r="D317" i="8"/>
  <c r="H317" i="8" s="1"/>
  <c r="A317" i="4"/>
  <c r="H317" i="4" s="1"/>
  <c r="E317" i="8"/>
  <c r="D316" i="13"/>
  <c r="C316" i="13"/>
  <c r="B316" i="13"/>
  <c r="A316" i="13"/>
  <c r="F317" i="8"/>
  <c r="G317" i="8"/>
  <c r="B318" i="8"/>
  <c r="A319" i="8"/>
  <c r="C318" i="8"/>
  <c r="G318" i="13" l="1"/>
  <c r="E318" i="8"/>
  <c r="D318" i="8"/>
  <c r="H318" i="8" s="1"/>
  <c r="A318" i="4"/>
  <c r="H318" i="4" s="1"/>
  <c r="G318" i="8"/>
  <c r="F318" i="8"/>
  <c r="B319" i="8"/>
  <c r="C319" i="8"/>
  <c r="A320" i="8"/>
  <c r="D317" i="13"/>
  <c r="B317" i="13"/>
  <c r="C317" i="13"/>
  <c r="A317" i="13"/>
  <c r="F319" i="8" l="1"/>
  <c r="G319" i="8"/>
  <c r="G319" i="13"/>
  <c r="D319" i="8"/>
  <c r="H319" i="8" s="1"/>
  <c r="E319" i="8"/>
  <c r="A319" i="4"/>
  <c r="H319" i="4" s="1"/>
  <c r="B320" i="8"/>
  <c r="C320" i="8"/>
  <c r="A321" i="8"/>
  <c r="D318" i="13"/>
  <c r="B318" i="13"/>
  <c r="A318" i="13"/>
  <c r="C318" i="13"/>
  <c r="F320" i="8" l="1"/>
  <c r="G320" i="8"/>
  <c r="G320" i="13"/>
  <c r="E320" i="8"/>
  <c r="A320" i="4"/>
  <c r="H320" i="4" s="1"/>
  <c r="D320" i="8"/>
  <c r="H320" i="8" s="1"/>
  <c r="D319" i="13"/>
  <c r="C319" i="13"/>
  <c r="B319" i="13"/>
  <c r="A319" i="13"/>
  <c r="B321" i="8"/>
  <c r="C321" i="8"/>
  <c r="A322" i="8"/>
  <c r="G321" i="8" l="1"/>
  <c r="F321" i="8"/>
  <c r="G321" i="13"/>
  <c r="A321" i="4"/>
  <c r="H321" i="4" s="1"/>
  <c r="D321" i="8"/>
  <c r="H321" i="8" s="1"/>
  <c r="E321" i="8"/>
  <c r="D320" i="13"/>
  <c r="B320" i="13"/>
  <c r="A320" i="13"/>
  <c r="C320" i="13"/>
  <c r="B322" i="8"/>
  <c r="C322" i="8"/>
  <c r="A323" i="8"/>
  <c r="D321" i="13" l="1"/>
  <c r="B321" i="13"/>
  <c r="A321" i="13"/>
  <c r="C321" i="13"/>
  <c r="B323" i="8"/>
  <c r="A324" i="8"/>
  <c r="C323" i="8"/>
  <c r="F322" i="8"/>
  <c r="G322" i="8"/>
  <c r="G322" i="13"/>
  <c r="A322" i="4"/>
  <c r="H322" i="4" s="1"/>
  <c r="E322" i="8"/>
  <c r="D322" i="8"/>
  <c r="H322" i="8" s="1"/>
  <c r="F323" i="8" l="1"/>
  <c r="G323" i="8"/>
  <c r="G323" i="13"/>
  <c r="E323" i="8"/>
  <c r="D323" i="8"/>
  <c r="H323" i="8" s="1"/>
  <c r="A323" i="4"/>
  <c r="H323" i="4" s="1"/>
  <c r="B324" i="8"/>
  <c r="A325" i="8"/>
  <c r="C324" i="8"/>
  <c r="D322" i="13"/>
  <c r="C322" i="13"/>
  <c r="B322" i="13"/>
  <c r="A322" i="13"/>
  <c r="B325" i="8" l="1"/>
  <c r="C325" i="8"/>
  <c r="A326" i="8"/>
  <c r="G324" i="13"/>
  <c r="A324" i="4"/>
  <c r="H324" i="4" s="1"/>
  <c r="D324" i="8"/>
  <c r="H324" i="8" s="1"/>
  <c r="E324" i="8"/>
  <c r="D323" i="13"/>
  <c r="C323" i="13"/>
  <c r="A323" i="13"/>
  <c r="B323" i="13"/>
  <c r="F324" i="8"/>
  <c r="G324" i="8"/>
  <c r="D324" i="13" l="1"/>
  <c r="C324" i="13"/>
  <c r="B324" i="13"/>
  <c r="A324" i="13"/>
  <c r="B326" i="8"/>
  <c r="C326" i="8"/>
  <c r="A327" i="8"/>
  <c r="F325" i="8"/>
  <c r="G325" i="8"/>
  <c r="G325" i="13"/>
  <c r="D325" i="8"/>
  <c r="H325" i="8" s="1"/>
  <c r="E325" i="8"/>
  <c r="A325" i="4"/>
  <c r="H325" i="4" s="1"/>
  <c r="B327" i="8" l="1"/>
  <c r="C327" i="8"/>
  <c r="A328" i="8"/>
  <c r="G326" i="8"/>
  <c r="F326" i="8"/>
  <c r="G326" i="13"/>
  <c r="D326" i="8"/>
  <c r="H326" i="8" s="1"/>
  <c r="E326" i="8"/>
  <c r="A326" i="4"/>
  <c r="H326" i="4" s="1"/>
  <c r="D325" i="13"/>
  <c r="B325" i="13"/>
  <c r="C325" i="13"/>
  <c r="A325" i="13"/>
  <c r="G327" i="13" l="1"/>
  <c r="E327" i="8"/>
  <c r="D327" i="8"/>
  <c r="H327" i="8" s="1"/>
  <c r="A327" i="4"/>
  <c r="H327" i="4" s="1"/>
  <c r="D326" i="13"/>
  <c r="B326" i="13"/>
  <c r="A326" i="13"/>
  <c r="C326" i="13"/>
  <c r="F327" i="8"/>
  <c r="G327" i="8"/>
  <c r="B328" i="8"/>
  <c r="C328" i="8"/>
  <c r="A329" i="8"/>
  <c r="D327" i="13" l="1"/>
  <c r="B327" i="13"/>
  <c r="C327" i="13"/>
  <c r="A327" i="13"/>
  <c r="B329" i="8"/>
  <c r="C329" i="8"/>
  <c r="A330" i="8"/>
  <c r="F328" i="8"/>
  <c r="G328" i="8"/>
  <c r="G328" i="13"/>
  <c r="D328" i="8"/>
  <c r="H328" i="8" s="1"/>
  <c r="E328" i="8"/>
  <c r="A328" i="4"/>
  <c r="H328" i="4" s="1"/>
  <c r="D328" i="13" l="1"/>
  <c r="B328" i="13"/>
  <c r="A328" i="13"/>
  <c r="C328" i="13"/>
  <c r="B330" i="8"/>
  <c r="C330" i="8"/>
  <c r="A331" i="8"/>
  <c r="F329" i="8"/>
  <c r="G329" i="8"/>
  <c r="G329" i="13"/>
  <c r="D329" i="8"/>
  <c r="H329" i="8" s="1"/>
  <c r="A329" i="4"/>
  <c r="H329" i="4" s="1"/>
  <c r="E329" i="8"/>
  <c r="D329" i="13" l="1"/>
  <c r="B329" i="13"/>
  <c r="A329" i="13"/>
  <c r="C329" i="13"/>
  <c r="B331" i="8"/>
  <c r="C331" i="8"/>
  <c r="A332" i="8"/>
  <c r="F330" i="8"/>
  <c r="G330" i="8"/>
  <c r="G330" i="13"/>
  <c r="D330" i="8"/>
  <c r="H330" i="8" s="1"/>
  <c r="E330" i="8"/>
  <c r="A330" i="4"/>
  <c r="H330" i="4" s="1"/>
  <c r="B332" i="8" l="1"/>
  <c r="C332" i="8"/>
  <c r="A333" i="8"/>
  <c r="G331" i="13"/>
  <c r="E331" i="8"/>
  <c r="A331" i="4"/>
  <c r="H331" i="4" s="1"/>
  <c r="D331" i="8"/>
  <c r="H331" i="8" s="1"/>
  <c r="F331" i="8"/>
  <c r="G331" i="8"/>
  <c r="D330" i="13"/>
  <c r="C330" i="13"/>
  <c r="B330" i="13"/>
  <c r="A330" i="13"/>
  <c r="D331" i="13" l="1"/>
  <c r="C331" i="13"/>
  <c r="B331" i="13"/>
  <c r="A331" i="13"/>
  <c r="B333" i="8"/>
  <c r="C333" i="8"/>
  <c r="A334" i="8"/>
  <c r="F332" i="8"/>
  <c r="G332" i="8"/>
  <c r="G332" i="13"/>
  <c r="A332" i="4"/>
  <c r="H332" i="4" s="1"/>
  <c r="D332" i="8"/>
  <c r="H332" i="8" s="1"/>
  <c r="E332" i="8"/>
  <c r="B334" i="8" l="1"/>
  <c r="C334" i="8"/>
  <c r="A335" i="8"/>
  <c r="F333" i="8"/>
  <c r="G333" i="8"/>
  <c r="G333" i="13"/>
  <c r="D333" i="8"/>
  <c r="H333" i="8" s="1"/>
  <c r="E333" i="8"/>
  <c r="A333" i="4"/>
  <c r="H333" i="4" s="1"/>
  <c r="D332" i="13"/>
  <c r="C332" i="13"/>
  <c r="B332" i="13"/>
  <c r="A332" i="13"/>
  <c r="F334" i="8" l="1"/>
  <c r="G334" i="8"/>
  <c r="B335" i="8"/>
  <c r="A336" i="8"/>
  <c r="C335" i="8"/>
  <c r="D333" i="13"/>
  <c r="C333" i="13"/>
  <c r="B333" i="13"/>
  <c r="A333" i="13"/>
  <c r="G334" i="13"/>
  <c r="D334" i="8"/>
  <c r="H334" i="8" s="1"/>
  <c r="E334" i="8"/>
  <c r="A334" i="4"/>
  <c r="H334" i="4" s="1"/>
  <c r="G335" i="8" l="1"/>
  <c r="F335" i="8"/>
  <c r="B336" i="8"/>
  <c r="C336" i="8"/>
  <c r="A337" i="8"/>
  <c r="G335" i="13"/>
  <c r="D335" i="8"/>
  <c r="H335" i="8" s="1"/>
  <c r="E335" i="8"/>
  <c r="A335" i="4"/>
  <c r="H335" i="4" s="1"/>
  <c r="D334" i="13"/>
  <c r="B334" i="13"/>
  <c r="C334" i="13"/>
  <c r="A334" i="13"/>
  <c r="D335" i="13" l="1"/>
  <c r="B335" i="13"/>
  <c r="A335" i="13"/>
  <c r="C335" i="13"/>
  <c r="B337" i="8"/>
  <c r="C337" i="8"/>
  <c r="A338" i="8"/>
  <c r="G336" i="8"/>
  <c r="F336" i="8"/>
  <c r="G336" i="13"/>
  <c r="D336" i="8"/>
  <c r="H336" i="8" s="1"/>
  <c r="E336" i="8"/>
  <c r="A336" i="4"/>
  <c r="H336" i="4" s="1"/>
  <c r="B338" i="8" l="1"/>
  <c r="C338" i="8"/>
  <c r="A339" i="8"/>
  <c r="G337" i="13"/>
  <c r="A337" i="4"/>
  <c r="H337" i="4" s="1"/>
  <c r="D337" i="8"/>
  <c r="H337" i="8" s="1"/>
  <c r="E337" i="8"/>
  <c r="F337" i="8"/>
  <c r="G337" i="8"/>
  <c r="D336" i="13"/>
  <c r="B336" i="13"/>
  <c r="C336" i="13"/>
  <c r="A336" i="13"/>
  <c r="G338" i="13" l="1"/>
  <c r="E338" i="8"/>
  <c r="A338" i="4"/>
  <c r="H338" i="4" s="1"/>
  <c r="D338" i="8"/>
  <c r="H338" i="8" s="1"/>
  <c r="D337" i="13"/>
  <c r="B337" i="13"/>
  <c r="C337" i="13"/>
  <c r="A337" i="13"/>
  <c r="B339" i="8"/>
  <c r="A340" i="8"/>
  <c r="C339" i="8"/>
  <c r="G338" i="8"/>
  <c r="F338" i="8"/>
  <c r="F339" i="8" l="1"/>
  <c r="G339" i="8"/>
  <c r="B340" i="8"/>
  <c r="A341" i="8"/>
  <c r="C340" i="8"/>
  <c r="G339" i="13"/>
  <c r="D339" i="8"/>
  <c r="H339" i="8" s="1"/>
  <c r="E339" i="8"/>
  <c r="A339" i="4"/>
  <c r="H339" i="4" s="1"/>
  <c r="A338" i="13"/>
  <c r="C338" i="13"/>
  <c r="D338" i="13"/>
  <c r="B338" i="13"/>
  <c r="G340" i="13" l="1"/>
  <c r="D340" i="8"/>
  <c r="H340" i="8" s="1"/>
  <c r="E340" i="8"/>
  <c r="A340" i="4"/>
  <c r="H340" i="4" s="1"/>
  <c r="D339" i="13"/>
  <c r="C339" i="13"/>
  <c r="B339" i="13"/>
  <c r="A339" i="13"/>
  <c r="F340" i="8"/>
  <c r="G340" i="8"/>
  <c r="B341" i="8"/>
  <c r="C341" i="8"/>
  <c r="A342" i="8"/>
  <c r="G341" i="13" l="1"/>
  <c r="D341" i="8"/>
  <c r="H341" i="8" s="1"/>
  <c r="E341" i="8"/>
  <c r="A341" i="4"/>
  <c r="H341" i="4" s="1"/>
  <c r="A340" i="13"/>
  <c r="C340" i="13"/>
  <c r="B340" i="13"/>
  <c r="D340" i="13"/>
  <c r="B342" i="8"/>
  <c r="A343" i="8"/>
  <c r="C342" i="8"/>
  <c r="F341" i="8"/>
  <c r="G341" i="8"/>
  <c r="F342" i="8" l="1"/>
  <c r="G342" i="8"/>
  <c r="B343" i="8"/>
  <c r="C343" i="8"/>
  <c r="A344" i="8"/>
  <c r="G342" i="13"/>
  <c r="D342" i="8"/>
  <c r="H342" i="8" s="1"/>
  <c r="E342" i="8"/>
  <c r="A342" i="4"/>
  <c r="H342" i="4" s="1"/>
  <c r="D341" i="13"/>
  <c r="C341" i="13"/>
  <c r="B341" i="13"/>
  <c r="A341" i="13"/>
  <c r="B344" i="8" l="1"/>
  <c r="C344" i="8"/>
  <c r="A345" i="8"/>
  <c r="C342" i="13"/>
  <c r="A342" i="13"/>
  <c r="D342" i="13"/>
  <c r="B342" i="13"/>
  <c r="G343" i="8"/>
  <c r="F343" i="8"/>
  <c r="G343" i="13"/>
  <c r="A343" i="4"/>
  <c r="H343" i="4" s="1"/>
  <c r="E343" i="8"/>
  <c r="D343" i="8"/>
  <c r="H343" i="8" s="1"/>
  <c r="B345" i="8" l="1"/>
  <c r="C345" i="8"/>
  <c r="A346" i="8"/>
  <c r="D343" i="13"/>
  <c r="B343" i="13"/>
  <c r="C343" i="13"/>
  <c r="A343" i="13"/>
  <c r="G344" i="8"/>
  <c r="F344" i="8"/>
  <c r="G344" i="13"/>
  <c r="E344" i="8"/>
  <c r="A344" i="4"/>
  <c r="H344" i="4" s="1"/>
  <c r="D344" i="8"/>
  <c r="H344" i="8" s="1"/>
  <c r="B346" i="8" l="1"/>
  <c r="C346" i="8"/>
  <c r="A347" i="8"/>
  <c r="A344" i="13"/>
  <c r="C344" i="13"/>
  <c r="D344" i="13"/>
  <c r="B344" i="13"/>
  <c r="F345" i="8"/>
  <c r="G345" i="8"/>
  <c r="G345" i="13"/>
  <c r="D345" i="8"/>
  <c r="H345" i="8" s="1"/>
  <c r="E345" i="8"/>
  <c r="A345" i="4"/>
  <c r="H345" i="4" s="1"/>
  <c r="D345" i="13" l="1"/>
  <c r="B345" i="13"/>
  <c r="A345" i="13"/>
  <c r="C345" i="13"/>
  <c r="B347" i="8"/>
  <c r="C347" i="8"/>
  <c r="A348" i="8"/>
  <c r="F346" i="8"/>
  <c r="G346" i="8"/>
  <c r="G346" i="13"/>
  <c r="A346" i="4"/>
  <c r="H346" i="4" s="1"/>
  <c r="E346" i="8"/>
  <c r="D346" i="8"/>
  <c r="H346" i="8" s="1"/>
  <c r="A346" i="13" l="1"/>
  <c r="C346" i="13"/>
  <c r="B346" i="13"/>
  <c r="D346" i="13"/>
  <c r="B348" i="8"/>
  <c r="C348" i="8"/>
  <c r="A349" i="8"/>
  <c r="G347" i="13"/>
  <c r="E347" i="8"/>
  <c r="A347" i="4"/>
  <c r="H347" i="4" s="1"/>
  <c r="D347" i="8"/>
  <c r="H347" i="8" s="1"/>
  <c r="F347" i="8"/>
  <c r="G347" i="8"/>
  <c r="B347" i="13" l="1"/>
  <c r="C347" i="13"/>
  <c r="D347" i="13"/>
  <c r="A347" i="13"/>
  <c r="B349" i="8"/>
  <c r="A350" i="8"/>
  <c r="C349" i="8"/>
  <c r="G348" i="13"/>
  <c r="D348" i="8"/>
  <c r="H348" i="8" s="1"/>
  <c r="E348" i="8"/>
  <c r="A348" i="4"/>
  <c r="H348" i="4" s="1"/>
  <c r="G348" i="8"/>
  <c r="F348" i="8"/>
  <c r="G349" i="8" l="1"/>
  <c r="F349" i="8"/>
  <c r="C348" i="13"/>
  <c r="A348" i="13"/>
  <c r="B348" i="13"/>
  <c r="D348" i="13"/>
  <c r="B350" i="8"/>
  <c r="C350" i="8"/>
  <c r="A351" i="8"/>
  <c r="G349" i="13"/>
  <c r="D349" i="8"/>
  <c r="H349" i="8" s="1"/>
  <c r="E349" i="8"/>
  <c r="A349" i="4"/>
  <c r="H349" i="4" s="1"/>
  <c r="F350" i="8" l="1"/>
  <c r="G350" i="8"/>
  <c r="G350" i="13"/>
  <c r="E350" i="8"/>
  <c r="D350" i="8"/>
  <c r="H350" i="8" s="1"/>
  <c r="A350" i="4"/>
  <c r="H350" i="4" s="1"/>
  <c r="B351" i="8"/>
  <c r="C351" i="8"/>
  <c r="A352" i="8"/>
  <c r="D349" i="13"/>
  <c r="B349" i="13"/>
  <c r="A349" i="13"/>
  <c r="C349" i="13"/>
  <c r="G351" i="13" l="1"/>
  <c r="A351" i="4"/>
  <c r="H351" i="4" s="1"/>
  <c r="D351" i="8"/>
  <c r="H351" i="8" s="1"/>
  <c r="E351" i="8"/>
  <c r="B352" i="8"/>
  <c r="C352" i="8"/>
  <c r="A353" i="8"/>
  <c r="G351" i="8"/>
  <c r="F351" i="8"/>
  <c r="C350" i="13"/>
  <c r="A350" i="13"/>
  <c r="D350" i="13"/>
  <c r="B350" i="13"/>
  <c r="B353" i="8" l="1"/>
  <c r="C353" i="8"/>
  <c r="A354" i="8"/>
  <c r="G352" i="8"/>
  <c r="F352" i="8"/>
  <c r="D351" i="13"/>
  <c r="B351" i="13"/>
  <c r="A351" i="13"/>
  <c r="C351" i="13"/>
  <c r="G352" i="13"/>
  <c r="E352" i="8"/>
  <c r="A352" i="4"/>
  <c r="H352" i="4" s="1"/>
  <c r="D352" i="8"/>
  <c r="H352" i="8" s="1"/>
  <c r="A352" i="13" l="1"/>
  <c r="C352" i="13"/>
  <c r="D352" i="13"/>
  <c r="B352" i="13"/>
  <c r="F353" i="8"/>
  <c r="G353" i="8"/>
  <c r="B354" i="8"/>
  <c r="C354" i="8"/>
  <c r="A355" i="8"/>
  <c r="G353" i="13"/>
  <c r="D353" i="8"/>
  <c r="H353" i="8" s="1"/>
  <c r="A353" i="4"/>
  <c r="H353" i="4" s="1"/>
  <c r="E353" i="8"/>
  <c r="G354" i="13" l="1"/>
  <c r="E354" i="8"/>
  <c r="A354" i="4"/>
  <c r="H354" i="4" s="1"/>
  <c r="D354" i="8"/>
  <c r="H354" i="8" s="1"/>
  <c r="F354" i="8"/>
  <c r="G354" i="8"/>
  <c r="D353" i="13"/>
  <c r="C353" i="13"/>
  <c r="B353" i="13"/>
  <c r="A353" i="13"/>
  <c r="B355" i="8"/>
  <c r="C355" i="8"/>
  <c r="A356" i="8"/>
  <c r="G355" i="13" l="1"/>
  <c r="D355" i="8"/>
  <c r="H355" i="8" s="1"/>
  <c r="E355" i="8"/>
  <c r="A355" i="4"/>
  <c r="H355" i="4" s="1"/>
  <c r="C354" i="13"/>
  <c r="A354" i="13"/>
  <c r="D354" i="13"/>
  <c r="B354" i="13"/>
  <c r="B356" i="8"/>
  <c r="A357" i="8"/>
  <c r="C356" i="8"/>
  <c r="F355" i="8"/>
  <c r="G355" i="8"/>
  <c r="G356" i="8" l="1"/>
  <c r="F356" i="8"/>
  <c r="B357" i="8"/>
  <c r="C357" i="8"/>
  <c r="A358" i="8"/>
  <c r="G356" i="13"/>
  <c r="D356" i="8"/>
  <c r="H356" i="8" s="1"/>
  <c r="E356" i="8"/>
  <c r="A356" i="4"/>
  <c r="H356" i="4" s="1"/>
  <c r="D355" i="13"/>
  <c r="B355" i="13"/>
  <c r="A355" i="13"/>
  <c r="C355" i="13"/>
  <c r="A356" i="13" l="1"/>
  <c r="C356" i="13"/>
  <c r="D356" i="13"/>
  <c r="B356" i="13"/>
  <c r="B358" i="8"/>
  <c r="A359" i="8"/>
  <c r="C358" i="8"/>
  <c r="G357" i="8"/>
  <c r="F357" i="8"/>
  <c r="G357" i="13"/>
  <c r="E357" i="8"/>
  <c r="A357" i="4"/>
  <c r="H357" i="4" s="1"/>
  <c r="D357" i="8"/>
  <c r="H357" i="8" s="1"/>
  <c r="F358" i="8" l="1"/>
  <c r="G358" i="8"/>
  <c r="B359" i="8"/>
  <c r="C359" i="8"/>
  <c r="A360" i="8"/>
  <c r="G358" i="13"/>
  <c r="E358" i="8"/>
  <c r="A358" i="4"/>
  <c r="H358" i="4" s="1"/>
  <c r="D358" i="8"/>
  <c r="H358" i="8" s="1"/>
  <c r="D357" i="13"/>
  <c r="B357" i="13"/>
  <c r="A357" i="13"/>
  <c r="C357" i="13"/>
  <c r="C358" i="13" l="1"/>
  <c r="A358" i="13"/>
  <c r="D358" i="13"/>
  <c r="B358" i="13"/>
  <c r="B360" i="8"/>
  <c r="C360" i="8"/>
  <c r="A361" i="8"/>
  <c r="G359" i="8"/>
  <c r="F359" i="8"/>
  <c r="G359" i="13"/>
  <c r="D359" i="8"/>
  <c r="H359" i="8" s="1"/>
  <c r="E359" i="8"/>
  <c r="A359" i="4"/>
  <c r="H359" i="4" s="1"/>
  <c r="B361" i="8" l="1"/>
  <c r="A362" i="8"/>
  <c r="C361" i="8"/>
  <c r="G360" i="8"/>
  <c r="F360" i="8"/>
  <c r="G360" i="13"/>
  <c r="D360" i="8"/>
  <c r="H360" i="8" s="1"/>
  <c r="E360" i="8"/>
  <c r="A360" i="4"/>
  <c r="H360" i="4" s="1"/>
  <c r="D359" i="13"/>
  <c r="C359" i="13"/>
  <c r="B359" i="13"/>
  <c r="A359" i="13"/>
  <c r="A360" i="13" l="1"/>
  <c r="C360" i="13"/>
  <c r="D360" i="13"/>
  <c r="B360" i="13"/>
  <c r="G361" i="8"/>
  <c r="F361" i="8"/>
  <c r="A363" i="8"/>
  <c r="B362" i="8"/>
  <c r="C362" i="8"/>
  <c r="G361" i="13"/>
  <c r="D361" i="8"/>
  <c r="H361" i="8" s="1"/>
  <c r="E361" i="8"/>
  <c r="A361" i="4"/>
  <c r="H361" i="4" s="1"/>
  <c r="G362" i="13" l="1"/>
  <c r="D362" i="8"/>
  <c r="H362" i="8" s="1"/>
  <c r="E362" i="8"/>
  <c r="A364" i="8"/>
  <c r="B363" i="8"/>
  <c r="C363" i="8"/>
  <c r="D361" i="13"/>
  <c r="A361" i="13"/>
  <c r="C361" i="13"/>
  <c r="B361" i="13"/>
  <c r="G362" i="8"/>
  <c r="F362" i="8"/>
  <c r="F363" i="8" l="1"/>
  <c r="G363" i="8"/>
  <c r="A365" i="8"/>
  <c r="C364" i="8"/>
  <c r="B364" i="8"/>
  <c r="G363" i="13"/>
  <c r="E363" i="8"/>
  <c r="D363" i="8"/>
  <c r="H363" i="8" s="1"/>
  <c r="D362" i="13"/>
  <c r="A362" i="13"/>
  <c r="C362" i="13"/>
  <c r="B362" i="13"/>
  <c r="A366" i="8" l="1"/>
  <c r="B365" i="8"/>
  <c r="C365" i="8"/>
  <c r="A363" i="13"/>
  <c r="D363" i="13"/>
  <c r="B363" i="13"/>
  <c r="C363" i="13"/>
  <c r="G364" i="13"/>
  <c r="D364" i="8"/>
  <c r="H364" i="8" s="1"/>
  <c r="E364" i="8"/>
  <c r="G364" i="8"/>
  <c r="F364" i="8"/>
  <c r="G365" i="13" l="1"/>
  <c r="E365" i="8"/>
  <c r="D365" i="8"/>
  <c r="H365" i="8" s="1"/>
  <c r="A367" i="8"/>
  <c r="C366" i="8"/>
  <c r="B366" i="8"/>
  <c r="C364" i="13"/>
  <c r="A364" i="13"/>
  <c r="B364" i="13"/>
  <c r="D364" i="13"/>
  <c r="F365" i="8"/>
  <c r="G365" i="8"/>
  <c r="G366" i="13" l="1"/>
  <c r="E366" i="8"/>
  <c r="D366" i="8"/>
  <c r="H366" i="8" s="1"/>
  <c r="D365" i="13"/>
  <c r="B365" i="13"/>
  <c r="C365" i="13"/>
  <c r="A365" i="13"/>
  <c r="G366" i="8"/>
  <c r="F366" i="8"/>
  <c r="A368" i="8"/>
  <c r="C367" i="8"/>
  <c r="B367" i="8"/>
  <c r="A366" i="13" l="1"/>
  <c r="D366" i="13"/>
  <c r="C366" i="13"/>
  <c r="B366" i="13"/>
  <c r="F367" i="8"/>
  <c r="G367" i="8"/>
  <c r="G367" i="13"/>
  <c r="E367" i="8"/>
  <c r="D367" i="8"/>
  <c r="H367" i="8" s="1"/>
  <c r="A369" i="8"/>
  <c r="C368" i="8"/>
  <c r="B368" i="8"/>
  <c r="D367" i="13" l="1"/>
  <c r="B367" i="13"/>
  <c r="C367" i="13"/>
  <c r="A367" i="13"/>
  <c r="F368" i="8"/>
  <c r="G368" i="8"/>
  <c r="G368" i="13"/>
  <c r="E368" i="8"/>
  <c r="D368" i="8"/>
  <c r="H368" i="8" s="1"/>
  <c r="B369" i="8"/>
  <c r="A370" i="8"/>
  <c r="C369" i="8"/>
  <c r="G369" i="13" l="1"/>
  <c r="D369" i="8"/>
  <c r="H369" i="8" s="1"/>
  <c r="E369" i="8"/>
  <c r="D368" i="13"/>
  <c r="A368" i="13"/>
  <c r="C368" i="13"/>
  <c r="B368" i="13"/>
  <c r="G369" i="8"/>
  <c r="F369" i="8"/>
  <c r="C370" i="8"/>
  <c r="B370" i="8"/>
  <c r="A371" i="8"/>
  <c r="A372" i="8" l="1"/>
  <c r="B371" i="8"/>
  <c r="C371" i="8"/>
  <c r="G370" i="13"/>
  <c r="E370" i="8"/>
  <c r="D370" i="8"/>
  <c r="H370" i="8" s="1"/>
  <c r="G370" i="8"/>
  <c r="F370" i="8"/>
  <c r="D369" i="13"/>
  <c r="B369" i="13"/>
  <c r="C369" i="13"/>
  <c r="A369" i="13"/>
  <c r="D370" i="13" l="1"/>
  <c r="A370" i="13"/>
  <c r="C370" i="13"/>
  <c r="B370" i="13"/>
  <c r="F371" i="8"/>
  <c r="G371" i="8"/>
  <c r="G371" i="13"/>
  <c r="D371" i="8"/>
  <c r="H371" i="8" s="1"/>
  <c r="E371" i="8"/>
  <c r="A373" i="8"/>
  <c r="C372" i="8"/>
  <c r="B372" i="8"/>
  <c r="D371" i="13" l="1"/>
  <c r="B371" i="13"/>
  <c r="C371" i="13"/>
  <c r="A371" i="13"/>
  <c r="F372" i="8"/>
  <c r="G372" i="8"/>
  <c r="G372" i="13"/>
  <c r="D372" i="8"/>
  <c r="H372" i="8" s="1"/>
  <c r="E372" i="8"/>
  <c r="A374" i="8"/>
  <c r="C373" i="8"/>
  <c r="B373" i="8"/>
  <c r="D372" i="13" l="1"/>
  <c r="B372" i="13"/>
  <c r="C372" i="13"/>
  <c r="A372" i="13"/>
  <c r="F373" i="8"/>
  <c r="G373" i="8"/>
  <c r="G373" i="13"/>
  <c r="D373" i="8"/>
  <c r="H373" i="8" s="1"/>
  <c r="E373" i="8"/>
  <c r="A375" i="8"/>
  <c r="C374" i="8"/>
  <c r="B374" i="8"/>
  <c r="D373" i="13" l="1"/>
  <c r="B373" i="13"/>
  <c r="C373" i="13"/>
  <c r="A373" i="13"/>
  <c r="G374" i="13"/>
  <c r="E374" i="8"/>
  <c r="D374" i="8"/>
  <c r="H374" i="8" s="1"/>
  <c r="G374" i="8"/>
  <c r="F374" i="8"/>
  <c r="A376" i="8"/>
  <c r="B375" i="8"/>
  <c r="C375" i="8"/>
  <c r="C374" i="13" l="1"/>
  <c r="B374" i="13"/>
  <c r="D374" i="13"/>
  <c r="A374" i="13"/>
  <c r="G375" i="13"/>
  <c r="D375" i="8"/>
  <c r="H375" i="8" s="1"/>
  <c r="E375" i="8"/>
  <c r="F375" i="8"/>
  <c r="G375" i="8"/>
  <c r="C376" i="8"/>
  <c r="A377" i="8"/>
  <c r="B376" i="8"/>
  <c r="C375" i="13" l="1"/>
  <c r="A375" i="13"/>
  <c r="D375" i="13"/>
  <c r="B375" i="13"/>
  <c r="G376" i="13"/>
  <c r="D376" i="8"/>
  <c r="H376" i="8" s="1"/>
  <c r="E376" i="8"/>
  <c r="A378" i="8"/>
  <c r="C377" i="8"/>
  <c r="B377" i="8"/>
  <c r="F376" i="8"/>
  <c r="G376" i="8"/>
  <c r="A379" i="8" l="1"/>
  <c r="C378" i="8"/>
  <c r="B378" i="8"/>
  <c r="D376" i="13"/>
  <c r="B376" i="13"/>
  <c r="A376" i="13"/>
  <c r="C376" i="13"/>
  <c r="G377" i="13"/>
  <c r="D377" i="8"/>
  <c r="H377" i="8" s="1"/>
  <c r="E377" i="8"/>
  <c r="G377" i="8"/>
  <c r="F377" i="8"/>
  <c r="B377" i="13" l="1"/>
  <c r="C377" i="13"/>
  <c r="D377" i="13"/>
  <c r="A377" i="13"/>
  <c r="G378" i="13"/>
  <c r="E378" i="8"/>
  <c r="D378" i="8"/>
  <c r="H378" i="8" s="1"/>
  <c r="F378" i="8"/>
  <c r="G378" i="8"/>
  <c r="A380" i="8"/>
  <c r="C379" i="8"/>
  <c r="B379" i="8"/>
  <c r="G379" i="13" l="1"/>
  <c r="D379" i="8"/>
  <c r="H379" i="8" s="1"/>
  <c r="E379" i="8"/>
  <c r="C378" i="13"/>
  <c r="B378" i="13"/>
  <c r="D378" i="13"/>
  <c r="A378" i="13"/>
  <c r="A381" i="8"/>
  <c r="C380" i="8"/>
  <c r="B380" i="8"/>
  <c r="G379" i="8"/>
  <c r="F379" i="8"/>
  <c r="G380" i="8" l="1"/>
  <c r="F380" i="8"/>
  <c r="D379" i="13"/>
  <c r="C379" i="13"/>
  <c r="B379" i="13"/>
  <c r="A379" i="13"/>
  <c r="A382" i="8"/>
  <c r="C381" i="8"/>
  <c r="B381" i="8"/>
  <c r="G380" i="13"/>
  <c r="D380" i="8"/>
  <c r="H380" i="8" s="1"/>
  <c r="E380" i="8"/>
  <c r="G381" i="8" l="1"/>
  <c r="F381" i="8"/>
  <c r="A383" i="8"/>
  <c r="C382" i="8"/>
  <c r="B382" i="8"/>
  <c r="D380" i="13"/>
  <c r="A380" i="13"/>
  <c r="C380" i="13"/>
  <c r="B380" i="13"/>
  <c r="G381" i="13"/>
  <c r="E381" i="8"/>
  <c r="D381" i="8"/>
  <c r="H381" i="8" s="1"/>
  <c r="G382" i="13" l="1"/>
  <c r="D382" i="8"/>
  <c r="H382" i="8" s="1"/>
  <c r="E382" i="8"/>
  <c r="F382" i="8"/>
  <c r="G382" i="8"/>
  <c r="D381" i="13"/>
  <c r="B381" i="13"/>
  <c r="C381" i="13"/>
  <c r="A381" i="13"/>
  <c r="A384" i="8"/>
  <c r="C383" i="8"/>
  <c r="B383" i="8"/>
  <c r="G383" i="13" l="1"/>
  <c r="D383" i="8"/>
  <c r="H383" i="8" s="1"/>
  <c r="E383" i="8"/>
  <c r="F383" i="8"/>
  <c r="G383" i="8"/>
  <c r="A385" i="8"/>
  <c r="C384" i="8"/>
  <c r="B384" i="8"/>
  <c r="D382" i="13"/>
  <c r="A382" i="13"/>
  <c r="C382" i="13"/>
  <c r="B382" i="13"/>
  <c r="G384" i="13" l="1"/>
  <c r="E384" i="8"/>
  <c r="D384" i="8"/>
  <c r="H384" i="8" s="1"/>
  <c r="F384" i="8"/>
  <c r="G384" i="8"/>
  <c r="D383" i="13"/>
  <c r="B383" i="13"/>
  <c r="C383" i="13"/>
  <c r="A383" i="13"/>
  <c r="B385" i="8"/>
  <c r="A386" i="8"/>
  <c r="C385" i="8"/>
  <c r="B386" i="8" l="1"/>
  <c r="A387" i="8"/>
  <c r="C386" i="8"/>
  <c r="G385" i="13"/>
  <c r="E385" i="8"/>
  <c r="D385" i="8"/>
  <c r="H385" i="8" s="1"/>
  <c r="F385" i="8"/>
  <c r="G385" i="8"/>
  <c r="D384" i="13"/>
  <c r="A384" i="13"/>
  <c r="C384" i="13"/>
  <c r="B384" i="13"/>
  <c r="D385" i="13" l="1"/>
  <c r="B385" i="13"/>
  <c r="A385" i="13"/>
  <c r="C385" i="13"/>
  <c r="F386" i="8"/>
  <c r="G386" i="8"/>
  <c r="B387" i="8"/>
  <c r="A388" i="8"/>
  <c r="C387" i="8"/>
  <c r="G386" i="13"/>
  <c r="E386" i="8"/>
  <c r="D386" i="8"/>
  <c r="H386" i="8" s="1"/>
  <c r="D386" i="13" l="1"/>
  <c r="A386" i="13"/>
  <c r="B386" i="13"/>
  <c r="C386" i="13"/>
  <c r="A389" i="8"/>
  <c r="B388" i="8"/>
  <c r="C388" i="8"/>
  <c r="G387" i="13"/>
  <c r="D387" i="8"/>
  <c r="H387" i="8" s="1"/>
  <c r="E387" i="8"/>
  <c r="G387" i="8"/>
  <c r="F387" i="8"/>
  <c r="G388" i="8" l="1"/>
  <c r="F388" i="8"/>
  <c r="G388" i="13"/>
  <c r="D388" i="8"/>
  <c r="H388" i="8" s="1"/>
  <c r="E388" i="8"/>
  <c r="A390" i="8"/>
  <c r="C389" i="8"/>
  <c r="B389" i="8"/>
  <c r="B387" i="13"/>
  <c r="C387" i="13"/>
  <c r="A387" i="13"/>
  <c r="D387" i="13"/>
  <c r="G389" i="13" l="1"/>
  <c r="D389" i="8"/>
  <c r="H389" i="8" s="1"/>
  <c r="E389" i="8"/>
  <c r="F389" i="8"/>
  <c r="G389" i="8"/>
  <c r="B390" i="8"/>
  <c r="A391" i="8"/>
  <c r="C390" i="8"/>
  <c r="A388" i="13"/>
  <c r="D388" i="13"/>
  <c r="B388" i="13"/>
  <c r="C388" i="13"/>
  <c r="A392" i="8" l="1"/>
  <c r="C391" i="8"/>
  <c r="B391" i="8"/>
  <c r="G390" i="13"/>
  <c r="D390" i="8"/>
  <c r="H390" i="8" s="1"/>
  <c r="E390" i="8"/>
  <c r="F390" i="8"/>
  <c r="G390" i="8"/>
  <c r="C389" i="13"/>
  <c r="A389" i="13"/>
  <c r="D389" i="13"/>
  <c r="B389" i="13"/>
  <c r="C390" i="13" l="1"/>
  <c r="A390" i="13"/>
  <c r="D390" i="13"/>
  <c r="B390" i="13"/>
  <c r="G391" i="13"/>
  <c r="D391" i="8"/>
  <c r="H391" i="8" s="1"/>
  <c r="E391" i="8"/>
  <c r="F391" i="8"/>
  <c r="G391" i="8"/>
  <c r="C392" i="8"/>
  <c r="A393" i="8"/>
  <c r="B392" i="8"/>
  <c r="G392" i="13" l="1"/>
  <c r="E392" i="8"/>
  <c r="D392" i="8"/>
  <c r="H392" i="8" s="1"/>
  <c r="B393" i="8"/>
  <c r="A394" i="8"/>
  <c r="C393" i="8"/>
  <c r="C391" i="13"/>
  <c r="A391" i="13"/>
  <c r="D391" i="13"/>
  <c r="B391" i="13"/>
  <c r="F392" i="8"/>
  <c r="G392" i="8"/>
  <c r="G393" i="8" l="1"/>
  <c r="F393" i="8"/>
  <c r="A395" i="8"/>
  <c r="C394" i="8"/>
  <c r="B394" i="8"/>
  <c r="G393" i="13"/>
  <c r="D393" i="8"/>
  <c r="H393" i="8" s="1"/>
  <c r="E393" i="8"/>
  <c r="C392" i="13"/>
  <c r="B392" i="13"/>
  <c r="D392" i="13"/>
  <c r="A392" i="13"/>
  <c r="G394" i="13" l="1"/>
  <c r="D394" i="8"/>
  <c r="H394" i="8" s="1"/>
  <c r="E394" i="8"/>
  <c r="G394" i="8"/>
  <c r="F394" i="8"/>
  <c r="B395" i="8"/>
  <c r="A396" i="8"/>
  <c r="C395" i="8"/>
  <c r="D393" i="13"/>
  <c r="C393" i="13"/>
  <c r="A393" i="13"/>
  <c r="B393" i="13"/>
  <c r="G395" i="8" l="1"/>
  <c r="F395" i="8"/>
  <c r="A397" i="8"/>
  <c r="B396" i="8"/>
  <c r="C396" i="8"/>
  <c r="G395" i="13"/>
  <c r="E395" i="8"/>
  <c r="D395" i="8"/>
  <c r="H395" i="8" s="1"/>
  <c r="A394" i="13"/>
  <c r="D394" i="13"/>
  <c r="B394" i="13"/>
  <c r="C394" i="13"/>
  <c r="F396" i="8" l="1"/>
  <c r="G396" i="8"/>
  <c r="G396" i="13"/>
  <c r="E396" i="8"/>
  <c r="D396" i="8"/>
  <c r="H396" i="8" s="1"/>
  <c r="C397" i="8"/>
  <c r="B397" i="8"/>
  <c r="A398" i="8"/>
  <c r="C395" i="13"/>
  <c r="A395" i="13"/>
  <c r="D395" i="13"/>
  <c r="B395" i="13"/>
  <c r="A399" i="8" l="1"/>
  <c r="C398" i="8"/>
  <c r="B398" i="8"/>
  <c r="F397" i="8"/>
  <c r="G397" i="8"/>
  <c r="G397" i="13"/>
  <c r="E397" i="8"/>
  <c r="D397" i="8"/>
  <c r="H397" i="8" s="1"/>
  <c r="C396" i="13"/>
  <c r="A396" i="13"/>
  <c r="D396" i="13"/>
  <c r="B396" i="13"/>
  <c r="C397" i="13" l="1"/>
  <c r="A397" i="13"/>
  <c r="D397" i="13"/>
  <c r="B397" i="13"/>
  <c r="G398" i="13"/>
  <c r="E398" i="8"/>
  <c r="D398" i="8"/>
  <c r="H398" i="8" s="1"/>
  <c r="F398" i="8"/>
  <c r="G398" i="8"/>
  <c r="B399" i="8"/>
  <c r="A400" i="8"/>
  <c r="C399" i="8"/>
  <c r="B400" i="8" l="1"/>
  <c r="A401" i="8"/>
  <c r="C400" i="8"/>
  <c r="G399" i="8"/>
  <c r="F399" i="8"/>
  <c r="D399" i="8"/>
  <c r="H399" i="8" s="1"/>
  <c r="G399" i="13"/>
  <c r="E399" i="8"/>
  <c r="D398" i="13"/>
  <c r="B398" i="13"/>
  <c r="A398" i="13"/>
  <c r="C398" i="13"/>
  <c r="C399" i="13" l="1"/>
  <c r="A399" i="13"/>
  <c r="D399" i="13"/>
  <c r="B399" i="13"/>
  <c r="F400" i="8"/>
  <c r="G400" i="8"/>
  <c r="B401" i="8"/>
  <c r="A402" i="8"/>
  <c r="C401" i="8"/>
  <c r="G400" i="13"/>
  <c r="E400" i="8"/>
  <c r="D400" i="8"/>
  <c r="H400" i="8" s="1"/>
  <c r="G401" i="8" l="1"/>
  <c r="F401" i="8"/>
  <c r="A403" i="8"/>
  <c r="C402" i="8"/>
  <c r="B402" i="8"/>
  <c r="D401" i="8"/>
  <c r="H401" i="8" s="1"/>
  <c r="G401" i="13"/>
  <c r="E401" i="8"/>
  <c r="C400" i="13"/>
  <c r="A400" i="13"/>
  <c r="D400" i="13"/>
  <c r="B400" i="13"/>
  <c r="A401" i="13" l="1"/>
  <c r="C401" i="13"/>
  <c r="D401" i="13"/>
  <c r="B401" i="13"/>
  <c r="G402" i="13"/>
  <c r="E402" i="8"/>
  <c r="D402" i="8"/>
  <c r="H402" i="8" s="1"/>
  <c r="F402" i="8"/>
  <c r="G402" i="8"/>
  <c r="B403" i="8"/>
  <c r="A404" i="8"/>
  <c r="C403" i="8"/>
  <c r="D403" i="8" l="1"/>
  <c r="H403" i="8" s="1"/>
  <c r="G403" i="13"/>
  <c r="E403" i="8"/>
  <c r="D402" i="13"/>
  <c r="B402" i="13"/>
  <c r="C402" i="13"/>
  <c r="A402" i="13"/>
  <c r="F403" i="8"/>
  <c r="G403" i="8"/>
  <c r="B404" i="8"/>
  <c r="A405" i="8"/>
  <c r="C404" i="8"/>
  <c r="G404" i="13" l="1"/>
  <c r="D404" i="8"/>
  <c r="H404" i="8" s="1"/>
  <c r="E404" i="8"/>
  <c r="D403" i="13"/>
  <c r="B403" i="13"/>
  <c r="C403" i="13"/>
  <c r="A403" i="13"/>
  <c r="G404" i="8"/>
  <c r="F404" i="8"/>
  <c r="A406" i="8"/>
  <c r="C405" i="8"/>
  <c r="B405" i="8"/>
  <c r="C406" i="8" l="1"/>
  <c r="B406" i="8"/>
  <c r="A407" i="8"/>
  <c r="G405" i="13"/>
  <c r="E405" i="8"/>
  <c r="D405" i="8"/>
  <c r="H405" i="8" s="1"/>
  <c r="F405" i="8"/>
  <c r="G405" i="8"/>
  <c r="C404" i="13"/>
  <c r="A404" i="13"/>
  <c r="D404" i="13"/>
  <c r="B404" i="13"/>
  <c r="F406" i="8" l="1"/>
  <c r="G406" i="8"/>
  <c r="D405" i="13"/>
  <c r="B405" i="13"/>
  <c r="C405" i="13"/>
  <c r="A405" i="13"/>
  <c r="G406" i="13"/>
  <c r="E406" i="8"/>
  <c r="D406" i="8"/>
  <c r="H406" i="8" s="1"/>
  <c r="B407" i="8"/>
  <c r="A408" i="8"/>
  <c r="C407" i="8"/>
  <c r="D406" i="13" l="1"/>
  <c r="B406" i="13"/>
  <c r="C406" i="13"/>
  <c r="A406" i="13"/>
  <c r="G407" i="13"/>
  <c r="D407" i="8"/>
  <c r="H407" i="8" s="1"/>
  <c r="E407" i="8"/>
  <c r="G407" i="8"/>
  <c r="F407" i="8"/>
  <c r="B408" i="8"/>
  <c r="A409" i="8"/>
  <c r="C408" i="8"/>
  <c r="G408" i="13" l="1"/>
  <c r="E408" i="8"/>
  <c r="D408" i="8"/>
  <c r="H408" i="8" s="1"/>
  <c r="C407" i="13"/>
  <c r="B407" i="13"/>
  <c r="D407" i="13"/>
  <c r="A407" i="13"/>
  <c r="F408" i="8"/>
  <c r="G408" i="8"/>
  <c r="B409" i="8"/>
  <c r="A410" i="8"/>
  <c r="C409" i="8"/>
  <c r="G409" i="13" l="1"/>
  <c r="D409" i="8"/>
  <c r="H409" i="8" s="1"/>
  <c r="E409" i="8"/>
  <c r="D408" i="13"/>
  <c r="B408" i="13"/>
  <c r="C408" i="13"/>
  <c r="A408" i="13"/>
  <c r="G409" i="8"/>
  <c r="F409" i="8"/>
  <c r="A411" i="8"/>
  <c r="C410" i="8"/>
  <c r="B410" i="8"/>
  <c r="D409" i="13" l="1"/>
  <c r="B409" i="13"/>
  <c r="A409" i="13"/>
  <c r="C409" i="13"/>
  <c r="B411" i="8"/>
  <c r="A412" i="8"/>
  <c r="C411" i="8"/>
  <c r="G410" i="13"/>
  <c r="D410" i="8"/>
  <c r="H410" i="8" s="1"/>
  <c r="E410" i="8"/>
  <c r="F410" i="8"/>
  <c r="G410" i="8"/>
  <c r="D410" i="13" l="1"/>
  <c r="B410" i="13"/>
  <c r="C410" i="13"/>
  <c r="A410" i="13"/>
  <c r="G411" i="8"/>
  <c r="F411" i="8"/>
  <c r="B412" i="8"/>
  <c r="A413" i="8"/>
  <c r="C412" i="8"/>
  <c r="G411" i="13"/>
  <c r="D411" i="8"/>
  <c r="H411" i="8" s="1"/>
  <c r="E411" i="8"/>
  <c r="A414" i="8" l="1"/>
  <c r="B413" i="8"/>
  <c r="C413" i="8"/>
  <c r="G412" i="13"/>
  <c r="D412" i="8"/>
  <c r="H412" i="8" s="1"/>
  <c r="E412" i="8"/>
  <c r="D411" i="13"/>
  <c r="A411" i="13"/>
  <c r="C411" i="13"/>
  <c r="B411" i="13"/>
  <c r="G412" i="8"/>
  <c r="F412" i="8"/>
  <c r="D412" i="13" l="1"/>
  <c r="B412" i="13"/>
  <c r="C412" i="13"/>
  <c r="A412" i="13"/>
  <c r="G413" i="8"/>
  <c r="F413" i="8"/>
  <c r="G413" i="13"/>
  <c r="D413" i="8"/>
  <c r="H413" i="8" s="1"/>
  <c r="E413" i="8"/>
  <c r="B414" i="8"/>
  <c r="A415" i="8"/>
  <c r="C414" i="8"/>
  <c r="G414" i="13" l="1"/>
  <c r="E414" i="8"/>
  <c r="D414" i="8"/>
  <c r="H414" i="8" s="1"/>
  <c r="C413" i="13"/>
  <c r="B413" i="13"/>
  <c r="A413" i="13"/>
  <c r="D413" i="13"/>
  <c r="F414" i="8"/>
  <c r="G414" i="8"/>
  <c r="C415" i="8"/>
  <c r="A416" i="8"/>
  <c r="B415" i="8"/>
  <c r="G415" i="13" l="1"/>
  <c r="D415" i="8"/>
  <c r="H415" i="8" s="1"/>
  <c r="E415" i="8"/>
  <c r="B416" i="8"/>
  <c r="C416" i="8"/>
  <c r="A417" i="8"/>
  <c r="F415" i="8"/>
  <c r="G415" i="8"/>
  <c r="D414" i="13"/>
  <c r="B414" i="13"/>
  <c r="C414" i="13"/>
  <c r="A414" i="13"/>
  <c r="F416" i="8" l="1"/>
  <c r="G416" i="8"/>
  <c r="G416" i="13"/>
  <c r="E416" i="8"/>
  <c r="D416" i="8"/>
  <c r="H416" i="8" s="1"/>
  <c r="B417" i="8"/>
  <c r="A418" i="8"/>
  <c r="C417" i="8"/>
  <c r="D415" i="13"/>
  <c r="B415" i="13"/>
  <c r="A415" i="13"/>
  <c r="C415" i="13"/>
  <c r="G417" i="13" l="1"/>
  <c r="D417" i="8"/>
  <c r="H417" i="8" s="1"/>
  <c r="E417" i="8"/>
  <c r="G417" i="8"/>
  <c r="F417" i="8"/>
  <c r="C416" i="13"/>
  <c r="A416" i="13"/>
  <c r="D416" i="13"/>
  <c r="B416" i="13"/>
  <c r="B418" i="8"/>
  <c r="A419" i="8"/>
  <c r="C418" i="8"/>
  <c r="G418" i="8" l="1"/>
  <c r="F418" i="8"/>
  <c r="B419" i="8"/>
  <c r="A420" i="8"/>
  <c r="C419" i="8"/>
  <c r="G418" i="13"/>
  <c r="E418" i="8"/>
  <c r="D418" i="8"/>
  <c r="H418" i="8" s="1"/>
  <c r="A417" i="13"/>
  <c r="C417" i="13"/>
  <c r="D417" i="13"/>
  <c r="B417" i="13"/>
  <c r="D418" i="13" l="1"/>
  <c r="B418" i="13"/>
  <c r="C418" i="13"/>
  <c r="A418" i="13"/>
  <c r="A421" i="8"/>
  <c r="C420" i="8"/>
  <c r="B420" i="8"/>
  <c r="G419" i="8"/>
  <c r="F419" i="8"/>
  <c r="G419" i="13"/>
  <c r="D419" i="8"/>
  <c r="H419" i="8" s="1"/>
  <c r="E419" i="8"/>
  <c r="G420" i="13" l="1"/>
  <c r="D420" i="8"/>
  <c r="H420" i="8" s="1"/>
  <c r="E420" i="8"/>
  <c r="G420" i="8"/>
  <c r="F420" i="8"/>
  <c r="B421" i="8"/>
  <c r="A422" i="8"/>
  <c r="C421" i="8"/>
  <c r="D419" i="13"/>
  <c r="A419" i="13"/>
  <c r="C419" i="13"/>
  <c r="B419" i="13"/>
  <c r="G421" i="8" l="1"/>
  <c r="F421" i="8"/>
  <c r="D420" i="13"/>
  <c r="C420" i="13"/>
  <c r="B420" i="13"/>
  <c r="A420" i="13"/>
  <c r="A423" i="8"/>
  <c r="B422" i="8"/>
  <c r="C422" i="8"/>
  <c r="G421" i="13"/>
  <c r="D421" i="8"/>
  <c r="H421" i="8" s="1"/>
  <c r="E421" i="8"/>
  <c r="G422" i="13" l="1"/>
  <c r="D422" i="8"/>
  <c r="H422" i="8" s="1"/>
  <c r="E422" i="8"/>
  <c r="B423" i="8"/>
  <c r="A424" i="8"/>
  <c r="C423" i="8"/>
  <c r="D421" i="13"/>
  <c r="A421" i="13"/>
  <c r="C421" i="13"/>
  <c r="B421" i="13"/>
  <c r="G422" i="8"/>
  <c r="F422" i="8"/>
  <c r="G423" i="8" l="1"/>
  <c r="F423" i="8"/>
  <c r="B424" i="8"/>
  <c r="C424" i="8"/>
  <c r="A425" i="8"/>
  <c r="G423" i="13"/>
  <c r="D423" i="8"/>
  <c r="H423" i="8" s="1"/>
  <c r="E423" i="8"/>
  <c r="D422" i="13"/>
  <c r="B422" i="13"/>
  <c r="C422" i="13"/>
  <c r="A422" i="13"/>
  <c r="D423" i="13" l="1"/>
  <c r="A423" i="13"/>
  <c r="B423" i="13"/>
  <c r="C423" i="13"/>
  <c r="A426" i="8"/>
  <c r="C425" i="8"/>
  <c r="B425" i="8"/>
  <c r="G424" i="8"/>
  <c r="F424" i="8"/>
  <c r="G424" i="13"/>
  <c r="D424" i="8"/>
  <c r="H424" i="8" s="1"/>
  <c r="E424" i="8"/>
  <c r="B424" i="13" l="1"/>
  <c r="C424" i="13"/>
  <c r="A424" i="13"/>
  <c r="D424" i="13"/>
  <c r="G425" i="13"/>
  <c r="D425" i="8"/>
  <c r="H425" i="8" s="1"/>
  <c r="E425" i="8"/>
  <c r="G425" i="8"/>
  <c r="F425" i="8"/>
  <c r="A427" i="8"/>
  <c r="B426" i="8"/>
  <c r="C426" i="8"/>
  <c r="D425" i="13" l="1"/>
  <c r="A425" i="13"/>
  <c r="C425" i="13"/>
  <c r="B425" i="13"/>
  <c r="G426" i="13"/>
  <c r="D426" i="8"/>
  <c r="H426" i="8" s="1"/>
  <c r="E426" i="8"/>
  <c r="G426" i="8"/>
  <c r="F426" i="8"/>
  <c r="A428" i="8"/>
  <c r="B427" i="8"/>
  <c r="C427" i="8"/>
  <c r="D426" i="13" l="1"/>
  <c r="B426" i="13"/>
  <c r="C426" i="13"/>
  <c r="A426" i="13"/>
  <c r="A429" i="8"/>
  <c r="C428" i="8"/>
  <c r="B428" i="8"/>
  <c r="F427" i="8"/>
  <c r="G427" i="8"/>
  <c r="G427" i="13"/>
  <c r="D427" i="8"/>
  <c r="H427" i="8" s="1"/>
  <c r="E427" i="8"/>
  <c r="G428" i="13" l="1"/>
  <c r="D428" i="8"/>
  <c r="H428" i="8" s="1"/>
  <c r="E428" i="8"/>
  <c r="B427" i="13"/>
  <c r="D427" i="13"/>
  <c r="C427" i="13"/>
  <c r="A427" i="13"/>
  <c r="F428" i="8"/>
  <c r="G428" i="8"/>
  <c r="C429" i="8"/>
  <c r="B429" i="8"/>
  <c r="A430" i="8"/>
  <c r="G429" i="13" l="1"/>
  <c r="D429" i="8"/>
  <c r="H429" i="8" s="1"/>
  <c r="E429" i="8"/>
  <c r="C430" i="8"/>
  <c r="B430" i="8"/>
  <c r="A431" i="8"/>
  <c r="G429" i="8"/>
  <c r="F429" i="8"/>
  <c r="C428" i="13"/>
  <c r="A428" i="13"/>
  <c r="B428" i="13"/>
  <c r="D428" i="13"/>
  <c r="G430" i="13" l="1"/>
  <c r="D430" i="8"/>
  <c r="H430" i="8" s="1"/>
  <c r="E430" i="8"/>
  <c r="F430" i="8"/>
  <c r="G430" i="8"/>
  <c r="C431" i="8"/>
  <c r="A432" i="8"/>
  <c r="B431" i="8"/>
  <c r="D429" i="13"/>
  <c r="B429" i="13"/>
  <c r="C429" i="13"/>
  <c r="A429" i="13"/>
  <c r="G431" i="13" l="1"/>
  <c r="D431" i="8"/>
  <c r="H431" i="8" s="1"/>
  <c r="E431" i="8"/>
  <c r="B432" i="8"/>
  <c r="C432" i="8"/>
  <c r="A433" i="8"/>
  <c r="G431" i="8"/>
  <c r="F431" i="8"/>
  <c r="D430" i="13"/>
  <c r="C430" i="13"/>
  <c r="A430" i="13"/>
  <c r="B430" i="13"/>
  <c r="C433" i="8" l="1"/>
  <c r="A434" i="8"/>
  <c r="B433" i="8"/>
  <c r="G432" i="8"/>
  <c r="F432" i="8"/>
  <c r="G432" i="13"/>
  <c r="E432" i="8"/>
  <c r="D432" i="8"/>
  <c r="H432" i="8" s="1"/>
  <c r="B431" i="13"/>
  <c r="D431" i="13"/>
  <c r="C431" i="13"/>
  <c r="A431" i="13"/>
  <c r="A432" i="13" l="1"/>
  <c r="C432" i="13"/>
  <c r="B432" i="13"/>
  <c r="D432" i="13"/>
  <c r="G433" i="13"/>
  <c r="D433" i="8"/>
  <c r="H433" i="8" s="1"/>
  <c r="E433" i="8"/>
  <c r="A435" i="8"/>
  <c r="C434" i="8"/>
  <c r="B434" i="8"/>
  <c r="G433" i="8"/>
  <c r="F433" i="8"/>
  <c r="A436" i="8" l="1"/>
  <c r="B435" i="8"/>
  <c r="C435" i="8"/>
  <c r="B433" i="13"/>
  <c r="D433" i="13"/>
  <c r="C433" i="13"/>
  <c r="A433" i="13"/>
  <c r="G434" i="13"/>
  <c r="E434" i="8"/>
  <c r="D434" i="8"/>
  <c r="H434" i="8" s="1"/>
  <c r="G434" i="8"/>
  <c r="F434" i="8"/>
  <c r="C434" i="13" l="1"/>
  <c r="B434" i="13"/>
  <c r="D434" i="13"/>
  <c r="A434" i="13"/>
  <c r="F435" i="8"/>
  <c r="G435" i="8"/>
  <c r="G435" i="13"/>
  <c r="D435" i="8"/>
  <c r="H435" i="8" s="1"/>
  <c r="E435" i="8"/>
  <c r="B436" i="8"/>
  <c r="A437" i="8"/>
  <c r="C436" i="8"/>
  <c r="A435" i="13" l="1"/>
  <c r="D435" i="13"/>
  <c r="C435" i="13"/>
  <c r="B435" i="13"/>
  <c r="F436" i="8"/>
  <c r="G436" i="8"/>
  <c r="C437" i="8"/>
  <c r="B437" i="8"/>
  <c r="A438" i="8"/>
  <c r="G436" i="13"/>
  <c r="E436" i="8"/>
  <c r="D436" i="8"/>
  <c r="H436" i="8" s="1"/>
  <c r="G437" i="13" l="1"/>
  <c r="D437" i="8"/>
  <c r="H437" i="8" s="1"/>
  <c r="E437" i="8"/>
  <c r="F437" i="8"/>
  <c r="G437" i="8"/>
  <c r="B436" i="13"/>
  <c r="D436" i="13"/>
  <c r="C436" i="13"/>
  <c r="A436" i="13"/>
  <c r="A439" i="8"/>
  <c r="B438" i="8"/>
  <c r="C438" i="8"/>
  <c r="F438" i="8" l="1"/>
  <c r="G438" i="8"/>
  <c r="G438" i="13"/>
  <c r="D438" i="8"/>
  <c r="H438" i="8" s="1"/>
  <c r="E438" i="8"/>
  <c r="C439" i="8"/>
  <c r="A440" i="8"/>
  <c r="B439" i="8"/>
  <c r="D437" i="13"/>
  <c r="C437" i="13"/>
  <c r="A437" i="13"/>
  <c r="B437" i="13"/>
  <c r="G439" i="13" l="1"/>
  <c r="D439" i="8"/>
  <c r="H439" i="8" s="1"/>
  <c r="E439" i="8"/>
  <c r="A441" i="8"/>
  <c r="C440" i="8"/>
  <c r="B440" i="8"/>
  <c r="F439" i="8"/>
  <c r="G439" i="8"/>
  <c r="D438" i="13"/>
  <c r="C438" i="13"/>
  <c r="A438" i="13"/>
  <c r="B438" i="13"/>
  <c r="G440" i="13" l="1"/>
  <c r="D440" i="8"/>
  <c r="H440" i="8" s="1"/>
  <c r="E440" i="8"/>
  <c r="G440" i="8"/>
  <c r="F440" i="8"/>
  <c r="A442" i="8"/>
  <c r="C441" i="8"/>
  <c r="B441" i="8"/>
  <c r="C439" i="13"/>
  <c r="D439" i="13"/>
  <c r="A439" i="13"/>
  <c r="B439" i="13"/>
  <c r="G441" i="13" l="1"/>
  <c r="D441" i="8"/>
  <c r="H441" i="8" s="1"/>
  <c r="E441" i="8"/>
  <c r="F441" i="8"/>
  <c r="G441" i="8"/>
  <c r="A443" i="8"/>
  <c r="C442" i="8"/>
  <c r="B442" i="8"/>
  <c r="A440" i="13"/>
  <c r="C440" i="13"/>
  <c r="B440" i="13"/>
  <c r="D440" i="13"/>
  <c r="G442" i="13" l="1"/>
  <c r="D442" i="8"/>
  <c r="H442" i="8" s="1"/>
  <c r="E442" i="8"/>
  <c r="G442" i="8"/>
  <c r="F442" i="8"/>
  <c r="B443" i="8"/>
  <c r="A444" i="8"/>
  <c r="C443" i="8"/>
  <c r="D441" i="13"/>
  <c r="C441" i="13"/>
  <c r="A441" i="13"/>
  <c r="B441" i="13"/>
  <c r="F443" i="8" l="1"/>
  <c r="G443" i="8"/>
  <c r="C444" i="8"/>
  <c r="A445" i="8"/>
  <c r="B444" i="8"/>
  <c r="G443" i="13"/>
  <c r="D443" i="8"/>
  <c r="H443" i="8" s="1"/>
  <c r="E443" i="8"/>
  <c r="A442" i="13"/>
  <c r="B442" i="13"/>
  <c r="D442" i="13"/>
  <c r="C442" i="13"/>
  <c r="D443" i="13" l="1"/>
  <c r="B443" i="13"/>
  <c r="A443" i="13"/>
  <c r="C443" i="13"/>
  <c r="G444" i="13"/>
  <c r="E444" i="8"/>
  <c r="D444" i="8"/>
  <c r="H444" i="8" s="1"/>
  <c r="C445" i="8"/>
  <c r="A446" i="8"/>
  <c r="B445" i="8"/>
  <c r="G444" i="8"/>
  <c r="F444" i="8"/>
  <c r="D444" i="13" l="1"/>
  <c r="B444" i="13"/>
  <c r="C444" i="13"/>
  <c r="A444" i="13"/>
  <c r="G445" i="8"/>
  <c r="F445" i="8"/>
  <c r="G445" i="13"/>
  <c r="D445" i="8"/>
  <c r="H445" i="8" s="1"/>
  <c r="E445" i="8"/>
  <c r="A447" i="8"/>
  <c r="C446" i="8"/>
  <c r="B446" i="8"/>
  <c r="D445" i="13" l="1"/>
  <c r="B445" i="13"/>
  <c r="A445" i="13"/>
  <c r="C445" i="13"/>
  <c r="G446" i="13"/>
  <c r="E446" i="8"/>
  <c r="D446" i="8"/>
  <c r="H446" i="8" s="1"/>
  <c r="F446" i="8"/>
  <c r="G446" i="8"/>
  <c r="C447" i="8"/>
  <c r="B447" i="8"/>
  <c r="A448" i="8"/>
  <c r="A446" i="13" l="1"/>
  <c r="D446" i="13"/>
  <c r="B446" i="13"/>
  <c r="C446" i="13"/>
  <c r="C448" i="8"/>
  <c r="A449" i="8"/>
  <c r="B448" i="8"/>
  <c r="G447" i="13"/>
  <c r="D447" i="8"/>
  <c r="H447" i="8" s="1"/>
  <c r="E447" i="8"/>
  <c r="F447" i="8"/>
  <c r="G447" i="8"/>
  <c r="C447" i="13" l="1"/>
  <c r="B447" i="13"/>
  <c r="D447" i="13"/>
  <c r="A447" i="13"/>
  <c r="G448" i="13"/>
  <c r="E448" i="8"/>
  <c r="D448" i="8"/>
  <c r="H448" i="8" s="1"/>
  <c r="C449" i="8"/>
  <c r="A450" i="8"/>
  <c r="B449" i="8"/>
  <c r="G448" i="8"/>
  <c r="F448" i="8"/>
  <c r="G449" i="8" l="1"/>
  <c r="F449" i="8"/>
  <c r="B448" i="13"/>
  <c r="C448" i="13"/>
  <c r="A448" i="13"/>
  <c r="D448" i="13"/>
  <c r="G449" i="13"/>
  <c r="D449" i="8"/>
  <c r="H449" i="8" s="1"/>
  <c r="E449" i="8"/>
  <c r="A451" i="8"/>
  <c r="B450" i="8"/>
  <c r="C450" i="8"/>
  <c r="D449" i="13" l="1"/>
  <c r="B449" i="13"/>
  <c r="A449" i="13"/>
  <c r="C449" i="13"/>
  <c r="G450" i="13"/>
  <c r="D450" i="8"/>
  <c r="H450" i="8" s="1"/>
  <c r="E450" i="8"/>
  <c r="F450" i="8"/>
  <c r="G450" i="8"/>
  <c r="B451" i="8"/>
  <c r="C451" i="8"/>
  <c r="A452" i="8"/>
  <c r="D450" i="13" l="1"/>
  <c r="B450" i="13"/>
  <c r="C450" i="13"/>
  <c r="A450" i="13"/>
  <c r="G451" i="8"/>
  <c r="F451" i="8"/>
  <c r="G451" i="13"/>
  <c r="D451" i="8"/>
  <c r="H451" i="8" s="1"/>
  <c r="E451" i="8"/>
  <c r="A453" i="8"/>
  <c r="C452" i="8"/>
  <c r="B452" i="8"/>
  <c r="A451" i="13" l="1"/>
  <c r="C451" i="13"/>
  <c r="D451" i="13"/>
  <c r="B451" i="13"/>
  <c r="G452" i="13"/>
  <c r="E452" i="8"/>
  <c r="D452" i="8"/>
  <c r="H452" i="8" s="1"/>
  <c r="G452" i="8"/>
  <c r="F452" i="8"/>
  <c r="B453" i="8"/>
  <c r="A454" i="8"/>
  <c r="C453" i="8"/>
  <c r="C452" i="13" l="1"/>
  <c r="B452" i="13"/>
  <c r="A452" i="13"/>
  <c r="D452" i="13"/>
  <c r="G453" i="8"/>
  <c r="F453" i="8"/>
  <c r="A455" i="8"/>
  <c r="B454" i="8"/>
  <c r="C454" i="8"/>
  <c r="G453" i="13"/>
  <c r="D453" i="8"/>
  <c r="H453" i="8" s="1"/>
  <c r="E453" i="8"/>
  <c r="G454" i="13" l="1"/>
  <c r="D454" i="8"/>
  <c r="H454" i="8" s="1"/>
  <c r="E454" i="8"/>
  <c r="B455" i="8"/>
  <c r="C455" i="8"/>
  <c r="A456" i="8"/>
  <c r="D453" i="13"/>
  <c r="C453" i="13"/>
  <c r="A453" i="13"/>
  <c r="B453" i="13"/>
  <c r="F454" i="8"/>
  <c r="G454" i="8"/>
  <c r="G455" i="8" l="1"/>
  <c r="F455" i="8"/>
  <c r="G455" i="13"/>
  <c r="D455" i="8"/>
  <c r="H455" i="8" s="1"/>
  <c r="E455" i="8"/>
  <c r="A457" i="8"/>
  <c r="C456" i="8"/>
  <c r="B456" i="8"/>
  <c r="D454" i="13"/>
  <c r="B454" i="13"/>
  <c r="C454" i="13"/>
  <c r="A454" i="13"/>
  <c r="G456" i="8" l="1"/>
  <c r="F456" i="8"/>
  <c r="G456" i="13"/>
  <c r="E456" i="8"/>
  <c r="D456" i="8"/>
  <c r="H456" i="8" s="1"/>
  <c r="B457" i="8"/>
  <c r="C457" i="8"/>
  <c r="A458" i="8"/>
  <c r="D455" i="13"/>
  <c r="A455" i="13"/>
  <c r="C455" i="13"/>
  <c r="B455" i="13"/>
  <c r="A459" i="8" l="1"/>
  <c r="C458" i="8"/>
  <c r="B458" i="8"/>
  <c r="G457" i="13"/>
  <c r="D457" i="8"/>
  <c r="H457" i="8" s="1"/>
  <c r="E457" i="8"/>
  <c r="C456" i="13"/>
  <c r="A456" i="13"/>
  <c r="D456" i="13"/>
  <c r="B456" i="13"/>
  <c r="F457" i="8"/>
  <c r="G457" i="8"/>
  <c r="D457" i="13" l="1"/>
  <c r="A457" i="13"/>
  <c r="C457" i="13"/>
  <c r="B457" i="13"/>
  <c r="G458" i="13"/>
  <c r="D458" i="8"/>
  <c r="H458" i="8" s="1"/>
  <c r="E458" i="8"/>
  <c r="F458" i="8"/>
  <c r="G458" i="8"/>
  <c r="B459" i="8"/>
  <c r="A460" i="8"/>
  <c r="C459" i="8"/>
  <c r="B460" i="8" l="1"/>
  <c r="C460" i="8"/>
  <c r="A461" i="8"/>
  <c r="G459" i="8"/>
  <c r="F459" i="8"/>
  <c r="G459" i="13"/>
  <c r="D459" i="8"/>
  <c r="H459" i="8" s="1"/>
  <c r="E459" i="8"/>
  <c r="B458" i="13"/>
  <c r="D458" i="13"/>
  <c r="C458" i="13"/>
  <c r="A458" i="13"/>
  <c r="D459" i="13" l="1"/>
  <c r="C459" i="13"/>
  <c r="B459" i="13"/>
  <c r="A459" i="13"/>
  <c r="C461" i="8"/>
  <c r="B461" i="8"/>
  <c r="A462" i="8"/>
  <c r="G460" i="8"/>
  <c r="F460" i="8"/>
  <c r="G460" i="13"/>
  <c r="E460" i="8"/>
  <c r="D460" i="8"/>
  <c r="H460" i="8" s="1"/>
  <c r="G461" i="13" l="1"/>
  <c r="D461" i="8"/>
  <c r="H461" i="8" s="1"/>
  <c r="E461" i="8"/>
  <c r="B462" i="8"/>
  <c r="C462" i="8"/>
  <c r="A463" i="8"/>
  <c r="G461" i="8"/>
  <c r="F461" i="8"/>
  <c r="A460" i="13"/>
  <c r="D460" i="13"/>
  <c r="B460" i="13"/>
  <c r="C460" i="13"/>
  <c r="D461" i="13" l="1"/>
  <c r="B461" i="13"/>
  <c r="A461" i="13"/>
  <c r="C461" i="13"/>
  <c r="C463" i="8"/>
  <c r="A464" i="8"/>
  <c r="B463" i="8"/>
  <c r="F462" i="8"/>
  <c r="G462" i="8"/>
  <c r="G462" i="13"/>
  <c r="D462" i="8"/>
  <c r="H462" i="8" s="1"/>
  <c r="E462" i="8"/>
  <c r="G463" i="13" l="1"/>
  <c r="D463" i="8"/>
  <c r="H463" i="8" s="1"/>
  <c r="E463" i="8"/>
  <c r="B464" i="8"/>
  <c r="C464" i="8"/>
  <c r="A465" i="8"/>
  <c r="G463" i="8"/>
  <c r="F463" i="8"/>
  <c r="A462" i="13"/>
  <c r="D462" i="13"/>
  <c r="B462" i="13"/>
  <c r="C462" i="13"/>
  <c r="F464" i="8" l="1"/>
  <c r="G464" i="8"/>
  <c r="G464" i="13"/>
  <c r="E464" i="8"/>
  <c r="D464" i="8"/>
  <c r="H464" i="8" s="1"/>
  <c r="A466" i="8"/>
  <c r="B465" i="8"/>
  <c r="C465" i="8"/>
  <c r="B463" i="13"/>
  <c r="D463" i="13"/>
  <c r="A463" i="13"/>
  <c r="C463" i="13"/>
  <c r="G465" i="13" l="1"/>
  <c r="D465" i="8"/>
  <c r="H465" i="8" s="1"/>
  <c r="E465" i="8"/>
  <c r="B466" i="8"/>
  <c r="A467" i="8"/>
  <c r="C466" i="8"/>
  <c r="D464" i="13"/>
  <c r="B464" i="13"/>
  <c r="C464" i="13"/>
  <c r="A464" i="13"/>
  <c r="G465" i="8"/>
  <c r="F465" i="8"/>
  <c r="G466" i="8" l="1"/>
  <c r="F466" i="8"/>
  <c r="B467" i="8"/>
  <c r="A468" i="8"/>
  <c r="C467" i="8"/>
  <c r="G466" i="13"/>
  <c r="D466" i="8"/>
  <c r="H466" i="8" s="1"/>
  <c r="E466" i="8"/>
  <c r="D465" i="13"/>
  <c r="C465" i="13"/>
  <c r="B465" i="13"/>
  <c r="A465" i="13"/>
  <c r="D466" i="13" l="1"/>
  <c r="B466" i="13"/>
  <c r="C466" i="13"/>
  <c r="A466" i="13"/>
  <c r="G467" i="8"/>
  <c r="F467" i="8"/>
  <c r="B468" i="8"/>
  <c r="A469" i="8"/>
  <c r="C468" i="8"/>
  <c r="G467" i="13"/>
  <c r="D467" i="8"/>
  <c r="H467" i="8" s="1"/>
  <c r="E467" i="8"/>
  <c r="B469" i="8" l="1"/>
  <c r="C469" i="8"/>
  <c r="G468" i="13"/>
  <c r="D468" i="8"/>
  <c r="H468" i="8" s="1"/>
  <c r="E468" i="8"/>
  <c r="C467" i="13"/>
  <c r="B467" i="13"/>
  <c r="A467" i="13"/>
  <c r="D467" i="13"/>
  <c r="G468" i="8"/>
  <c r="F468" i="8"/>
  <c r="G469" i="13" l="1"/>
  <c r="E469" i="8"/>
  <c r="D469" i="8"/>
  <c r="H469" i="8" s="1"/>
  <c r="C468" i="13"/>
  <c r="D468" i="13"/>
  <c r="B468" i="13"/>
  <c r="A468" i="13"/>
  <c r="F469" i="8"/>
  <c r="G469" i="8"/>
  <c r="D469" i="13" l="1"/>
  <c r="A469" i="13"/>
  <c r="C469" i="13"/>
  <c r="B46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Roger Thetford</author>
  </authors>
  <commentList>
    <comment ref="C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Roger Thetford:</t>
        </r>
        <r>
          <rPr>
            <sz val="9"/>
            <color indexed="81"/>
            <rFont val="Tahoma"/>
            <family val="2"/>
          </rPr>
          <t xml:space="preserve">
or 'n' for 'no result', i.e. a double default.</t>
        </r>
      </text>
    </comment>
  </commentList>
</comments>
</file>

<file path=xl/sharedStrings.xml><?xml version="1.0" encoding="utf-8"?>
<sst xmlns="http://schemas.openxmlformats.org/spreadsheetml/2006/main" count="8799" uniqueCount="675">
  <si>
    <t>teams</t>
  </si>
  <si>
    <t>players per team</t>
  </si>
  <si>
    <t>games per round</t>
  </si>
  <si>
    <t>rounds</t>
  </si>
  <si>
    <t>start row for pairings</t>
  </si>
  <si>
    <t>Points</t>
  </si>
  <si>
    <t>Position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</si>
  <si>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</si>
  <si>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</si>
  <si>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</si>
  <si>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</si>
  <si>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</si>
  <si>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</si>
  <si>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</si>
  <si>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</si>
  <si>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</si>
  <si>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</si>
  <si>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</si>
  <si>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</si>
  <si>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</si>
  <si>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</si>
  <si>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Total</t>
  </si>
  <si>
    <t>Round 1</t>
  </si>
  <si>
    <t>Round 2</t>
  </si>
  <si>
    <t>Round 3</t>
  </si>
  <si>
    <t>Table no. (any order)</t>
  </si>
  <si>
    <t>White</t>
  </si>
  <si>
    <t>Black</t>
  </si>
  <si>
    <t>d</t>
  </si>
  <si>
    <t>Pos</t>
  </si>
  <si>
    <t>Round</t>
  </si>
  <si>
    <t>Board</t>
  </si>
  <si>
    <t>A.01</t>
  </si>
  <si>
    <t>01</t>
  </si>
  <si>
    <t>A.02</t>
  </si>
  <si>
    <t>02</t>
  </si>
  <si>
    <t>A.03</t>
  </si>
  <si>
    <t>03</t>
  </si>
  <si>
    <t>A.04</t>
  </si>
  <si>
    <t>04</t>
  </si>
  <si>
    <t>A.05</t>
  </si>
  <si>
    <t>05</t>
  </si>
  <si>
    <t>A.06</t>
  </si>
  <si>
    <t>06</t>
  </si>
  <si>
    <t>10</t>
  </si>
  <si>
    <t>B.01</t>
  </si>
  <si>
    <t>B.02</t>
  </si>
  <si>
    <t>B.03</t>
  </si>
  <si>
    <t>B.04</t>
  </si>
  <si>
    <t>B.05</t>
  </si>
  <si>
    <t>B.06</t>
  </si>
  <si>
    <t>C.01</t>
  </si>
  <si>
    <t>C.02</t>
  </si>
  <si>
    <t>C.03</t>
  </si>
  <si>
    <t>C.04</t>
  </si>
  <si>
    <t>C.05</t>
  </si>
  <si>
    <t>C.06</t>
  </si>
  <si>
    <t>D.01</t>
  </si>
  <si>
    <t>D.02</t>
  </si>
  <si>
    <t>D.03</t>
  </si>
  <si>
    <t>D.04</t>
  </si>
  <si>
    <t>D.05</t>
  </si>
  <si>
    <t>D.06</t>
  </si>
  <si>
    <t>E.01</t>
  </si>
  <si>
    <t>E.02</t>
  </si>
  <si>
    <t>E.03</t>
  </si>
  <si>
    <t>E.04</t>
  </si>
  <si>
    <t>E.05</t>
  </si>
  <si>
    <t>E.06</t>
  </si>
  <si>
    <t>F.01</t>
  </si>
  <si>
    <t>F.02</t>
  </si>
  <si>
    <t>F.03</t>
  </si>
  <si>
    <t>F.04</t>
  </si>
  <si>
    <t>F.05</t>
  </si>
  <si>
    <t>F.06</t>
  </si>
  <si>
    <t>G.01</t>
  </si>
  <si>
    <t>G.02</t>
  </si>
  <si>
    <t>G.03</t>
  </si>
  <si>
    <t>G.04</t>
  </si>
  <si>
    <t>G.05</t>
  </si>
  <si>
    <t>G.06</t>
  </si>
  <si>
    <t>H.01</t>
  </si>
  <si>
    <t>H.02</t>
  </si>
  <si>
    <t>H.03</t>
  </si>
  <si>
    <t>H.04</t>
  </si>
  <si>
    <t>H.05</t>
  </si>
  <si>
    <t>H.06</t>
  </si>
  <si>
    <t>I.01</t>
  </si>
  <si>
    <t>I.02</t>
  </si>
  <si>
    <t>I.03</t>
  </si>
  <si>
    <t>I.04</t>
  </si>
  <si>
    <t>I.05</t>
  </si>
  <si>
    <t>I.06</t>
  </si>
  <si>
    <t>J.01</t>
  </si>
  <si>
    <t>J.02</t>
  </si>
  <si>
    <t>J.03</t>
  </si>
  <si>
    <t>J.04</t>
  </si>
  <si>
    <t>J.05</t>
  </si>
  <si>
    <t>J.06</t>
  </si>
  <si>
    <t>K.01</t>
  </si>
  <si>
    <t>K.02</t>
  </si>
  <si>
    <t>K.03</t>
  </si>
  <si>
    <t>K.04</t>
  </si>
  <si>
    <t>K.05</t>
  </si>
  <si>
    <t>K.06</t>
  </si>
  <si>
    <t>L.01</t>
  </si>
  <si>
    <t>L.02</t>
  </si>
  <si>
    <t>L.03</t>
  </si>
  <si>
    <t>L.04</t>
  </si>
  <si>
    <t>L.05</t>
  </si>
  <si>
    <t>L.06</t>
  </si>
  <si>
    <t>M.01</t>
  </si>
  <si>
    <t>M.02</t>
  </si>
  <si>
    <t>M.03</t>
  </si>
  <si>
    <t>M.04</t>
  </si>
  <si>
    <t>M.05</t>
  </si>
  <si>
    <t>M.06</t>
  </si>
  <si>
    <t>N.01</t>
  </si>
  <si>
    <t>N.02</t>
  </si>
  <si>
    <t>N.03</t>
  </si>
  <si>
    <t>N.04</t>
  </si>
  <si>
    <t>N.05</t>
  </si>
  <si>
    <t>N.06</t>
  </si>
  <si>
    <t>Ref</t>
  </si>
  <si>
    <t>Table</t>
  </si>
  <si>
    <t>Result</t>
  </si>
  <si>
    <t>Note</t>
  </si>
  <si>
    <t>O.01</t>
  </si>
  <si>
    <t>P</t>
  </si>
  <si>
    <t>O</t>
  </si>
  <si>
    <t>Q</t>
  </si>
  <si>
    <t>R</t>
  </si>
  <si>
    <t>S</t>
  </si>
  <si>
    <t>T</t>
  </si>
  <si>
    <t>O.02</t>
  </si>
  <si>
    <t>O.03</t>
  </si>
  <si>
    <t>O.04</t>
  </si>
  <si>
    <t>O.05</t>
  </si>
  <si>
    <t>O.06</t>
  </si>
  <si>
    <t>P.01</t>
  </si>
  <si>
    <t>P.02</t>
  </si>
  <si>
    <t>P.03</t>
  </si>
  <si>
    <t>P.04</t>
  </si>
  <si>
    <t>P.05</t>
  </si>
  <si>
    <t>P.06</t>
  </si>
  <si>
    <t>Q.01</t>
  </si>
  <si>
    <t>Q.02</t>
  </si>
  <si>
    <t>Q.03</t>
  </si>
  <si>
    <t>Q.04</t>
  </si>
  <si>
    <t>Q.05</t>
  </si>
  <si>
    <t>Q.06</t>
  </si>
  <si>
    <t>R.01</t>
  </si>
  <si>
    <t>R.02</t>
  </si>
  <si>
    <t>R.03</t>
  </si>
  <si>
    <t>R.04</t>
  </si>
  <si>
    <t>R.05</t>
  </si>
  <si>
    <t>R.06</t>
  </si>
  <si>
    <t>Team Name</t>
  </si>
  <si>
    <t>White Result (1/d/0)</t>
  </si>
  <si>
    <t>White score</t>
  </si>
  <si>
    <t>Black score</t>
  </si>
  <si>
    <t>Name of Player</t>
  </si>
  <si>
    <t>Team Letter</t>
  </si>
  <si>
    <t>Player ID</t>
  </si>
  <si>
    <t>White Result</t>
  </si>
  <si>
    <t>Black Result</t>
  </si>
  <si>
    <t>White Copy for TeamSheets</t>
  </si>
  <si>
    <t>Number of Teams</t>
  </si>
  <si>
    <t>S.01</t>
  </si>
  <si>
    <t>S.02</t>
  </si>
  <si>
    <t>S.03</t>
  </si>
  <si>
    <t>S.04</t>
  </si>
  <si>
    <t>S.05</t>
  </si>
  <si>
    <t>S.06</t>
  </si>
  <si>
    <t>Intermediate calculations; #N/A if no result yet in.</t>
  </si>
  <si>
    <t xml:space="preserve">Round 1
         Table
</t>
  </si>
  <si>
    <t xml:space="preserve">Round 2
         Table
</t>
  </si>
  <si>
    <t xml:space="preserve">Round 3
         Table
</t>
  </si>
  <si>
    <r>
      <t xml:space="preserve">Result
</t>
    </r>
    <r>
      <rPr>
        <sz val="8"/>
        <rFont val="Arial"/>
        <family val="2"/>
      </rPr>
      <t xml:space="preserve">(1-0, ½-½, 0-1)
</t>
    </r>
    <r>
      <rPr>
        <sz val="11"/>
        <rFont val="Arial"/>
        <family val="2"/>
      </rPr>
      <t>-</t>
    </r>
  </si>
  <si>
    <t>T.01</t>
  </si>
  <si>
    <t>T.02</t>
  </si>
  <si>
    <t>T.03</t>
  </si>
  <si>
    <t>T.04</t>
  </si>
  <si>
    <t>T.05</t>
  </si>
  <si>
    <t>T.06</t>
  </si>
  <si>
    <t>U.01</t>
  </si>
  <si>
    <t>U.02</t>
  </si>
  <si>
    <t>U.03</t>
  </si>
  <si>
    <t>U.04</t>
  </si>
  <si>
    <t>U.05</t>
  </si>
  <si>
    <t>U.06</t>
  </si>
  <si>
    <t>V.01</t>
  </si>
  <si>
    <t>V.02</t>
  </si>
  <si>
    <t>V.03</t>
  </si>
  <si>
    <t>V.04</t>
  </si>
  <si>
    <t>V.05</t>
  </si>
  <si>
    <t>V.06</t>
  </si>
  <si>
    <t>W.01</t>
  </si>
  <si>
    <t>W.02</t>
  </si>
  <si>
    <t>W.03</t>
  </si>
  <si>
    <t>W.04</t>
  </si>
  <si>
    <t>W.05</t>
  </si>
  <si>
    <t>W.06</t>
  </si>
  <si>
    <t>X.01</t>
  </si>
  <si>
    <t>X.02</t>
  </si>
  <si>
    <t>X.03</t>
  </si>
  <si>
    <t>X.04</t>
  </si>
  <si>
    <t>X.05</t>
  </si>
  <si>
    <t>X.06</t>
  </si>
  <si>
    <t>Y.01</t>
  </si>
  <si>
    <t>Y.02</t>
  </si>
  <si>
    <t>Y.03</t>
  </si>
  <si>
    <t>Y.04</t>
  </si>
  <si>
    <t>Y.05</t>
  </si>
  <si>
    <t>Y.06</t>
  </si>
  <si>
    <t>Z.01</t>
  </si>
  <si>
    <t>Z.02</t>
  </si>
  <si>
    <t>Z.03</t>
  </si>
  <si>
    <t>Z.04</t>
  </si>
  <si>
    <t>Z.05</t>
  </si>
  <si>
    <t>Z.06</t>
  </si>
  <si>
    <t>n</t>
  </si>
  <si>
    <t>white win: 1-0</t>
  </si>
  <si>
    <t>draw: ½-½</t>
  </si>
  <si>
    <t>black win: 0-1</t>
  </si>
  <si>
    <t>double default: 0-0</t>
  </si>
  <si>
    <t>U</t>
  </si>
  <si>
    <t>V</t>
  </si>
  <si>
    <t>W</t>
  </si>
  <si>
    <t>X</t>
  </si>
  <si>
    <t>Y</t>
  </si>
  <si>
    <t>Z</t>
  </si>
  <si>
    <t>Event ID</t>
  </si>
  <si>
    <t>Formerly Event Code - six characters - e.g.SGTL98</t>
  </si>
  <si>
    <t>Submission Number</t>
  </si>
  <si>
    <t>Last two digits of filename of results file -e.g.01</t>
  </si>
  <si>
    <t>Event Name</t>
  </si>
  <si>
    <t>Name of event</t>
  </si>
  <si>
    <t>Event Date</t>
  </si>
  <si>
    <t>Start Date of Event - used as default event for games</t>
  </si>
  <si>
    <t>Final Results Date</t>
  </si>
  <si>
    <t>Final Results Date - typically date of submission</t>
  </si>
  <si>
    <t>Results Officer Name</t>
  </si>
  <si>
    <t>Results Officer Name, e.g. Howell, Chris I</t>
  </si>
  <si>
    <t>Results Officer Address</t>
  </si>
  <si>
    <t>Address data, lines separated by commas</t>
  </si>
  <si>
    <t>Treasurer Name</t>
  </si>
  <si>
    <t>Treasurer Name, e.g. Parker, C John</t>
  </si>
  <si>
    <t>Treasurer Address</t>
  </si>
  <si>
    <t>Moves in first session</t>
  </si>
  <si>
    <t>Typically 36 or 40 (leave blank for rapidplay)</t>
  </si>
  <si>
    <t>Minutes for first session</t>
  </si>
  <si>
    <t>Typically 90 or 120 (leave blank for rapidplay)</t>
  </si>
  <si>
    <t>Moves in second session</t>
  </si>
  <si>
    <t xml:space="preserve">Typically 20 or leave blank if immediate quickplay </t>
  </si>
  <si>
    <t>Minutes in second session</t>
  </si>
  <si>
    <t>Typically 60 or blank</t>
  </si>
  <si>
    <t>Minutes in final session</t>
  </si>
  <si>
    <t>Typically 15, 30 or 60, quickplay finish</t>
  </si>
  <si>
    <t>Minutes for game</t>
  </si>
  <si>
    <t>Minutes for rapidplay or all-in-one-session standardplay</t>
  </si>
  <si>
    <t>Seconds added per move</t>
  </si>
  <si>
    <t>Seconds per move added in Fischer mode else blank</t>
  </si>
  <si>
    <t>Adjudicated</t>
  </si>
  <si>
    <t>Whether any games in competition can be adjudicated</t>
  </si>
  <si>
    <t>Union</t>
  </si>
  <si>
    <t>N,S,W,M,E or combinations - report to this Union Grading Officer</t>
  </si>
  <si>
    <t>FIDE rated</t>
  </si>
  <si>
    <t>Generate report for International Grading Officer?</t>
  </si>
  <si>
    <t>Grand Prix</t>
  </si>
  <si>
    <t>Generate report for Grand Prix Officer?</t>
  </si>
  <si>
    <t>Master Points</t>
  </si>
  <si>
    <t>Generate report for Master Points Officer?</t>
  </si>
  <si>
    <t>Chess Moves</t>
  </si>
  <si>
    <t>Generate report for Chess Moves Editor?</t>
  </si>
  <si>
    <t>PIN</t>
  </si>
  <si>
    <t>BCFCode</t>
  </si>
  <si>
    <t>Name</t>
  </si>
  <si>
    <t>Gender</t>
  </si>
  <si>
    <t>DOB</t>
  </si>
  <si>
    <t>ClubCode</t>
  </si>
  <si>
    <t>ClubName</t>
  </si>
  <si>
    <t>ClubCounty</t>
  </si>
  <si>
    <t>BCFMemNo</t>
  </si>
  <si>
    <t>Forename</t>
  </si>
  <si>
    <t>Surname</t>
  </si>
  <si>
    <t>DoB</t>
  </si>
  <si>
    <t>Grading Code</t>
  </si>
  <si>
    <t>e.g. 123456A</t>
  </si>
  <si>
    <t>res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</si>
  <si>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</si>
  <si>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</si>
  <si>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</si>
  <si>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</si>
  <si>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</si>
  <si>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</si>
  <si>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</si>
  <si>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</si>
  <si>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</si>
  <si>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</si>
  <si>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</si>
  <si>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</si>
  <si>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</si>
  <si>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</si>
  <si>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</si>
  <si>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</si>
  <si>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</si>
  <si>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</si>
  <si>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</si>
  <si>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</si>
  <si>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</si>
  <si>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</si>
  <si>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</si>
  <si>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</si>
  <si>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</si>
  <si>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</si>
  <si>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</si>
  <si>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</si>
  <si>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</si>
  <si>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</si>
  <si>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</si>
  <si>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</si>
  <si>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</si>
  <si>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</si>
  <si>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</si>
  <si>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</si>
  <si>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</si>
  <si>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</si>
  <si>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</si>
  <si>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</si>
  <si>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</si>
  <si>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</si>
  <si>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</si>
  <si>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</si>
  <si>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</si>
  <si>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</si>
  <si>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</si>
  <si>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</si>
  <si>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</si>
  <si>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</si>
  <si>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</si>
  <si>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</si>
  <si>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</si>
  <si>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</si>
  <si>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</si>
  <si>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</si>
  <si>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</si>
  <si>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</si>
  <si>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</si>
  <si>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</si>
  <si>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</si>
  <si>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</si>
  <si>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</si>
  <si>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</si>
  <si>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</si>
  <si>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</si>
  <si>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</si>
  <si>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</si>
  <si>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</si>
  <si>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</si>
  <si>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</si>
  <si>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</si>
  <si>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</si>
  <si>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</si>
  <si>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</si>
  <si>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</si>
  <si>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</si>
  <si>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</si>
  <si>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</si>
  <si>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</si>
  <si>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</si>
  <si>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</si>
  <si>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</si>
  <si>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</si>
  <si>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</si>
  <si>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</si>
  <si>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</si>
  <si>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</si>
  <si>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</si>
  <si>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</si>
  <si>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</si>
  <si>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</si>
  <si>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</si>
  <si>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</si>
  <si>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</si>
  <si>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</si>
  <si>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</si>
  <si>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</si>
  <si>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</si>
  <si>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</si>
  <si>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</si>
  <si>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</si>
  <si>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</si>
  <si>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</si>
  <si>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</si>
  <si>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</si>
  <si>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</si>
  <si>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</si>
  <si>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J01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</si>
  <si>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</si>
  <si>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</si>
  <si>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</si>
  <si>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</si>
  <si>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</si>
  <si>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</si>
  <si>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</si>
  <si>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</si>
  <si>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</si>
  <si>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</si>
  <si>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</si>
  <si>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K01</t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</si>
  <si>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</si>
  <si>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</si>
  <si>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</si>
  <si>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</si>
  <si>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</si>
  <si>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</si>
  <si>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</si>
  <si>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</si>
  <si>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</si>
  <si>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</si>
  <si>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</si>
  <si>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</si>
  <si>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</si>
  <si>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</si>
  <si>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</si>
  <si>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</si>
  <si>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</si>
  <si>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</si>
  <si>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</si>
  <si>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</si>
  <si>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</si>
  <si>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</si>
  <si>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</si>
  <si>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</si>
  <si>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</si>
  <si>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</si>
  <si>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</si>
  <si>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</si>
  <si>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</si>
  <si>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</si>
  <si>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</si>
  <si>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</si>
  <si>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</si>
  <si>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</si>
  <si>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</si>
  <si>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N01</t>
  </si>
  <si>
    <t>N02</t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</si>
  <si>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</si>
  <si>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</si>
  <si>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</si>
  <si>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</si>
  <si>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</si>
  <si>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</si>
  <si>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</si>
  <si>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</si>
  <si>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</si>
  <si>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N12</t>
  </si>
  <si>
    <t>Gender M/F</t>
  </si>
  <si>
    <t>Name (for pasting into Team Declarations)</t>
  </si>
  <si>
    <t>Name (for grading output)</t>
  </si>
  <si>
    <t>PIN for grading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</si>
  <si>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</si>
  <si>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</si>
  <si>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</si>
  <si>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</si>
  <si>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</si>
  <si>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</si>
  <si>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</si>
  <si>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</si>
  <si>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</si>
  <si>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</si>
  <si>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</si>
  <si>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</si>
  <si>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</si>
  <si>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</si>
  <si>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</si>
  <si>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</si>
  <si>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</si>
  <si>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</si>
  <si>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</si>
  <si>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</si>
  <si>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</si>
  <si>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</si>
  <si>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</si>
  <si>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</si>
  <si>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Q01</t>
  </si>
  <si>
    <t>Q02</t>
  </si>
  <si>
    <t>Q03</t>
  </si>
  <si>
    <t>Q04</t>
  </si>
  <si>
    <t>Q05</t>
  </si>
  <si>
    <t>Q06</t>
  </si>
  <si>
    <t>Q07</t>
  </si>
  <si>
    <t>Q08</t>
  </si>
  <si>
    <t>Q09</t>
  </si>
  <si>
    <t>Q10</t>
  </si>
  <si>
    <t>Q11</t>
  </si>
  <si>
    <t>Q12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</si>
  <si>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</si>
  <si>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</si>
  <si>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</si>
  <si>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</si>
  <si>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</si>
  <si>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</si>
  <si>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</si>
  <si>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</si>
  <si>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</si>
  <si>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</si>
  <si>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</si>
  <si>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</si>
  <si>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</si>
  <si>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</si>
  <si>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</si>
  <si>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</si>
  <si>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</si>
  <si>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</si>
  <si>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</si>
  <si>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</si>
  <si>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</si>
  <si>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</si>
  <si>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</si>
  <si>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</si>
  <si>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</si>
  <si>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</si>
  <si>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</si>
  <si>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</si>
  <si>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</si>
  <si>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</si>
  <si>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</si>
  <si>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</si>
  <si>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</si>
  <si>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</si>
  <si>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</si>
  <si>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</si>
  <si>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Location on PlayerDetails sheet</t>
  </si>
  <si>
    <t>PIN1</t>
  </si>
  <si>
    <t>PIN2</t>
  </si>
  <si>
    <t>Colour1</t>
  </si>
  <si>
    <t>Date</t>
  </si>
  <si>
    <t>Comment</t>
  </si>
  <si>
    <t>55</t>
  </si>
  <si>
    <t>n/a</t>
  </si>
  <si>
    <t>default</t>
  </si>
  <si>
    <t>U01</t>
  </si>
  <si>
    <t>U02</t>
  </si>
  <si>
    <t>U03</t>
  </si>
  <si>
    <t>U04</t>
  </si>
  <si>
    <t>U05</t>
  </si>
  <si>
    <t>U06</t>
  </si>
  <si>
    <t>U07</t>
  </si>
  <si>
    <t>U08</t>
  </si>
  <si>
    <t>U09</t>
  </si>
  <si>
    <t>U10</t>
  </si>
  <si>
    <t>U11</t>
  </si>
  <si>
    <t>U12</t>
  </si>
  <si>
    <t>V01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</si>
  <si>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</si>
  <si>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</si>
  <si>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</si>
  <si>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</si>
  <si>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</si>
  <si>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</si>
  <si>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</si>
  <si>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</si>
  <si>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</si>
  <si>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V11</t>
  </si>
  <si>
    <t>V12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</si>
  <si>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</si>
  <si>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</si>
  <si>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</si>
  <si>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</si>
  <si>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</si>
  <si>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</si>
  <si>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</si>
  <si>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</si>
  <si>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</si>
  <si>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</si>
  <si>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</si>
  <si>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</si>
  <si>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</si>
  <si>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</si>
  <si>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</si>
  <si>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</si>
  <si>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</si>
  <si>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</si>
  <si>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</si>
  <si>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</si>
  <si>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</si>
  <si>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</si>
  <si>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</si>
  <si>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</si>
  <si>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Y01</t>
  </si>
  <si>
    <t>Y02</t>
  </si>
  <si>
    <t>Y03</t>
  </si>
  <si>
    <t>Y04</t>
  </si>
  <si>
    <t>Y05</t>
  </si>
  <si>
    <t>Y06</t>
  </si>
  <si>
    <t>Y07</t>
  </si>
  <si>
    <t>Y08</t>
  </si>
  <si>
    <t>Y09</t>
  </si>
  <si>
    <t>Y10</t>
  </si>
  <si>
    <t>Y11</t>
  </si>
  <si>
    <t>Y12</t>
  </si>
  <si>
    <t>Z01</t>
  </si>
  <si>
    <t>Z02</t>
  </si>
  <si>
    <t>Z03</t>
  </si>
  <si>
    <t>Z04</t>
  </si>
  <si>
    <t>Z05</t>
  </si>
  <si>
    <t>Z06</t>
  </si>
  <si>
    <t>Z07</t>
  </si>
  <si>
    <t>Z08</t>
  </si>
  <si>
    <t>Z09</t>
  </si>
  <si>
    <t>Z10</t>
  </si>
  <si>
    <t>Z11</t>
  </si>
  <si>
    <t>Z12</t>
  </si>
  <si>
    <t>CBED</t>
  </si>
  <si>
    <t>Bedfordshire</t>
  </si>
  <si>
    <t>CCAM</t>
  </si>
  <si>
    <t>Cambridgeshire</t>
  </si>
  <si>
    <t>CCOR</t>
  </si>
  <si>
    <t>Cornwall</t>
  </si>
  <si>
    <t>CCUM</t>
  </si>
  <si>
    <t>Cumbria</t>
  </si>
  <si>
    <t>CDER</t>
  </si>
  <si>
    <t>Derbyshire</t>
  </si>
  <si>
    <t>CDEV</t>
  </si>
  <si>
    <t>Devon</t>
  </si>
  <si>
    <t>CESS</t>
  </si>
  <si>
    <t>Essex</t>
  </si>
  <si>
    <t>CGLO</t>
  </si>
  <si>
    <t>Gloucestershire</t>
  </si>
  <si>
    <t>CGRM</t>
  </si>
  <si>
    <t>Greater Manchester</t>
  </si>
  <si>
    <t>CHAM</t>
  </si>
  <si>
    <t>Hampshire</t>
  </si>
  <si>
    <t>CHET</t>
  </si>
  <si>
    <t>Hertfordshire</t>
  </si>
  <si>
    <t>CKEN</t>
  </si>
  <si>
    <t>Kent</t>
  </si>
  <si>
    <t>CLAN</t>
  </si>
  <si>
    <t>Lancashire</t>
  </si>
  <si>
    <t>CLEI</t>
  </si>
  <si>
    <t>Leicestershire</t>
  </si>
  <si>
    <t>CLIN</t>
  </si>
  <si>
    <t>Lincolnshire</t>
  </si>
  <si>
    <t>CMID</t>
  </si>
  <si>
    <t>Middlesex</t>
  </si>
  <si>
    <t>CNOR</t>
  </si>
  <si>
    <t>Norfolk</t>
  </si>
  <si>
    <t>CNOT</t>
  </si>
  <si>
    <t>Nottinghamshire</t>
  </si>
  <si>
    <t>CSHR</t>
  </si>
  <si>
    <t>Shropshire</t>
  </si>
  <si>
    <t>CSOM</t>
  </si>
  <si>
    <t>Somerset</t>
  </si>
  <si>
    <t>CSTA</t>
  </si>
  <si>
    <t>Staffordshire</t>
  </si>
  <si>
    <t>CSUF</t>
  </si>
  <si>
    <t>Suffolk</t>
  </si>
  <si>
    <t>CSUR</t>
  </si>
  <si>
    <t>Surrey</t>
  </si>
  <si>
    <t>CSUS</t>
  </si>
  <si>
    <t>Sussex</t>
  </si>
  <si>
    <t>CWAR</t>
  </si>
  <si>
    <t>Warwickshire</t>
  </si>
  <si>
    <t>CWOR</t>
  </si>
  <si>
    <t>Worcestershire</t>
  </si>
  <si>
    <t>CYOR</t>
  </si>
  <si>
    <t>Yorkshire</t>
  </si>
  <si>
    <t>from 3 to 26 teams, Monte Carlo algorithm by Evguenia Usoskina and Roger Thetford, 2013</t>
  </si>
  <si>
    <t>All upfloats play white. Manual check of team and player colours.</t>
  </si>
  <si>
    <t>Roger Thetford, March 2014</t>
  </si>
  <si>
    <t>Remove team-repeat pairings (arising from upfloats and downfloats) for 5, 7, 9, 17 teams</t>
  </si>
  <si>
    <t>Extend teamsheet to 26 teams</t>
  </si>
  <si>
    <r>
      <t>Insert player names here (e.g. by pasting from PlayerDetails).</t>
    </r>
    <r>
      <rPr>
        <sz val="10"/>
        <rFont val="Verdana"/>
        <family val="2"/>
      </rPr>
      <t xml:space="preserve"> </t>
    </r>
    <r>
      <rPr>
        <sz val="10"/>
        <color rgb="FFFF0000"/>
        <rFont val="Verdana"/>
        <family val="2"/>
      </rPr>
      <t>Red background indicates players who are not listed on PlayerDetails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</si>
</sst>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&quot;Round &quot;0"/>
    <numFmt numFmtId="166" formatCode="d\ mmm\ yyyy"/>
  </numFmts>
  <fonts count="33" x14ac:knownFonts="1">
    <font>
      <sz val="10"/>
      <name val="MS Sans Serif"/>
      <family val="2"/>
    </font>
    <font>
      <sz val="10"/>
      <color indexed="8"/>
      <name val="Arial"/>
      <family val="2"/>
    </font>
    <font>
      <sz val="18"/>
      <name val="Verdana"/>
      <family val="2"/>
    </font>
    <font>
      <b/>
      <sz val="18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6"/>
      <name val="Verdana"/>
      <family val="2"/>
    </font>
    <font>
      <sz val="8"/>
      <name val="MS Sans Serif"/>
      <family val="2"/>
    </font>
    <font>
      <sz val="10"/>
      <color indexed="47"/>
      <name val="Verdana"/>
      <family val="2"/>
    </font>
    <font>
      <sz val="10"/>
      <color indexed="42"/>
      <name val="Verdana"/>
      <family val="2"/>
    </font>
    <font>
      <sz val="10"/>
      <color indexed="8"/>
      <name val="Verdana"/>
      <family val="2"/>
    </font>
    <font>
      <sz val="10"/>
      <color indexed="53"/>
      <name val="Verdana"/>
      <family val="2"/>
    </font>
    <font>
      <b/>
      <sz val="10"/>
      <color indexed="47"/>
      <name val="Verdana"/>
      <family val="2"/>
    </font>
    <font>
      <b/>
      <sz val="10"/>
      <color indexed="55"/>
      <name val="Verdana"/>
      <family val="2"/>
    </font>
    <font>
      <sz val="10"/>
      <color indexed="55"/>
      <name val="Verdana"/>
      <family val="2"/>
    </font>
    <font>
      <b/>
      <sz val="10"/>
      <color indexed="8"/>
      <name val="Verdana"/>
      <family val="2"/>
    </font>
    <font>
      <sz val="10"/>
      <color indexed="50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Verdana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Verdana"/>
      <family val="2"/>
    </font>
    <font>
      <b/>
      <sz val="10"/>
      <color theme="0" tint="-0.34998626667073579"/>
      <name val="Verdana"/>
      <family val="2"/>
    </font>
    <font>
      <sz val="10"/>
      <color theme="0" tint="-0.34998626667073579"/>
      <name val="Verdana"/>
      <family val="2"/>
    </font>
    <font>
      <sz val="10"/>
      <name val="MS Sans Serif"/>
      <family val="2"/>
    </font>
    <font>
      <sz val="18"/>
      <color theme="0" tint="-0.1499984740745262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0" borderId="0"/>
    <xf numFmtId="0" fontId="26" fillId="0" borderId="0"/>
    <xf numFmtId="0" fontId="27" fillId="0" borderId="0" applyNumberFormat="0" applyFill="0" applyBorder="0" applyAlignment="0" applyProtection="0"/>
    <xf numFmtId="0" fontId="26" fillId="0" borderId="0"/>
    <xf numFmtId="0" fontId="31" fillId="0" borderId="0"/>
    <xf numFmtId="0" fontId="26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Protection="1">
      <protection locked="0"/>
    </xf>
    <xf numFmtId="0" fontId="4" fillId="0" borderId="0" xfId="0" applyFont="1"/>
    <xf numFmtId="0" fontId="5" fillId="0" borderId="0" xfId="0" applyFont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164" fontId="6" fillId="0" borderId="1" xfId="0" applyNumberFormat="1" applyFont="1" applyBorder="1"/>
    <xf numFmtId="164" fontId="6" fillId="0" borderId="2" xfId="0" applyNumberFormat="1" applyFont="1" applyBorder="1"/>
    <xf numFmtId="0" fontId="6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4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5" xfId="0" applyFont="1" applyBorder="1"/>
    <xf numFmtId="0" fontId="8" fillId="0" borderId="16" xfId="0" applyFont="1" applyBorder="1"/>
    <xf numFmtId="0" fontId="4" fillId="0" borderId="17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13" fillId="0" borderId="0" xfId="0" applyFont="1"/>
    <xf numFmtId="0" fontId="5" fillId="0" borderId="30" xfId="0" applyFont="1" applyBorder="1"/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7" fillId="0" borderId="31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center"/>
      <protection locked="0"/>
    </xf>
    <xf numFmtId="0" fontId="18" fillId="0" borderId="0" xfId="0" applyFont="1"/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164" fontId="7" fillId="4" borderId="18" xfId="0" applyNumberFormat="1" applyFont="1" applyFill="1" applyBorder="1" applyAlignment="1">
      <alignment horizontal="center"/>
    </xf>
    <xf numFmtId="164" fontId="7" fillId="4" borderId="19" xfId="0" applyNumberFormat="1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9" fillId="0" borderId="0" xfId="0" applyFont="1"/>
    <xf numFmtId="0" fontId="20" fillId="0" borderId="35" xfId="0" applyFont="1" applyBorder="1" applyAlignment="1">
      <alignment horizontal="righ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32" xfId="0" applyFont="1" applyBorder="1" applyAlignment="1">
      <alignment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vertical="center"/>
    </xf>
    <xf numFmtId="0" fontId="20" fillId="0" borderId="32" xfId="0" applyFont="1" applyBorder="1" applyAlignment="1">
      <alignment horizontal="right" vertical="center" wrapText="1"/>
    </xf>
    <xf numFmtId="0" fontId="20" fillId="0" borderId="32" xfId="0" applyFont="1" applyBorder="1" applyAlignment="1">
      <alignment vertical="center"/>
    </xf>
    <xf numFmtId="0" fontId="20" fillId="0" borderId="36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34" xfId="0" applyFont="1" applyBorder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36" xfId="0" applyFont="1" applyBorder="1" applyAlignment="1">
      <alignment vertical="center"/>
    </xf>
    <xf numFmtId="0" fontId="5" fillId="0" borderId="29" xfId="0" applyFont="1" applyBorder="1" applyAlignment="1">
      <alignment horizontal="center"/>
    </xf>
    <xf numFmtId="0" fontId="5" fillId="0" borderId="29" xfId="0" applyFont="1" applyBorder="1"/>
    <xf numFmtId="0" fontId="7" fillId="2" borderId="0" xfId="0" applyFont="1" applyFill="1" applyProtection="1">
      <protection locked="0"/>
    </xf>
    <xf numFmtId="0" fontId="5" fillId="6" borderId="37" xfId="0" applyFont="1" applyFill="1" applyBorder="1" applyAlignment="1">
      <alignment horizontal="center"/>
    </xf>
    <xf numFmtId="0" fontId="5" fillId="6" borderId="38" xfId="0" applyFont="1" applyFill="1" applyBorder="1" applyAlignment="1">
      <alignment horizontal="center"/>
    </xf>
    <xf numFmtId="0" fontId="5" fillId="0" borderId="0" xfId="2" applyFont="1"/>
    <xf numFmtId="49" fontId="5" fillId="0" borderId="0" xfId="2" applyNumberFormat="1" applyFont="1" applyAlignment="1">
      <alignment horizontal="left"/>
    </xf>
    <xf numFmtId="49" fontId="28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0" fontId="5" fillId="7" borderId="40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5" fillId="9" borderId="0" xfId="0" applyFont="1" applyFill="1" applyProtection="1">
      <protection locked="0"/>
    </xf>
    <xf numFmtId="49" fontId="5" fillId="0" borderId="0" xfId="0" applyNumberFormat="1" applyFont="1"/>
    <xf numFmtId="166" fontId="5" fillId="0" borderId="0" xfId="0" applyNumberFormat="1" applyFont="1"/>
    <xf numFmtId="0" fontId="5" fillId="0" borderId="37" xfId="0" quotePrefix="1" applyFont="1" applyBorder="1"/>
    <xf numFmtId="0" fontId="5" fillId="0" borderId="38" xfId="0" quotePrefix="1" applyFont="1" applyBorder="1"/>
    <xf numFmtId="0" fontId="25" fillId="0" borderId="0" xfId="0" applyFont="1" applyAlignment="1">
      <alignment horizontal="center"/>
    </xf>
    <xf numFmtId="0" fontId="5" fillId="0" borderId="42" xfId="0" applyFont="1" applyBorder="1"/>
    <xf numFmtId="0" fontId="5" fillId="0" borderId="43" xfId="0" applyFont="1" applyBorder="1"/>
    <xf numFmtId="0" fontId="5" fillId="6" borderId="39" xfId="0" applyFont="1" applyFill="1" applyBorder="1" applyAlignment="1">
      <alignment horizontal="center"/>
    </xf>
    <xf numFmtId="0" fontId="5" fillId="0" borderId="39" xfId="0" quotePrefix="1" applyFont="1" applyBorder="1"/>
    <xf numFmtId="0" fontId="5" fillId="10" borderId="0" xfId="4" applyFont="1" applyFill="1"/>
    <xf numFmtId="0" fontId="5" fillId="10" borderId="0" xfId="0" applyFont="1" applyFill="1"/>
    <xf numFmtId="0" fontId="5" fillId="10" borderId="0" xfId="0" applyFont="1" applyFill="1" applyAlignment="1">
      <alignment horizontal="center"/>
    </xf>
    <xf numFmtId="0" fontId="5" fillId="10" borderId="0" xfId="5" applyFont="1" applyFill="1"/>
    <xf numFmtId="0" fontId="5" fillId="0" borderId="0" xfId="5" applyFont="1"/>
    <xf numFmtId="0" fontId="5" fillId="0" borderId="0" xfId="0" applyFont="1" applyProtection="1">
      <protection locked="0"/>
    </xf>
    <xf numFmtId="0" fontId="25" fillId="0" borderId="0" xfId="0" applyFont="1"/>
    <xf numFmtId="0" fontId="12" fillId="0" borderId="29" xfId="1" applyFont="1" applyBorder="1" applyAlignment="1">
      <alignment horizontal="center" wrapText="1"/>
    </xf>
    <xf numFmtId="0" fontId="32" fillId="11" borderId="0" xfId="0" applyFont="1" applyFill="1"/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12" fillId="0" borderId="29" xfId="1" applyFont="1" applyBorder="1" applyAlignment="1">
      <alignment horizontal="left" wrapText="1"/>
    </xf>
    <xf numFmtId="0" fontId="12" fillId="0" borderId="47" xfId="1" applyFont="1" applyBorder="1" applyAlignment="1">
      <alignment horizontal="left" wrapText="1"/>
    </xf>
    <xf numFmtId="0" fontId="12" fillId="0" borderId="47" xfId="1" applyFont="1" applyBorder="1" applyAlignment="1">
      <alignment horizontal="center" wrapText="1"/>
    </xf>
    <xf numFmtId="0" fontId="5" fillId="8" borderId="39" xfId="0" applyFont="1" applyFill="1" applyBorder="1" applyProtection="1">
      <protection locked="0"/>
    </xf>
    <xf numFmtId="0" fontId="5" fillId="8" borderId="39" xfId="0" applyFont="1" applyFill="1" applyBorder="1" applyAlignment="1" applyProtection="1">
      <alignment horizontal="center"/>
      <protection locked="0"/>
    </xf>
    <xf numFmtId="14" fontId="5" fillId="8" borderId="39" xfId="0" applyNumberFormat="1" applyFont="1" applyFill="1" applyBorder="1" applyProtection="1">
      <protection locked="0"/>
    </xf>
    <xf numFmtId="14" fontId="5" fillId="10" borderId="0" xfId="4" applyNumberFormat="1" applyFont="1" applyFill="1"/>
  </cellXfs>
  <cellStyles count="7">
    <cellStyle name="Hyperlink" xfId="3" builtinId="8"/>
    <cellStyle name="Normal" xfId="0" builtinId="0"/>
    <cellStyle name="Normal 2" xfId="2" xr:uid="{00000000-0005-0000-0000-000002000000}"/>
    <cellStyle name="Normal 2 2" xfId="6" xr:uid="{00000000-0005-0000-0000-000003000000}"/>
    <cellStyle name="Normal 3" xfId="4" xr:uid="{00000000-0005-0000-0000-000004000000}"/>
    <cellStyle name="Normal 4" xfId="5" xr:uid="{00000000-0005-0000-0000-000005000000}"/>
    <cellStyle name="Normal_Sheet1" xfId="1" xr:uid="{00000000-0005-0000-0000-000006000000}"/>
  </cellStyles>
  <dxfs count="30">
    <dxf>
      <font>
        <b val="0"/>
        <condense val="0"/>
        <extend val="0"/>
        <color indexed="8"/>
      </font>
    </dxf>
    <dxf>
      <fill>
        <patternFill>
          <bgColor rgb="FFFE5050"/>
        </patternFill>
      </fill>
    </dxf>
    <dxf>
      <font>
        <color rgb="FF00B05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FF66"/>
      <color rgb="FFFE5050"/>
      <color rgb="FFFF3505"/>
      <color rgb="FFFF45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11431</xdr:colOff>
      <xdr:row>37</xdr:row>
      <xdr:rowOff>146686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28850" y="161925"/>
          <a:ext cx="4888231" cy="59759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j-lt"/>
            </a:rPr>
            <a:t>Instructions</a:t>
          </a:r>
          <a:endParaRPr lang="en-GB" sz="1000" b="1" i="0" u="none" strike="noStrike" baseline="0">
            <a:solidFill>
              <a:srgbClr val="000000"/>
            </a:solidFill>
            <a:latin typeface="+mj-lt"/>
          </a:endParaRP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The yellow cells (found on sheets with yellow tabs) are for your input.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1  Fill in the number of teams on the left.  This is crucial!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2  Print and cut up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ResultSlips 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sheet. </a:t>
          </a:r>
          <a:r>
            <a:rPr lang="en-GB" sz="1100" b="0" i="0" baseline="0">
              <a:effectLst/>
              <a:latin typeface="+mn-lt"/>
              <a:ea typeface="+mn-ea"/>
              <a:cs typeface="Arial" pitchFamily="34" charset="0"/>
            </a:rPr>
            <a:t>To avoid getting lots of surplus sheets y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ou may have to adjust the print area. Put out the round 1 slips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3  As letters are allocated, type the names of the teams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4  Print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TeamSheets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Cut it up and hand each team its slip, so that they can see who is playing whom.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5  From the declaration forms, type or paste in the details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PlayerDetails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6  Paste the names of the players into the appropriate cells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j-lt"/>
              <a:cs typeface="Arial" pitchFamily="34" charset="0"/>
            </a:rPr>
            <a:t>Each Round</a:t>
          </a:r>
          <a:endParaRPr lang="en-GB" sz="1100" b="0" i="0" u="none" strike="noStrike" baseline="0">
            <a:solidFill>
              <a:srgbClr val="000000"/>
            </a:solidFill>
            <a:latin typeface="+mj-lt"/>
            <a:cs typeface="Arial" pitchFamily="34" charset="0"/>
          </a:endParaRP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a. If any reserves have been swapped into the main team, type their names in the appropriate place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b. As results come in, input them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ResultsInput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They don't have to be in table order.  Check that the player codes match.  If you're missing a result or have a duplicate, sorting the yellow cells will help you to identify the problem.  The collated list on the Pairings sheet may also help.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c. At the end of the round, sort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into position order and print for display.  Print one copy of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TeamResults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for each team. You may wish to adjust the print area or the page-breaks.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Basic design of this spreadsheet is by Roger Thetford, Oxfordshire.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It is designed to provide feedback to the teams during the event and to facilitate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post-event uploading of results to the site http://www.oxford</a:t>
          </a:r>
          <a:r>
            <a:rPr lang="en-GB" sz="850" b="0" i="1" u="none" strike="noStrike" baseline="0">
              <a:solidFill>
                <a:srgbClr val="000000"/>
              </a:solidFill>
              <a:latin typeface="+mn-lt"/>
            </a:rPr>
            <a:t>fusion.com/epsca/</a:t>
          </a:r>
          <a:endParaRPr lang="en-GB">
            <a:latin typeface="+mn-lt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18</xdr:col>
      <xdr:colOff>0</xdr:colOff>
      <xdr:row>24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715250" y="161925"/>
          <a:ext cx="3657600" cy="37433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+mj-lt"/>
            </a:rPr>
            <a:t>Grading</a:t>
          </a:r>
        </a:p>
        <a:p>
          <a:endParaRPr lang="en-GB" sz="1100"/>
        </a:p>
        <a:p>
          <a:r>
            <a:rPr lang="en-GB" sz="1100"/>
            <a:t>The green tabs </a:t>
          </a:r>
          <a:r>
            <a:rPr lang="en-GB" sz="1100" b="1"/>
            <a:t>Header</a:t>
          </a:r>
          <a:r>
            <a:rPr lang="en-GB" sz="1100"/>
            <a:t>, </a:t>
          </a:r>
          <a:r>
            <a:rPr lang="en-GB" sz="1100" b="1"/>
            <a:t>Player_List</a:t>
          </a:r>
          <a:r>
            <a:rPr lang="en-GB" sz="1100"/>
            <a:t> and </a:t>
          </a:r>
          <a:r>
            <a:rPr lang="en-GB" sz="1100" b="1"/>
            <a:t>Results_List </a:t>
          </a:r>
          <a:r>
            <a:rPr lang="en-GB" sz="1100"/>
            <a:t>give the information required for ECF grading. The</a:t>
          </a:r>
          <a:r>
            <a:rPr lang="en-GB" sz="1100" baseline="0"/>
            <a:t> CountyCodes tab contains a list of 'Club Codes' for English counties. </a:t>
          </a:r>
        </a:p>
        <a:p>
          <a:endParaRPr lang="en-GB" sz="1100" baseline="0"/>
        </a:p>
        <a:p>
          <a:r>
            <a:rPr lang="en-GB" sz="1100" baseline="0"/>
            <a:t>At the end of the event:</a:t>
          </a:r>
        </a:p>
        <a:p>
          <a:endParaRPr lang="en-GB" sz="1100" baseline="0"/>
        </a:p>
        <a:p>
          <a:r>
            <a:rPr lang="en-GB" sz="1100" baseline="0"/>
            <a:t>1  Fill in the event information on the </a:t>
          </a:r>
          <a:r>
            <a:rPr lang="en-GB" sz="1100" b="1" baseline="0"/>
            <a:t>Header</a:t>
          </a:r>
          <a:r>
            <a:rPr lang="en-GB" sz="1100" baseline="0"/>
            <a:t> sheet.</a:t>
          </a:r>
        </a:p>
        <a:p>
          <a:endParaRPr lang="en-GB" sz="1100" baseline="0"/>
        </a:p>
        <a:p>
          <a:r>
            <a:rPr lang="en-GB" sz="1100" baseline="0"/>
            <a:t>2  Copy the player and results data and 'paste values' </a:t>
          </a:r>
          <a:r>
            <a:rPr lang="en-GB" sz="1100" i="1" baseline="0"/>
            <a:t>in situ</a:t>
          </a:r>
          <a:r>
            <a:rPr lang="en-GB" sz="1100" baseline="0"/>
            <a:t>, so that the formulae are overwritten by the values. (This ensures that changes elsewhere don't affect the grading data.)</a:t>
          </a:r>
        </a:p>
        <a:p>
          <a:endParaRPr lang="en-GB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3 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 any defaults from the 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Results_List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They should be obvious as one or both of the PINs will be zero.</a:t>
          </a:r>
          <a:endParaRPr lang="en-GB">
            <a:effectLst/>
          </a:endParaRPr>
        </a:p>
        <a:p>
          <a:endParaRPr lang="en-GB" sz="1100" baseline="0"/>
        </a:p>
        <a:p>
          <a:r>
            <a:rPr lang="en-GB" sz="1100" baseline="0"/>
            <a:t>4  (If desired) delete the sheets that are not required for grading input.</a:t>
          </a:r>
        </a:p>
        <a:p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B5"/>
  <sheetViews>
    <sheetView tabSelected="1" workbookViewId="0">
      <selection activeCell="B3" sqref="B3"/>
    </sheetView>
  </sheetViews>
  <sheetFormatPr defaultRowHeight="13" x14ac:dyDescent="0.3"/>
  <cols>
    <col min="2" max="2" width="21" customWidth="1"/>
    <col min="3" max="3" width="3.26953125" customWidth="1"/>
  </cols>
  <sheetData>
    <row r="1" spans="1:2" ht="13.5" x14ac:dyDescent="0.3">
      <c r="A1" s="103">
        <v>6</v>
      </c>
      <c r="B1" s="53" t="s">
        <v>0</v>
      </c>
    </row>
    <row r="2" spans="1:2" ht="13.5" x14ac:dyDescent="0.3">
      <c r="A2" s="53">
        <v>6</v>
      </c>
      <c r="B2" s="53" t="s">
        <v>1</v>
      </c>
    </row>
    <row r="3" spans="1:2" ht="13.5" x14ac:dyDescent="0.3">
      <c r="A3" s="53">
        <f>A1*A2/2</f>
        <v>18</v>
      </c>
      <c r="B3" s="53" t="s">
        <v>2</v>
      </c>
    </row>
    <row r="4" spans="1:2" ht="13.5" x14ac:dyDescent="0.3">
      <c r="A4" s="53">
        <v>3</v>
      </c>
      <c r="B4" s="53" t="s">
        <v>3</v>
      </c>
    </row>
    <row r="5" spans="1:2" ht="13.5" x14ac:dyDescent="0.3">
      <c r="A5" s="53">
        <f>MATCH(A1,AllPairings!A:A,0)</f>
        <v>110</v>
      </c>
      <c r="B5" s="53" t="s">
        <v>4</v>
      </c>
    </row>
  </sheetData>
  <sheetProtection sheet="1" objects="1" scenarios="1" formatCells="0" formatColumns="0" formatRows="0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177"/>
  <sheetViews>
    <sheetView workbookViewId="0">
      <pane ySplit="1" topLeftCell="A2" activePane="bottomLeft" state="frozen"/>
      <selection pane="bottomLeft" activeCell="D2" sqref="D2"/>
    </sheetView>
  </sheetViews>
  <sheetFormatPr defaultColWidth="9.1796875" defaultRowHeight="13.5" x14ac:dyDescent="0.3"/>
  <cols>
    <col min="1" max="1" width="12" style="29" customWidth="1"/>
    <col min="2" max="3" width="9.1796875" style="29"/>
    <col min="4" max="11" width="9.1796875" style="28"/>
    <col min="12" max="13" width="9.1796875" style="29"/>
    <col min="14" max="16384" width="9.1796875" style="28"/>
  </cols>
  <sheetData>
    <row r="1" spans="1:14" s="62" customFormat="1" ht="25.5" customHeight="1" x14ac:dyDescent="0.3">
      <c r="A1" s="65" t="s">
        <v>167</v>
      </c>
      <c r="B1" s="66" t="s">
        <v>30</v>
      </c>
      <c r="C1" s="66" t="s">
        <v>124</v>
      </c>
      <c r="D1" s="66" t="s">
        <v>26</v>
      </c>
      <c r="E1" s="66" t="s">
        <v>27</v>
      </c>
      <c r="F1" s="66" t="s">
        <v>125</v>
      </c>
      <c r="G1" s="67" t="s">
        <v>164</v>
      </c>
      <c r="H1" s="67" t="s">
        <v>165</v>
      </c>
      <c r="J1" s="66" t="s">
        <v>27</v>
      </c>
      <c r="K1" s="66" t="s">
        <v>26</v>
      </c>
      <c r="L1" s="61"/>
      <c r="M1" s="53" t="s">
        <v>126</v>
      </c>
      <c r="N1" s="131" t="s">
        <v>669</v>
      </c>
    </row>
    <row r="2" spans="1:14" x14ac:dyDescent="0.3">
      <c r="A2" s="101">
        <v>3</v>
      </c>
      <c r="B2" s="101">
        <v>1</v>
      </c>
      <c r="C2" s="101">
        <v>1</v>
      </c>
      <c r="D2" s="102" t="s">
        <v>51</v>
      </c>
      <c r="E2" s="102" t="s">
        <v>32</v>
      </c>
      <c r="J2" s="102" t="str">
        <f t="shared" ref="J2:J25" si="0">E2</f>
        <v>A.01</v>
      </c>
      <c r="K2" s="102" t="str">
        <f t="shared" ref="K2:K25" si="1">D2</f>
        <v>C.01</v>
      </c>
      <c r="N2" s="28" t="s">
        <v>670</v>
      </c>
    </row>
    <row r="3" spans="1:14" x14ac:dyDescent="0.3">
      <c r="A3" s="101">
        <v>3</v>
      </c>
      <c r="B3" s="101">
        <v>1</v>
      </c>
      <c r="C3" s="101">
        <v>2</v>
      </c>
      <c r="D3" s="102" t="s">
        <v>34</v>
      </c>
      <c r="E3" s="102" t="s">
        <v>45</v>
      </c>
      <c r="J3" s="102" t="str">
        <f t="shared" si="0"/>
        <v>B.01</v>
      </c>
      <c r="K3" s="102" t="str">
        <f t="shared" si="1"/>
        <v>A.02</v>
      </c>
      <c r="M3" s="28" t="s">
        <v>671</v>
      </c>
    </row>
    <row r="4" spans="1:14" x14ac:dyDescent="0.3">
      <c r="A4" s="101">
        <v>3</v>
      </c>
      <c r="B4" s="101">
        <v>1</v>
      </c>
      <c r="C4" s="101">
        <v>3</v>
      </c>
      <c r="D4" s="102" t="s">
        <v>46</v>
      </c>
      <c r="E4" s="102" t="s">
        <v>52</v>
      </c>
      <c r="J4" s="102" t="str">
        <f t="shared" si="0"/>
        <v>C.02</v>
      </c>
      <c r="K4" s="102" t="str">
        <f t="shared" si="1"/>
        <v>B.02</v>
      </c>
      <c r="M4" s="28"/>
      <c r="N4" s="28" t="s">
        <v>672</v>
      </c>
    </row>
    <row r="5" spans="1:14" x14ac:dyDescent="0.3">
      <c r="A5" s="101">
        <v>3</v>
      </c>
      <c r="B5" s="101">
        <v>1</v>
      </c>
      <c r="C5" s="101">
        <v>4</v>
      </c>
      <c r="D5" s="102" t="s">
        <v>47</v>
      </c>
      <c r="E5" s="102" t="s">
        <v>36</v>
      </c>
      <c r="J5" s="102" t="str">
        <f t="shared" si="0"/>
        <v>A.03</v>
      </c>
      <c r="K5" s="102" t="str">
        <f t="shared" si="1"/>
        <v>B.03</v>
      </c>
      <c r="M5" s="28"/>
      <c r="N5" s="28" t="s">
        <v>673</v>
      </c>
    </row>
    <row r="6" spans="1:14" x14ac:dyDescent="0.3">
      <c r="A6" s="101">
        <v>3</v>
      </c>
      <c r="B6" s="101">
        <v>1</v>
      </c>
      <c r="C6" s="101">
        <v>5</v>
      </c>
      <c r="D6" s="102" t="s">
        <v>38</v>
      </c>
      <c r="E6" s="102" t="s">
        <v>53</v>
      </c>
      <c r="J6" s="102" t="str">
        <f t="shared" si="0"/>
        <v>C.03</v>
      </c>
      <c r="K6" s="102" t="str">
        <f t="shared" si="1"/>
        <v>A.04</v>
      </c>
    </row>
    <row r="7" spans="1:14" x14ac:dyDescent="0.3">
      <c r="A7" s="101">
        <v>3</v>
      </c>
      <c r="B7" s="101">
        <v>1</v>
      </c>
      <c r="C7" s="101">
        <v>6</v>
      </c>
      <c r="D7" s="102" t="s">
        <v>54</v>
      </c>
      <c r="E7" s="102" t="s">
        <v>48</v>
      </c>
      <c r="J7" s="102" t="str">
        <f t="shared" si="0"/>
        <v>B.04</v>
      </c>
      <c r="K7" s="102" t="str">
        <f t="shared" si="1"/>
        <v>C.04</v>
      </c>
    </row>
    <row r="8" spans="1:14" x14ac:dyDescent="0.3">
      <c r="A8" s="101">
        <v>3</v>
      </c>
      <c r="B8" s="101">
        <v>1</v>
      </c>
      <c r="C8" s="101">
        <v>7</v>
      </c>
      <c r="D8" s="102" t="s">
        <v>49</v>
      </c>
      <c r="E8" s="102" t="s">
        <v>55</v>
      </c>
      <c r="J8" s="102" t="str">
        <f>E8</f>
        <v>C.05</v>
      </c>
      <c r="K8" s="102" t="str">
        <f>D8</f>
        <v>B.05</v>
      </c>
    </row>
    <row r="9" spans="1:14" x14ac:dyDescent="0.3">
      <c r="A9" s="101">
        <v>3</v>
      </c>
      <c r="B9" s="101">
        <v>1</v>
      </c>
      <c r="C9" s="101">
        <v>8</v>
      </c>
      <c r="D9" s="102" t="s">
        <v>56</v>
      </c>
      <c r="E9" s="102" t="s">
        <v>40</v>
      </c>
      <c r="J9" s="102" t="str">
        <f>E9</f>
        <v>A.05</v>
      </c>
      <c r="K9" s="102" t="str">
        <f>D9</f>
        <v>C.06</v>
      </c>
    </row>
    <row r="10" spans="1:14" x14ac:dyDescent="0.3">
      <c r="A10" s="101">
        <v>3</v>
      </c>
      <c r="B10" s="101">
        <v>1</v>
      </c>
      <c r="C10" s="101">
        <v>9</v>
      </c>
      <c r="D10" s="102" t="s">
        <v>42</v>
      </c>
      <c r="E10" s="102" t="s">
        <v>50</v>
      </c>
      <c r="J10" s="102" t="str">
        <f>E10</f>
        <v>B.06</v>
      </c>
      <c r="K10" s="102" t="str">
        <f>D10</f>
        <v>A.06</v>
      </c>
    </row>
    <row r="11" spans="1:14" x14ac:dyDescent="0.3">
      <c r="A11" s="101">
        <v>3</v>
      </c>
      <c r="B11" s="101">
        <v>2</v>
      </c>
      <c r="C11" s="101">
        <v>1</v>
      </c>
      <c r="D11" s="102" t="s">
        <v>45</v>
      </c>
      <c r="E11" s="102" t="s">
        <v>51</v>
      </c>
      <c r="J11" s="102" t="str">
        <f t="shared" si="0"/>
        <v>C.01</v>
      </c>
      <c r="K11" s="102" t="str">
        <f t="shared" si="1"/>
        <v>B.01</v>
      </c>
    </row>
    <row r="12" spans="1:14" x14ac:dyDescent="0.3">
      <c r="A12" s="101">
        <v>3</v>
      </c>
      <c r="B12" s="101">
        <v>2</v>
      </c>
      <c r="C12" s="101">
        <v>2</v>
      </c>
      <c r="D12" s="102" t="s">
        <v>52</v>
      </c>
      <c r="E12" s="102" t="s">
        <v>32</v>
      </c>
      <c r="J12" s="102" t="str">
        <f t="shared" si="0"/>
        <v>A.01</v>
      </c>
      <c r="K12" s="102" t="str">
        <f t="shared" si="1"/>
        <v>C.02</v>
      </c>
    </row>
    <row r="13" spans="1:14" x14ac:dyDescent="0.3">
      <c r="A13" s="101">
        <v>3</v>
      </c>
      <c r="B13" s="101">
        <v>2</v>
      </c>
      <c r="C13" s="101">
        <v>3</v>
      </c>
      <c r="D13" s="102" t="s">
        <v>34</v>
      </c>
      <c r="E13" s="102" t="s">
        <v>46</v>
      </c>
      <c r="J13" s="102" t="str">
        <f t="shared" si="0"/>
        <v>B.02</v>
      </c>
      <c r="K13" s="102" t="str">
        <f t="shared" si="1"/>
        <v>A.02</v>
      </c>
    </row>
    <row r="14" spans="1:14" x14ac:dyDescent="0.3">
      <c r="A14" s="101">
        <v>3</v>
      </c>
      <c r="B14" s="101">
        <v>2</v>
      </c>
      <c r="C14" s="101">
        <v>4</v>
      </c>
      <c r="D14" s="102" t="s">
        <v>36</v>
      </c>
      <c r="E14" s="102" t="s">
        <v>53</v>
      </c>
      <c r="J14" s="102" t="str">
        <f t="shared" si="0"/>
        <v>C.03</v>
      </c>
      <c r="K14" s="102" t="str">
        <f t="shared" si="1"/>
        <v>A.03</v>
      </c>
    </row>
    <row r="15" spans="1:14" x14ac:dyDescent="0.3">
      <c r="A15" s="101">
        <v>3</v>
      </c>
      <c r="B15" s="101">
        <v>2</v>
      </c>
      <c r="C15" s="101">
        <v>5</v>
      </c>
      <c r="D15" s="102" t="s">
        <v>54</v>
      </c>
      <c r="E15" s="102" t="s">
        <v>47</v>
      </c>
      <c r="J15" s="102" t="str">
        <f t="shared" si="0"/>
        <v>B.03</v>
      </c>
      <c r="K15" s="102" t="str">
        <f t="shared" si="1"/>
        <v>C.04</v>
      </c>
    </row>
    <row r="16" spans="1:14" x14ac:dyDescent="0.3">
      <c r="A16" s="101">
        <v>3</v>
      </c>
      <c r="B16" s="101">
        <v>2</v>
      </c>
      <c r="C16" s="101">
        <v>6</v>
      </c>
      <c r="D16" s="102" t="s">
        <v>48</v>
      </c>
      <c r="E16" s="102" t="s">
        <v>38</v>
      </c>
      <c r="J16" s="102" t="str">
        <f t="shared" si="0"/>
        <v>A.04</v>
      </c>
      <c r="K16" s="102" t="str">
        <f t="shared" si="1"/>
        <v>B.04</v>
      </c>
    </row>
    <row r="17" spans="1:11" x14ac:dyDescent="0.3">
      <c r="A17" s="101">
        <v>3</v>
      </c>
      <c r="B17" s="101">
        <v>2</v>
      </c>
      <c r="C17" s="101">
        <v>7</v>
      </c>
      <c r="D17" s="102" t="s">
        <v>40</v>
      </c>
      <c r="E17" s="102" t="s">
        <v>49</v>
      </c>
      <c r="J17" s="102" t="str">
        <f>E17</f>
        <v>B.05</v>
      </c>
      <c r="K17" s="102" t="str">
        <f>D17</f>
        <v>A.05</v>
      </c>
    </row>
    <row r="18" spans="1:11" x14ac:dyDescent="0.3">
      <c r="A18" s="101">
        <v>3</v>
      </c>
      <c r="B18" s="101">
        <v>2</v>
      </c>
      <c r="C18" s="101">
        <v>8</v>
      </c>
      <c r="D18" s="102" t="s">
        <v>50</v>
      </c>
      <c r="E18" s="102" t="s">
        <v>55</v>
      </c>
      <c r="J18" s="102" t="str">
        <f>E18</f>
        <v>C.05</v>
      </c>
      <c r="K18" s="102" t="str">
        <f>D18</f>
        <v>B.06</v>
      </c>
    </row>
    <row r="19" spans="1:11" x14ac:dyDescent="0.3">
      <c r="A19" s="101">
        <v>3</v>
      </c>
      <c r="B19" s="101">
        <v>2</v>
      </c>
      <c r="C19" s="101">
        <v>9</v>
      </c>
      <c r="D19" s="102" t="s">
        <v>56</v>
      </c>
      <c r="E19" s="102" t="s">
        <v>42</v>
      </c>
      <c r="J19" s="102" t="str">
        <f>E19</f>
        <v>A.06</v>
      </c>
      <c r="K19" s="102" t="str">
        <f>D19</f>
        <v>C.06</v>
      </c>
    </row>
    <row r="20" spans="1:11" x14ac:dyDescent="0.3">
      <c r="A20" s="101">
        <v>3</v>
      </c>
      <c r="B20" s="101">
        <v>3</v>
      </c>
      <c r="C20" s="101">
        <v>1</v>
      </c>
      <c r="D20" s="102" t="s">
        <v>32</v>
      </c>
      <c r="E20" s="102" t="s">
        <v>45</v>
      </c>
      <c r="J20" s="102" t="str">
        <f t="shared" si="0"/>
        <v>B.01</v>
      </c>
      <c r="K20" s="102" t="str">
        <f t="shared" si="1"/>
        <v>A.01</v>
      </c>
    </row>
    <row r="21" spans="1:11" x14ac:dyDescent="0.3">
      <c r="A21" s="101">
        <v>3</v>
      </c>
      <c r="B21" s="101">
        <v>3</v>
      </c>
      <c r="C21" s="101">
        <v>2</v>
      </c>
      <c r="D21" s="102" t="s">
        <v>46</v>
      </c>
      <c r="E21" s="102" t="s">
        <v>51</v>
      </c>
      <c r="J21" s="102" t="str">
        <f t="shared" si="0"/>
        <v>C.01</v>
      </c>
      <c r="K21" s="102" t="str">
        <f t="shared" si="1"/>
        <v>B.02</v>
      </c>
    </row>
    <row r="22" spans="1:11" x14ac:dyDescent="0.3">
      <c r="A22" s="101">
        <v>3</v>
      </c>
      <c r="B22" s="101">
        <v>3</v>
      </c>
      <c r="C22" s="101">
        <v>3</v>
      </c>
      <c r="D22" s="102" t="s">
        <v>52</v>
      </c>
      <c r="E22" s="102" t="s">
        <v>34</v>
      </c>
      <c r="J22" s="102" t="str">
        <f t="shared" si="0"/>
        <v>A.02</v>
      </c>
      <c r="K22" s="102" t="str">
        <f t="shared" si="1"/>
        <v>C.02</v>
      </c>
    </row>
    <row r="23" spans="1:11" x14ac:dyDescent="0.3">
      <c r="A23" s="101">
        <v>3</v>
      </c>
      <c r="B23" s="101">
        <v>3</v>
      </c>
      <c r="C23" s="101">
        <v>4</v>
      </c>
      <c r="D23" s="102" t="s">
        <v>53</v>
      </c>
      <c r="E23" s="102" t="s">
        <v>47</v>
      </c>
      <c r="J23" s="102" t="str">
        <f t="shared" si="0"/>
        <v>B.03</v>
      </c>
      <c r="K23" s="102" t="str">
        <f t="shared" si="1"/>
        <v>C.03</v>
      </c>
    </row>
    <row r="24" spans="1:11" x14ac:dyDescent="0.3">
      <c r="A24" s="101">
        <v>3</v>
      </c>
      <c r="B24" s="101">
        <v>3</v>
      </c>
      <c r="C24" s="101">
        <v>5</v>
      </c>
      <c r="D24" s="102" t="s">
        <v>48</v>
      </c>
      <c r="E24" s="102" t="s">
        <v>36</v>
      </c>
      <c r="J24" s="102" t="str">
        <f t="shared" si="0"/>
        <v>A.03</v>
      </c>
      <c r="K24" s="102" t="str">
        <f t="shared" si="1"/>
        <v>B.04</v>
      </c>
    </row>
    <row r="25" spans="1:11" x14ac:dyDescent="0.3">
      <c r="A25" s="101">
        <v>3</v>
      </c>
      <c r="B25" s="101">
        <v>3</v>
      </c>
      <c r="C25" s="101">
        <v>6</v>
      </c>
      <c r="D25" s="102" t="s">
        <v>38</v>
      </c>
      <c r="E25" s="102" t="s">
        <v>54</v>
      </c>
      <c r="J25" s="102" t="str">
        <f t="shared" si="0"/>
        <v>C.04</v>
      </c>
      <c r="K25" s="102" t="str">
        <f t="shared" si="1"/>
        <v>A.04</v>
      </c>
    </row>
    <row r="26" spans="1:11" x14ac:dyDescent="0.3">
      <c r="A26" s="101">
        <v>3</v>
      </c>
      <c r="B26" s="101">
        <v>3</v>
      </c>
      <c r="C26" s="101">
        <v>7</v>
      </c>
      <c r="D26" s="102" t="s">
        <v>55</v>
      </c>
      <c r="E26" s="102" t="s">
        <v>40</v>
      </c>
      <c r="J26" s="102" t="str">
        <f>E26</f>
        <v>A.05</v>
      </c>
      <c r="K26" s="102" t="str">
        <f>D26</f>
        <v>C.05</v>
      </c>
    </row>
    <row r="27" spans="1:11" x14ac:dyDescent="0.3">
      <c r="A27" s="101">
        <v>3</v>
      </c>
      <c r="B27" s="101">
        <v>3</v>
      </c>
      <c r="C27" s="101">
        <v>8</v>
      </c>
      <c r="D27" s="102" t="s">
        <v>42</v>
      </c>
      <c r="E27" s="102" t="s">
        <v>49</v>
      </c>
      <c r="J27" s="102" t="str">
        <f>E27</f>
        <v>B.05</v>
      </c>
      <c r="K27" s="102" t="str">
        <f>D27</f>
        <v>A.06</v>
      </c>
    </row>
    <row r="28" spans="1:11" x14ac:dyDescent="0.3">
      <c r="A28" s="101">
        <v>3</v>
      </c>
      <c r="B28" s="101">
        <v>3</v>
      </c>
      <c r="C28" s="101">
        <v>9</v>
      </c>
      <c r="D28" s="102" t="s">
        <v>50</v>
      </c>
      <c r="E28" s="102" t="s">
        <v>56</v>
      </c>
      <c r="J28" s="102" t="str">
        <f>E28</f>
        <v>C.06</v>
      </c>
      <c r="K28" s="102" t="str">
        <f>D28</f>
        <v>B.06</v>
      </c>
    </row>
    <row r="29" spans="1:11" x14ac:dyDescent="0.3">
      <c r="A29" s="132">
        <v>4</v>
      </c>
      <c r="B29" s="132">
        <v>1</v>
      </c>
      <c r="C29" s="132">
        <v>1</v>
      </c>
      <c r="D29" s="137" t="s">
        <v>51</v>
      </c>
      <c r="E29" s="137" t="s">
        <v>57</v>
      </c>
      <c r="J29" s="137" t="str">
        <f t="shared" ref="J29:J92" si="2">E29</f>
        <v>D.01</v>
      </c>
      <c r="K29" s="137" t="str">
        <f t="shared" ref="K29:K92" si="3">D29</f>
        <v>C.01</v>
      </c>
    </row>
    <row r="30" spans="1:11" x14ac:dyDescent="0.3">
      <c r="A30" s="132">
        <v>4</v>
      </c>
      <c r="B30" s="132">
        <v>1</v>
      </c>
      <c r="C30" s="132">
        <v>2</v>
      </c>
      <c r="D30" s="137" t="s">
        <v>45</v>
      </c>
      <c r="E30" s="137" t="s">
        <v>32</v>
      </c>
      <c r="J30" s="137" t="str">
        <f t="shared" si="2"/>
        <v>A.01</v>
      </c>
      <c r="K30" s="137" t="str">
        <f t="shared" si="3"/>
        <v>B.01</v>
      </c>
    </row>
    <row r="31" spans="1:11" x14ac:dyDescent="0.3">
      <c r="A31" s="132">
        <v>4</v>
      </c>
      <c r="B31" s="132">
        <v>1</v>
      </c>
      <c r="C31" s="132">
        <v>3</v>
      </c>
      <c r="D31" s="137" t="s">
        <v>34</v>
      </c>
      <c r="E31" s="137" t="s">
        <v>46</v>
      </c>
      <c r="J31" s="137" t="str">
        <f t="shared" si="2"/>
        <v>B.02</v>
      </c>
      <c r="K31" s="137" t="str">
        <f t="shared" si="3"/>
        <v>A.02</v>
      </c>
    </row>
    <row r="32" spans="1:11" x14ac:dyDescent="0.3">
      <c r="A32" s="132">
        <v>4</v>
      </c>
      <c r="B32" s="132">
        <v>1</v>
      </c>
      <c r="C32" s="132">
        <v>4</v>
      </c>
      <c r="D32" s="137" t="s">
        <v>52</v>
      </c>
      <c r="E32" s="137" t="s">
        <v>58</v>
      </c>
      <c r="J32" s="137" t="str">
        <f t="shared" si="2"/>
        <v>D.02</v>
      </c>
      <c r="K32" s="137" t="str">
        <f t="shared" si="3"/>
        <v>C.02</v>
      </c>
    </row>
    <row r="33" spans="1:11" x14ac:dyDescent="0.3">
      <c r="A33" s="132">
        <v>4</v>
      </c>
      <c r="B33" s="132">
        <v>1</v>
      </c>
      <c r="C33" s="132">
        <v>5</v>
      </c>
      <c r="D33" s="137" t="s">
        <v>36</v>
      </c>
      <c r="E33" s="137" t="s">
        <v>53</v>
      </c>
      <c r="J33" s="137" t="str">
        <f t="shared" si="2"/>
        <v>C.03</v>
      </c>
      <c r="K33" s="137" t="str">
        <f t="shared" si="3"/>
        <v>A.03</v>
      </c>
    </row>
    <row r="34" spans="1:11" x14ac:dyDescent="0.3">
      <c r="A34" s="132">
        <v>4</v>
      </c>
      <c r="B34" s="132">
        <v>1</v>
      </c>
      <c r="C34" s="132">
        <v>6</v>
      </c>
      <c r="D34" s="137" t="s">
        <v>59</v>
      </c>
      <c r="E34" s="137" t="s">
        <v>47</v>
      </c>
      <c r="J34" s="137" t="str">
        <f t="shared" si="2"/>
        <v>B.03</v>
      </c>
      <c r="K34" s="137" t="str">
        <f t="shared" si="3"/>
        <v>D.03</v>
      </c>
    </row>
    <row r="35" spans="1:11" x14ac:dyDescent="0.3">
      <c r="A35" s="132">
        <v>4</v>
      </c>
      <c r="B35" s="132">
        <v>1</v>
      </c>
      <c r="C35" s="132">
        <v>7</v>
      </c>
      <c r="D35" s="137" t="s">
        <v>54</v>
      </c>
      <c r="E35" s="137" t="s">
        <v>38</v>
      </c>
      <c r="J35" s="137" t="str">
        <f t="shared" si="2"/>
        <v>A.04</v>
      </c>
      <c r="K35" s="137" t="str">
        <f t="shared" si="3"/>
        <v>C.04</v>
      </c>
    </row>
    <row r="36" spans="1:11" x14ac:dyDescent="0.3">
      <c r="A36" s="132">
        <v>4</v>
      </c>
      <c r="B36" s="132">
        <v>1</v>
      </c>
      <c r="C36" s="132">
        <v>8</v>
      </c>
      <c r="D36" s="137" t="s">
        <v>60</v>
      </c>
      <c r="E36" s="137" t="s">
        <v>48</v>
      </c>
      <c r="J36" s="137" t="str">
        <f t="shared" si="2"/>
        <v>B.04</v>
      </c>
      <c r="K36" s="137" t="str">
        <f t="shared" si="3"/>
        <v>D.04</v>
      </c>
    </row>
    <row r="37" spans="1:11" x14ac:dyDescent="0.3">
      <c r="A37" s="132">
        <v>4</v>
      </c>
      <c r="B37" s="132">
        <v>1</v>
      </c>
      <c r="C37" s="132">
        <v>9</v>
      </c>
      <c r="D37" s="137" t="s">
        <v>49</v>
      </c>
      <c r="E37" s="137" t="s">
        <v>55</v>
      </c>
      <c r="J37" s="137" t="str">
        <f t="shared" si="2"/>
        <v>C.05</v>
      </c>
      <c r="K37" s="137" t="str">
        <f t="shared" si="3"/>
        <v>B.05</v>
      </c>
    </row>
    <row r="38" spans="1:11" x14ac:dyDescent="0.3">
      <c r="A38" s="132">
        <v>4</v>
      </c>
      <c r="B38" s="132">
        <v>1</v>
      </c>
      <c r="C38" s="132">
        <v>10</v>
      </c>
      <c r="D38" s="137" t="s">
        <v>61</v>
      </c>
      <c r="E38" s="137" t="s">
        <v>40</v>
      </c>
      <c r="J38" s="137" t="str">
        <f t="shared" si="2"/>
        <v>A.05</v>
      </c>
      <c r="K38" s="137" t="str">
        <f t="shared" si="3"/>
        <v>D.05</v>
      </c>
    </row>
    <row r="39" spans="1:11" x14ac:dyDescent="0.3">
      <c r="A39" s="132">
        <v>4</v>
      </c>
      <c r="B39" s="132">
        <v>1</v>
      </c>
      <c r="C39" s="132">
        <v>11</v>
      </c>
      <c r="D39" s="137" t="s">
        <v>50</v>
      </c>
      <c r="E39" s="137" t="s">
        <v>62</v>
      </c>
      <c r="J39" s="137" t="str">
        <f t="shared" si="2"/>
        <v>D.06</v>
      </c>
      <c r="K39" s="137" t="str">
        <f t="shared" si="3"/>
        <v>B.06</v>
      </c>
    </row>
    <row r="40" spans="1:11" x14ac:dyDescent="0.3">
      <c r="A40" s="132">
        <v>4</v>
      </c>
      <c r="B40" s="132">
        <v>1</v>
      </c>
      <c r="C40" s="132">
        <v>12</v>
      </c>
      <c r="D40" s="137" t="s">
        <v>42</v>
      </c>
      <c r="E40" s="137" t="s">
        <v>56</v>
      </c>
      <c r="J40" s="137" t="str">
        <f t="shared" si="2"/>
        <v>C.06</v>
      </c>
      <c r="K40" s="137" t="str">
        <f t="shared" si="3"/>
        <v>A.06</v>
      </c>
    </row>
    <row r="41" spans="1:11" x14ac:dyDescent="0.3">
      <c r="A41" s="132">
        <v>4</v>
      </c>
      <c r="B41" s="29">
        <v>2</v>
      </c>
      <c r="C41" s="132">
        <v>1</v>
      </c>
      <c r="D41" s="137" t="s">
        <v>32</v>
      </c>
      <c r="E41" s="137" t="s">
        <v>51</v>
      </c>
      <c r="J41" s="137" t="str">
        <f t="shared" si="2"/>
        <v>C.01</v>
      </c>
      <c r="K41" s="137" t="str">
        <f t="shared" si="3"/>
        <v>A.01</v>
      </c>
    </row>
    <row r="42" spans="1:11" x14ac:dyDescent="0.3">
      <c r="A42" s="132">
        <v>4</v>
      </c>
      <c r="B42" s="29">
        <v>2</v>
      </c>
      <c r="C42" s="132">
        <v>2</v>
      </c>
      <c r="D42" s="137" t="s">
        <v>57</v>
      </c>
      <c r="E42" s="137" t="s">
        <v>45</v>
      </c>
      <c r="J42" s="137" t="str">
        <f t="shared" si="2"/>
        <v>B.01</v>
      </c>
      <c r="K42" s="137" t="str">
        <f t="shared" si="3"/>
        <v>D.01</v>
      </c>
    </row>
    <row r="43" spans="1:11" x14ac:dyDescent="0.3">
      <c r="A43" s="132">
        <v>4</v>
      </c>
      <c r="B43" s="29">
        <v>2</v>
      </c>
      <c r="C43" s="132">
        <v>3</v>
      </c>
      <c r="D43" s="137" t="s">
        <v>46</v>
      </c>
      <c r="E43" s="137" t="s">
        <v>52</v>
      </c>
      <c r="J43" s="137" t="str">
        <f t="shared" si="2"/>
        <v>C.02</v>
      </c>
      <c r="K43" s="137" t="str">
        <f t="shared" si="3"/>
        <v>B.02</v>
      </c>
    </row>
    <row r="44" spans="1:11" x14ac:dyDescent="0.3">
      <c r="A44" s="132">
        <v>4</v>
      </c>
      <c r="B44" s="29">
        <v>2</v>
      </c>
      <c r="C44" s="132">
        <v>4</v>
      </c>
      <c r="D44" s="137" t="s">
        <v>58</v>
      </c>
      <c r="E44" s="137" t="s">
        <v>34</v>
      </c>
      <c r="J44" s="137" t="str">
        <f t="shared" si="2"/>
        <v>A.02</v>
      </c>
      <c r="K44" s="137" t="str">
        <f t="shared" si="3"/>
        <v>D.02</v>
      </c>
    </row>
    <row r="45" spans="1:11" x14ac:dyDescent="0.3">
      <c r="A45" s="132">
        <v>4</v>
      </c>
      <c r="B45" s="29">
        <v>2</v>
      </c>
      <c r="C45" s="132">
        <v>5</v>
      </c>
      <c r="D45" s="137" t="s">
        <v>36</v>
      </c>
      <c r="E45" s="137" t="s">
        <v>47</v>
      </c>
      <c r="J45" s="137" t="str">
        <f t="shared" si="2"/>
        <v>B.03</v>
      </c>
      <c r="K45" s="137" t="str">
        <f t="shared" si="3"/>
        <v>A.03</v>
      </c>
    </row>
    <row r="46" spans="1:11" x14ac:dyDescent="0.3">
      <c r="A46" s="132">
        <v>4</v>
      </c>
      <c r="B46" s="29">
        <v>2</v>
      </c>
      <c r="C46" s="132">
        <v>6</v>
      </c>
      <c r="D46" s="137" t="s">
        <v>53</v>
      </c>
      <c r="E46" s="137" t="s">
        <v>59</v>
      </c>
      <c r="J46" s="137" t="str">
        <f t="shared" si="2"/>
        <v>D.03</v>
      </c>
      <c r="K46" s="137" t="str">
        <f t="shared" si="3"/>
        <v>C.03</v>
      </c>
    </row>
    <row r="47" spans="1:11" x14ac:dyDescent="0.3">
      <c r="A47" s="132">
        <v>4</v>
      </c>
      <c r="B47" s="29">
        <v>2</v>
      </c>
      <c r="C47" s="132">
        <v>7</v>
      </c>
      <c r="D47" s="137" t="s">
        <v>48</v>
      </c>
      <c r="E47" s="137" t="s">
        <v>54</v>
      </c>
      <c r="J47" s="137" t="str">
        <f t="shared" si="2"/>
        <v>C.04</v>
      </c>
      <c r="K47" s="137" t="str">
        <f t="shared" si="3"/>
        <v>B.04</v>
      </c>
    </row>
    <row r="48" spans="1:11" x14ac:dyDescent="0.3">
      <c r="A48" s="132">
        <v>4</v>
      </c>
      <c r="B48" s="29">
        <v>2</v>
      </c>
      <c r="C48" s="132">
        <v>8</v>
      </c>
      <c r="D48" s="137" t="s">
        <v>38</v>
      </c>
      <c r="E48" s="137" t="s">
        <v>60</v>
      </c>
      <c r="J48" s="137" t="str">
        <f t="shared" si="2"/>
        <v>D.04</v>
      </c>
      <c r="K48" s="137" t="str">
        <f t="shared" si="3"/>
        <v>A.04</v>
      </c>
    </row>
    <row r="49" spans="1:11" x14ac:dyDescent="0.3">
      <c r="A49" s="132">
        <v>4</v>
      </c>
      <c r="B49" s="29">
        <v>2</v>
      </c>
      <c r="C49" s="132">
        <v>9</v>
      </c>
      <c r="D49" s="137" t="s">
        <v>49</v>
      </c>
      <c r="E49" s="137" t="s">
        <v>40</v>
      </c>
      <c r="J49" s="137" t="str">
        <f t="shared" si="2"/>
        <v>A.05</v>
      </c>
      <c r="K49" s="137" t="str">
        <f t="shared" si="3"/>
        <v>B.05</v>
      </c>
    </row>
    <row r="50" spans="1:11" x14ac:dyDescent="0.3">
      <c r="A50" s="132">
        <v>4</v>
      </c>
      <c r="B50" s="29">
        <v>2</v>
      </c>
      <c r="C50" s="132">
        <v>10</v>
      </c>
      <c r="D50" s="137" t="s">
        <v>55</v>
      </c>
      <c r="E50" s="137" t="s">
        <v>61</v>
      </c>
      <c r="J50" s="137" t="str">
        <f t="shared" si="2"/>
        <v>D.05</v>
      </c>
      <c r="K50" s="137" t="str">
        <f t="shared" si="3"/>
        <v>C.05</v>
      </c>
    </row>
    <row r="51" spans="1:11" x14ac:dyDescent="0.3">
      <c r="A51" s="132">
        <v>4</v>
      </c>
      <c r="B51" s="29">
        <v>2</v>
      </c>
      <c r="C51" s="132">
        <v>11</v>
      </c>
      <c r="D51" s="137" t="s">
        <v>62</v>
      </c>
      <c r="E51" s="137" t="s">
        <v>42</v>
      </c>
      <c r="J51" s="137" t="str">
        <f t="shared" si="2"/>
        <v>A.06</v>
      </c>
      <c r="K51" s="137" t="str">
        <f t="shared" si="3"/>
        <v>D.06</v>
      </c>
    </row>
    <row r="52" spans="1:11" x14ac:dyDescent="0.3">
      <c r="A52" s="132">
        <v>4</v>
      </c>
      <c r="B52" s="29">
        <v>2</v>
      </c>
      <c r="C52" s="132">
        <v>12</v>
      </c>
      <c r="D52" s="137" t="s">
        <v>56</v>
      </c>
      <c r="E52" s="137" t="s">
        <v>50</v>
      </c>
      <c r="J52" s="137" t="str">
        <f t="shared" si="2"/>
        <v>B.06</v>
      </c>
      <c r="K52" s="137" t="str">
        <f t="shared" si="3"/>
        <v>C.06</v>
      </c>
    </row>
    <row r="53" spans="1:11" x14ac:dyDescent="0.3">
      <c r="A53" s="132">
        <v>4</v>
      </c>
      <c r="B53" s="29">
        <v>3</v>
      </c>
      <c r="C53" s="132">
        <v>1</v>
      </c>
      <c r="D53" s="137" t="s">
        <v>51</v>
      </c>
      <c r="E53" s="137" t="s">
        <v>45</v>
      </c>
      <c r="J53" s="137" t="str">
        <f t="shared" si="2"/>
        <v>B.01</v>
      </c>
      <c r="K53" s="137" t="str">
        <f t="shared" si="3"/>
        <v>C.01</v>
      </c>
    </row>
    <row r="54" spans="1:11" x14ac:dyDescent="0.3">
      <c r="A54" s="132">
        <v>4</v>
      </c>
      <c r="B54" s="29">
        <v>3</v>
      </c>
      <c r="C54" s="132">
        <v>2</v>
      </c>
      <c r="D54" s="137" t="s">
        <v>32</v>
      </c>
      <c r="E54" s="137" t="s">
        <v>57</v>
      </c>
      <c r="J54" s="137" t="str">
        <f t="shared" si="2"/>
        <v>D.01</v>
      </c>
      <c r="K54" s="137" t="str">
        <f t="shared" si="3"/>
        <v>A.01</v>
      </c>
    </row>
    <row r="55" spans="1:11" x14ac:dyDescent="0.3">
      <c r="A55" s="132">
        <v>4</v>
      </c>
      <c r="B55" s="29">
        <v>3</v>
      </c>
      <c r="C55" s="132">
        <v>3</v>
      </c>
      <c r="D55" s="137" t="s">
        <v>46</v>
      </c>
      <c r="E55" s="137" t="s">
        <v>58</v>
      </c>
      <c r="J55" s="137" t="str">
        <f t="shared" si="2"/>
        <v>D.02</v>
      </c>
      <c r="K55" s="137" t="str">
        <f t="shared" si="3"/>
        <v>B.02</v>
      </c>
    </row>
    <row r="56" spans="1:11" x14ac:dyDescent="0.3">
      <c r="A56" s="132">
        <v>4</v>
      </c>
      <c r="B56" s="29">
        <v>3</v>
      </c>
      <c r="C56" s="132">
        <v>4</v>
      </c>
      <c r="D56" s="137" t="s">
        <v>52</v>
      </c>
      <c r="E56" s="137" t="s">
        <v>34</v>
      </c>
      <c r="J56" s="137" t="str">
        <f t="shared" si="2"/>
        <v>A.02</v>
      </c>
      <c r="K56" s="137" t="str">
        <f t="shared" si="3"/>
        <v>C.02</v>
      </c>
    </row>
    <row r="57" spans="1:11" x14ac:dyDescent="0.3">
      <c r="A57" s="132">
        <v>4</v>
      </c>
      <c r="B57" s="29">
        <v>3</v>
      </c>
      <c r="C57" s="132">
        <v>5</v>
      </c>
      <c r="D57" s="137" t="s">
        <v>47</v>
      </c>
      <c r="E57" s="137" t="s">
        <v>53</v>
      </c>
      <c r="J57" s="137" t="str">
        <f t="shared" si="2"/>
        <v>C.03</v>
      </c>
      <c r="K57" s="137" t="str">
        <f t="shared" si="3"/>
        <v>B.03</v>
      </c>
    </row>
    <row r="58" spans="1:11" x14ac:dyDescent="0.3">
      <c r="A58" s="132">
        <v>4</v>
      </c>
      <c r="B58" s="29">
        <v>3</v>
      </c>
      <c r="C58" s="132">
        <v>6</v>
      </c>
      <c r="D58" s="137" t="s">
        <v>59</v>
      </c>
      <c r="E58" s="137" t="s">
        <v>36</v>
      </c>
      <c r="J58" s="137" t="str">
        <f t="shared" si="2"/>
        <v>A.03</v>
      </c>
      <c r="K58" s="137" t="str">
        <f t="shared" si="3"/>
        <v>D.03</v>
      </c>
    </row>
    <row r="59" spans="1:11" x14ac:dyDescent="0.3">
      <c r="A59" s="132">
        <v>4</v>
      </c>
      <c r="B59" s="29">
        <v>3</v>
      </c>
      <c r="C59" s="132">
        <v>7</v>
      </c>
      <c r="D59" s="137" t="s">
        <v>48</v>
      </c>
      <c r="E59" s="137" t="s">
        <v>38</v>
      </c>
      <c r="J59" s="137" t="str">
        <f t="shared" si="2"/>
        <v>A.04</v>
      </c>
      <c r="K59" s="137" t="str">
        <f t="shared" si="3"/>
        <v>B.04</v>
      </c>
    </row>
    <row r="60" spans="1:11" x14ac:dyDescent="0.3">
      <c r="A60" s="132">
        <v>4</v>
      </c>
      <c r="B60" s="29">
        <v>3</v>
      </c>
      <c r="C60" s="132">
        <v>8</v>
      </c>
      <c r="D60" s="137" t="s">
        <v>60</v>
      </c>
      <c r="E60" s="137" t="s">
        <v>54</v>
      </c>
      <c r="J60" s="137" t="str">
        <f t="shared" si="2"/>
        <v>C.04</v>
      </c>
      <c r="K60" s="137" t="str">
        <f t="shared" si="3"/>
        <v>D.04</v>
      </c>
    </row>
    <row r="61" spans="1:11" x14ac:dyDescent="0.3">
      <c r="A61" s="132">
        <v>4</v>
      </c>
      <c r="B61" s="29">
        <v>3</v>
      </c>
      <c r="C61" s="132">
        <v>9</v>
      </c>
      <c r="D61" s="137" t="s">
        <v>40</v>
      </c>
      <c r="E61" s="137" t="s">
        <v>55</v>
      </c>
      <c r="J61" s="137" t="str">
        <f t="shared" si="2"/>
        <v>C.05</v>
      </c>
      <c r="K61" s="137" t="str">
        <f t="shared" si="3"/>
        <v>A.05</v>
      </c>
    </row>
    <row r="62" spans="1:11" x14ac:dyDescent="0.3">
      <c r="A62" s="132">
        <v>4</v>
      </c>
      <c r="B62" s="29">
        <v>3</v>
      </c>
      <c r="C62" s="132">
        <v>10</v>
      </c>
      <c r="D62" s="137" t="s">
        <v>61</v>
      </c>
      <c r="E62" s="137" t="s">
        <v>49</v>
      </c>
      <c r="J62" s="137" t="str">
        <f t="shared" si="2"/>
        <v>B.05</v>
      </c>
      <c r="K62" s="137" t="str">
        <f t="shared" si="3"/>
        <v>D.05</v>
      </c>
    </row>
    <row r="63" spans="1:11" x14ac:dyDescent="0.3">
      <c r="A63" s="132">
        <v>4</v>
      </c>
      <c r="B63" s="29">
        <v>3</v>
      </c>
      <c r="C63" s="132">
        <v>11</v>
      </c>
      <c r="D63" s="137" t="s">
        <v>56</v>
      </c>
      <c r="E63" s="137" t="s">
        <v>62</v>
      </c>
      <c r="J63" s="137" t="str">
        <f t="shared" si="2"/>
        <v>D.06</v>
      </c>
      <c r="K63" s="137" t="str">
        <f t="shared" si="3"/>
        <v>C.06</v>
      </c>
    </row>
    <row r="64" spans="1:11" x14ac:dyDescent="0.3">
      <c r="A64" s="132">
        <v>4</v>
      </c>
      <c r="B64" s="29">
        <v>3</v>
      </c>
      <c r="C64" s="132">
        <v>12</v>
      </c>
      <c r="D64" s="137" t="s">
        <v>42</v>
      </c>
      <c r="E64" s="137" t="s">
        <v>50</v>
      </c>
      <c r="J64" s="137" t="str">
        <f t="shared" si="2"/>
        <v>B.06</v>
      </c>
      <c r="K64" s="137" t="str">
        <f t="shared" si="3"/>
        <v>A.06</v>
      </c>
    </row>
    <row r="65" spans="1:11" x14ac:dyDescent="0.3">
      <c r="A65" s="132">
        <v>5</v>
      </c>
      <c r="B65" s="132">
        <v>1</v>
      </c>
      <c r="C65" s="132">
        <v>1</v>
      </c>
      <c r="D65" s="137" t="s">
        <v>51</v>
      </c>
      <c r="E65" s="137" t="s">
        <v>63</v>
      </c>
      <c r="J65" s="137" t="str">
        <f t="shared" si="2"/>
        <v>E.01</v>
      </c>
      <c r="K65" s="137" t="str">
        <f t="shared" si="3"/>
        <v>C.01</v>
      </c>
    </row>
    <row r="66" spans="1:11" x14ac:dyDescent="0.3">
      <c r="A66" s="132">
        <v>5</v>
      </c>
      <c r="B66" s="132">
        <v>1</v>
      </c>
      <c r="C66" s="132">
        <v>2</v>
      </c>
      <c r="D66" s="137" t="s">
        <v>57</v>
      </c>
      <c r="E66" s="137" t="s">
        <v>32</v>
      </c>
      <c r="J66" s="137" t="str">
        <f t="shared" si="2"/>
        <v>A.01</v>
      </c>
      <c r="K66" s="137" t="str">
        <f t="shared" si="3"/>
        <v>D.01</v>
      </c>
    </row>
    <row r="67" spans="1:11" x14ac:dyDescent="0.3">
      <c r="A67" s="132">
        <v>5</v>
      </c>
      <c r="B67" s="132">
        <v>1</v>
      </c>
      <c r="C67" s="132">
        <v>3</v>
      </c>
      <c r="D67" s="137" t="s">
        <v>34</v>
      </c>
      <c r="E67" s="137" t="s">
        <v>45</v>
      </c>
      <c r="J67" s="137" t="str">
        <f t="shared" si="2"/>
        <v>B.01</v>
      </c>
      <c r="K67" s="137" t="str">
        <f t="shared" si="3"/>
        <v>A.02</v>
      </c>
    </row>
    <row r="68" spans="1:11" x14ac:dyDescent="0.3">
      <c r="A68" s="132">
        <v>5</v>
      </c>
      <c r="B68" s="132">
        <v>1</v>
      </c>
      <c r="C68" s="132">
        <v>4</v>
      </c>
      <c r="D68" s="137" t="s">
        <v>64</v>
      </c>
      <c r="E68" s="137" t="s">
        <v>52</v>
      </c>
      <c r="J68" s="137" t="str">
        <f t="shared" si="2"/>
        <v>C.02</v>
      </c>
      <c r="K68" s="137" t="str">
        <f t="shared" si="3"/>
        <v>E.02</v>
      </c>
    </row>
    <row r="69" spans="1:11" x14ac:dyDescent="0.3">
      <c r="A69" s="132">
        <v>5</v>
      </c>
      <c r="B69" s="132">
        <v>1</v>
      </c>
      <c r="C69" s="132">
        <v>5</v>
      </c>
      <c r="D69" s="137" t="s">
        <v>58</v>
      </c>
      <c r="E69" s="137" t="s">
        <v>46</v>
      </c>
      <c r="J69" s="137" t="str">
        <f t="shared" si="2"/>
        <v>B.02</v>
      </c>
      <c r="K69" s="137" t="str">
        <f t="shared" si="3"/>
        <v>D.02</v>
      </c>
    </row>
    <row r="70" spans="1:11" x14ac:dyDescent="0.3">
      <c r="A70" s="132">
        <v>5</v>
      </c>
      <c r="B70" s="132">
        <v>1</v>
      </c>
      <c r="C70" s="132">
        <v>6</v>
      </c>
      <c r="D70" s="137" t="s">
        <v>59</v>
      </c>
      <c r="E70" s="137" t="s">
        <v>36</v>
      </c>
      <c r="J70" s="137" t="str">
        <f t="shared" si="2"/>
        <v>A.03</v>
      </c>
      <c r="K70" s="137" t="str">
        <f t="shared" si="3"/>
        <v>D.03</v>
      </c>
    </row>
    <row r="71" spans="1:11" x14ac:dyDescent="0.3">
      <c r="A71" s="132">
        <v>5</v>
      </c>
      <c r="B71" s="132">
        <v>1</v>
      </c>
      <c r="C71" s="132">
        <v>7</v>
      </c>
      <c r="D71" s="137" t="s">
        <v>47</v>
      </c>
      <c r="E71" s="137" t="s">
        <v>65</v>
      </c>
      <c r="J71" s="137" t="str">
        <f t="shared" si="2"/>
        <v>E.03</v>
      </c>
      <c r="K71" s="137" t="str">
        <f t="shared" si="3"/>
        <v>B.03</v>
      </c>
    </row>
    <row r="72" spans="1:11" x14ac:dyDescent="0.3">
      <c r="A72" s="132">
        <v>5</v>
      </c>
      <c r="B72" s="132">
        <v>1</v>
      </c>
      <c r="C72" s="132">
        <v>8</v>
      </c>
      <c r="D72" s="137" t="s">
        <v>60</v>
      </c>
      <c r="E72" s="137" t="s">
        <v>53</v>
      </c>
      <c r="J72" s="137" t="str">
        <f t="shared" si="2"/>
        <v>C.03</v>
      </c>
      <c r="K72" s="137" t="str">
        <f t="shared" si="3"/>
        <v>D.04</v>
      </c>
    </row>
    <row r="73" spans="1:11" x14ac:dyDescent="0.3">
      <c r="A73" s="132">
        <v>5</v>
      </c>
      <c r="B73" s="132">
        <v>1</v>
      </c>
      <c r="C73" s="132">
        <v>9</v>
      </c>
      <c r="D73" s="137" t="s">
        <v>38</v>
      </c>
      <c r="E73" s="137" t="s">
        <v>54</v>
      </c>
      <c r="J73" s="137" t="str">
        <f t="shared" si="2"/>
        <v>C.04</v>
      </c>
      <c r="K73" s="137" t="str">
        <f t="shared" si="3"/>
        <v>A.04</v>
      </c>
    </row>
    <row r="74" spans="1:11" x14ac:dyDescent="0.3">
      <c r="A74" s="132">
        <v>5</v>
      </c>
      <c r="B74" s="132">
        <v>1</v>
      </c>
      <c r="C74" s="132">
        <v>10</v>
      </c>
      <c r="D74" s="137" t="s">
        <v>66</v>
      </c>
      <c r="E74" s="137" t="s">
        <v>48</v>
      </c>
      <c r="J74" s="137" t="str">
        <f t="shared" si="2"/>
        <v>B.04</v>
      </c>
      <c r="K74" s="137" t="str">
        <f t="shared" si="3"/>
        <v>E.04</v>
      </c>
    </row>
    <row r="75" spans="1:11" x14ac:dyDescent="0.3">
      <c r="A75" s="132">
        <v>5</v>
      </c>
      <c r="B75" s="132">
        <v>1</v>
      </c>
      <c r="C75" s="132">
        <v>11</v>
      </c>
      <c r="D75" s="137" t="s">
        <v>49</v>
      </c>
      <c r="E75" s="137" t="s">
        <v>61</v>
      </c>
      <c r="J75" s="137" t="str">
        <f t="shared" si="2"/>
        <v>D.05</v>
      </c>
      <c r="K75" s="137" t="str">
        <f t="shared" si="3"/>
        <v>B.05</v>
      </c>
    </row>
    <row r="76" spans="1:11" x14ac:dyDescent="0.3">
      <c r="A76" s="132">
        <v>5</v>
      </c>
      <c r="B76" s="132">
        <v>1</v>
      </c>
      <c r="C76" s="132">
        <v>12</v>
      </c>
      <c r="D76" s="137" t="s">
        <v>55</v>
      </c>
      <c r="E76" s="137" t="s">
        <v>40</v>
      </c>
      <c r="J76" s="137" t="str">
        <f t="shared" si="2"/>
        <v>A.05</v>
      </c>
      <c r="K76" s="137" t="str">
        <f t="shared" si="3"/>
        <v>C.05</v>
      </c>
    </row>
    <row r="77" spans="1:11" x14ac:dyDescent="0.3">
      <c r="A77" s="132">
        <v>5</v>
      </c>
      <c r="B77" s="132">
        <v>1</v>
      </c>
      <c r="C77" s="132">
        <v>13</v>
      </c>
      <c r="D77" s="137" t="s">
        <v>56</v>
      </c>
      <c r="E77" s="137" t="s">
        <v>67</v>
      </c>
      <c r="J77" s="137" t="str">
        <f t="shared" si="2"/>
        <v>E.05</v>
      </c>
      <c r="K77" s="137" t="str">
        <f t="shared" si="3"/>
        <v>C.06</v>
      </c>
    </row>
    <row r="78" spans="1:11" x14ac:dyDescent="0.3">
      <c r="A78" s="132">
        <v>5</v>
      </c>
      <c r="B78" s="132">
        <v>1</v>
      </c>
      <c r="C78" s="132">
        <v>14</v>
      </c>
      <c r="D78" s="137" t="s">
        <v>68</v>
      </c>
      <c r="E78" s="137" t="s">
        <v>62</v>
      </c>
      <c r="J78" s="137" t="str">
        <f t="shared" si="2"/>
        <v>D.06</v>
      </c>
      <c r="K78" s="137" t="str">
        <f t="shared" si="3"/>
        <v>E.06</v>
      </c>
    </row>
    <row r="79" spans="1:11" x14ac:dyDescent="0.3">
      <c r="A79" s="132">
        <v>5</v>
      </c>
      <c r="B79" s="132">
        <v>1</v>
      </c>
      <c r="C79" s="132">
        <v>15</v>
      </c>
      <c r="D79" s="137" t="s">
        <v>50</v>
      </c>
      <c r="E79" s="137" t="s">
        <v>42</v>
      </c>
      <c r="J79" s="137" t="str">
        <f t="shared" si="2"/>
        <v>A.06</v>
      </c>
      <c r="K79" s="137" t="str">
        <f t="shared" si="3"/>
        <v>B.06</v>
      </c>
    </row>
    <row r="80" spans="1:11" x14ac:dyDescent="0.3">
      <c r="A80" s="132">
        <v>5</v>
      </c>
      <c r="B80" s="132">
        <v>2</v>
      </c>
      <c r="C80" s="132">
        <v>1</v>
      </c>
      <c r="D80" s="137" t="s">
        <v>45</v>
      </c>
      <c r="E80" s="137" t="s">
        <v>57</v>
      </c>
      <c r="J80" s="137" t="str">
        <f t="shared" si="2"/>
        <v>D.01</v>
      </c>
      <c r="K80" s="137" t="str">
        <f t="shared" si="3"/>
        <v>B.01</v>
      </c>
    </row>
    <row r="81" spans="1:14" x14ac:dyDescent="0.3">
      <c r="A81" s="132">
        <v>5</v>
      </c>
      <c r="B81" s="132">
        <v>2</v>
      </c>
      <c r="C81" s="132">
        <v>2</v>
      </c>
      <c r="D81" s="137" t="s">
        <v>32</v>
      </c>
      <c r="E81" s="137" t="s">
        <v>51</v>
      </c>
      <c r="J81" s="137" t="str">
        <f t="shared" si="2"/>
        <v>C.01</v>
      </c>
      <c r="K81" s="137" t="str">
        <f t="shared" si="3"/>
        <v>A.01</v>
      </c>
    </row>
    <row r="82" spans="1:14" x14ac:dyDescent="0.3">
      <c r="A82" s="132">
        <v>5</v>
      </c>
      <c r="B82" s="132">
        <v>2</v>
      </c>
      <c r="C82" s="132">
        <v>3</v>
      </c>
      <c r="D82" s="137" t="s">
        <v>46</v>
      </c>
      <c r="E82" s="137" t="s">
        <v>63</v>
      </c>
      <c r="J82" s="137" t="str">
        <f t="shared" si="2"/>
        <v>E.01</v>
      </c>
      <c r="K82" s="137" t="str">
        <f t="shared" si="3"/>
        <v>B.02</v>
      </c>
    </row>
    <row r="83" spans="1:14" x14ac:dyDescent="0.3">
      <c r="A83" s="132">
        <v>5</v>
      </c>
      <c r="B83" s="132">
        <v>2</v>
      </c>
      <c r="C83" s="132">
        <v>4</v>
      </c>
      <c r="D83" s="137" t="s">
        <v>52</v>
      </c>
      <c r="E83" s="137" t="s">
        <v>58</v>
      </c>
      <c r="J83" s="137" t="str">
        <f t="shared" si="2"/>
        <v>D.02</v>
      </c>
      <c r="K83" s="137" t="str">
        <f t="shared" si="3"/>
        <v>C.02</v>
      </c>
    </row>
    <row r="84" spans="1:14" x14ac:dyDescent="0.3">
      <c r="A84" s="132">
        <v>5</v>
      </c>
      <c r="B84" s="132">
        <v>2</v>
      </c>
      <c r="C84" s="132">
        <v>5</v>
      </c>
      <c r="D84" s="137" t="s">
        <v>34</v>
      </c>
      <c r="E84" s="137" t="s">
        <v>64</v>
      </c>
      <c r="J84" s="137" t="str">
        <f t="shared" si="2"/>
        <v>E.02</v>
      </c>
      <c r="K84" s="137" t="str">
        <f t="shared" si="3"/>
        <v>A.02</v>
      </c>
    </row>
    <row r="85" spans="1:14" x14ac:dyDescent="0.3">
      <c r="A85" s="132">
        <v>5</v>
      </c>
      <c r="B85" s="132">
        <v>2</v>
      </c>
      <c r="C85" s="132">
        <v>6</v>
      </c>
      <c r="D85" s="137" t="s">
        <v>36</v>
      </c>
      <c r="E85" s="137" t="s">
        <v>47</v>
      </c>
      <c r="J85" s="137" t="str">
        <f t="shared" si="2"/>
        <v>B.03</v>
      </c>
      <c r="K85" s="137" t="str">
        <f t="shared" si="3"/>
        <v>A.03</v>
      </c>
    </row>
    <row r="86" spans="1:14" x14ac:dyDescent="0.3">
      <c r="A86" s="132">
        <v>5</v>
      </c>
      <c r="B86" s="132">
        <v>2</v>
      </c>
      <c r="C86" s="132">
        <v>7</v>
      </c>
      <c r="D86" s="137" t="s">
        <v>65</v>
      </c>
      <c r="E86" s="137" t="s">
        <v>53</v>
      </c>
      <c r="J86" s="137" t="str">
        <f t="shared" si="2"/>
        <v>C.03</v>
      </c>
      <c r="K86" s="137" t="str">
        <f t="shared" si="3"/>
        <v>E.03</v>
      </c>
      <c r="M86" s="102"/>
      <c r="N86" s="102"/>
    </row>
    <row r="87" spans="1:14" x14ac:dyDescent="0.3">
      <c r="A87" s="132">
        <v>5</v>
      </c>
      <c r="B87" s="132">
        <v>2</v>
      </c>
      <c r="C87" s="132">
        <v>8</v>
      </c>
      <c r="D87" s="137" t="s">
        <v>48</v>
      </c>
      <c r="E87" s="137" t="s">
        <v>59</v>
      </c>
      <c r="J87" s="137" t="str">
        <f t="shared" si="2"/>
        <v>D.03</v>
      </c>
      <c r="K87" s="137" t="str">
        <f t="shared" si="3"/>
        <v>B.04</v>
      </c>
      <c r="M87" s="102"/>
      <c r="N87" s="102"/>
    </row>
    <row r="88" spans="1:14" x14ac:dyDescent="0.3">
      <c r="A88" s="132">
        <v>5</v>
      </c>
      <c r="B88" s="132">
        <v>2</v>
      </c>
      <c r="C88" s="132">
        <v>9</v>
      </c>
      <c r="D88" s="137" t="s">
        <v>54</v>
      </c>
      <c r="E88" s="137" t="s">
        <v>66</v>
      </c>
      <c r="J88" s="137" t="str">
        <f t="shared" si="2"/>
        <v>E.04</v>
      </c>
      <c r="K88" s="137" t="str">
        <f t="shared" si="3"/>
        <v>C.04</v>
      </c>
      <c r="M88" s="102"/>
      <c r="N88" s="102"/>
    </row>
    <row r="89" spans="1:14" x14ac:dyDescent="0.3">
      <c r="A89" s="132">
        <v>5</v>
      </c>
      <c r="B89" s="132">
        <v>2</v>
      </c>
      <c r="C89" s="132">
        <v>10</v>
      </c>
      <c r="D89" s="137" t="s">
        <v>38</v>
      </c>
      <c r="E89" s="137" t="s">
        <v>60</v>
      </c>
      <c r="J89" s="137" t="str">
        <f t="shared" si="2"/>
        <v>D.04</v>
      </c>
      <c r="K89" s="137" t="str">
        <f t="shared" si="3"/>
        <v>A.04</v>
      </c>
      <c r="M89" s="102"/>
      <c r="N89" s="102"/>
    </row>
    <row r="90" spans="1:14" x14ac:dyDescent="0.3">
      <c r="A90" s="132">
        <v>5</v>
      </c>
      <c r="B90" s="132">
        <v>2</v>
      </c>
      <c r="C90" s="132">
        <v>11</v>
      </c>
      <c r="D90" s="137" t="s">
        <v>61</v>
      </c>
      <c r="E90" s="137" t="s">
        <v>67</v>
      </c>
      <c r="J90" s="137" t="str">
        <f t="shared" si="2"/>
        <v>E.05</v>
      </c>
      <c r="K90" s="137" t="str">
        <f t="shared" si="3"/>
        <v>D.05</v>
      </c>
      <c r="M90" s="102"/>
      <c r="N90" s="102"/>
    </row>
    <row r="91" spans="1:14" x14ac:dyDescent="0.3">
      <c r="A91" s="132">
        <v>5</v>
      </c>
      <c r="B91" s="132">
        <v>2</v>
      </c>
      <c r="C91" s="132">
        <v>12</v>
      </c>
      <c r="D91" s="137" t="s">
        <v>40</v>
      </c>
      <c r="E91" s="137" t="s">
        <v>49</v>
      </c>
      <c r="J91" s="137" t="str">
        <f t="shared" si="2"/>
        <v>B.05</v>
      </c>
      <c r="K91" s="137" t="str">
        <f t="shared" si="3"/>
        <v>A.05</v>
      </c>
      <c r="M91" s="102"/>
      <c r="N91" s="102"/>
    </row>
    <row r="92" spans="1:14" x14ac:dyDescent="0.3">
      <c r="A92" s="132">
        <v>5</v>
      </c>
      <c r="B92" s="132">
        <v>2</v>
      </c>
      <c r="C92" s="132">
        <v>13</v>
      </c>
      <c r="D92" s="137" t="s">
        <v>50</v>
      </c>
      <c r="E92" s="137" t="s">
        <v>55</v>
      </c>
      <c r="J92" s="137" t="str">
        <f t="shared" si="2"/>
        <v>C.05</v>
      </c>
      <c r="K92" s="137" t="str">
        <f t="shared" si="3"/>
        <v>B.06</v>
      </c>
      <c r="M92" s="102"/>
      <c r="N92" s="102"/>
    </row>
    <row r="93" spans="1:14" x14ac:dyDescent="0.3">
      <c r="A93" s="132">
        <v>5</v>
      </c>
      <c r="B93" s="132">
        <v>2</v>
      </c>
      <c r="C93" s="132">
        <v>14</v>
      </c>
      <c r="D93" s="137" t="s">
        <v>42</v>
      </c>
      <c r="E93" s="137" t="s">
        <v>68</v>
      </c>
      <c r="J93" s="137" t="str">
        <f t="shared" ref="J93:J156" si="4">E93</f>
        <v>E.06</v>
      </c>
      <c r="K93" s="137" t="str">
        <f t="shared" ref="K93:K156" si="5">D93</f>
        <v>A.06</v>
      </c>
      <c r="M93" s="102"/>
      <c r="N93" s="102"/>
    </row>
    <row r="94" spans="1:14" x14ac:dyDescent="0.3">
      <c r="A94" s="132">
        <v>5</v>
      </c>
      <c r="B94" s="132">
        <v>2</v>
      </c>
      <c r="C94" s="132">
        <v>15</v>
      </c>
      <c r="D94" s="137" t="s">
        <v>56</v>
      </c>
      <c r="E94" s="137" t="s">
        <v>62</v>
      </c>
      <c r="J94" s="137" t="str">
        <f t="shared" si="4"/>
        <v>D.06</v>
      </c>
      <c r="K94" s="137" t="str">
        <f t="shared" si="5"/>
        <v>C.06</v>
      </c>
      <c r="M94" s="102"/>
      <c r="N94" s="102"/>
    </row>
    <row r="95" spans="1:14" x14ac:dyDescent="0.3">
      <c r="A95" s="132">
        <v>5</v>
      </c>
      <c r="B95" s="132">
        <v>3</v>
      </c>
      <c r="C95" s="132">
        <v>1</v>
      </c>
      <c r="D95" s="137" t="s">
        <v>63</v>
      </c>
      <c r="E95" s="137" t="s">
        <v>32</v>
      </c>
      <c r="J95" s="137" t="str">
        <f t="shared" si="4"/>
        <v>A.01</v>
      </c>
      <c r="K95" s="137" t="str">
        <f t="shared" si="5"/>
        <v>E.01</v>
      </c>
      <c r="M95" s="102"/>
      <c r="N95" s="102"/>
    </row>
    <row r="96" spans="1:14" x14ac:dyDescent="0.3">
      <c r="A96" s="132">
        <v>5</v>
      </c>
      <c r="B96" s="132">
        <v>3</v>
      </c>
      <c r="C96" s="132">
        <v>2</v>
      </c>
      <c r="D96" s="137" t="s">
        <v>45</v>
      </c>
      <c r="E96" s="137" t="s">
        <v>51</v>
      </c>
      <c r="J96" s="137" t="str">
        <f t="shared" si="4"/>
        <v>C.01</v>
      </c>
      <c r="K96" s="137" t="str">
        <f t="shared" si="5"/>
        <v>B.01</v>
      </c>
      <c r="M96" s="102"/>
      <c r="N96" s="102"/>
    </row>
    <row r="97" spans="1:14" x14ac:dyDescent="0.3">
      <c r="A97" s="132">
        <v>5</v>
      </c>
      <c r="B97" s="132">
        <v>3</v>
      </c>
      <c r="C97" s="132">
        <v>3</v>
      </c>
      <c r="D97" s="137" t="s">
        <v>64</v>
      </c>
      <c r="E97" s="137" t="s">
        <v>57</v>
      </c>
      <c r="J97" s="137" t="str">
        <f t="shared" si="4"/>
        <v>D.01</v>
      </c>
      <c r="K97" s="137" t="str">
        <f t="shared" si="5"/>
        <v>E.02</v>
      </c>
      <c r="M97" s="102"/>
      <c r="N97" s="102"/>
    </row>
    <row r="98" spans="1:14" x14ac:dyDescent="0.3">
      <c r="A98" s="132">
        <v>5</v>
      </c>
      <c r="B98" s="132">
        <v>3</v>
      </c>
      <c r="C98" s="132">
        <v>4</v>
      </c>
      <c r="D98" s="137" t="s">
        <v>52</v>
      </c>
      <c r="E98" s="137" t="s">
        <v>46</v>
      </c>
      <c r="J98" s="137" t="str">
        <f t="shared" si="4"/>
        <v>B.02</v>
      </c>
      <c r="K98" s="137" t="str">
        <f t="shared" si="5"/>
        <v>C.02</v>
      </c>
      <c r="M98" s="102"/>
      <c r="N98" s="102"/>
    </row>
    <row r="99" spans="1:14" x14ac:dyDescent="0.3">
      <c r="A99" s="132">
        <v>5</v>
      </c>
      <c r="B99" s="132">
        <v>3</v>
      </c>
      <c r="C99" s="132">
        <v>5</v>
      </c>
      <c r="D99" s="137" t="s">
        <v>58</v>
      </c>
      <c r="E99" s="137" t="s">
        <v>34</v>
      </c>
      <c r="J99" s="137" t="str">
        <f t="shared" si="4"/>
        <v>A.02</v>
      </c>
      <c r="K99" s="137" t="str">
        <f t="shared" si="5"/>
        <v>D.02</v>
      </c>
      <c r="M99" s="102"/>
      <c r="N99" s="102"/>
    </row>
    <row r="100" spans="1:14" x14ac:dyDescent="0.3">
      <c r="A100" s="132">
        <v>5</v>
      </c>
      <c r="B100" s="132">
        <v>3</v>
      </c>
      <c r="C100" s="132">
        <v>6</v>
      </c>
      <c r="D100" s="137" t="s">
        <v>59</v>
      </c>
      <c r="E100" s="137" t="s">
        <v>65</v>
      </c>
      <c r="J100" s="137" t="str">
        <f t="shared" si="4"/>
        <v>E.03</v>
      </c>
      <c r="K100" s="137" t="str">
        <f t="shared" si="5"/>
        <v>D.03</v>
      </c>
      <c r="M100" s="102"/>
      <c r="N100" s="102"/>
    </row>
    <row r="101" spans="1:14" x14ac:dyDescent="0.3">
      <c r="A101" s="132">
        <v>5</v>
      </c>
      <c r="B101" s="132">
        <v>3</v>
      </c>
      <c r="C101" s="132">
        <v>7</v>
      </c>
      <c r="D101" s="137" t="s">
        <v>53</v>
      </c>
      <c r="E101" s="137" t="s">
        <v>36</v>
      </c>
      <c r="J101" s="137" t="str">
        <f t="shared" si="4"/>
        <v>A.03</v>
      </c>
      <c r="K101" s="137" t="str">
        <f t="shared" si="5"/>
        <v>C.03</v>
      </c>
      <c r="M101" s="102"/>
      <c r="N101" s="102"/>
    </row>
    <row r="102" spans="1:14" x14ac:dyDescent="0.3">
      <c r="A102" s="132">
        <v>5</v>
      </c>
      <c r="B102" s="132">
        <v>3</v>
      </c>
      <c r="C102" s="132">
        <v>8</v>
      </c>
      <c r="D102" s="137" t="s">
        <v>54</v>
      </c>
      <c r="E102" s="137" t="s">
        <v>47</v>
      </c>
      <c r="J102" s="137" t="str">
        <f t="shared" si="4"/>
        <v>B.03</v>
      </c>
      <c r="K102" s="137" t="str">
        <f t="shared" si="5"/>
        <v>C.04</v>
      </c>
      <c r="M102" s="102"/>
      <c r="N102" s="102"/>
    </row>
    <row r="103" spans="1:14" x14ac:dyDescent="0.3">
      <c r="A103" s="132">
        <v>5</v>
      </c>
      <c r="B103" s="132">
        <v>3</v>
      </c>
      <c r="C103" s="132">
        <v>9</v>
      </c>
      <c r="D103" s="137" t="s">
        <v>48</v>
      </c>
      <c r="E103" s="137" t="s">
        <v>38</v>
      </c>
      <c r="J103" s="137" t="str">
        <f t="shared" si="4"/>
        <v>A.04</v>
      </c>
      <c r="K103" s="137" t="str">
        <f t="shared" si="5"/>
        <v>B.04</v>
      </c>
      <c r="M103" s="102"/>
      <c r="N103" s="102"/>
    </row>
    <row r="104" spans="1:14" x14ac:dyDescent="0.3">
      <c r="A104" s="132">
        <v>5</v>
      </c>
      <c r="B104" s="132">
        <v>3</v>
      </c>
      <c r="C104" s="132">
        <v>10</v>
      </c>
      <c r="D104" s="137" t="s">
        <v>66</v>
      </c>
      <c r="E104" s="137" t="s">
        <v>60</v>
      </c>
      <c r="J104" s="137" t="str">
        <f t="shared" si="4"/>
        <v>D.04</v>
      </c>
      <c r="K104" s="137" t="str">
        <f t="shared" si="5"/>
        <v>E.04</v>
      </c>
      <c r="M104" s="102"/>
      <c r="N104" s="102"/>
    </row>
    <row r="105" spans="1:14" x14ac:dyDescent="0.3">
      <c r="A105" s="132">
        <v>5</v>
      </c>
      <c r="B105" s="132">
        <v>3</v>
      </c>
      <c r="C105" s="132">
        <v>11</v>
      </c>
      <c r="D105" s="137" t="s">
        <v>61</v>
      </c>
      <c r="E105" s="137" t="s">
        <v>55</v>
      </c>
      <c r="J105" s="137" t="str">
        <f t="shared" si="4"/>
        <v>C.05</v>
      </c>
      <c r="K105" s="137" t="str">
        <f t="shared" si="5"/>
        <v>D.05</v>
      </c>
      <c r="M105" s="102"/>
      <c r="N105" s="102"/>
    </row>
    <row r="106" spans="1:14" x14ac:dyDescent="0.3">
      <c r="A106" s="132">
        <v>5</v>
      </c>
      <c r="B106" s="132">
        <v>3</v>
      </c>
      <c r="C106" s="132">
        <v>12</v>
      </c>
      <c r="D106" s="137" t="s">
        <v>67</v>
      </c>
      <c r="E106" s="137" t="s">
        <v>40</v>
      </c>
      <c r="J106" s="137" t="str">
        <f t="shared" si="4"/>
        <v>A.05</v>
      </c>
      <c r="K106" s="137" t="str">
        <f t="shared" si="5"/>
        <v>E.05</v>
      </c>
      <c r="M106" s="102"/>
      <c r="N106" s="102"/>
    </row>
    <row r="107" spans="1:14" x14ac:dyDescent="0.3">
      <c r="A107" s="132">
        <v>5</v>
      </c>
      <c r="B107" s="132">
        <v>3</v>
      </c>
      <c r="C107" s="132">
        <v>13</v>
      </c>
      <c r="D107" s="137" t="s">
        <v>68</v>
      </c>
      <c r="E107" s="137" t="s">
        <v>49</v>
      </c>
      <c r="J107" s="137" t="str">
        <f t="shared" si="4"/>
        <v>B.05</v>
      </c>
      <c r="K107" s="137" t="str">
        <f t="shared" si="5"/>
        <v>E.06</v>
      </c>
      <c r="M107" s="102"/>
      <c r="N107" s="102"/>
    </row>
    <row r="108" spans="1:14" x14ac:dyDescent="0.3">
      <c r="A108" s="132">
        <v>5</v>
      </c>
      <c r="B108" s="132">
        <v>3</v>
      </c>
      <c r="C108" s="132">
        <v>14</v>
      </c>
      <c r="D108" s="137" t="s">
        <v>42</v>
      </c>
      <c r="E108" s="137" t="s">
        <v>56</v>
      </c>
      <c r="J108" s="137" t="str">
        <f t="shared" si="4"/>
        <v>C.06</v>
      </c>
      <c r="K108" s="137" t="str">
        <f t="shared" si="5"/>
        <v>A.06</v>
      </c>
      <c r="M108" s="102"/>
      <c r="N108" s="102"/>
    </row>
    <row r="109" spans="1:14" x14ac:dyDescent="0.3">
      <c r="A109" s="132">
        <v>5</v>
      </c>
      <c r="B109" s="132">
        <v>3</v>
      </c>
      <c r="C109" s="132">
        <v>15</v>
      </c>
      <c r="D109" s="137" t="s">
        <v>62</v>
      </c>
      <c r="E109" s="137" t="s">
        <v>50</v>
      </c>
      <c r="J109" s="137" t="str">
        <f t="shared" si="4"/>
        <v>B.06</v>
      </c>
      <c r="K109" s="137" t="str">
        <f t="shared" si="5"/>
        <v>D.06</v>
      </c>
      <c r="M109" s="102"/>
      <c r="N109" s="102"/>
    </row>
    <row r="110" spans="1:14" x14ac:dyDescent="0.3">
      <c r="A110" s="132">
        <v>6</v>
      </c>
      <c r="B110" s="132">
        <v>1</v>
      </c>
      <c r="C110" s="132">
        <v>1</v>
      </c>
      <c r="D110" s="137" t="s">
        <v>45</v>
      </c>
      <c r="E110" s="137" t="s">
        <v>69</v>
      </c>
      <c r="J110" s="137" t="str">
        <f t="shared" si="4"/>
        <v>F.01</v>
      </c>
      <c r="K110" s="137" t="str">
        <f t="shared" si="5"/>
        <v>B.01</v>
      </c>
      <c r="M110" s="102"/>
      <c r="N110" s="102"/>
    </row>
    <row r="111" spans="1:14" x14ac:dyDescent="0.3">
      <c r="A111" s="132">
        <v>6</v>
      </c>
      <c r="B111" s="132">
        <v>1</v>
      </c>
      <c r="C111" s="132">
        <v>2</v>
      </c>
      <c r="D111" s="137" t="s">
        <v>63</v>
      </c>
      <c r="E111" s="137" t="s">
        <v>51</v>
      </c>
      <c r="J111" s="137" t="str">
        <f t="shared" si="4"/>
        <v>C.01</v>
      </c>
      <c r="K111" s="137" t="str">
        <f t="shared" si="5"/>
        <v>E.01</v>
      </c>
      <c r="M111" s="102"/>
      <c r="N111" s="102"/>
    </row>
    <row r="112" spans="1:14" x14ac:dyDescent="0.3">
      <c r="A112" s="132">
        <v>6</v>
      </c>
      <c r="B112" s="132">
        <v>1</v>
      </c>
      <c r="C112" s="132">
        <v>3</v>
      </c>
      <c r="D112" s="137" t="s">
        <v>57</v>
      </c>
      <c r="E112" s="137" t="s">
        <v>32</v>
      </c>
      <c r="J112" s="137" t="str">
        <f t="shared" si="4"/>
        <v>A.01</v>
      </c>
      <c r="K112" s="137" t="str">
        <f t="shared" si="5"/>
        <v>D.01</v>
      </c>
      <c r="M112" s="102"/>
      <c r="N112" s="102"/>
    </row>
    <row r="113" spans="1:14" x14ac:dyDescent="0.3">
      <c r="A113" s="132">
        <v>6</v>
      </c>
      <c r="B113" s="132">
        <v>1</v>
      </c>
      <c r="C113" s="132">
        <v>4</v>
      </c>
      <c r="D113" s="137" t="s">
        <v>64</v>
      </c>
      <c r="E113" s="137" t="s">
        <v>34</v>
      </c>
      <c r="J113" s="137" t="str">
        <f t="shared" si="4"/>
        <v>A.02</v>
      </c>
      <c r="K113" s="137" t="str">
        <f t="shared" si="5"/>
        <v>E.02</v>
      </c>
      <c r="M113" s="102"/>
      <c r="N113" s="102"/>
    </row>
    <row r="114" spans="1:14" x14ac:dyDescent="0.3">
      <c r="A114" s="132">
        <v>6</v>
      </c>
      <c r="B114" s="132">
        <v>1</v>
      </c>
      <c r="C114" s="132">
        <v>5</v>
      </c>
      <c r="D114" s="137" t="s">
        <v>70</v>
      </c>
      <c r="E114" s="137" t="s">
        <v>52</v>
      </c>
      <c r="J114" s="137" t="str">
        <f t="shared" si="4"/>
        <v>C.02</v>
      </c>
      <c r="K114" s="137" t="str">
        <f t="shared" si="5"/>
        <v>F.02</v>
      </c>
      <c r="M114" s="102"/>
      <c r="N114" s="102"/>
    </row>
    <row r="115" spans="1:14" x14ac:dyDescent="0.3">
      <c r="A115" s="132">
        <v>6</v>
      </c>
      <c r="B115" s="132">
        <v>1</v>
      </c>
      <c r="C115" s="132">
        <v>6</v>
      </c>
      <c r="D115" s="137" t="s">
        <v>46</v>
      </c>
      <c r="E115" s="137" t="s">
        <v>58</v>
      </c>
      <c r="J115" s="137" t="str">
        <f t="shared" si="4"/>
        <v>D.02</v>
      </c>
      <c r="K115" s="137" t="str">
        <f t="shared" si="5"/>
        <v>B.02</v>
      </c>
      <c r="M115" s="102"/>
      <c r="N115" s="102"/>
    </row>
    <row r="116" spans="1:14" x14ac:dyDescent="0.3">
      <c r="A116" s="132">
        <v>6</v>
      </c>
      <c r="B116" s="132">
        <v>1</v>
      </c>
      <c r="C116" s="132">
        <v>7</v>
      </c>
      <c r="D116" s="137" t="s">
        <v>59</v>
      </c>
      <c r="E116" s="137" t="s">
        <v>36</v>
      </c>
      <c r="J116" s="137" t="str">
        <f t="shared" si="4"/>
        <v>A.03</v>
      </c>
      <c r="K116" s="137" t="str">
        <f t="shared" si="5"/>
        <v>D.03</v>
      </c>
      <c r="M116" s="102"/>
      <c r="N116" s="102"/>
    </row>
    <row r="117" spans="1:14" x14ac:dyDescent="0.3">
      <c r="A117" s="132">
        <v>6</v>
      </c>
      <c r="B117" s="132">
        <v>1</v>
      </c>
      <c r="C117" s="132">
        <v>8</v>
      </c>
      <c r="D117" s="137" t="s">
        <v>53</v>
      </c>
      <c r="E117" s="137" t="s">
        <v>65</v>
      </c>
      <c r="J117" s="137" t="str">
        <f t="shared" si="4"/>
        <v>E.03</v>
      </c>
      <c r="K117" s="137" t="str">
        <f t="shared" si="5"/>
        <v>C.03</v>
      </c>
      <c r="M117" s="102"/>
      <c r="N117" s="102"/>
    </row>
    <row r="118" spans="1:14" x14ac:dyDescent="0.3">
      <c r="A118" s="132">
        <v>6</v>
      </c>
      <c r="B118" s="132">
        <v>1</v>
      </c>
      <c r="C118" s="132">
        <v>9</v>
      </c>
      <c r="D118" s="137" t="s">
        <v>71</v>
      </c>
      <c r="E118" s="137" t="s">
        <v>47</v>
      </c>
      <c r="J118" s="137" t="str">
        <f t="shared" si="4"/>
        <v>B.03</v>
      </c>
      <c r="K118" s="137" t="str">
        <f t="shared" si="5"/>
        <v>F.03</v>
      </c>
      <c r="M118" s="102"/>
      <c r="N118" s="102"/>
    </row>
    <row r="119" spans="1:14" x14ac:dyDescent="0.3">
      <c r="A119" s="132">
        <v>6</v>
      </c>
      <c r="B119" s="132">
        <v>1</v>
      </c>
      <c r="C119" s="132">
        <v>10</v>
      </c>
      <c r="D119" s="137" t="s">
        <v>48</v>
      </c>
      <c r="E119" s="137" t="s">
        <v>38</v>
      </c>
      <c r="J119" s="137" t="str">
        <f t="shared" si="4"/>
        <v>A.04</v>
      </c>
      <c r="K119" s="137" t="str">
        <f t="shared" si="5"/>
        <v>B.04</v>
      </c>
      <c r="M119" s="102"/>
      <c r="N119" s="102"/>
    </row>
    <row r="120" spans="1:14" x14ac:dyDescent="0.3">
      <c r="A120" s="132">
        <v>6</v>
      </c>
      <c r="B120" s="132">
        <v>1</v>
      </c>
      <c r="C120" s="132">
        <v>11</v>
      </c>
      <c r="D120" s="137" t="s">
        <v>72</v>
      </c>
      <c r="E120" s="137" t="s">
        <v>66</v>
      </c>
      <c r="J120" s="137" t="str">
        <f t="shared" si="4"/>
        <v>E.04</v>
      </c>
      <c r="K120" s="137" t="str">
        <f t="shared" si="5"/>
        <v>F.04</v>
      </c>
      <c r="M120" s="102"/>
      <c r="N120" s="102"/>
    </row>
    <row r="121" spans="1:14" x14ac:dyDescent="0.3">
      <c r="A121" s="132">
        <v>6</v>
      </c>
      <c r="B121" s="132">
        <v>1</v>
      </c>
      <c r="C121" s="132">
        <v>12</v>
      </c>
      <c r="D121" s="137" t="s">
        <v>54</v>
      </c>
      <c r="E121" s="137" t="s">
        <v>60</v>
      </c>
      <c r="J121" s="137" t="str">
        <f t="shared" si="4"/>
        <v>D.04</v>
      </c>
      <c r="K121" s="137" t="str">
        <f t="shared" si="5"/>
        <v>C.04</v>
      </c>
      <c r="M121" s="102"/>
      <c r="N121" s="102"/>
    </row>
    <row r="122" spans="1:14" x14ac:dyDescent="0.3">
      <c r="A122" s="132">
        <v>6</v>
      </c>
      <c r="B122" s="132">
        <v>1</v>
      </c>
      <c r="C122" s="132">
        <v>13</v>
      </c>
      <c r="D122" s="137" t="s">
        <v>40</v>
      </c>
      <c r="E122" s="137" t="s">
        <v>49</v>
      </c>
      <c r="J122" s="137" t="str">
        <f t="shared" si="4"/>
        <v>B.05</v>
      </c>
      <c r="K122" s="137" t="str">
        <f t="shared" si="5"/>
        <v>A.05</v>
      </c>
      <c r="M122" s="102"/>
      <c r="N122" s="102"/>
    </row>
    <row r="123" spans="1:14" x14ac:dyDescent="0.3">
      <c r="A123" s="132">
        <v>6</v>
      </c>
      <c r="B123" s="132">
        <v>1</v>
      </c>
      <c r="C123" s="132">
        <v>14</v>
      </c>
      <c r="D123" s="137" t="s">
        <v>67</v>
      </c>
      <c r="E123" s="137" t="s">
        <v>73</v>
      </c>
      <c r="J123" s="137" t="str">
        <f t="shared" si="4"/>
        <v>F.05</v>
      </c>
      <c r="K123" s="137" t="str">
        <f t="shared" si="5"/>
        <v>E.05</v>
      </c>
      <c r="M123" s="102"/>
      <c r="N123" s="102"/>
    </row>
    <row r="124" spans="1:14" x14ac:dyDescent="0.3">
      <c r="A124" s="132">
        <v>6</v>
      </c>
      <c r="B124" s="132">
        <v>1</v>
      </c>
      <c r="C124" s="132">
        <v>15</v>
      </c>
      <c r="D124" s="137" t="s">
        <v>55</v>
      </c>
      <c r="E124" s="137" t="s">
        <v>61</v>
      </c>
      <c r="J124" s="137" t="str">
        <f t="shared" si="4"/>
        <v>D.05</v>
      </c>
      <c r="K124" s="137" t="str">
        <f t="shared" si="5"/>
        <v>C.05</v>
      </c>
      <c r="M124" s="102"/>
      <c r="N124" s="102"/>
    </row>
    <row r="125" spans="1:14" x14ac:dyDescent="0.3">
      <c r="A125" s="132">
        <v>6</v>
      </c>
      <c r="B125" s="132">
        <v>1</v>
      </c>
      <c r="C125" s="132">
        <v>16</v>
      </c>
      <c r="D125" s="137" t="s">
        <v>68</v>
      </c>
      <c r="E125" s="137" t="s">
        <v>74</v>
      </c>
      <c r="J125" s="137" t="str">
        <f t="shared" si="4"/>
        <v>F.06</v>
      </c>
      <c r="K125" s="137" t="str">
        <f t="shared" si="5"/>
        <v>E.06</v>
      </c>
      <c r="M125" s="102"/>
      <c r="N125" s="102"/>
    </row>
    <row r="126" spans="1:14" x14ac:dyDescent="0.3">
      <c r="A126" s="132">
        <v>6</v>
      </c>
      <c r="B126" s="132">
        <v>1</v>
      </c>
      <c r="C126" s="132">
        <v>17</v>
      </c>
      <c r="D126" s="137" t="s">
        <v>42</v>
      </c>
      <c r="E126" s="137" t="s">
        <v>56</v>
      </c>
      <c r="J126" s="137" t="str">
        <f t="shared" si="4"/>
        <v>C.06</v>
      </c>
      <c r="K126" s="137" t="str">
        <f t="shared" si="5"/>
        <v>A.06</v>
      </c>
      <c r="M126" s="102"/>
      <c r="N126" s="102"/>
    </row>
    <row r="127" spans="1:14" x14ac:dyDescent="0.3">
      <c r="A127" s="132">
        <v>6</v>
      </c>
      <c r="B127" s="132">
        <v>1</v>
      </c>
      <c r="C127" s="132">
        <v>18</v>
      </c>
      <c r="D127" s="137" t="s">
        <v>50</v>
      </c>
      <c r="E127" s="137" t="s">
        <v>62</v>
      </c>
      <c r="J127" s="137" t="str">
        <f t="shared" si="4"/>
        <v>D.06</v>
      </c>
      <c r="K127" s="137" t="str">
        <f t="shared" si="5"/>
        <v>B.06</v>
      </c>
      <c r="M127" s="102"/>
      <c r="N127" s="102"/>
    </row>
    <row r="128" spans="1:14" x14ac:dyDescent="0.3">
      <c r="A128" s="132">
        <v>6</v>
      </c>
      <c r="B128" s="132">
        <v>2</v>
      </c>
      <c r="C128" s="132">
        <v>1</v>
      </c>
      <c r="D128" s="137" t="s">
        <v>51</v>
      </c>
      <c r="E128" s="137" t="s">
        <v>45</v>
      </c>
      <c r="J128" s="137" t="str">
        <f t="shared" si="4"/>
        <v>B.01</v>
      </c>
      <c r="K128" s="137" t="str">
        <f t="shared" si="5"/>
        <v>C.01</v>
      </c>
      <c r="M128" s="102"/>
      <c r="N128" s="102"/>
    </row>
    <row r="129" spans="1:14" x14ac:dyDescent="0.3">
      <c r="A129" s="132">
        <v>6</v>
      </c>
      <c r="B129" s="132">
        <v>2</v>
      </c>
      <c r="C129" s="132">
        <v>2</v>
      </c>
      <c r="D129" s="137" t="s">
        <v>69</v>
      </c>
      <c r="E129" s="137" t="s">
        <v>57</v>
      </c>
      <c r="J129" s="137" t="str">
        <f t="shared" si="4"/>
        <v>D.01</v>
      </c>
      <c r="K129" s="137" t="str">
        <f t="shared" si="5"/>
        <v>F.01</v>
      </c>
      <c r="M129" s="102"/>
      <c r="N129" s="102"/>
    </row>
    <row r="130" spans="1:14" x14ac:dyDescent="0.3">
      <c r="A130" s="132">
        <v>6</v>
      </c>
      <c r="B130" s="132">
        <v>2</v>
      </c>
      <c r="C130" s="132">
        <v>3</v>
      </c>
      <c r="D130" s="137" t="s">
        <v>32</v>
      </c>
      <c r="E130" s="137" t="s">
        <v>63</v>
      </c>
      <c r="J130" s="137" t="str">
        <f t="shared" si="4"/>
        <v>E.01</v>
      </c>
      <c r="K130" s="137" t="str">
        <f t="shared" si="5"/>
        <v>A.01</v>
      </c>
      <c r="M130" s="102"/>
      <c r="N130" s="102"/>
    </row>
    <row r="131" spans="1:14" x14ac:dyDescent="0.3">
      <c r="A131" s="132">
        <v>6</v>
      </c>
      <c r="B131" s="132">
        <v>2</v>
      </c>
      <c r="C131" s="132">
        <v>4</v>
      </c>
      <c r="D131" s="137" t="s">
        <v>34</v>
      </c>
      <c r="E131" s="137" t="s">
        <v>52</v>
      </c>
      <c r="J131" s="137" t="str">
        <f t="shared" si="4"/>
        <v>C.02</v>
      </c>
      <c r="K131" s="137" t="str">
        <f t="shared" si="5"/>
        <v>A.02</v>
      </c>
      <c r="M131" s="102"/>
      <c r="N131" s="102"/>
    </row>
    <row r="132" spans="1:14" x14ac:dyDescent="0.3">
      <c r="A132" s="132">
        <v>6</v>
      </c>
      <c r="B132" s="132">
        <v>2</v>
      </c>
      <c r="C132" s="132">
        <v>5</v>
      </c>
      <c r="D132" s="137" t="s">
        <v>64</v>
      </c>
      <c r="E132" s="137" t="s">
        <v>46</v>
      </c>
      <c r="J132" s="137" t="str">
        <f t="shared" si="4"/>
        <v>B.02</v>
      </c>
      <c r="K132" s="137" t="str">
        <f t="shared" si="5"/>
        <v>E.02</v>
      </c>
      <c r="M132" s="102"/>
      <c r="N132" s="102"/>
    </row>
    <row r="133" spans="1:14" x14ac:dyDescent="0.3">
      <c r="A133" s="132">
        <v>6</v>
      </c>
      <c r="B133" s="132">
        <v>2</v>
      </c>
      <c r="C133" s="132">
        <v>6</v>
      </c>
      <c r="D133" s="137" t="s">
        <v>58</v>
      </c>
      <c r="E133" s="137" t="s">
        <v>70</v>
      </c>
      <c r="J133" s="137" t="str">
        <f t="shared" si="4"/>
        <v>F.02</v>
      </c>
      <c r="K133" s="137" t="str">
        <f t="shared" si="5"/>
        <v>D.02</v>
      </c>
      <c r="M133" s="102"/>
      <c r="N133" s="102"/>
    </row>
    <row r="134" spans="1:14" x14ac:dyDescent="0.3">
      <c r="A134" s="132">
        <v>6</v>
      </c>
      <c r="B134" s="132">
        <v>2</v>
      </c>
      <c r="C134" s="132">
        <v>7</v>
      </c>
      <c r="D134" s="137" t="s">
        <v>36</v>
      </c>
      <c r="E134" s="137" t="s">
        <v>71</v>
      </c>
      <c r="J134" s="137" t="str">
        <f t="shared" si="4"/>
        <v>F.03</v>
      </c>
      <c r="K134" s="137" t="str">
        <f t="shared" si="5"/>
        <v>A.03</v>
      </c>
      <c r="M134" s="102"/>
      <c r="N134" s="102"/>
    </row>
    <row r="135" spans="1:14" x14ac:dyDescent="0.3">
      <c r="A135" s="132">
        <v>6</v>
      </c>
      <c r="B135" s="132">
        <v>2</v>
      </c>
      <c r="C135" s="132">
        <v>8</v>
      </c>
      <c r="D135" s="137" t="s">
        <v>65</v>
      </c>
      <c r="E135" s="137" t="s">
        <v>47</v>
      </c>
      <c r="J135" s="137" t="str">
        <f t="shared" si="4"/>
        <v>B.03</v>
      </c>
      <c r="K135" s="137" t="str">
        <f t="shared" si="5"/>
        <v>E.03</v>
      </c>
      <c r="M135" s="102"/>
      <c r="N135" s="102"/>
    </row>
    <row r="136" spans="1:14" x14ac:dyDescent="0.3">
      <c r="A136" s="132">
        <v>6</v>
      </c>
      <c r="B136" s="132">
        <v>2</v>
      </c>
      <c r="C136" s="132">
        <v>9</v>
      </c>
      <c r="D136" s="137" t="s">
        <v>53</v>
      </c>
      <c r="E136" s="137" t="s">
        <v>59</v>
      </c>
      <c r="J136" s="137" t="str">
        <f t="shared" si="4"/>
        <v>D.03</v>
      </c>
      <c r="K136" s="137" t="str">
        <f t="shared" si="5"/>
        <v>C.03</v>
      </c>
      <c r="M136" s="102"/>
      <c r="N136" s="102"/>
    </row>
    <row r="137" spans="1:14" x14ac:dyDescent="0.3">
      <c r="A137" s="132">
        <v>6</v>
      </c>
      <c r="B137" s="132">
        <v>2</v>
      </c>
      <c r="C137" s="132">
        <v>10</v>
      </c>
      <c r="D137" s="137" t="s">
        <v>48</v>
      </c>
      <c r="E137" s="137" t="s">
        <v>72</v>
      </c>
      <c r="J137" s="137" t="str">
        <f t="shared" si="4"/>
        <v>F.04</v>
      </c>
      <c r="K137" s="137" t="str">
        <f t="shared" si="5"/>
        <v>B.04</v>
      </c>
      <c r="M137" s="102"/>
      <c r="N137" s="102"/>
    </row>
    <row r="138" spans="1:14" x14ac:dyDescent="0.3">
      <c r="A138" s="132">
        <v>6</v>
      </c>
      <c r="B138" s="132">
        <v>2</v>
      </c>
      <c r="C138" s="132">
        <v>11</v>
      </c>
      <c r="D138" s="137" t="s">
        <v>54</v>
      </c>
      <c r="E138" s="137" t="s">
        <v>66</v>
      </c>
      <c r="J138" s="137" t="str">
        <f t="shared" si="4"/>
        <v>E.04</v>
      </c>
      <c r="K138" s="137" t="str">
        <f t="shared" si="5"/>
        <v>C.04</v>
      </c>
      <c r="M138" s="102"/>
      <c r="N138" s="102"/>
    </row>
    <row r="139" spans="1:14" x14ac:dyDescent="0.3">
      <c r="A139" s="132">
        <v>6</v>
      </c>
      <c r="B139" s="132">
        <v>2</v>
      </c>
      <c r="C139" s="132">
        <v>12</v>
      </c>
      <c r="D139" s="137" t="s">
        <v>38</v>
      </c>
      <c r="E139" s="137" t="s">
        <v>60</v>
      </c>
      <c r="J139" s="137" t="str">
        <f t="shared" si="4"/>
        <v>D.04</v>
      </c>
      <c r="K139" s="137" t="str">
        <f t="shared" si="5"/>
        <v>A.04</v>
      </c>
      <c r="M139" s="102"/>
      <c r="N139" s="102"/>
    </row>
    <row r="140" spans="1:14" x14ac:dyDescent="0.3">
      <c r="A140" s="132">
        <v>6</v>
      </c>
      <c r="B140" s="132">
        <v>2</v>
      </c>
      <c r="C140" s="132">
        <v>13</v>
      </c>
      <c r="D140" s="137" t="s">
        <v>61</v>
      </c>
      <c r="E140" s="137" t="s">
        <v>73</v>
      </c>
      <c r="J140" s="137" t="str">
        <f t="shared" si="4"/>
        <v>F.05</v>
      </c>
      <c r="K140" s="137" t="str">
        <f t="shared" si="5"/>
        <v>D.05</v>
      </c>
      <c r="M140" s="102"/>
      <c r="N140" s="102"/>
    </row>
    <row r="141" spans="1:14" x14ac:dyDescent="0.3">
      <c r="A141" s="132">
        <v>6</v>
      </c>
      <c r="B141" s="132">
        <v>2</v>
      </c>
      <c r="C141" s="132">
        <v>14</v>
      </c>
      <c r="D141" s="137" t="s">
        <v>40</v>
      </c>
      <c r="E141" s="137" t="s">
        <v>67</v>
      </c>
      <c r="J141" s="137" t="str">
        <f t="shared" si="4"/>
        <v>E.05</v>
      </c>
      <c r="K141" s="137" t="str">
        <f t="shared" si="5"/>
        <v>A.05</v>
      </c>
      <c r="M141" s="102"/>
      <c r="N141" s="102"/>
    </row>
    <row r="142" spans="1:14" x14ac:dyDescent="0.3">
      <c r="A142" s="132">
        <v>6</v>
      </c>
      <c r="B142" s="132">
        <v>2</v>
      </c>
      <c r="C142" s="132">
        <v>15</v>
      </c>
      <c r="D142" s="137" t="s">
        <v>55</v>
      </c>
      <c r="E142" s="137" t="s">
        <v>49</v>
      </c>
      <c r="J142" s="137" t="str">
        <f t="shared" si="4"/>
        <v>B.05</v>
      </c>
      <c r="K142" s="137" t="str">
        <f t="shared" si="5"/>
        <v>C.05</v>
      </c>
      <c r="M142" s="102"/>
      <c r="N142" s="102"/>
    </row>
    <row r="143" spans="1:14" x14ac:dyDescent="0.3">
      <c r="A143" s="132">
        <v>6</v>
      </c>
      <c r="B143" s="132">
        <v>2</v>
      </c>
      <c r="C143" s="132">
        <v>16</v>
      </c>
      <c r="D143" s="137" t="s">
        <v>68</v>
      </c>
      <c r="E143" s="137" t="s">
        <v>42</v>
      </c>
      <c r="J143" s="137" t="str">
        <f t="shared" si="4"/>
        <v>A.06</v>
      </c>
      <c r="K143" s="137" t="str">
        <f t="shared" si="5"/>
        <v>E.06</v>
      </c>
      <c r="M143" s="102"/>
      <c r="N143" s="102"/>
    </row>
    <row r="144" spans="1:14" x14ac:dyDescent="0.3">
      <c r="A144" s="132">
        <v>6</v>
      </c>
      <c r="B144" s="132">
        <v>2</v>
      </c>
      <c r="C144" s="132">
        <v>17</v>
      </c>
      <c r="D144" s="137" t="s">
        <v>62</v>
      </c>
      <c r="E144" s="137" t="s">
        <v>56</v>
      </c>
      <c r="J144" s="137" t="str">
        <f t="shared" si="4"/>
        <v>C.06</v>
      </c>
      <c r="K144" s="137" t="str">
        <f t="shared" si="5"/>
        <v>D.06</v>
      </c>
      <c r="M144" s="102"/>
      <c r="N144" s="102"/>
    </row>
    <row r="145" spans="1:14" x14ac:dyDescent="0.3">
      <c r="A145" s="132">
        <v>6</v>
      </c>
      <c r="B145" s="132">
        <v>2</v>
      </c>
      <c r="C145" s="132">
        <v>18</v>
      </c>
      <c r="D145" s="137" t="s">
        <v>74</v>
      </c>
      <c r="E145" s="137" t="s">
        <v>50</v>
      </c>
      <c r="J145" s="137" t="str">
        <f t="shared" si="4"/>
        <v>B.06</v>
      </c>
      <c r="K145" s="137" t="str">
        <f t="shared" si="5"/>
        <v>F.06</v>
      </c>
      <c r="M145" s="102"/>
      <c r="N145" s="102"/>
    </row>
    <row r="146" spans="1:14" x14ac:dyDescent="0.3">
      <c r="A146" s="132">
        <v>6</v>
      </c>
      <c r="B146" s="132">
        <v>3</v>
      </c>
      <c r="C146" s="132">
        <v>1</v>
      </c>
      <c r="D146" s="137" t="s">
        <v>57</v>
      </c>
      <c r="E146" s="137" t="s">
        <v>63</v>
      </c>
      <c r="J146" s="137" t="str">
        <f t="shared" si="4"/>
        <v>E.01</v>
      </c>
      <c r="K146" s="137" t="str">
        <f t="shared" si="5"/>
        <v>D.01</v>
      </c>
    </row>
    <row r="147" spans="1:14" x14ac:dyDescent="0.3">
      <c r="A147" s="132">
        <v>6</v>
      </c>
      <c r="B147" s="132">
        <v>3</v>
      </c>
      <c r="C147" s="132">
        <v>2</v>
      </c>
      <c r="D147" s="137" t="s">
        <v>45</v>
      </c>
      <c r="E147" s="137" t="s">
        <v>32</v>
      </c>
      <c r="J147" s="137" t="str">
        <f t="shared" si="4"/>
        <v>A.01</v>
      </c>
      <c r="K147" s="137" t="str">
        <f t="shared" si="5"/>
        <v>B.01</v>
      </c>
    </row>
    <row r="148" spans="1:14" x14ac:dyDescent="0.3">
      <c r="A148" s="132">
        <v>6</v>
      </c>
      <c r="B148" s="132">
        <v>3</v>
      </c>
      <c r="C148" s="132">
        <v>3</v>
      </c>
      <c r="D148" s="137" t="s">
        <v>69</v>
      </c>
      <c r="E148" s="137" t="s">
        <v>51</v>
      </c>
      <c r="J148" s="137" t="str">
        <f t="shared" si="4"/>
        <v>C.01</v>
      </c>
      <c r="K148" s="137" t="str">
        <f t="shared" si="5"/>
        <v>F.01</v>
      </c>
    </row>
    <row r="149" spans="1:14" x14ac:dyDescent="0.3">
      <c r="A149" s="132">
        <v>6</v>
      </c>
      <c r="B149" s="132">
        <v>3</v>
      </c>
      <c r="C149" s="132">
        <v>4</v>
      </c>
      <c r="D149" s="137" t="s">
        <v>70</v>
      </c>
      <c r="E149" s="137" t="s">
        <v>34</v>
      </c>
      <c r="J149" s="137" t="str">
        <f t="shared" si="4"/>
        <v>A.02</v>
      </c>
      <c r="K149" s="137" t="str">
        <f t="shared" si="5"/>
        <v>F.02</v>
      </c>
    </row>
    <row r="150" spans="1:14" x14ac:dyDescent="0.3">
      <c r="A150" s="132">
        <v>6</v>
      </c>
      <c r="B150" s="132">
        <v>3</v>
      </c>
      <c r="C150" s="132">
        <v>5</v>
      </c>
      <c r="D150" s="137" t="s">
        <v>52</v>
      </c>
      <c r="E150" s="137" t="s">
        <v>46</v>
      </c>
      <c r="J150" s="137" t="str">
        <f t="shared" si="4"/>
        <v>B.02</v>
      </c>
      <c r="K150" s="137" t="str">
        <f t="shared" si="5"/>
        <v>C.02</v>
      </c>
    </row>
    <row r="151" spans="1:14" x14ac:dyDescent="0.3">
      <c r="A151" s="132">
        <v>6</v>
      </c>
      <c r="B151" s="132">
        <v>3</v>
      </c>
      <c r="C151" s="132">
        <v>6</v>
      </c>
      <c r="D151" s="137" t="s">
        <v>58</v>
      </c>
      <c r="E151" s="137" t="s">
        <v>64</v>
      </c>
      <c r="J151" s="137" t="str">
        <f t="shared" si="4"/>
        <v>E.02</v>
      </c>
      <c r="K151" s="137" t="str">
        <f t="shared" si="5"/>
        <v>D.02</v>
      </c>
    </row>
    <row r="152" spans="1:14" x14ac:dyDescent="0.3">
      <c r="A152" s="132">
        <v>6</v>
      </c>
      <c r="B152" s="132">
        <v>3</v>
      </c>
      <c r="C152" s="132">
        <v>7</v>
      </c>
      <c r="D152" s="137" t="s">
        <v>59</v>
      </c>
      <c r="E152" s="137" t="s">
        <v>65</v>
      </c>
      <c r="J152" s="137" t="str">
        <f t="shared" si="4"/>
        <v>E.03</v>
      </c>
      <c r="K152" s="137" t="str">
        <f t="shared" si="5"/>
        <v>D.03</v>
      </c>
    </row>
    <row r="153" spans="1:14" x14ac:dyDescent="0.3">
      <c r="A153" s="132">
        <v>6</v>
      </c>
      <c r="B153" s="132">
        <v>3</v>
      </c>
      <c r="C153" s="132">
        <v>8</v>
      </c>
      <c r="D153" s="137" t="s">
        <v>71</v>
      </c>
      <c r="E153" s="137" t="s">
        <v>53</v>
      </c>
      <c r="J153" s="137" t="str">
        <f t="shared" si="4"/>
        <v>C.03</v>
      </c>
      <c r="K153" s="137" t="str">
        <f t="shared" si="5"/>
        <v>F.03</v>
      </c>
    </row>
    <row r="154" spans="1:14" x14ac:dyDescent="0.3">
      <c r="A154" s="132">
        <v>6</v>
      </c>
      <c r="B154" s="132">
        <v>3</v>
      </c>
      <c r="C154" s="132">
        <v>9</v>
      </c>
      <c r="D154" s="137" t="s">
        <v>47</v>
      </c>
      <c r="E154" s="137" t="s">
        <v>36</v>
      </c>
      <c r="J154" s="137" t="str">
        <f t="shared" si="4"/>
        <v>A.03</v>
      </c>
      <c r="K154" s="137" t="str">
        <f t="shared" si="5"/>
        <v>B.03</v>
      </c>
    </row>
    <row r="155" spans="1:14" x14ac:dyDescent="0.3">
      <c r="A155" s="132">
        <v>6</v>
      </c>
      <c r="B155" s="132">
        <v>3</v>
      </c>
      <c r="C155" s="132">
        <v>10</v>
      </c>
      <c r="D155" s="138" t="s">
        <v>66</v>
      </c>
      <c r="E155" s="138" t="s">
        <v>48</v>
      </c>
      <c r="F155" s="138"/>
      <c r="J155" s="138" t="str">
        <f t="shared" si="4"/>
        <v>B.04</v>
      </c>
      <c r="K155" s="138" t="str">
        <f t="shared" si="5"/>
        <v>E.04</v>
      </c>
    </row>
    <row r="156" spans="1:14" x14ac:dyDescent="0.3">
      <c r="A156" s="132">
        <v>6</v>
      </c>
      <c r="B156" s="132">
        <v>3</v>
      </c>
      <c r="C156" s="132">
        <v>11</v>
      </c>
      <c r="D156" s="138" t="s">
        <v>60</v>
      </c>
      <c r="E156" s="138" t="s">
        <v>72</v>
      </c>
      <c r="F156" s="138"/>
      <c r="J156" s="138" t="str">
        <f t="shared" si="4"/>
        <v>F.04</v>
      </c>
      <c r="K156" s="138" t="str">
        <f t="shared" si="5"/>
        <v>D.04</v>
      </c>
    </row>
    <row r="157" spans="1:14" x14ac:dyDescent="0.3">
      <c r="A157" s="132">
        <v>6</v>
      </c>
      <c r="B157" s="132">
        <v>3</v>
      </c>
      <c r="C157" s="132">
        <v>12</v>
      </c>
      <c r="D157" s="138" t="s">
        <v>38</v>
      </c>
      <c r="E157" s="138" t="s">
        <v>54</v>
      </c>
      <c r="F157" s="138"/>
      <c r="J157" s="138" t="str">
        <f t="shared" ref="J157:J220" si="6">E157</f>
        <v>C.04</v>
      </c>
      <c r="K157" s="138" t="str">
        <f t="shared" ref="K157:K220" si="7">D157</f>
        <v>A.04</v>
      </c>
    </row>
    <row r="158" spans="1:14" x14ac:dyDescent="0.3">
      <c r="A158" s="132">
        <v>6</v>
      </c>
      <c r="B158" s="132">
        <v>3</v>
      </c>
      <c r="C158" s="132">
        <v>13</v>
      </c>
      <c r="D158" s="138" t="s">
        <v>73</v>
      </c>
      <c r="E158" s="138" t="s">
        <v>40</v>
      </c>
      <c r="F158" s="138"/>
      <c r="J158" s="138" t="str">
        <f t="shared" si="6"/>
        <v>A.05</v>
      </c>
      <c r="K158" s="138" t="str">
        <f t="shared" si="7"/>
        <v>F.05</v>
      </c>
    </row>
    <row r="159" spans="1:14" x14ac:dyDescent="0.3">
      <c r="A159" s="132">
        <v>6</v>
      </c>
      <c r="B159" s="132">
        <v>3</v>
      </c>
      <c r="C159" s="132">
        <v>14</v>
      </c>
      <c r="D159" s="138" t="s">
        <v>67</v>
      </c>
      <c r="E159" s="138" t="s">
        <v>55</v>
      </c>
      <c r="F159" s="138"/>
      <c r="J159" s="138" t="str">
        <f t="shared" si="6"/>
        <v>C.05</v>
      </c>
      <c r="K159" s="138" t="str">
        <f t="shared" si="7"/>
        <v>E.05</v>
      </c>
    </row>
    <row r="160" spans="1:14" x14ac:dyDescent="0.3">
      <c r="A160" s="132">
        <v>6</v>
      </c>
      <c r="B160" s="132">
        <v>3</v>
      </c>
      <c r="C160" s="132">
        <v>15</v>
      </c>
      <c r="D160" s="138" t="s">
        <v>49</v>
      </c>
      <c r="E160" s="138" t="s">
        <v>61</v>
      </c>
      <c r="F160" s="138"/>
      <c r="J160" s="138" t="str">
        <f t="shared" si="6"/>
        <v>D.05</v>
      </c>
      <c r="K160" s="138" t="str">
        <f t="shared" si="7"/>
        <v>B.05</v>
      </c>
    </row>
    <row r="161" spans="1:11" x14ac:dyDescent="0.3">
      <c r="A161" s="132">
        <v>6</v>
      </c>
      <c r="B161" s="132">
        <v>3</v>
      </c>
      <c r="C161" s="132">
        <v>16</v>
      </c>
      <c r="D161" s="138" t="s">
        <v>50</v>
      </c>
      <c r="E161" s="138" t="s">
        <v>68</v>
      </c>
      <c r="F161" s="138"/>
      <c r="J161" s="138" t="str">
        <f t="shared" si="6"/>
        <v>E.06</v>
      </c>
      <c r="K161" s="138" t="str">
        <f t="shared" si="7"/>
        <v>B.06</v>
      </c>
    </row>
    <row r="162" spans="1:11" x14ac:dyDescent="0.3">
      <c r="A162" s="132">
        <v>6</v>
      </c>
      <c r="B162" s="132">
        <v>3</v>
      </c>
      <c r="C162" s="132">
        <v>17</v>
      </c>
      <c r="D162" s="138" t="s">
        <v>56</v>
      </c>
      <c r="E162" s="138" t="s">
        <v>74</v>
      </c>
      <c r="F162" s="138"/>
      <c r="J162" s="138" t="str">
        <f t="shared" si="6"/>
        <v>F.06</v>
      </c>
      <c r="K162" s="138" t="str">
        <f t="shared" si="7"/>
        <v>C.06</v>
      </c>
    </row>
    <row r="163" spans="1:11" x14ac:dyDescent="0.3">
      <c r="A163" s="132">
        <v>6</v>
      </c>
      <c r="B163" s="132">
        <v>3</v>
      </c>
      <c r="C163" s="132">
        <v>18</v>
      </c>
      <c r="D163" s="138" t="s">
        <v>42</v>
      </c>
      <c r="E163" s="138" t="s">
        <v>62</v>
      </c>
      <c r="F163" s="138"/>
      <c r="J163" s="138" t="str">
        <f t="shared" si="6"/>
        <v>D.06</v>
      </c>
      <c r="K163" s="138" t="str">
        <f t="shared" si="7"/>
        <v>A.06</v>
      </c>
    </row>
    <row r="164" spans="1:11" x14ac:dyDescent="0.3">
      <c r="A164" s="132">
        <v>7</v>
      </c>
      <c r="B164" s="132">
        <v>1</v>
      </c>
      <c r="C164" s="132">
        <v>1</v>
      </c>
      <c r="D164" s="138" t="s">
        <v>69</v>
      </c>
      <c r="E164" s="138" t="s">
        <v>57</v>
      </c>
      <c r="F164" s="138"/>
      <c r="J164" s="138" t="str">
        <f t="shared" si="6"/>
        <v>D.01</v>
      </c>
      <c r="K164" s="138" t="str">
        <f t="shared" si="7"/>
        <v>F.01</v>
      </c>
    </row>
    <row r="165" spans="1:11" x14ac:dyDescent="0.3">
      <c r="A165" s="132">
        <v>7</v>
      </c>
      <c r="B165" s="132">
        <v>1</v>
      </c>
      <c r="C165" s="132">
        <v>2</v>
      </c>
      <c r="D165" s="138" t="s">
        <v>51</v>
      </c>
      <c r="E165" s="138" t="s">
        <v>32</v>
      </c>
      <c r="F165" s="138"/>
      <c r="J165" s="138" t="str">
        <f t="shared" si="6"/>
        <v>A.01</v>
      </c>
      <c r="K165" s="138" t="str">
        <f t="shared" si="7"/>
        <v>C.01</v>
      </c>
    </row>
    <row r="166" spans="1:11" x14ac:dyDescent="0.3">
      <c r="A166" s="132">
        <v>7</v>
      </c>
      <c r="B166" s="132">
        <v>1</v>
      </c>
      <c r="C166" s="132">
        <v>3</v>
      </c>
      <c r="D166" s="138" t="s">
        <v>75</v>
      </c>
      <c r="E166" s="138" t="s">
        <v>45</v>
      </c>
      <c r="F166" s="138"/>
      <c r="J166" s="138" t="str">
        <f t="shared" si="6"/>
        <v>B.01</v>
      </c>
      <c r="K166" s="138" t="str">
        <f t="shared" si="7"/>
        <v>G.01</v>
      </c>
    </row>
    <row r="167" spans="1:11" x14ac:dyDescent="0.3">
      <c r="A167" s="132">
        <v>7</v>
      </c>
      <c r="B167" s="132">
        <v>1</v>
      </c>
      <c r="C167" s="132">
        <v>4</v>
      </c>
      <c r="D167" s="138" t="s">
        <v>34</v>
      </c>
      <c r="E167" s="138" t="s">
        <v>63</v>
      </c>
      <c r="F167" s="138"/>
      <c r="J167" s="138" t="str">
        <f t="shared" si="6"/>
        <v>E.01</v>
      </c>
      <c r="K167" s="138" t="str">
        <f t="shared" si="7"/>
        <v>A.02</v>
      </c>
    </row>
    <row r="168" spans="1:11" x14ac:dyDescent="0.3">
      <c r="A168" s="132">
        <v>7</v>
      </c>
      <c r="B168" s="132">
        <v>1</v>
      </c>
      <c r="C168" s="132">
        <v>5</v>
      </c>
      <c r="D168" s="138" t="s">
        <v>52</v>
      </c>
      <c r="E168" s="138" t="s">
        <v>64</v>
      </c>
      <c r="F168" s="138"/>
      <c r="J168" s="138" t="str">
        <f t="shared" si="6"/>
        <v>E.02</v>
      </c>
      <c r="K168" s="138" t="str">
        <f t="shared" si="7"/>
        <v>C.02</v>
      </c>
    </row>
    <row r="169" spans="1:11" x14ac:dyDescent="0.3">
      <c r="A169" s="132">
        <v>7</v>
      </c>
      <c r="B169" s="132">
        <v>1</v>
      </c>
      <c r="C169" s="132">
        <v>6</v>
      </c>
      <c r="D169" s="138" t="s">
        <v>58</v>
      </c>
      <c r="E169" s="138" t="s">
        <v>46</v>
      </c>
      <c r="F169" s="138"/>
      <c r="J169" s="138" t="str">
        <f t="shared" si="6"/>
        <v>B.02</v>
      </c>
      <c r="K169" s="138" t="str">
        <f t="shared" si="7"/>
        <v>D.02</v>
      </c>
    </row>
    <row r="170" spans="1:11" x14ac:dyDescent="0.3">
      <c r="A170" s="132">
        <v>7</v>
      </c>
      <c r="B170" s="132">
        <v>1</v>
      </c>
      <c r="C170" s="132">
        <v>7</v>
      </c>
      <c r="D170" s="138" t="s">
        <v>76</v>
      </c>
      <c r="E170" s="138" t="s">
        <v>70</v>
      </c>
      <c r="F170" s="138"/>
      <c r="J170" s="138" t="str">
        <f t="shared" si="6"/>
        <v>F.02</v>
      </c>
      <c r="K170" s="138" t="str">
        <f t="shared" si="7"/>
        <v>G.02</v>
      </c>
    </row>
    <row r="171" spans="1:11" x14ac:dyDescent="0.3">
      <c r="A171" s="132">
        <v>7</v>
      </c>
      <c r="B171" s="132">
        <v>1</v>
      </c>
      <c r="C171" s="132">
        <v>8</v>
      </c>
      <c r="D171" s="138" t="s">
        <v>71</v>
      </c>
      <c r="E171" s="138" t="s">
        <v>59</v>
      </c>
      <c r="F171" s="138"/>
      <c r="J171" s="138" t="str">
        <f t="shared" si="6"/>
        <v>D.03</v>
      </c>
      <c r="K171" s="138" t="str">
        <f t="shared" si="7"/>
        <v>F.03</v>
      </c>
    </row>
    <row r="172" spans="1:11" x14ac:dyDescent="0.3">
      <c r="A172" s="132">
        <v>7</v>
      </c>
      <c r="B172" s="132">
        <v>1</v>
      </c>
      <c r="C172" s="132">
        <v>9</v>
      </c>
      <c r="D172" s="138" t="s">
        <v>47</v>
      </c>
      <c r="E172" s="138" t="s">
        <v>36</v>
      </c>
      <c r="F172" s="138"/>
      <c r="J172" s="138" t="str">
        <f t="shared" si="6"/>
        <v>A.03</v>
      </c>
      <c r="K172" s="138" t="str">
        <f t="shared" si="7"/>
        <v>B.03</v>
      </c>
    </row>
    <row r="173" spans="1:11" x14ac:dyDescent="0.3">
      <c r="A173" s="132">
        <v>7</v>
      </c>
      <c r="B173" s="132">
        <v>1</v>
      </c>
      <c r="C173" s="132">
        <v>10</v>
      </c>
      <c r="D173" s="138" t="s">
        <v>77</v>
      </c>
      <c r="E173" s="138" t="s">
        <v>65</v>
      </c>
      <c r="F173" s="138"/>
      <c r="J173" s="138" t="str">
        <f t="shared" si="6"/>
        <v>E.03</v>
      </c>
      <c r="K173" s="138" t="str">
        <f t="shared" si="7"/>
        <v>G.03</v>
      </c>
    </row>
    <row r="174" spans="1:11" x14ac:dyDescent="0.3">
      <c r="A174" s="132">
        <v>7</v>
      </c>
      <c r="B174" s="132">
        <v>1</v>
      </c>
      <c r="C174" s="132">
        <v>11</v>
      </c>
      <c r="D174" s="138" t="s">
        <v>48</v>
      </c>
      <c r="E174" s="138" t="s">
        <v>53</v>
      </c>
      <c r="F174" s="138"/>
      <c r="J174" s="138" t="str">
        <f t="shared" si="6"/>
        <v>C.03</v>
      </c>
      <c r="K174" s="138" t="str">
        <f t="shared" si="7"/>
        <v>B.04</v>
      </c>
    </row>
    <row r="175" spans="1:11" x14ac:dyDescent="0.3">
      <c r="A175" s="132">
        <v>7</v>
      </c>
      <c r="B175" s="132">
        <v>1</v>
      </c>
      <c r="C175" s="132">
        <v>12</v>
      </c>
      <c r="D175" s="138" t="s">
        <v>38</v>
      </c>
      <c r="E175" s="138" t="s">
        <v>72</v>
      </c>
      <c r="F175" s="138"/>
      <c r="J175" s="138" t="str">
        <f t="shared" si="6"/>
        <v>F.04</v>
      </c>
      <c r="K175" s="138" t="str">
        <f t="shared" si="7"/>
        <v>A.04</v>
      </c>
    </row>
    <row r="176" spans="1:11" x14ac:dyDescent="0.3">
      <c r="A176" s="132">
        <v>7</v>
      </c>
      <c r="B176" s="132">
        <v>1</v>
      </c>
      <c r="C176" s="132">
        <v>13</v>
      </c>
      <c r="D176" s="138" t="s">
        <v>78</v>
      </c>
      <c r="E176" s="138" t="s">
        <v>60</v>
      </c>
      <c r="F176" s="138"/>
      <c r="J176" s="138" t="str">
        <f t="shared" si="6"/>
        <v>D.04</v>
      </c>
      <c r="K176" s="138" t="str">
        <f t="shared" si="7"/>
        <v>G.04</v>
      </c>
    </row>
    <row r="177" spans="1:11" x14ac:dyDescent="0.3">
      <c r="A177" s="132">
        <v>7</v>
      </c>
      <c r="B177" s="132">
        <v>1</v>
      </c>
      <c r="C177" s="132">
        <v>14</v>
      </c>
      <c r="D177" s="138" t="s">
        <v>66</v>
      </c>
      <c r="E177" s="138" t="s">
        <v>54</v>
      </c>
      <c r="F177" s="138"/>
      <c r="J177" s="138" t="str">
        <f t="shared" si="6"/>
        <v>C.04</v>
      </c>
      <c r="K177" s="138" t="str">
        <f t="shared" si="7"/>
        <v>E.04</v>
      </c>
    </row>
    <row r="178" spans="1:11" x14ac:dyDescent="0.3">
      <c r="A178" s="132">
        <v>7</v>
      </c>
      <c r="B178" s="132">
        <v>1</v>
      </c>
      <c r="C178" s="132">
        <v>15</v>
      </c>
      <c r="D178" s="138" t="s">
        <v>73</v>
      </c>
      <c r="E178" s="138" t="s">
        <v>49</v>
      </c>
      <c r="F178" s="138"/>
      <c r="J178" s="138" t="str">
        <f t="shared" si="6"/>
        <v>B.05</v>
      </c>
      <c r="K178" s="138" t="str">
        <f t="shared" si="7"/>
        <v>F.05</v>
      </c>
    </row>
    <row r="179" spans="1:11" x14ac:dyDescent="0.3">
      <c r="A179" s="132">
        <v>7</v>
      </c>
      <c r="B179" s="132">
        <v>1</v>
      </c>
      <c r="C179" s="132">
        <v>16</v>
      </c>
      <c r="D179" s="138" t="s">
        <v>55</v>
      </c>
      <c r="E179" s="138" t="s">
        <v>79</v>
      </c>
      <c r="F179" s="138"/>
      <c r="J179" s="138" t="str">
        <f t="shared" si="6"/>
        <v>G.05</v>
      </c>
      <c r="K179" s="138" t="str">
        <f t="shared" si="7"/>
        <v>C.05</v>
      </c>
    </row>
    <row r="180" spans="1:11" x14ac:dyDescent="0.3">
      <c r="A180" s="132">
        <v>7</v>
      </c>
      <c r="B180" s="132">
        <v>1</v>
      </c>
      <c r="C180" s="132">
        <v>17</v>
      </c>
      <c r="D180" s="138" t="s">
        <v>67</v>
      </c>
      <c r="E180" s="138" t="s">
        <v>40</v>
      </c>
      <c r="F180" s="138"/>
      <c r="J180" s="138" t="str">
        <f t="shared" si="6"/>
        <v>A.05</v>
      </c>
      <c r="K180" s="138" t="str">
        <f t="shared" si="7"/>
        <v>E.05</v>
      </c>
    </row>
    <row r="181" spans="1:11" x14ac:dyDescent="0.3">
      <c r="A181" s="132">
        <v>7</v>
      </c>
      <c r="B181" s="132">
        <v>1</v>
      </c>
      <c r="C181" s="132">
        <v>18</v>
      </c>
      <c r="D181" s="138" t="s">
        <v>80</v>
      </c>
      <c r="E181" s="138" t="s">
        <v>61</v>
      </c>
      <c r="F181" s="138"/>
      <c r="J181" s="138" t="str">
        <f t="shared" si="6"/>
        <v>D.05</v>
      </c>
      <c r="K181" s="138" t="str">
        <f t="shared" si="7"/>
        <v>G.06</v>
      </c>
    </row>
    <row r="182" spans="1:11" x14ac:dyDescent="0.3">
      <c r="A182" s="132">
        <v>7</v>
      </c>
      <c r="B182" s="132">
        <v>1</v>
      </c>
      <c r="C182" s="132">
        <v>19</v>
      </c>
      <c r="D182" s="138" t="s">
        <v>50</v>
      </c>
      <c r="E182" s="138" t="s">
        <v>68</v>
      </c>
      <c r="F182" s="138"/>
      <c r="J182" s="138" t="str">
        <f t="shared" si="6"/>
        <v>E.06</v>
      </c>
      <c r="K182" s="138" t="str">
        <f t="shared" si="7"/>
        <v>B.06</v>
      </c>
    </row>
    <row r="183" spans="1:11" x14ac:dyDescent="0.3">
      <c r="A183" s="132">
        <v>7</v>
      </c>
      <c r="B183" s="132">
        <v>1</v>
      </c>
      <c r="C183" s="132">
        <v>20</v>
      </c>
      <c r="D183" s="138" t="s">
        <v>42</v>
      </c>
      <c r="E183" s="138" t="s">
        <v>62</v>
      </c>
      <c r="F183" s="138"/>
      <c r="J183" s="138" t="str">
        <f t="shared" si="6"/>
        <v>D.06</v>
      </c>
      <c r="K183" s="138" t="str">
        <f t="shared" si="7"/>
        <v>A.06</v>
      </c>
    </row>
    <row r="184" spans="1:11" x14ac:dyDescent="0.3">
      <c r="A184" s="132">
        <v>7</v>
      </c>
      <c r="B184" s="132">
        <v>1</v>
      </c>
      <c r="C184" s="132">
        <v>21</v>
      </c>
      <c r="D184" s="138" t="s">
        <v>74</v>
      </c>
      <c r="E184" s="138" t="s">
        <v>56</v>
      </c>
      <c r="F184" s="138"/>
      <c r="J184" s="138" t="str">
        <f t="shared" si="6"/>
        <v>C.06</v>
      </c>
      <c r="K184" s="138" t="str">
        <f t="shared" si="7"/>
        <v>F.06</v>
      </c>
    </row>
    <row r="185" spans="1:11" x14ac:dyDescent="0.3">
      <c r="A185" s="132">
        <v>7</v>
      </c>
      <c r="B185" s="132">
        <v>2</v>
      </c>
      <c r="C185" s="132">
        <v>1</v>
      </c>
      <c r="D185" s="138" t="s">
        <v>69</v>
      </c>
      <c r="E185" s="138" t="s">
        <v>32</v>
      </c>
      <c r="F185" s="138"/>
      <c r="J185" s="138" t="str">
        <f t="shared" si="6"/>
        <v>A.01</v>
      </c>
      <c r="K185" s="138" t="str">
        <f t="shared" si="7"/>
        <v>F.01</v>
      </c>
    </row>
    <row r="186" spans="1:11" x14ac:dyDescent="0.3">
      <c r="A186" s="132">
        <v>7</v>
      </c>
      <c r="B186" s="132">
        <v>2</v>
      </c>
      <c r="C186" s="132">
        <v>2</v>
      </c>
      <c r="D186" s="138" t="s">
        <v>63</v>
      </c>
      <c r="E186" s="138" t="s">
        <v>45</v>
      </c>
      <c r="F186" s="138"/>
      <c r="J186" s="138" t="str">
        <f t="shared" si="6"/>
        <v>B.01</v>
      </c>
      <c r="K186" s="138" t="str">
        <f t="shared" si="7"/>
        <v>E.01</v>
      </c>
    </row>
    <row r="187" spans="1:11" x14ac:dyDescent="0.3">
      <c r="A187" s="132">
        <v>7</v>
      </c>
      <c r="B187" s="132">
        <v>2</v>
      </c>
      <c r="C187" s="132">
        <v>3</v>
      </c>
      <c r="D187" s="138" t="s">
        <v>57</v>
      </c>
      <c r="E187" s="138" t="s">
        <v>75</v>
      </c>
      <c r="F187" s="138"/>
      <c r="J187" s="138" t="str">
        <f t="shared" si="6"/>
        <v>G.01</v>
      </c>
      <c r="K187" s="138" t="str">
        <f t="shared" si="7"/>
        <v>D.01</v>
      </c>
    </row>
    <row r="188" spans="1:11" x14ac:dyDescent="0.3">
      <c r="A188" s="132">
        <v>7</v>
      </c>
      <c r="B188" s="132">
        <v>2</v>
      </c>
      <c r="C188" s="132">
        <v>4</v>
      </c>
      <c r="D188" s="138" t="s">
        <v>70</v>
      </c>
      <c r="E188" s="138" t="s">
        <v>51</v>
      </c>
      <c r="F188" s="138"/>
      <c r="J188" s="138" t="str">
        <f t="shared" si="6"/>
        <v>C.01</v>
      </c>
      <c r="K188" s="138" t="str">
        <f t="shared" si="7"/>
        <v>F.02</v>
      </c>
    </row>
    <row r="189" spans="1:11" x14ac:dyDescent="0.3">
      <c r="A189" s="132">
        <v>7</v>
      </c>
      <c r="B189" s="132">
        <v>2</v>
      </c>
      <c r="C189" s="132">
        <v>5</v>
      </c>
      <c r="D189" s="138" t="s">
        <v>46</v>
      </c>
      <c r="E189" s="138" t="s">
        <v>34</v>
      </c>
      <c r="F189" s="138"/>
      <c r="J189" s="138" t="str">
        <f t="shared" si="6"/>
        <v>A.02</v>
      </c>
      <c r="K189" s="138" t="str">
        <f t="shared" si="7"/>
        <v>B.02</v>
      </c>
    </row>
    <row r="190" spans="1:11" x14ac:dyDescent="0.3">
      <c r="A190" s="132">
        <v>7</v>
      </c>
      <c r="B190" s="132">
        <v>2</v>
      </c>
      <c r="C190" s="132">
        <v>6</v>
      </c>
      <c r="D190" s="138" t="s">
        <v>76</v>
      </c>
      <c r="E190" s="138" t="s">
        <v>52</v>
      </c>
      <c r="F190" s="138"/>
      <c r="J190" s="138" t="str">
        <f t="shared" si="6"/>
        <v>C.02</v>
      </c>
      <c r="K190" s="138" t="str">
        <f t="shared" si="7"/>
        <v>G.02</v>
      </c>
    </row>
    <row r="191" spans="1:11" x14ac:dyDescent="0.3">
      <c r="A191" s="139">
        <v>7</v>
      </c>
      <c r="B191" s="139">
        <v>2</v>
      </c>
      <c r="C191" s="139">
        <v>7</v>
      </c>
      <c r="D191" s="138" t="s">
        <v>58</v>
      </c>
      <c r="E191" s="138" t="s">
        <v>64</v>
      </c>
      <c r="F191" s="138"/>
      <c r="J191" s="138" t="str">
        <f t="shared" si="6"/>
        <v>E.02</v>
      </c>
      <c r="K191" s="138" t="str">
        <f t="shared" si="7"/>
        <v>D.02</v>
      </c>
    </row>
    <row r="192" spans="1:11" x14ac:dyDescent="0.3">
      <c r="A192" s="139">
        <v>7</v>
      </c>
      <c r="B192" s="139">
        <v>2</v>
      </c>
      <c r="C192" s="139">
        <v>8</v>
      </c>
      <c r="D192" s="138" t="s">
        <v>65</v>
      </c>
      <c r="E192" s="138" t="s">
        <v>71</v>
      </c>
      <c r="F192" s="138"/>
      <c r="J192" s="138" t="str">
        <f t="shared" si="6"/>
        <v>F.03</v>
      </c>
      <c r="K192" s="138" t="str">
        <f t="shared" si="7"/>
        <v>E.03</v>
      </c>
    </row>
    <row r="193" spans="1:11" x14ac:dyDescent="0.3">
      <c r="A193" s="139">
        <v>7</v>
      </c>
      <c r="B193" s="139">
        <v>2</v>
      </c>
      <c r="C193" s="139">
        <v>9</v>
      </c>
      <c r="D193" s="138" t="s">
        <v>59</v>
      </c>
      <c r="E193" s="138" t="s">
        <v>47</v>
      </c>
      <c r="F193" s="138"/>
      <c r="J193" s="138" t="str">
        <f t="shared" si="6"/>
        <v>B.03</v>
      </c>
      <c r="K193" s="138" t="str">
        <f t="shared" si="7"/>
        <v>D.03</v>
      </c>
    </row>
    <row r="194" spans="1:11" x14ac:dyDescent="0.3">
      <c r="A194" s="139">
        <v>7</v>
      </c>
      <c r="B194" s="139">
        <v>2</v>
      </c>
      <c r="C194" s="139">
        <v>10</v>
      </c>
      <c r="D194" s="138" t="s">
        <v>53</v>
      </c>
      <c r="E194" s="138" t="s">
        <v>36</v>
      </c>
      <c r="F194" s="138"/>
      <c r="J194" s="138" t="str">
        <f t="shared" si="6"/>
        <v>A.03</v>
      </c>
      <c r="K194" s="138" t="str">
        <f t="shared" si="7"/>
        <v>C.03</v>
      </c>
    </row>
    <row r="195" spans="1:11" x14ac:dyDescent="0.3">
      <c r="A195" s="139">
        <v>7</v>
      </c>
      <c r="B195" s="139">
        <v>2</v>
      </c>
      <c r="C195" s="139">
        <v>11</v>
      </c>
      <c r="D195" s="138" t="s">
        <v>54</v>
      </c>
      <c r="E195" s="138" t="s">
        <v>77</v>
      </c>
      <c r="F195" s="138"/>
      <c r="J195" s="138" t="str">
        <f t="shared" si="6"/>
        <v>G.03</v>
      </c>
      <c r="K195" s="138" t="str">
        <f t="shared" si="7"/>
        <v>C.04</v>
      </c>
    </row>
    <row r="196" spans="1:11" x14ac:dyDescent="0.3">
      <c r="A196" s="139">
        <v>7</v>
      </c>
      <c r="B196" s="139">
        <v>2</v>
      </c>
      <c r="C196" s="139">
        <v>12</v>
      </c>
      <c r="D196" s="138" t="s">
        <v>72</v>
      </c>
      <c r="E196" s="138" t="s">
        <v>60</v>
      </c>
      <c r="F196" s="138"/>
      <c r="J196" s="138" t="str">
        <f t="shared" si="6"/>
        <v>D.04</v>
      </c>
      <c r="K196" s="138" t="str">
        <f t="shared" si="7"/>
        <v>F.04</v>
      </c>
    </row>
    <row r="197" spans="1:11" x14ac:dyDescent="0.3">
      <c r="A197" s="139">
        <v>7</v>
      </c>
      <c r="B197" s="139">
        <v>2</v>
      </c>
      <c r="C197" s="139">
        <v>13</v>
      </c>
      <c r="D197" s="138" t="s">
        <v>66</v>
      </c>
      <c r="E197" s="138" t="s">
        <v>48</v>
      </c>
      <c r="F197" s="138"/>
      <c r="J197" s="138" t="str">
        <f t="shared" si="6"/>
        <v>B.04</v>
      </c>
      <c r="K197" s="138" t="str">
        <f t="shared" si="7"/>
        <v>E.04</v>
      </c>
    </row>
    <row r="198" spans="1:11" x14ac:dyDescent="0.3">
      <c r="A198" s="139">
        <v>7</v>
      </c>
      <c r="B198" s="139">
        <v>2</v>
      </c>
      <c r="C198" s="139">
        <v>14</v>
      </c>
      <c r="D198" s="138" t="s">
        <v>38</v>
      </c>
      <c r="E198" s="138" t="s">
        <v>78</v>
      </c>
      <c r="F198" s="138"/>
      <c r="J198" s="138" t="str">
        <f t="shared" si="6"/>
        <v>G.04</v>
      </c>
      <c r="K198" s="138" t="str">
        <f t="shared" si="7"/>
        <v>A.04</v>
      </c>
    </row>
    <row r="199" spans="1:11" x14ac:dyDescent="0.3">
      <c r="A199" s="139">
        <v>7</v>
      </c>
      <c r="B199" s="139">
        <v>2</v>
      </c>
      <c r="C199" s="139">
        <v>15</v>
      </c>
      <c r="D199" s="138" t="s">
        <v>61</v>
      </c>
      <c r="E199" s="138" t="s">
        <v>67</v>
      </c>
      <c r="F199" s="138"/>
      <c r="J199" s="138" t="str">
        <f t="shared" si="6"/>
        <v>E.05</v>
      </c>
      <c r="K199" s="138" t="str">
        <f t="shared" si="7"/>
        <v>D.05</v>
      </c>
    </row>
    <row r="200" spans="1:11" x14ac:dyDescent="0.3">
      <c r="A200" s="139">
        <v>7</v>
      </c>
      <c r="B200" s="139">
        <v>2</v>
      </c>
      <c r="C200" s="139">
        <v>16</v>
      </c>
      <c r="D200" s="138" t="s">
        <v>55</v>
      </c>
      <c r="E200" s="138" t="s">
        <v>40</v>
      </c>
      <c r="F200" s="138"/>
      <c r="J200" s="138" t="str">
        <f t="shared" si="6"/>
        <v>A.05</v>
      </c>
      <c r="K200" s="138" t="str">
        <f t="shared" si="7"/>
        <v>C.05</v>
      </c>
    </row>
    <row r="201" spans="1:11" x14ac:dyDescent="0.3">
      <c r="A201" s="139">
        <v>7</v>
      </c>
      <c r="B201" s="139">
        <v>2</v>
      </c>
      <c r="C201" s="139">
        <v>17</v>
      </c>
      <c r="D201" s="138" t="s">
        <v>49</v>
      </c>
      <c r="E201" s="138" t="s">
        <v>79</v>
      </c>
      <c r="F201" s="138"/>
      <c r="J201" s="138" t="str">
        <f t="shared" si="6"/>
        <v>G.05</v>
      </c>
      <c r="K201" s="138" t="str">
        <f t="shared" si="7"/>
        <v>B.05</v>
      </c>
    </row>
    <row r="202" spans="1:11" x14ac:dyDescent="0.3">
      <c r="A202" s="139">
        <v>7</v>
      </c>
      <c r="B202" s="139">
        <v>2</v>
      </c>
      <c r="C202" s="139">
        <v>18</v>
      </c>
      <c r="D202" s="138" t="s">
        <v>68</v>
      </c>
      <c r="E202" s="138" t="s">
        <v>73</v>
      </c>
      <c r="F202" s="138"/>
      <c r="J202" s="138" t="str">
        <f t="shared" si="6"/>
        <v>F.05</v>
      </c>
      <c r="K202" s="138" t="str">
        <f t="shared" si="7"/>
        <v>E.06</v>
      </c>
    </row>
    <row r="203" spans="1:11" x14ac:dyDescent="0.3">
      <c r="A203" s="139">
        <v>7</v>
      </c>
      <c r="B203" s="139">
        <v>2</v>
      </c>
      <c r="C203" s="139">
        <v>19</v>
      </c>
      <c r="D203" s="138" t="s">
        <v>42</v>
      </c>
      <c r="E203" s="138" t="s">
        <v>80</v>
      </c>
      <c r="F203" s="138"/>
      <c r="J203" s="138" t="str">
        <f t="shared" si="6"/>
        <v>G.06</v>
      </c>
      <c r="K203" s="138" t="str">
        <f t="shared" si="7"/>
        <v>A.06</v>
      </c>
    </row>
    <row r="204" spans="1:11" x14ac:dyDescent="0.3">
      <c r="A204" s="139">
        <v>7</v>
      </c>
      <c r="B204" s="139">
        <v>2</v>
      </c>
      <c r="C204" s="139">
        <v>20</v>
      </c>
      <c r="D204" s="137" t="s">
        <v>62</v>
      </c>
      <c r="E204" s="137" t="s">
        <v>56</v>
      </c>
      <c r="F204" s="137"/>
      <c r="J204" s="137" t="str">
        <f t="shared" si="6"/>
        <v>C.06</v>
      </c>
      <c r="K204" s="137" t="str">
        <f t="shared" si="7"/>
        <v>D.06</v>
      </c>
    </row>
    <row r="205" spans="1:11" x14ac:dyDescent="0.3">
      <c r="A205" s="139">
        <v>7</v>
      </c>
      <c r="B205" s="139">
        <v>2</v>
      </c>
      <c r="C205" s="139">
        <v>21</v>
      </c>
      <c r="D205" s="137" t="s">
        <v>74</v>
      </c>
      <c r="E205" s="137" t="s">
        <v>50</v>
      </c>
      <c r="F205" s="137"/>
      <c r="J205" s="137" t="str">
        <f t="shared" si="6"/>
        <v>B.06</v>
      </c>
      <c r="K205" s="137" t="str">
        <f t="shared" si="7"/>
        <v>F.06</v>
      </c>
    </row>
    <row r="206" spans="1:11" x14ac:dyDescent="0.3">
      <c r="A206" s="139">
        <v>7</v>
      </c>
      <c r="B206" s="139">
        <v>3</v>
      </c>
      <c r="C206" s="139">
        <v>1</v>
      </c>
      <c r="D206" s="137" t="s">
        <v>45</v>
      </c>
      <c r="E206" s="137" t="s">
        <v>51</v>
      </c>
      <c r="F206" s="137"/>
      <c r="J206" s="137" t="str">
        <f t="shared" si="6"/>
        <v>C.01</v>
      </c>
      <c r="K206" s="137" t="str">
        <f t="shared" si="7"/>
        <v>B.01</v>
      </c>
    </row>
    <row r="207" spans="1:11" x14ac:dyDescent="0.3">
      <c r="A207" s="139">
        <v>7</v>
      </c>
      <c r="B207" s="139">
        <v>3</v>
      </c>
      <c r="C207" s="139">
        <v>2</v>
      </c>
      <c r="D207" s="137" t="s">
        <v>63</v>
      </c>
      <c r="E207" s="137" t="s">
        <v>75</v>
      </c>
      <c r="F207" s="137"/>
      <c r="J207" s="137" t="str">
        <f t="shared" si="6"/>
        <v>G.01</v>
      </c>
      <c r="K207" s="137" t="str">
        <f t="shared" si="7"/>
        <v>E.01</v>
      </c>
    </row>
    <row r="208" spans="1:11" x14ac:dyDescent="0.3">
      <c r="A208" s="139">
        <v>7</v>
      </c>
      <c r="B208" s="139">
        <v>3</v>
      </c>
      <c r="C208" s="139">
        <v>3</v>
      </c>
      <c r="D208" s="137" t="s">
        <v>32</v>
      </c>
      <c r="E208" s="137" t="s">
        <v>57</v>
      </c>
      <c r="F208" s="137"/>
      <c r="J208" s="137" t="str">
        <f t="shared" si="6"/>
        <v>D.01</v>
      </c>
      <c r="K208" s="137" t="str">
        <f t="shared" si="7"/>
        <v>A.01</v>
      </c>
    </row>
    <row r="209" spans="1:11" x14ac:dyDescent="0.3">
      <c r="A209" s="139">
        <v>7</v>
      </c>
      <c r="B209" s="139">
        <v>3</v>
      </c>
      <c r="C209" s="139">
        <v>4</v>
      </c>
      <c r="D209" s="137" t="s">
        <v>46</v>
      </c>
      <c r="E209" s="137" t="s">
        <v>69</v>
      </c>
      <c r="F209" s="137"/>
      <c r="J209" s="137" t="str">
        <f t="shared" si="6"/>
        <v>F.01</v>
      </c>
      <c r="K209" s="137" t="str">
        <f t="shared" si="7"/>
        <v>B.02</v>
      </c>
    </row>
    <row r="210" spans="1:11" x14ac:dyDescent="0.3">
      <c r="A210" s="139">
        <v>7</v>
      </c>
      <c r="B210" s="139">
        <v>3</v>
      </c>
      <c r="C210" s="139">
        <v>5</v>
      </c>
      <c r="D210" s="137" t="s">
        <v>64</v>
      </c>
      <c r="E210" s="137" t="s">
        <v>76</v>
      </c>
      <c r="F210" s="137"/>
      <c r="J210" s="137" t="str">
        <f t="shared" si="6"/>
        <v>G.02</v>
      </c>
      <c r="K210" s="137" t="str">
        <f t="shared" si="7"/>
        <v>E.02</v>
      </c>
    </row>
    <row r="211" spans="1:11" x14ac:dyDescent="0.3">
      <c r="A211" s="139">
        <v>7</v>
      </c>
      <c r="B211" s="139">
        <v>3</v>
      </c>
      <c r="C211" s="139">
        <v>6</v>
      </c>
      <c r="D211" s="137" t="s">
        <v>34</v>
      </c>
      <c r="E211" s="137" t="s">
        <v>70</v>
      </c>
      <c r="F211" s="137"/>
      <c r="J211" s="137" t="str">
        <f t="shared" si="6"/>
        <v>F.02</v>
      </c>
      <c r="K211" s="137" t="str">
        <f t="shared" si="7"/>
        <v>A.02</v>
      </c>
    </row>
    <row r="212" spans="1:11" x14ac:dyDescent="0.3">
      <c r="A212" s="139">
        <v>7</v>
      </c>
      <c r="B212" s="139">
        <v>3</v>
      </c>
      <c r="C212" s="139">
        <v>7</v>
      </c>
      <c r="D212" s="137" t="s">
        <v>52</v>
      </c>
      <c r="E212" s="137" t="s">
        <v>58</v>
      </c>
      <c r="F212" s="137"/>
      <c r="J212" s="137" t="str">
        <f t="shared" si="6"/>
        <v>D.02</v>
      </c>
      <c r="K212" s="137" t="str">
        <f t="shared" si="7"/>
        <v>C.02</v>
      </c>
    </row>
    <row r="213" spans="1:11" x14ac:dyDescent="0.3">
      <c r="A213" s="139">
        <v>7</v>
      </c>
      <c r="B213" s="139">
        <v>3</v>
      </c>
      <c r="C213" s="139">
        <v>8</v>
      </c>
      <c r="D213" s="137" t="s">
        <v>53</v>
      </c>
      <c r="E213" s="137" t="s">
        <v>71</v>
      </c>
      <c r="F213" s="137"/>
      <c r="J213" s="137" t="str">
        <f t="shared" si="6"/>
        <v>F.03</v>
      </c>
      <c r="K213" s="137" t="str">
        <f t="shared" si="7"/>
        <v>C.03</v>
      </c>
    </row>
    <row r="214" spans="1:11" x14ac:dyDescent="0.3">
      <c r="A214" s="139">
        <v>7</v>
      </c>
      <c r="B214" s="139">
        <v>3</v>
      </c>
      <c r="C214" s="139">
        <v>9</v>
      </c>
      <c r="D214" s="137" t="s">
        <v>59</v>
      </c>
      <c r="E214" s="137" t="s">
        <v>65</v>
      </c>
      <c r="F214" s="137"/>
      <c r="J214" s="137" t="str">
        <f t="shared" si="6"/>
        <v>E.03</v>
      </c>
      <c r="K214" s="137" t="str">
        <f t="shared" si="7"/>
        <v>D.03</v>
      </c>
    </row>
    <row r="215" spans="1:11" x14ac:dyDescent="0.3">
      <c r="A215" s="139">
        <v>7</v>
      </c>
      <c r="B215" s="139">
        <v>3</v>
      </c>
      <c r="C215" s="139">
        <v>10</v>
      </c>
      <c r="D215" s="137" t="s">
        <v>36</v>
      </c>
      <c r="E215" s="137" t="s">
        <v>77</v>
      </c>
      <c r="F215" s="137"/>
      <c r="J215" s="137" t="str">
        <f t="shared" si="6"/>
        <v>G.03</v>
      </c>
      <c r="K215" s="137" t="str">
        <f t="shared" si="7"/>
        <v>A.03</v>
      </c>
    </row>
    <row r="216" spans="1:11" x14ac:dyDescent="0.3">
      <c r="A216" s="139">
        <v>7</v>
      </c>
      <c r="B216" s="139">
        <v>3</v>
      </c>
      <c r="C216" s="139">
        <v>11</v>
      </c>
      <c r="D216" s="137" t="s">
        <v>78</v>
      </c>
      <c r="E216" s="137" t="s">
        <v>47</v>
      </c>
      <c r="F216" s="137"/>
      <c r="J216" s="137" t="str">
        <f t="shared" si="6"/>
        <v>B.03</v>
      </c>
      <c r="K216" s="137" t="str">
        <f t="shared" si="7"/>
        <v>G.04</v>
      </c>
    </row>
    <row r="217" spans="1:11" x14ac:dyDescent="0.3">
      <c r="A217" s="139">
        <v>7</v>
      </c>
      <c r="B217" s="139">
        <v>3</v>
      </c>
      <c r="C217" s="139">
        <v>12</v>
      </c>
      <c r="D217" s="137" t="s">
        <v>72</v>
      </c>
      <c r="E217" s="137" t="s">
        <v>66</v>
      </c>
      <c r="F217" s="137"/>
      <c r="J217" s="137" t="str">
        <f t="shared" si="6"/>
        <v>E.04</v>
      </c>
      <c r="K217" s="137" t="str">
        <f t="shared" si="7"/>
        <v>F.04</v>
      </c>
    </row>
    <row r="218" spans="1:11" x14ac:dyDescent="0.3">
      <c r="A218" s="139">
        <v>7</v>
      </c>
      <c r="B218" s="139">
        <v>3</v>
      </c>
      <c r="C218" s="139">
        <v>13</v>
      </c>
      <c r="D218" s="137" t="s">
        <v>60</v>
      </c>
      <c r="E218" s="137" t="s">
        <v>54</v>
      </c>
      <c r="F218" s="137"/>
      <c r="J218" s="137" t="str">
        <f t="shared" si="6"/>
        <v>C.04</v>
      </c>
      <c r="K218" s="137" t="str">
        <f t="shared" si="7"/>
        <v>D.04</v>
      </c>
    </row>
    <row r="219" spans="1:11" x14ac:dyDescent="0.3">
      <c r="A219" s="139">
        <v>7</v>
      </c>
      <c r="B219" s="139">
        <v>3</v>
      </c>
      <c r="C219" s="139">
        <v>14</v>
      </c>
      <c r="D219" s="137" t="s">
        <v>48</v>
      </c>
      <c r="E219" s="137" t="s">
        <v>38</v>
      </c>
      <c r="F219" s="137"/>
      <c r="J219" s="137" t="str">
        <f t="shared" si="6"/>
        <v>A.04</v>
      </c>
      <c r="K219" s="137" t="str">
        <f t="shared" si="7"/>
        <v>B.04</v>
      </c>
    </row>
    <row r="220" spans="1:11" x14ac:dyDescent="0.3">
      <c r="A220" s="139">
        <v>7</v>
      </c>
      <c r="B220" s="139">
        <v>3</v>
      </c>
      <c r="C220" s="139">
        <v>15</v>
      </c>
      <c r="D220" s="137" t="s">
        <v>49</v>
      </c>
      <c r="E220" s="137" t="s">
        <v>55</v>
      </c>
      <c r="F220" s="137"/>
      <c r="J220" s="137" t="str">
        <f t="shared" si="6"/>
        <v>C.05</v>
      </c>
      <c r="K220" s="137" t="str">
        <f t="shared" si="7"/>
        <v>B.05</v>
      </c>
    </row>
    <row r="221" spans="1:11" x14ac:dyDescent="0.3">
      <c r="A221" s="139">
        <v>7</v>
      </c>
      <c r="B221" s="139">
        <v>3</v>
      </c>
      <c r="C221" s="139">
        <v>16</v>
      </c>
      <c r="D221" s="137" t="s">
        <v>79</v>
      </c>
      <c r="E221" s="137" t="s">
        <v>73</v>
      </c>
      <c r="F221" s="137"/>
      <c r="J221" s="137" t="str">
        <f t="shared" ref="J221:J284" si="8">E221</f>
        <v>F.05</v>
      </c>
      <c r="K221" s="137" t="str">
        <f t="shared" ref="K221:K284" si="9">D221</f>
        <v>G.05</v>
      </c>
    </row>
    <row r="222" spans="1:11" x14ac:dyDescent="0.3">
      <c r="A222" s="139">
        <v>7</v>
      </c>
      <c r="B222" s="139">
        <v>3</v>
      </c>
      <c r="C222" s="139">
        <v>17</v>
      </c>
      <c r="D222" s="137" t="s">
        <v>40</v>
      </c>
      <c r="E222" s="137" t="s">
        <v>61</v>
      </c>
      <c r="F222" s="137"/>
      <c r="J222" s="137" t="str">
        <f t="shared" si="8"/>
        <v>D.05</v>
      </c>
      <c r="K222" s="137" t="str">
        <f t="shared" si="9"/>
        <v>A.05</v>
      </c>
    </row>
    <row r="223" spans="1:11" x14ac:dyDescent="0.3">
      <c r="A223" s="139">
        <v>7</v>
      </c>
      <c r="B223" s="139">
        <v>3</v>
      </c>
      <c r="C223" s="139">
        <v>18</v>
      </c>
      <c r="D223" s="137" t="s">
        <v>56</v>
      </c>
      <c r="E223" s="137" t="s">
        <v>67</v>
      </c>
      <c r="F223" s="137"/>
      <c r="J223" s="137" t="str">
        <f t="shared" si="8"/>
        <v>E.05</v>
      </c>
      <c r="K223" s="137" t="str">
        <f t="shared" si="9"/>
        <v>C.06</v>
      </c>
    </row>
    <row r="224" spans="1:11" x14ac:dyDescent="0.3">
      <c r="A224" s="139">
        <v>7</v>
      </c>
      <c r="B224" s="139">
        <v>3</v>
      </c>
      <c r="C224" s="139">
        <v>19</v>
      </c>
      <c r="D224" s="137" t="s">
        <v>62</v>
      </c>
      <c r="E224" s="137" t="s">
        <v>50</v>
      </c>
      <c r="F224" s="137"/>
      <c r="J224" s="137" t="str">
        <f t="shared" si="8"/>
        <v>B.06</v>
      </c>
      <c r="K224" s="137" t="str">
        <f t="shared" si="9"/>
        <v>D.06</v>
      </c>
    </row>
    <row r="225" spans="1:11" x14ac:dyDescent="0.3">
      <c r="A225" s="139">
        <v>7</v>
      </c>
      <c r="B225" s="139">
        <v>3</v>
      </c>
      <c r="C225" s="139">
        <v>20</v>
      </c>
      <c r="D225" s="137" t="s">
        <v>68</v>
      </c>
      <c r="E225" s="137" t="s">
        <v>42</v>
      </c>
      <c r="F225" s="137"/>
      <c r="J225" s="137" t="str">
        <f t="shared" si="8"/>
        <v>A.06</v>
      </c>
      <c r="K225" s="137" t="str">
        <f t="shared" si="9"/>
        <v>E.06</v>
      </c>
    </row>
    <row r="226" spans="1:11" x14ac:dyDescent="0.3">
      <c r="A226" s="139">
        <v>7</v>
      </c>
      <c r="B226" s="139">
        <v>3</v>
      </c>
      <c r="C226" s="139">
        <v>21</v>
      </c>
      <c r="D226" s="137" t="s">
        <v>80</v>
      </c>
      <c r="E226" s="137" t="s">
        <v>74</v>
      </c>
      <c r="F226" s="137"/>
      <c r="J226" s="137" t="str">
        <f t="shared" si="8"/>
        <v>F.06</v>
      </c>
      <c r="K226" s="137" t="str">
        <f t="shared" si="9"/>
        <v>G.06</v>
      </c>
    </row>
    <row r="227" spans="1:11" x14ac:dyDescent="0.3">
      <c r="A227" s="139">
        <v>8</v>
      </c>
      <c r="B227" s="139">
        <v>1</v>
      </c>
      <c r="C227" s="139">
        <v>1</v>
      </c>
      <c r="D227" s="137" t="s">
        <v>69</v>
      </c>
      <c r="E227" s="137" t="s">
        <v>51</v>
      </c>
      <c r="F227" s="137"/>
      <c r="J227" s="137" t="str">
        <f t="shared" si="8"/>
        <v>C.01</v>
      </c>
      <c r="K227" s="137" t="str">
        <f t="shared" si="9"/>
        <v>F.01</v>
      </c>
    </row>
    <row r="228" spans="1:11" x14ac:dyDescent="0.3">
      <c r="A228" s="139">
        <v>8</v>
      </c>
      <c r="B228" s="139">
        <v>1</v>
      </c>
      <c r="C228" s="139">
        <v>2</v>
      </c>
      <c r="D228" s="137" t="s">
        <v>57</v>
      </c>
      <c r="E228" s="137" t="s">
        <v>32</v>
      </c>
      <c r="F228" s="137"/>
      <c r="J228" s="137" t="str">
        <f t="shared" si="8"/>
        <v>A.01</v>
      </c>
      <c r="K228" s="137" t="str">
        <f t="shared" si="9"/>
        <v>D.01</v>
      </c>
    </row>
    <row r="229" spans="1:11" x14ac:dyDescent="0.3">
      <c r="A229" s="139">
        <v>8</v>
      </c>
      <c r="B229" s="139">
        <v>1</v>
      </c>
      <c r="C229" s="139">
        <v>3</v>
      </c>
      <c r="D229" s="137" t="s">
        <v>63</v>
      </c>
      <c r="E229" s="137" t="s">
        <v>45</v>
      </c>
      <c r="F229" s="137"/>
      <c r="J229" s="137" t="str">
        <f t="shared" si="8"/>
        <v>B.01</v>
      </c>
      <c r="K229" s="137" t="str">
        <f t="shared" si="9"/>
        <v>E.01</v>
      </c>
    </row>
    <row r="230" spans="1:11" x14ac:dyDescent="0.3">
      <c r="A230" s="139">
        <v>8</v>
      </c>
      <c r="B230" s="139">
        <v>1</v>
      </c>
      <c r="C230" s="139">
        <v>4</v>
      </c>
      <c r="D230" s="137" t="s">
        <v>75</v>
      </c>
      <c r="E230" s="137" t="s">
        <v>81</v>
      </c>
      <c r="F230" s="137"/>
      <c r="J230" s="137" t="str">
        <f t="shared" si="8"/>
        <v>H.01</v>
      </c>
      <c r="K230" s="137" t="str">
        <f t="shared" si="9"/>
        <v>G.01</v>
      </c>
    </row>
    <row r="231" spans="1:11" x14ac:dyDescent="0.3">
      <c r="A231" s="139">
        <v>8</v>
      </c>
      <c r="B231" s="139">
        <v>1</v>
      </c>
      <c r="C231" s="139">
        <v>5</v>
      </c>
      <c r="D231" s="137" t="s">
        <v>52</v>
      </c>
      <c r="E231" s="137" t="s">
        <v>76</v>
      </c>
      <c r="F231" s="137"/>
      <c r="J231" s="137" t="str">
        <f t="shared" si="8"/>
        <v>G.02</v>
      </c>
      <c r="K231" s="137" t="str">
        <f t="shared" si="9"/>
        <v>C.02</v>
      </c>
    </row>
    <row r="232" spans="1:11" x14ac:dyDescent="0.3">
      <c r="A232" s="139">
        <v>8</v>
      </c>
      <c r="B232" s="139">
        <v>1</v>
      </c>
      <c r="C232" s="139">
        <v>6</v>
      </c>
      <c r="D232" s="137" t="s">
        <v>64</v>
      </c>
      <c r="E232" s="137" t="s">
        <v>34</v>
      </c>
      <c r="F232" s="137"/>
      <c r="J232" s="137" t="str">
        <f t="shared" si="8"/>
        <v>A.02</v>
      </c>
      <c r="K232" s="137" t="str">
        <f t="shared" si="9"/>
        <v>E.02</v>
      </c>
    </row>
    <row r="233" spans="1:11" x14ac:dyDescent="0.3">
      <c r="A233" s="139">
        <v>8</v>
      </c>
      <c r="B233" s="139">
        <v>1</v>
      </c>
      <c r="C233" s="139">
        <v>7</v>
      </c>
      <c r="D233" s="137" t="s">
        <v>46</v>
      </c>
      <c r="E233" s="137" t="s">
        <v>82</v>
      </c>
      <c r="F233" s="137"/>
      <c r="J233" s="137" t="str">
        <f t="shared" si="8"/>
        <v>H.02</v>
      </c>
      <c r="K233" s="137" t="str">
        <f t="shared" si="9"/>
        <v>B.02</v>
      </c>
    </row>
    <row r="234" spans="1:11" x14ac:dyDescent="0.3">
      <c r="A234" s="139">
        <v>8</v>
      </c>
      <c r="B234" s="139">
        <v>1</v>
      </c>
      <c r="C234" s="139">
        <v>8</v>
      </c>
      <c r="D234" s="137" t="s">
        <v>70</v>
      </c>
      <c r="E234" s="137" t="s">
        <v>58</v>
      </c>
      <c r="F234" s="137"/>
      <c r="J234" s="137" t="str">
        <f t="shared" si="8"/>
        <v>D.02</v>
      </c>
      <c r="K234" s="137" t="str">
        <f t="shared" si="9"/>
        <v>F.02</v>
      </c>
    </row>
    <row r="235" spans="1:11" x14ac:dyDescent="0.3">
      <c r="A235" s="139">
        <v>8</v>
      </c>
      <c r="B235" s="139">
        <v>1</v>
      </c>
      <c r="C235" s="139">
        <v>9</v>
      </c>
      <c r="D235" s="137" t="s">
        <v>77</v>
      </c>
      <c r="E235" s="137" t="s">
        <v>83</v>
      </c>
      <c r="F235" s="137"/>
      <c r="J235" s="137" t="str">
        <f t="shared" si="8"/>
        <v>H.03</v>
      </c>
      <c r="K235" s="137" t="str">
        <f t="shared" si="9"/>
        <v>G.03</v>
      </c>
    </row>
    <row r="236" spans="1:11" x14ac:dyDescent="0.3">
      <c r="A236" s="139">
        <v>8</v>
      </c>
      <c r="B236" s="139">
        <v>1</v>
      </c>
      <c r="C236" s="139">
        <v>10</v>
      </c>
      <c r="D236" s="137" t="s">
        <v>53</v>
      </c>
      <c r="E236" s="137" t="s">
        <v>36</v>
      </c>
      <c r="F236" s="137"/>
      <c r="J236" s="137" t="str">
        <f t="shared" si="8"/>
        <v>A.03</v>
      </c>
      <c r="K236" s="137" t="str">
        <f t="shared" si="9"/>
        <v>C.03</v>
      </c>
    </row>
    <row r="237" spans="1:11" x14ac:dyDescent="0.3">
      <c r="A237" s="139">
        <v>8</v>
      </c>
      <c r="B237" s="139">
        <v>1</v>
      </c>
      <c r="C237" s="139">
        <v>11</v>
      </c>
      <c r="D237" s="137" t="s">
        <v>59</v>
      </c>
      <c r="E237" s="137" t="s">
        <v>65</v>
      </c>
      <c r="F237" s="137"/>
      <c r="J237" s="137" t="str">
        <f t="shared" si="8"/>
        <v>E.03</v>
      </c>
      <c r="K237" s="137" t="str">
        <f t="shared" si="9"/>
        <v>D.03</v>
      </c>
    </row>
    <row r="238" spans="1:11" x14ac:dyDescent="0.3">
      <c r="A238" s="139">
        <v>8</v>
      </c>
      <c r="B238" s="139">
        <v>1</v>
      </c>
      <c r="C238" s="139">
        <v>12</v>
      </c>
      <c r="D238" s="137" t="s">
        <v>47</v>
      </c>
      <c r="E238" s="137" t="s">
        <v>71</v>
      </c>
      <c r="F238" s="137"/>
      <c r="J238" s="137" t="str">
        <f t="shared" si="8"/>
        <v>F.03</v>
      </c>
      <c r="K238" s="137" t="str">
        <f t="shared" si="9"/>
        <v>B.03</v>
      </c>
    </row>
    <row r="239" spans="1:11" x14ac:dyDescent="0.3">
      <c r="A239" s="139">
        <v>8</v>
      </c>
      <c r="B239" s="139">
        <v>1</v>
      </c>
      <c r="C239" s="139">
        <v>13</v>
      </c>
      <c r="D239" s="137" t="s">
        <v>60</v>
      </c>
      <c r="E239" s="137" t="s">
        <v>48</v>
      </c>
      <c r="F239" s="137"/>
      <c r="J239" s="137" t="str">
        <f t="shared" si="8"/>
        <v>B.04</v>
      </c>
      <c r="K239" s="137" t="str">
        <f t="shared" si="9"/>
        <v>D.04</v>
      </c>
    </row>
    <row r="240" spans="1:11" x14ac:dyDescent="0.3">
      <c r="A240" s="139">
        <v>8</v>
      </c>
      <c r="B240" s="139">
        <v>1</v>
      </c>
      <c r="C240" s="139">
        <v>14</v>
      </c>
      <c r="D240" s="137" t="s">
        <v>84</v>
      </c>
      <c r="E240" s="137" t="s">
        <v>38</v>
      </c>
      <c r="F240" s="137"/>
      <c r="J240" s="137" t="str">
        <f t="shared" si="8"/>
        <v>A.04</v>
      </c>
      <c r="K240" s="137" t="str">
        <f t="shared" si="9"/>
        <v>H.04</v>
      </c>
    </row>
    <row r="241" spans="1:11" x14ac:dyDescent="0.3">
      <c r="A241" s="139">
        <v>8</v>
      </c>
      <c r="B241" s="139">
        <v>1</v>
      </c>
      <c r="C241" s="139">
        <v>15</v>
      </c>
      <c r="D241" s="137" t="s">
        <v>72</v>
      </c>
      <c r="E241" s="137" t="s">
        <v>66</v>
      </c>
      <c r="F241" s="137"/>
      <c r="J241" s="137" t="str">
        <f t="shared" si="8"/>
        <v>E.04</v>
      </c>
      <c r="K241" s="137" t="str">
        <f t="shared" si="9"/>
        <v>F.04</v>
      </c>
    </row>
    <row r="242" spans="1:11" x14ac:dyDescent="0.3">
      <c r="A242" s="139">
        <v>8</v>
      </c>
      <c r="B242" s="139">
        <v>1</v>
      </c>
      <c r="C242" s="139">
        <v>16</v>
      </c>
      <c r="D242" s="137" t="s">
        <v>54</v>
      </c>
      <c r="E242" s="137" t="s">
        <v>78</v>
      </c>
      <c r="F242" s="137"/>
      <c r="J242" s="137" t="str">
        <f t="shared" si="8"/>
        <v>G.04</v>
      </c>
      <c r="K242" s="137" t="str">
        <f t="shared" si="9"/>
        <v>C.04</v>
      </c>
    </row>
    <row r="243" spans="1:11" x14ac:dyDescent="0.3">
      <c r="A243" s="139">
        <v>8</v>
      </c>
      <c r="B243" s="139">
        <v>1</v>
      </c>
      <c r="C243" s="139">
        <v>17</v>
      </c>
      <c r="D243" s="137" t="s">
        <v>55</v>
      </c>
      <c r="E243" s="137" t="s">
        <v>49</v>
      </c>
      <c r="F243" s="137"/>
      <c r="J243" s="137" t="str">
        <f t="shared" si="8"/>
        <v>B.05</v>
      </c>
      <c r="K243" s="137" t="str">
        <f t="shared" si="9"/>
        <v>C.05</v>
      </c>
    </row>
    <row r="244" spans="1:11" x14ac:dyDescent="0.3">
      <c r="A244" s="139">
        <v>8</v>
      </c>
      <c r="B244" s="139">
        <v>1</v>
      </c>
      <c r="C244" s="139">
        <v>18</v>
      </c>
      <c r="D244" s="137" t="s">
        <v>61</v>
      </c>
      <c r="E244" s="137" t="s">
        <v>85</v>
      </c>
      <c r="F244" s="137"/>
      <c r="J244" s="137" t="str">
        <f t="shared" si="8"/>
        <v>H.05</v>
      </c>
      <c r="K244" s="137" t="str">
        <f t="shared" si="9"/>
        <v>D.05</v>
      </c>
    </row>
    <row r="245" spans="1:11" x14ac:dyDescent="0.3">
      <c r="A245" s="139">
        <v>8</v>
      </c>
      <c r="B245" s="139">
        <v>1</v>
      </c>
      <c r="C245" s="139">
        <v>19</v>
      </c>
      <c r="D245" s="137" t="s">
        <v>73</v>
      </c>
      <c r="E245" s="137" t="s">
        <v>79</v>
      </c>
      <c r="F245" s="137"/>
      <c r="J245" s="137" t="str">
        <f t="shared" si="8"/>
        <v>G.05</v>
      </c>
      <c r="K245" s="137" t="str">
        <f t="shared" si="9"/>
        <v>F.05</v>
      </c>
    </row>
    <row r="246" spans="1:11" x14ac:dyDescent="0.3">
      <c r="A246" s="139">
        <v>8</v>
      </c>
      <c r="B246" s="139">
        <v>1</v>
      </c>
      <c r="C246" s="139">
        <v>20</v>
      </c>
      <c r="D246" s="137" t="s">
        <v>67</v>
      </c>
      <c r="E246" s="137" t="s">
        <v>40</v>
      </c>
      <c r="F246" s="137"/>
      <c r="J246" s="137" t="str">
        <f t="shared" si="8"/>
        <v>A.05</v>
      </c>
      <c r="K246" s="137" t="str">
        <f t="shared" si="9"/>
        <v>E.05</v>
      </c>
    </row>
    <row r="247" spans="1:11" x14ac:dyDescent="0.3">
      <c r="A247" s="139">
        <v>8</v>
      </c>
      <c r="B247" s="139">
        <v>1</v>
      </c>
      <c r="C247" s="139">
        <v>21</v>
      </c>
      <c r="D247" s="137" t="s">
        <v>50</v>
      </c>
      <c r="E247" s="137" t="s">
        <v>42</v>
      </c>
      <c r="F247" s="137"/>
      <c r="J247" s="137" t="str">
        <f t="shared" si="8"/>
        <v>A.06</v>
      </c>
      <c r="K247" s="137" t="str">
        <f t="shared" si="9"/>
        <v>B.06</v>
      </c>
    </row>
    <row r="248" spans="1:11" x14ac:dyDescent="0.3">
      <c r="A248" s="139">
        <v>8</v>
      </c>
      <c r="B248" s="139">
        <v>1</v>
      </c>
      <c r="C248" s="139">
        <v>22</v>
      </c>
      <c r="D248" s="137" t="s">
        <v>80</v>
      </c>
      <c r="E248" s="137" t="s">
        <v>68</v>
      </c>
      <c r="F248" s="137"/>
      <c r="J248" s="137" t="str">
        <f t="shared" si="8"/>
        <v>E.06</v>
      </c>
      <c r="K248" s="137" t="str">
        <f t="shared" si="9"/>
        <v>G.06</v>
      </c>
    </row>
    <row r="249" spans="1:11" x14ac:dyDescent="0.3">
      <c r="A249" s="139">
        <v>8</v>
      </c>
      <c r="B249" s="139">
        <v>1</v>
      </c>
      <c r="C249" s="139">
        <v>23</v>
      </c>
      <c r="D249" s="137" t="s">
        <v>74</v>
      </c>
      <c r="E249" s="137" t="s">
        <v>62</v>
      </c>
      <c r="F249" s="137"/>
      <c r="J249" s="137" t="str">
        <f t="shared" si="8"/>
        <v>D.06</v>
      </c>
      <c r="K249" s="137" t="str">
        <f t="shared" si="9"/>
        <v>F.06</v>
      </c>
    </row>
    <row r="250" spans="1:11" x14ac:dyDescent="0.3">
      <c r="A250" s="139">
        <v>8</v>
      </c>
      <c r="B250" s="139">
        <v>1</v>
      </c>
      <c r="C250" s="139">
        <v>24</v>
      </c>
      <c r="D250" s="137" t="s">
        <v>86</v>
      </c>
      <c r="E250" s="137" t="s">
        <v>56</v>
      </c>
      <c r="F250" s="137"/>
      <c r="J250" s="137" t="str">
        <f t="shared" si="8"/>
        <v>C.06</v>
      </c>
      <c r="K250" s="137" t="str">
        <f t="shared" si="9"/>
        <v>H.06</v>
      </c>
    </row>
    <row r="251" spans="1:11" x14ac:dyDescent="0.3">
      <c r="A251" s="139">
        <v>8</v>
      </c>
      <c r="B251" s="139">
        <v>2</v>
      </c>
      <c r="C251" s="139">
        <v>1</v>
      </c>
      <c r="D251" s="137" t="s">
        <v>51</v>
      </c>
      <c r="E251" s="137" t="s">
        <v>81</v>
      </c>
      <c r="F251" s="137"/>
      <c r="J251" s="137" t="str">
        <f t="shared" si="8"/>
        <v>H.01</v>
      </c>
      <c r="K251" s="137" t="str">
        <f t="shared" si="9"/>
        <v>C.01</v>
      </c>
    </row>
    <row r="252" spans="1:11" x14ac:dyDescent="0.3">
      <c r="A252" s="139">
        <v>8</v>
      </c>
      <c r="B252" s="139">
        <v>2</v>
      </c>
      <c r="C252" s="139">
        <v>2</v>
      </c>
      <c r="D252" s="137" t="s">
        <v>32</v>
      </c>
      <c r="E252" s="137" t="s">
        <v>75</v>
      </c>
      <c r="F252" s="137"/>
      <c r="J252" s="137" t="str">
        <f t="shared" si="8"/>
        <v>G.01</v>
      </c>
      <c r="K252" s="137" t="str">
        <f t="shared" si="9"/>
        <v>A.01</v>
      </c>
    </row>
    <row r="253" spans="1:11" x14ac:dyDescent="0.3">
      <c r="A253" s="139">
        <v>8</v>
      </c>
      <c r="B253" s="139">
        <v>2</v>
      </c>
      <c r="C253" s="139">
        <v>3</v>
      </c>
      <c r="D253" s="137" t="s">
        <v>69</v>
      </c>
      <c r="E253" s="137" t="s">
        <v>63</v>
      </c>
      <c r="F253" s="137"/>
      <c r="J253" s="137" t="str">
        <f t="shared" si="8"/>
        <v>E.01</v>
      </c>
      <c r="K253" s="137" t="str">
        <f t="shared" si="9"/>
        <v>F.01</v>
      </c>
    </row>
    <row r="254" spans="1:11" x14ac:dyDescent="0.3">
      <c r="A254" s="139">
        <v>8</v>
      </c>
      <c r="B254" s="139">
        <v>2</v>
      </c>
      <c r="C254" s="139">
        <v>4</v>
      </c>
      <c r="D254" s="137" t="s">
        <v>45</v>
      </c>
      <c r="E254" s="137" t="s">
        <v>57</v>
      </c>
      <c r="F254" s="137"/>
      <c r="J254" s="137" t="str">
        <f t="shared" si="8"/>
        <v>D.01</v>
      </c>
      <c r="K254" s="137" t="str">
        <f t="shared" si="9"/>
        <v>B.01</v>
      </c>
    </row>
    <row r="255" spans="1:11" x14ac:dyDescent="0.3">
      <c r="A255" s="139">
        <v>8</v>
      </c>
      <c r="B255" s="139">
        <v>2</v>
      </c>
      <c r="C255" s="139">
        <v>5</v>
      </c>
      <c r="D255" s="137" t="s">
        <v>82</v>
      </c>
      <c r="E255" s="137" t="s">
        <v>64</v>
      </c>
      <c r="F255" s="137"/>
      <c r="J255" s="137" t="str">
        <f t="shared" si="8"/>
        <v>E.02</v>
      </c>
      <c r="K255" s="137" t="str">
        <f t="shared" si="9"/>
        <v>H.02</v>
      </c>
    </row>
    <row r="256" spans="1:11" x14ac:dyDescent="0.3">
      <c r="A256" s="139">
        <v>8</v>
      </c>
      <c r="B256" s="139">
        <v>2</v>
      </c>
      <c r="C256" s="139">
        <v>6</v>
      </c>
      <c r="D256" s="137" t="s">
        <v>34</v>
      </c>
      <c r="E256" s="137" t="s">
        <v>70</v>
      </c>
      <c r="F256" s="137"/>
      <c r="J256" s="137" t="str">
        <f t="shared" si="8"/>
        <v>F.02</v>
      </c>
      <c r="K256" s="137" t="str">
        <f t="shared" si="9"/>
        <v>A.02</v>
      </c>
    </row>
    <row r="257" spans="1:11" x14ac:dyDescent="0.3">
      <c r="A257" s="139">
        <v>8</v>
      </c>
      <c r="B257" s="139">
        <v>2</v>
      </c>
      <c r="C257" s="139">
        <v>7</v>
      </c>
      <c r="D257" s="137" t="s">
        <v>58</v>
      </c>
      <c r="E257" s="137" t="s">
        <v>52</v>
      </c>
      <c r="F257" s="137"/>
      <c r="J257" s="137" t="str">
        <f t="shared" si="8"/>
        <v>C.02</v>
      </c>
      <c r="K257" s="137" t="str">
        <f t="shared" si="9"/>
        <v>D.02</v>
      </c>
    </row>
    <row r="258" spans="1:11" x14ac:dyDescent="0.3">
      <c r="A258" s="139">
        <v>8</v>
      </c>
      <c r="B258" s="139">
        <v>2</v>
      </c>
      <c r="C258" s="139">
        <v>8</v>
      </c>
      <c r="D258" s="137" t="s">
        <v>76</v>
      </c>
      <c r="E258" s="137" t="s">
        <v>46</v>
      </c>
      <c r="F258" s="137"/>
      <c r="J258" s="137" t="str">
        <f t="shared" si="8"/>
        <v>B.02</v>
      </c>
      <c r="K258" s="137" t="str">
        <f t="shared" si="9"/>
        <v>G.02</v>
      </c>
    </row>
    <row r="259" spans="1:11" x14ac:dyDescent="0.3">
      <c r="A259" s="139">
        <v>8</v>
      </c>
      <c r="B259" s="139">
        <v>2</v>
      </c>
      <c r="C259" s="139">
        <v>9</v>
      </c>
      <c r="D259" s="137" t="s">
        <v>77</v>
      </c>
      <c r="E259" s="137" t="s">
        <v>71</v>
      </c>
      <c r="F259" s="137"/>
      <c r="J259" s="137" t="str">
        <f t="shared" si="8"/>
        <v>F.03</v>
      </c>
      <c r="K259" s="137" t="str">
        <f t="shared" si="9"/>
        <v>G.03</v>
      </c>
    </row>
    <row r="260" spans="1:11" x14ac:dyDescent="0.3">
      <c r="A260" s="139">
        <v>8</v>
      </c>
      <c r="B260" s="139">
        <v>2</v>
      </c>
      <c r="C260" s="139">
        <v>10</v>
      </c>
      <c r="D260" s="137" t="s">
        <v>36</v>
      </c>
      <c r="E260" s="137" t="s">
        <v>59</v>
      </c>
      <c r="F260" s="137"/>
      <c r="J260" s="137" t="str">
        <f t="shared" si="8"/>
        <v>D.03</v>
      </c>
      <c r="K260" s="137" t="str">
        <f t="shared" si="9"/>
        <v>A.03</v>
      </c>
    </row>
    <row r="261" spans="1:11" x14ac:dyDescent="0.3">
      <c r="A261" s="139">
        <v>8</v>
      </c>
      <c r="B261" s="139">
        <v>2</v>
      </c>
      <c r="C261" s="139">
        <v>11</v>
      </c>
      <c r="D261" s="137" t="s">
        <v>65</v>
      </c>
      <c r="E261" s="137" t="s">
        <v>53</v>
      </c>
      <c r="F261" s="137"/>
      <c r="J261" s="137" t="str">
        <f t="shared" si="8"/>
        <v>C.03</v>
      </c>
      <c r="K261" s="137" t="str">
        <f t="shared" si="9"/>
        <v>E.03</v>
      </c>
    </row>
    <row r="262" spans="1:11" x14ac:dyDescent="0.3">
      <c r="A262" s="139">
        <v>8</v>
      </c>
      <c r="B262" s="139">
        <v>2</v>
      </c>
      <c r="C262" s="139">
        <v>12</v>
      </c>
      <c r="D262" s="137" t="s">
        <v>83</v>
      </c>
      <c r="E262" s="137" t="s">
        <v>47</v>
      </c>
      <c r="F262" s="137"/>
      <c r="J262" s="137" t="str">
        <f t="shared" si="8"/>
        <v>B.03</v>
      </c>
      <c r="K262" s="137" t="str">
        <f t="shared" si="9"/>
        <v>H.03</v>
      </c>
    </row>
    <row r="263" spans="1:11" x14ac:dyDescent="0.3">
      <c r="A263" s="139">
        <v>8</v>
      </c>
      <c r="B263" s="139">
        <v>2</v>
      </c>
      <c r="C263" s="139">
        <v>13</v>
      </c>
      <c r="D263" s="137" t="s">
        <v>66</v>
      </c>
      <c r="E263" s="137" t="s">
        <v>60</v>
      </c>
      <c r="F263" s="137"/>
      <c r="J263" s="137" t="str">
        <f t="shared" si="8"/>
        <v>D.04</v>
      </c>
      <c r="K263" s="137" t="str">
        <f t="shared" si="9"/>
        <v>E.04</v>
      </c>
    </row>
    <row r="264" spans="1:11" x14ac:dyDescent="0.3">
      <c r="A264" s="139">
        <v>8</v>
      </c>
      <c r="B264" s="139">
        <v>2</v>
      </c>
      <c r="C264" s="139">
        <v>14</v>
      </c>
      <c r="D264" s="137" t="s">
        <v>48</v>
      </c>
      <c r="E264" s="137" t="s">
        <v>72</v>
      </c>
      <c r="F264" s="137"/>
      <c r="J264" s="137" t="str">
        <f t="shared" si="8"/>
        <v>F.04</v>
      </c>
      <c r="K264" s="137" t="str">
        <f t="shared" si="9"/>
        <v>B.04</v>
      </c>
    </row>
    <row r="265" spans="1:11" x14ac:dyDescent="0.3">
      <c r="A265" s="139">
        <v>8</v>
      </c>
      <c r="B265" s="139">
        <v>2</v>
      </c>
      <c r="C265" s="139">
        <v>15</v>
      </c>
      <c r="D265" s="137" t="s">
        <v>54</v>
      </c>
      <c r="E265" s="137" t="s">
        <v>84</v>
      </c>
      <c r="F265" s="137"/>
      <c r="J265" s="137" t="str">
        <f t="shared" si="8"/>
        <v>H.04</v>
      </c>
      <c r="K265" s="137" t="str">
        <f t="shared" si="9"/>
        <v>C.04</v>
      </c>
    </row>
    <row r="266" spans="1:11" x14ac:dyDescent="0.3">
      <c r="A266" s="139">
        <v>8</v>
      </c>
      <c r="B266" s="139">
        <v>2</v>
      </c>
      <c r="C266" s="139">
        <v>16</v>
      </c>
      <c r="D266" s="137" t="s">
        <v>38</v>
      </c>
      <c r="E266" s="137" t="s">
        <v>78</v>
      </c>
      <c r="F266" s="137"/>
      <c r="J266" s="137" t="str">
        <f t="shared" si="8"/>
        <v>G.04</v>
      </c>
      <c r="K266" s="137" t="str">
        <f t="shared" si="9"/>
        <v>A.04</v>
      </c>
    </row>
    <row r="267" spans="1:11" x14ac:dyDescent="0.3">
      <c r="A267" s="139">
        <v>8</v>
      </c>
      <c r="B267" s="139">
        <v>2</v>
      </c>
      <c r="C267" s="139">
        <v>17</v>
      </c>
      <c r="D267" s="137" t="s">
        <v>79</v>
      </c>
      <c r="E267" s="137" t="s">
        <v>67</v>
      </c>
      <c r="F267" s="137"/>
      <c r="J267" s="137" t="str">
        <f t="shared" si="8"/>
        <v>E.05</v>
      </c>
      <c r="K267" s="137" t="str">
        <f t="shared" si="9"/>
        <v>G.05</v>
      </c>
    </row>
    <row r="268" spans="1:11" x14ac:dyDescent="0.3">
      <c r="A268" s="139">
        <v>8</v>
      </c>
      <c r="B268" s="139">
        <v>2</v>
      </c>
      <c r="C268" s="139">
        <v>18</v>
      </c>
      <c r="D268" s="137" t="s">
        <v>61</v>
      </c>
      <c r="E268" s="137" t="s">
        <v>49</v>
      </c>
      <c r="F268" s="137"/>
      <c r="J268" s="137" t="str">
        <f t="shared" si="8"/>
        <v>B.05</v>
      </c>
      <c r="K268" s="137" t="str">
        <f t="shared" si="9"/>
        <v>D.05</v>
      </c>
    </row>
    <row r="269" spans="1:11" x14ac:dyDescent="0.3">
      <c r="A269" s="139">
        <v>8</v>
      </c>
      <c r="B269" s="139">
        <v>2</v>
      </c>
      <c r="C269" s="139">
        <v>19</v>
      </c>
      <c r="D269" s="137" t="s">
        <v>85</v>
      </c>
      <c r="E269" s="137" t="s">
        <v>73</v>
      </c>
      <c r="F269" s="137"/>
      <c r="J269" s="137" t="str">
        <f t="shared" si="8"/>
        <v>F.05</v>
      </c>
      <c r="K269" s="137" t="str">
        <f t="shared" si="9"/>
        <v>H.05</v>
      </c>
    </row>
    <row r="270" spans="1:11" x14ac:dyDescent="0.3">
      <c r="A270" s="139">
        <v>8</v>
      </c>
      <c r="B270" s="139">
        <v>2</v>
      </c>
      <c r="C270" s="139">
        <v>20</v>
      </c>
      <c r="D270" s="137" t="s">
        <v>40</v>
      </c>
      <c r="E270" s="137" t="s">
        <v>55</v>
      </c>
      <c r="F270" s="137"/>
      <c r="J270" s="137" t="str">
        <f t="shared" si="8"/>
        <v>C.05</v>
      </c>
      <c r="K270" s="137" t="str">
        <f t="shared" si="9"/>
        <v>A.05</v>
      </c>
    </row>
    <row r="271" spans="1:11" x14ac:dyDescent="0.3">
      <c r="A271" s="139">
        <v>8</v>
      </c>
      <c r="B271" s="139">
        <v>2</v>
      </c>
      <c r="C271" s="139">
        <v>21</v>
      </c>
      <c r="D271" s="137" t="s">
        <v>74</v>
      </c>
      <c r="E271" s="137" t="s">
        <v>56</v>
      </c>
      <c r="F271" s="137"/>
      <c r="J271" s="137" t="str">
        <f t="shared" si="8"/>
        <v>C.06</v>
      </c>
      <c r="K271" s="137" t="str">
        <f t="shared" si="9"/>
        <v>F.06</v>
      </c>
    </row>
    <row r="272" spans="1:11" x14ac:dyDescent="0.3">
      <c r="A272" s="139">
        <v>8</v>
      </c>
      <c r="B272" s="139">
        <v>2</v>
      </c>
      <c r="C272" s="139">
        <v>22</v>
      </c>
      <c r="D272" s="137" t="s">
        <v>50</v>
      </c>
      <c r="E272" s="137" t="s">
        <v>80</v>
      </c>
      <c r="F272" s="137"/>
      <c r="J272" s="137" t="str">
        <f t="shared" si="8"/>
        <v>G.06</v>
      </c>
      <c r="K272" s="137" t="str">
        <f t="shared" si="9"/>
        <v>B.06</v>
      </c>
    </row>
    <row r="273" spans="1:11" x14ac:dyDescent="0.3">
      <c r="A273" s="139">
        <v>8</v>
      </c>
      <c r="B273" s="139">
        <v>2</v>
      </c>
      <c r="C273" s="139">
        <v>23</v>
      </c>
      <c r="D273" s="137" t="s">
        <v>68</v>
      </c>
      <c r="E273" s="137" t="s">
        <v>86</v>
      </c>
      <c r="F273" s="137"/>
      <c r="J273" s="137" t="str">
        <f t="shared" si="8"/>
        <v>H.06</v>
      </c>
      <c r="K273" s="137" t="str">
        <f t="shared" si="9"/>
        <v>E.06</v>
      </c>
    </row>
    <row r="274" spans="1:11" x14ac:dyDescent="0.3">
      <c r="A274" s="139">
        <v>8</v>
      </c>
      <c r="B274" s="139">
        <v>2</v>
      </c>
      <c r="C274" s="139">
        <v>24</v>
      </c>
      <c r="D274" s="137" t="s">
        <v>62</v>
      </c>
      <c r="E274" s="137" t="s">
        <v>42</v>
      </c>
      <c r="F274" s="137"/>
      <c r="J274" s="137" t="str">
        <f t="shared" si="8"/>
        <v>A.06</v>
      </c>
      <c r="K274" s="137" t="str">
        <f t="shared" si="9"/>
        <v>D.06</v>
      </c>
    </row>
    <row r="275" spans="1:11" x14ac:dyDescent="0.3">
      <c r="A275" s="139">
        <v>8</v>
      </c>
      <c r="B275" s="139">
        <v>3</v>
      </c>
      <c r="C275" s="139">
        <v>1</v>
      </c>
      <c r="D275" s="137" t="s">
        <v>45</v>
      </c>
      <c r="E275" s="137" t="s">
        <v>75</v>
      </c>
      <c r="F275" s="137"/>
      <c r="J275" s="137" t="str">
        <f t="shared" si="8"/>
        <v>G.01</v>
      </c>
      <c r="K275" s="137" t="str">
        <f t="shared" si="9"/>
        <v>B.01</v>
      </c>
    </row>
    <row r="276" spans="1:11" x14ac:dyDescent="0.3">
      <c r="A276" s="139">
        <v>8</v>
      </c>
      <c r="B276" s="139">
        <v>3</v>
      </c>
      <c r="C276" s="139">
        <v>2</v>
      </c>
      <c r="D276" s="137" t="s">
        <v>57</v>
      </c>
      <c r="E276" s="137" t="s">
        <v>69</v>
      </c>
      <c r="F276" s="137"/>
      <c r="J276" s="137" t="str">
        <f t="shared" si="8"/>
        <v>F.01</v>
      </c>
      <c r="K276" s="137" t="str">
        <f t="shared" si="9"/>
        <v>D.01</v>
      </c>
    </row>
    <row r="277" spans="1:11" x14ac:dyDescent="0.3">
      <c r="A277" s="139">
        <v>8</v>
      </c>
      <c r="B277" s="139">
        <v>3</v>
      </c>
      <c r="C277" s="139">
        <v>3</v>
      </c>
      <c r="D277" s="137" t="s">
        <v>81</v>
      </c>
      <c r="E277" s="137" t="s">
        <v>32</v>
      </c>
      <c r="F277" s="137"/>
      <c r="J277" s="137" t="str">
        <f t="shared" si="8"/>
        <v>A.01</v>
      </c>
      <c r="K277" s="137" t="str">
        <f t="shared" si="9"/>
        <v>H.01</v>
      </c>
    </row>
    <row r="278" spans="1:11" x14ac:dyDescent="0.3">
      <c r="A278" s="139">
        <v>8</v>
      </c>
      <c r="B278" s="139">
        <v>3</v>
      </c>
      <c r="C278" s="139">
        <v>4</v>
      </c>
      <c r="D278" s="137" t="s">
        <v>63</v>
      </c>
      <c r="E278" s="137" t="s">
        <v>51</v>
      </c>
      <c r="F278" s="137"/>
      <c r="J278" s="137" t="str">
        <f t="shared" si="8"/>
        <v>C.01</v>
      </c>
      <c r="K278" s="137" t="str">
        <f t="shared" si="9"/>
        <v>E.01</v>
      </c>
    </row>
    <row r="279" spans="1:11" x14ac:dyDescent="0.3">
      <c r="A279" s="139">
        <v>8</v>
      </c>
      <c r="B279" s="139">
        <v>3</v>
      </c>
      <c r="C279" s="139">
        <v>5</v>
      </c>
      <c r="D279" s="137" t="s">
        <v>64</v>
      </c>
      <c r="E279" s="137" t="s">
        <v>58</v>
      </c>
      <c r="F279" s="137"/>
      <c r="J279" s="137" t="str">
        <f t="shared" si="8"/>
        <v>D.02</v>
      </c>
      <c r="K279" s="137" t="str">
        <f t="shared" si="9"/>
        <v>E.02</v>
      </c>
    </row>
    <row r="280" spans="1:11" x14ac:dyDescent="0.3">
      <c r="A280" s="139">
        <v>8</v>
      </c>
      <c r="B280" s="139">
        <v>3</v>
      </c>
      <c r="C280" s="139">
        <v>6</v>
      </c>
      <c r="D280" s="137" t="s">
        <v>76</v>
      </c>
      <c r="E280" s="137" t="s">
        <v>34</v>
      </c>
      <c r="F280" s="137"/>
      <c r="J280" s="137" t="str">
        <f t="shared" si="8"/>
        <v>A.02</v>
      </c>
      <c r="K280" s="137" t="str">
        <f t="shared" si="9"/>
        <v>G.02</v>
      </c>
    </row>
    <row r="281" spans="1:11" x14ac:dyDescent="0.3">
      <c r="A281" s="139">
        <v>8</v>
      </c>
      <c r="B281" s="139">
        <v>3</v>
      </c>
      <c r="C281" s="139">
        <v>7</v>
      </c>
      <c r="D281" s="137" t="s">
        <v>52</v>
      </c>
      <c r="E281" s="137" t="s">
        <v>46</v>
      </c>
      <c r="F281" s="137"/>
      <c r="J281" s="137" t="str">
        <f t="shared" si="8"/>
        <v>B.02</v>
      </c>
      <c r="K281" s="137" t="str">
        <f t="shared" si="9"/>
        <v>C.02</v>
      </c>
    </row>
    <row r="282" spans="1:11" x14ac:dyDescent="0.3">
      <c r="A282" s="139">
        <v>8</v>
      </c>
      <c r="B282" s="139">
        <v>3</v>
      </c>
      <c r="C282" s="139">
        <v>8</v>
      </c>
      <c r="D282" s="137" t="s">
        <v>70</v>
      </c>
      <c r="E282" s="137" t="s">
        <v>82</v>
      </c>
      <c r="F282" s="137"/>
      <c r="J282" s="137" t="str">
        <f t="shared" si="8"/>
        <v>H.02</v>
      </c>
      <c r="K282" s="137" t="str">
        <f t="shared" si="9"/>
        <v>F.02</v>
      </c>
    </row>
    <row r="283" spans="1:11" x14ac:dyDescent="0.3">
      <c r="A283" s="139">
        <v>8</v>
      </c>
      <c r="B283" s="139">
        <v>3</v>
      </c>
      <c r="C283" s="139">
        <v>9</v>
      </c>
      <c r="D283" s="137" t="s">
        <v>83</v>
      </c>
      <c r="E283" s="137" t="s">
        <v>65</v>
      </c>
      <c r="F283" s="137"/>
      <c r="J283" s="137" t="str">
        <f t="shared" si="8"/>
        <v>E.03</v>
      </c>
      <c r="K283" s="137" t="str">
        <f t="shared" si="9"/>
        <v>H.03</v>
      </c>
    </row>
    <row r="284" spans="1:11" x14ac:dyDescent="0.3">
      <c r="A284" s="139">
        <v>8</v>
      </c>
      <c r="B284" s="139">
        <v>3</v>
      </c>
      <c r="C284" s="139">
        <v>10</v>
      </c>
      <c r="D284" s="137" t="s">
        <v>36</v>
      </c>
      <c r="E284" s="137" t="s">
        <v>47</v>
      </c>
      <c r="F284" s="137"/>
      <c r="J284" s="137" t="str">
        <f t="shared" si="8"/>
        <v>B.03</v>
      </c>
      <c r="K284" s="137" t="str">
        <f t="shared" si="9"/>
        <v>A.03</v>
      </c>
    </row>
    <row r="285" spans="1:11" x14ac:dyDescent="0.3">
      <c r="A285" s="139">
        <v>8</v>
      </c>
      <c r="B285" s="139">
        <v>3</v>
      </c>
      <c r="C285" s="139">
        <v>11</v>
      </c>
      <c r="D285" s="137" t="s">
        <v>71</v>
      </c>
      <c r="E285" s="137" t="s">
        <v>53</v>
      </c>
      <c r="F285" s="137"/>
      <c r="J285" s="137" t="str">
        <f t="shared" ref="J285:J348" si="10">E285</f>
        <v>C.03</v>
      </c>
      <c r="K285" s="137" t="str">
        <f t="shared" ref="K285:K348" si="11">D285</f>
        <v>F.03</v>
      </c>
    </row>
    <row r="286" spans="1:11" x14ac:dyDescent="0.3">
      <c r="A286" s="139">
        <v>8</v>
      </c>
      <c r="B286" s="139">
        <v>3</v>
      </c>
      <c r="C286" s="139">
        <v>12</v>
      </c>
      <c r="D286" s="137" t="s">
        <v>59</v>
      </c>
      <c r="E286" s="137" t="s">
        <v>77</v>
      </c>
      <c r="F286" s="137"/>
      <c r="J286" s="137" t="str">
        <f t="shared" si="10"/>
        <v>G.03</v>
      </c>
      <c r="K286" s="137" t="str">
        <f t="shared" si="11"/>
        <v>D.03</v>
      </c>
    </row>
    <row r="287" spans="1:11" x14ac:dyDescent="0.3">
      <c r="A287" s="139">
        <v>8</v>
      </c>
      <c r="B287" s="139">
        <v>3</v>
      </c>
      <c r="C287" s="139">
        <v>13</v>
      </c>
      <c r="D287" s="137" t="s">
        <v>48</v>
      </c>
      <c r="E287" s="137" t="s">
        <v>66</v>
      </c>
      <c r="F287" s="137"/>
      <c r="J287" s="137" t="str">
        <f t="shared" si="10"/>
        <v>E.04</v>
      </c>
      <c r="K287" s="137" t="str">
        <f t="shared" si="11"/>
        <v>B.04</v>
      </c>
    </row>
    <row r="288" spans="1:11" x14ac:dyDescent="0.3">
      <c r="A288" s="139">
        <v>8</v>
      </c>
      <c r="B288" s="139">
        <v>3</v>
      </c>
      <c r="C288" s="139">
        <v>14</v>
      </c>
      <c r="D288" s="137" t="s">
        <v>38</v>
      </c>
      <c r="E288" s="137" t="s">
        <v>54</v>
      </c>
      <c r="F288" s="137"/>
      <c r="J288" s="137" t="str">
        <f t="shared" si="10"/>
        <v>C.04</v>
      </c>
      <c r="K288" s="137" t="str">
        <f t="shared" si="11"/>
        <v>A.04</v>
      </c>
    </row>
    <row r="289" spans="1:11" x14ac:dyDescent="0.3">
      <c r="A289" s="139">
        <v>8</v>
      </c>
      <c r="B289" s="139">
        <v>3</v>
      </c>
      <c r="C289" s="139">
        <v>15</v>
      </c>
      <c r="D289" s="137" t="s">
        <v>84</v>
      </c>
      <c r="E289" s="137" t="s">
        <v>60</v>
      </c>
      <c r="F289" s="137"/>
      <c r="J289" s="137" t="str">
        <f t="shared" si="10"/>
        <v>D.04</v>
      </c>
      <c r="K289" s="137" t="str">
        <f t="shared" si="11"/>
        <v>H.04</v>
      </c>
    </row>
    <row r="290" spans="1:11" x14ac:dyDescent="0.3">
      <c r="A290" s="139">
        <v>8</v>
      </c>
      <c r="B290" s="139">
        <v>3</v>
      </c>
      <c r="C290" s="139">
        <v>16</v>
      </c>
      <c r="D290" s="137" t="s">
        <v>78</v>
      </c>
      <c r="E290" s="137" t="s">
        <v>72</v>
      </c>
      <c r="F290" s="137"/>
      <c r="J290" s="137" t="str">
        <f t="shared" si="10"/>
        <v>F.04</v>
      </c>
      <c r="K290" s="137" t="str">
        <f t="shared" si="11"/>
        <v>G.04</v>
      </c>
    </row>
    <row r="291" spans="1:11" x14ac:dyDescent="0.3">
      <c r="A291" s="139">
        <v>8</v>
      </c>
      <c r="B291" s="139">
        <v>3</v>
      </c>
      <c r="C291" s="139">
        <v>17</v>
      </c>
      <c r="D291" s="137" t="s">
        <v>85</v>
      </c>
      <c r="E291" s="137" t="s">
        <v>79</v>
      </c>
      <c r="F291" s="137"/>
      <c r="J291" s="137" t="str">
        <f t="shared" si="10"/>
        <v>G.05</v>
      </c>
      <c r="K291" s="137" t="str">
        <f t="shared" si="11"/>
        <v>H.05</v>
      </c>
    </row>
    <row r="292" spans="1:11" x14ac:dyDescent="0.3">
      <c r="A292" s="139">
        <v>8</v>
      </c>
      <c r="B292" s="139">
        <v>3</v>
      </c>
      <c r="C292" s="139">
        <v>18</v>
      </c>
      <c r="D292" s="137" t="s">
        <v>55</v>
      </c>
      <c r="E292" s="137" t="s">
        <v>61</v>
      </c>
      <c r="F292" s="137"/>
      <c r="J292" s="137" t="str">
        <f t="shared" si="10"/>
        <v>D.05</v>
      </c>
      <c r="K292" s="137" t="str">
        <f t="shared" si="11"/>
        <v>C.05</v>
      </c>
    </row>
    <row r="293" spans="1:11" x14ac:dyDescent="0.3">
      <c r="A293" s="139">
        <v>8</v>
      </c>
      <c r="B293" s="139">
        <v>3</v>
      </c>
      <c r="C293" s="139">
        <v>19</v>
      </c>
      <c r="D293" s="137" t="s">
        <v>40</v>
      </c>
      <c r="E293" s="137" t="s">
        <v>73</v>
      </c>
      <c r="F293" s="137"/>
      <c r="J293" s="137" t="str">
        <f t="shared" si="10"/>
        <v>F.05</v>
      </c>
      <c r="K293" s="137" t="str">
        <f t="shared" si="11"/>
        <v>A.05</v>
      </c>
    </row>
    <row r="294" spans="1:11" x14ac:dyDescent="0.3">
      <c r="A294" s="139">
        <v>8</v>
      </c>
      <c r="B294" s="139">
        <v>3</v>
      </c>
      <c r="C294" s="139">
        <v>20</v>
      </c>
      <c r="D294" s="137" t="s">
        <v>49</v>
      </c>
      <c r="E294" s="137" t="s">
        <v>67</v>
      </c>
      <c r="F294" s="137"/>
      <c r="J294" s="137" t="str">
        <f t="shared" si="10"/>
        <v>E.05</v>
      </c>
      <c r="K294" s="137" t="str">
        <f t="shared" si="11"/>
        <v>B.05</v>
      </c>
    </row>
    <row r="295" spans="1:11" x14ac:dyDescent="0.3">
      <c r="A295" s="139">
        <v>8</v>
      </c>
      <c r="B295" s="139">
        <v>3</v>
      </c>
      <c r="C295" s="139">
        <v>21</v>
      </c>
      <c r="D295" s="137" t="s">
        <v>56</v>
      </c>
      <c r="E295" s="137" t="s">
        <v>50</v>
      </c>
      <c r="F295" s="137"/>
      <c r="J295" s="137" t="str">
        <f t="shared" si="10"/>
        <v>B.06</v>
      </c>
      <c r="K295" s="137" t="str">
        <f t="shared" si="11"/>
        <v>C.06</v>
      </c>
    </row>
    <row r="296" spans="1:11" x14ac:dyDescent="0.3">
      <c r="A296" s="139">
        <v>8</v>
      </c>
      <c r="B296" s="139">
        <v>3</v>
      </c>
      <c r="C296" s="139">
        <v>22</v>
      </c>
      <c r="D296" s="137" t="s">
        <v>68</v>
      </c>
      <c r="E296" s="137" t="s">
        <v>74</v>
      </c>
      <c r="F296" s="137"/>
      <c r="J296" s="137" t="str">
        <f t="shared" si="10"/>
        <v>F.06</v>
      </c>
      <c r="K296" s="137" t="str">
        <f t="shared" si="11"/>
        <v>E.06</v>
      </c>
    </row>
    <row r="297" spans="1:11" x14ac:dyDescent="0.3">
      <c r="A297" s="139">
        <v>8</v>
      </c>
      <c r="B297" s="139">
        <v>3</v>
      </c>
      <c r="C297" s="139">
        <v>23</v>
      </c>
      <c r="D297" s="137" t="s">
        <v>42</v>
      </c>
      <c r="E297" s="137" t="s">
        <v>86</v>
      </c>
      <c r="F297" s="137"/>
      <c r="J297" s="137" t="str">
        <f t="shared" si="10"/>
        <v>H.06</v>
      </c>
      <c r="K297" s="137" t="str">
        <f t="shared" si="11"/>
        <v>A.06</v>
      </c>
    </row>
    <row r="298" spans="1:11" x14ac:dyDescent="0.3">
      <c r="A298" s="139">
        <v>8</v>
      </c>
      <c r="B298" s="139">
        <v>3</v>
      </c>
      <c r="C298" s="139">
        <v>24</v>
      </c>
      <c r="D298" s="137" t="s">
        <v>80</v>
      </c>
      <c r="E298" s="137" t="s">
        <v>62</v>
      </c>
      <c r="F298" s="137"/>
      <c r="J298" s="137" t="str">
        <f t="shared" si="10"/>
        <v>D.06</v>
      </c>
      <c r="K298" s="137" t="str">
        <f t="shared" si="11"/>
        <v>G.06</v>
      </c>
    </row>
    <row r="299" spans="1:11" x14ac:dyDescent="0.3">
      <c r="A299" s="139">
        <v>9</v>
      </c>
      <c r="B299" s="139">
        <v>1</v>
      </c>
      <c r="C299" s="139">
        <v>1</v>
      </c>
      <c r="D299" s="137" t="s">
        <v>69</v>
      </c>
      <c r="E299" s="137" t="s">
        <v>81</v>
      </c>
      <c r="J299" s="137" t="str">
        <f t="shared" si="10"/>
        <v>H.01</v>
      </c>
      <c r="K299" s="137" t="str">
        <f t="shared" si="11"/>
        <v>F.01</v>
      </c>
    </row>
    <row r="300" spans="1:11" x14ac:dyDescent="0.3">
      <c r="A300" s="139">
        <v>9</v>
      </c>
      <c r="B300" s="139">
        <v>1</v>
      </c>
      <c r="C300" s="139">
        <v>2</v>
      </c>
      <c r="D300" s="137" t="s">
        <v>63</v>
      </c>
      <c r="E300" s="137" t="s">
        <v>32</v>
      </c>
      <c r="J300" s="137" t="str">
        <f t="shared" si="10"/>
        <v>A.01</v>
      </c>
      <c r="K300" s="137" t="str">
        <f t="shared" si="11"/>
        <v>E.01</v>
      </c>
    </row>
    <row r="301" spans="1:11" x14ac:dyDescent="0.3">
      <c r="A301" s="139">
        <v>9</v>
      </c>
      <c r="B301" s="139">
        <v>1</v>
      </c>
      <c r="C301" s="139">
        <v>3</v>
      </c>
      <c r="D301" s="137" t="s">
        <v>75</v>
      </c>
      <c r="E301" s="137" t="s">
        <v>51</v>
      </c>
      <c r="J301" s="137" t="str">
        <f t="shared" si="10"/>
        <v>C.01</v>
      </c>
      <c r="K301" s="137" t="str">
        <f t="shared" si="11"/>
        <v>G.01</v>
      </c>
    </row>
    <row r="302" spans="1:11" x14ac:dyDescent="0.3">
      <c r="A302" s="139">
        <v>9</v>
      </c>
      <c r="B302" s="139">
        <v>1</v>
      </c>
      <c r="C302" s="139">
        <v>4</v>
      </c>
      <c r="D302" s="137" t="s">
        <v>57</v>
      </c>
      <c r="E302" s="137" t="s">
        <v>45</v>
      </c>
      <c r="J302" s="137" t="str">
        <f t="shared" si="10"/>
        <v>B.01</v>
      </c>
      <c r="K302" s="137" t="str">
        <f t="shared" si="11"/>
        <v>D.01</v>
      </c>
    </row>
    <row r="303" spans="1:11" x14ac:dyDescent="0.3">
      <c r="A303" s="139">
        <v>9</v>
      </c>
      <c r="B303" s="139">
        <v>1</v>
      </c>
      <c r="C303" s="139">
        <v>5</v>
      </c>
      <c r="D303" s="137" t="s">
        <v>34</v>
      </c>
      <c r="E303" s="137" t="s">
        <v>87</v>
      </c>
      <c r="J303" s="137" t="str">
        <f t="shared" si="10"/>
        <v>I.01</v>
      </c>
      <c r="K303" s="137" t="str">
        <f t="shared" si="11"/>
        <v>A.02</v>
      </c>
    </row>
    <row r="304" spans="1:11" x14ac:dyDescent="0.3">
      <c r="A304" s="139">
        <v>9</v>
      </c>
      <c r="B304" s="139">
        <v>1</v>
      </c>
      <c r="C304" s="139">
        <v>6</v>
      </c>
      <c r="D304" s="137" t="s">
        <v>88</v>
      </c>
      <c r="E304" s="137" t="s">
        <v>46</v>
      </c>
      <c r="J304" s="137" t="str">
        <f t="shared" si="10"/>
        <v>B.02</v>
      </c>
      <c r="K304" s="137" t="str">
        <f t="shared" si="11"/>
        <v>I.02</v>
      </c>
    </row>
    <row r="305" spans="1:11" x14ac:dyDescent="0.3">
      <c r="A305" s="139">
        <v>9</v>
      </c>
      <c r="B305" s="139">
        <v>1</v>
      </c>
      <c r="C305" s="139">
        <v>7</v>
      </c>
      <c r="D305" s="137" t="s">
        <v>52</v>
      </c>
      <c r="E305" s="137" t="s">
        <v>64</v>
      </c>
      <c r="J305" s="137" t="str">
        <f t="shared" si="10"/>
        <v>E.02</v>
      </c>
      <c r="K305" s="137" t="str">
        <f t="shared" si="11"/>
        <v>C.02</v>
      </c>
    </row>
    <row r="306" spans="1:11" x14ac:dyDescent="0.3">
      <c r="A306" s="139">
        <v>9</v>
      </c>
      <c r="B306" s="139">
        <v>1</v>
      </c>
      <c r="C306" s="139">
        <v>8</v>
      </c>
      <c r="D306" s="137" t="s">
        <v>76</v>
      </c>
      <c r="E306" s="137" t="s">
        <v>82</v>
      </c>
      <c r="J306" s="137" t="str">
        <f t="shared" si="10"/>
        <v>H.02</v>
      </c>
      <c r="K306" s="137" t="str">
        <f t="shared" si="11"/>
        <v>G.02</v>
      </c>
    </row>
    <row r="307" spans="1:11" x14ac:dyDescent="0.3">
      <c r="A307" s="139">
        <v>9</v>
      </c>
      <c r="B307" s="139">
        <v>1</v>
      </c>
      <c r="C307" s="139">
        <v>9</v>
      </c>
      <c r="D307" s="137" t="s">
        <v>70</v>
      </c>
      <c r="E307" s="137" t="s">
        <v>58</v>
      </c>
      <c r="J307" s="137" t="str">
        <f t="shared" si="10"/>
        <v>D.02</v>
      </c>
      <c r="K307" s="137" t="str">
        <f t="shared" si="11"/>
        <v>F.02</v>
      </c>
    </row>
    <row r="308" spans="1:11" x14ac:dyDescent="0.3">
      <c r="A308" s="139">
        <v>9</v>
      </c>
      <c r="B308" s="139">
        <v>1</v>
      </c>
      <c r="C308" s="139">
        <v>10</v>
      </c>
      <c r="D308" s="137" t="s">
        <v>89</v>
      </c>
      <c r="E308" s="137" t="s">
        <v>65</v>
      </c>
      <c r="J308" s="137" t="str">
        <f t="shared" si="10"/>
        <v>E.03</v>
      </c>
      <c r="K308" s="137" t="str">
        <f t="shared" si="11"/>
        <v>I.03</v>
      </c>
    </row>
    <row r="309" spans="1:11" x14ac:dyDescent="0.3">
      <c r="A309" s="139">
        <v>9</v>
      </c>
      <c r="B309" s="139">
        <v>1</v>
      </c>
      <c r="C309" s="139">
        <v>11</v>
      </c>
      <c r="D309" s="137" t="s">
        <v>53</v>
      </c>
      <c r="E309" s="137" t="s">
        <v>36</v>
      </c>
      <c r="J309" s="137" t="str">
        <f t="shared" si="10"/>
        <v>A.03</v>
      </c>
      <c r="K309" s="137" t="str">
        <f t="shared" si="11"/>
        <v>C.03</v>
      </c>
    </row>
    <row r="310" spans="1:11" x14ac:dyDescent="0.3">
      <c r="A310" s="139">
        <v>9</v>
      </c>
      <c r="B310" s="139">
        <v>1</v>
      </c>
      <c r="C310" s="139">
        <v>12</v>
      </c>
      <c r="D310" s="137" t="s">
        <v>77</v>
      </c>
      <c r="E310" s="137" t="s">
        <v>71</v>
      </c>
      <c r="J310" s="137" t="str">
        <f t="shared" si="10"/>
        <v>F.03</v>
      </c>
      <c r="K310" s="137" t="str">
        <f t="shared" si="11"/>
        <v>G.03</v>
      </c>
    </row>
    <row r="311" spans="1:11" x14ac:dyDescent="0.3">
      <c r="A311" s="139">
        <v>9</v>
      </c>
      <c r="B311" s="139">
        <v>1</v>
      </c>
      <c r="C311" s="139">
        <v>13</v>
      </c>
      <c r="D311" s="137" t="s">
        <v>83</v>
      </c>
      <c r="E311" s="137" t="s">
        <v>47</v>
      </c>
      <c r="J311" s="137" t="str">
        <f t="shared" si="10"/>
        <v>B.03</v>
      </c>
      <c r="K311" s="137" t="str">
        <f t="shared" si="11"/>
        <v>H.03</v>
      </c>
    </row>
    <row r="312" spans="1:11" x14ac:dyDescent="0.3">
      <c r="A312" s="139">
        <v>9</v>
      </c>
      <c r="B312" s="139">
        <v>1</v>
      </c>
      <c r="C312" s="139">
        <v>14</v>
      </c>
      <c r="D312" s="137" t="s">
        <v>78</v>
      </c>
      <c r="E312" s="137" t="s">
        <v>59</v>
      </c>
      <c r="J312" s="137" t="str">
        <f t="shared" si="10"/>
        <v>D.03</v>
      </c>
      <c r="K312" s="137" t="str">
        <f t="shared" si="11"/>
        <v>G.04</v>
      </c>
    </row>
    <row r="313" spans="1:11" x14ac:dyDescent="0.3">
      <c r="A313" s="139">
        <v>9</v>
      </c>
      <c r="B313" s="139">
        <v>1</v>
      </c>
      <c r="C313" s="139">
        <v>15</v>
      </c>
      <c r="D313" s="137" t="s">
        <v>66</v>
      </c>
      <c r="E313" s="137" t="s">
        <v>72</v>
      </c>
      <c r="J313" s="137" t="str">
        <f t="shared" si="10"/>
        <v>F.04</v>
      </c>
      <c r="K313" s="137" t="str">
        <f t="shared" si="11"/>
        <v>E.04</v>
      </c>
    </row>
    <row r="314" spans="1:11" x14ac:dyDescent="0.3">
      <c r="A314" s="139">
        <v>9</v>
      </c>
      <c r="B314" s="139">
        <v>1</v>
      </c>
      <c r="C314" s="139">
        <v>16</v>
      </c>
      <c r="D314" s="137" t="s">
        <v>90</v>
      </c>
      <c r="E314" s="137" t="s">
        <v>84</v>
      </c>
      <c r="J314" s="137" t="str">
        <f t="shared" si="10"/>
        <v>H.04</v>
      </c>
      <c r="K314" s="137" t="str">
        <f t="shared" si="11"/>
        <v>I.04</v>
      </c>
    </row>
    <row r="315" spans="1:11" x14ac:dyDescent="0.3">
      <c r="A315" s="139">
        <v>9</v>
      </c>
      <c r="B315" s="139">
        <v>1</v>
      </c>
      <c r="C315" s="139">
        <v>17</v>
      </c>
      <c r="D315" s="137" t="s">
        <v>38</v>
      </c>
      <c r="E315" s="137" t="s">
        <v>60</v>
      </c>
      <c r="J315" s="137" t="str">
        <f t="shared" si="10"/>
        <v>D.04</v>
      </c>
      <c r="K315" s="137" t="str">
        <f t="shared" si="11"/>
        <v>A.04</v>
      </c>
    </row>
    <row r="316" spans="1:11" x14ac:dyDescent="0.3">
      <c r="A316" s="139">
        <v>9</v>
      </c>
      <c r="B316" s="139">
        <v>1</v>
      </c>
      <c r="C316" s="139">
        <v>18</v>
      </c>
      <c r="D316" s="137" t="s">
        <v>48</v>
      </c>
      <c r="E316" s="137" t="s">
        <v>54</v>
      </c>
      <c r="J316" s="137" t="str">
        <f t="shared" si="10"/>
        <v>C.04</v>
      </c>
      <c r="K316" s="137" t="str">
        <f t="shared" si="11"/>
        <v>B.04</v>
      </c>
    </row>
    <row r="317" spans="1:11" x14ac:dyDescent="0.3">
      <c r="A317" s="139">
        <v>9</v>
      </c>
      <c r="B317" s="139">
        <v>1</v>
      </c>
      <c r="C317" s="139">
        <v>19</v>
      </c>
      <c r="D317" s="137" t="s">
        <v>85</v>
      </c>
      <c r="E317" s="137" t="s">
        <v>67</v>
      </c>
      <c r="J317" s="137" t="str">
        <f t="shared" si="10"/>
        <v>E.05</v>
      </c>
      <c r="K317" s="137" t="str">
        <f t="shared" si="11"/>
        <v>H.05</v>
      </c>
    </row>
    <row r="318" spans="1:11" x14ac:dyDescent="0.3">
      <c r="A318" s="139">
        <v>9</v>
      </c>
      <c r="B318" s="139">
        <v>1</v>
      </c>
      <c r="C318" s="139">
        <v>20</v>
      </c>
      <c r="D318" s="137" t="s">
        <v>40</v>
      </c>
      <c r="E318" s="137" t="s">
        <v>91</v>
      </c>
      <c r="J318" s="137" t="str">
        <f t="shared" si="10"/>
        <v>I.05</v>
      </c>
      <c r="K318" s="137" t="str">
        <f t="shared" si="11"/>
        <v>A.05</v>
      </c>
    </row>
    <row r="319" spans="1:11" x14ac:dyDescent="0.3">
      <c r="A319" s="139">
        <v>9</v>
      </c>
      <c r="B319" s="139">
        <v>1</v>
      </c>
      <c r="C319" s="139">
        <v>21</v>
      </c>
      <c r="D319" s="137" t="s">
        <v>55</v>
      </c>
      <c r="E319" s="137" t="s">
        <v>61</v>
      </c>
      <c r="J319" s="137" t="str">
        <f t="shared" si="10"/>
        <v>D.05</v>
      </c>
      <c r="K319" s="137" t="str">
        <f t="shared" si="11"/>
        <v>C.05</v>
      </c>
    </row>
    <row r="320" spans="1:11" x14ac:dyDescent="0.3">
      <c r="A320" s="139">
        <v>9</v>
      </c>
      <c r="B320" s="139">
        <v>1</v>
      </c>
      <c r="C320" s="139">
        <v>22</v>
      </c>
      <c r="D320" s="137" t="s">
        <v>73</v>
      </c>
      <c r="E320" s="137" t="s">
        <v>49</v>
      </c>
      <c r="J320" s="137" t="str">
        <f t="shared" si="10"/>
        <v>B.05</v>
      </c>
      <c r="K320" s="137" t="str">
        <f t="shared" si="11"/>
        <v>F.05</v>
      </c>
    </row>
    <row r="321" spans="1:11" x14ac:dyDescent="0.3">
      <c r="A321" s="139">
        <v>9</v>
      </c>
      <c r="B321" s="139">
        <v>1</v>
      </c>
      <c r="C321" s="139">
        <v>23</v>
      </c>
      <c r="D321" s="137" t="s">
        <v>86</v>
      </c>
      <c r="E321" s="137" t="s">
        <v>79</v>
      </c>
      <c r="J321" s="137" t="str">
        <f t="shared" si="10"/>
        <v>G.05</v>
      </c>
      <c r="K321" s="137" t="str">
        <f t="shared" si="11"/>
        <v>H.06</v>
      </c>
    </row>
    <row r="322" spans="1:11" x14ac:dyDescent="0.3">
      <c r="A322" s="139">
        <v>9</v>
      </c>
      <c r="B322" s="139">
        <v>1</v>
      </c>
      <c r="C322" s="139">
        <v>24</v>
      </c>
      <c r="D322" s="137" t="s">
        <v>42</v>
      </c>
      <c r="E322" s="137" t="s">
        <v>50</v>
      </c>
      <c r="J322" s="137" t="str">
        <f t="shared" si="10"/>
        <v>B.06</v>
      </c>
      <c r="K322" s="137" t="str">
        <f t="shared" si="11"/>
        <v>A.06</v>
      </c>
    </row>
    <row r="323" spans="1:11" x14ac:dyDescent="0.3">
      <c r="A323" s="139">
        <v>9</v>
      </c>
      <c r="B323" s="139">
        <v>1</v>
      </c>
      <c r="C323" s="139">
        <v>25</v>
      </c>
      <c r="D323" s="137" t="s">
        <v>80</v>
      </c>
      <c r="E323" s="137" t="s">
        <v>62</v>
      </c>
      <c r="J323" s="137" t="str">
        <f t="shared" si="10"/>
        <v>D.06</v>
      </c>
      <c r="K323" s="137" t="str">
        <f t="shared" si="11"/>
        <v>G.06</v>
      </c>
    </row>
    <row r="324" spans="1:11" x14ac:dyDescent="0.3">
      <c r="A324" s="139">
        <v>9</v>
      </c>
      <c r="B324" s="139">
        <v>1</v>
      </c>
      <c r="C324" s="139">
        <v>26</v>
      </c>
      <c r="D324" s="137" t="s">
        <v>68</v>
      </c>
      <c r="E324" s="137" t="s">
        <v>92</v>
      </c>
      <c r="J324" s="137" t="str">
        <f t="shared" si="10"/>
        <v>I.06</v>
      </c>
      <c r="K324" s="137" t="str">
        <f t="shared" si="11"/>
        <v>E.06</v>
      </c>
    </row>
    <row r="325" spans="1:11" x14ac:dyDescent="0.3">
      <c r="A325" s="139">
        <v>9</v>
      </c>
      <c r="B325" s="139">
        <v>1</v>
      </c>
      <c r="C325" s="139">
        <v>27</v>
      </c>
      <c r="D325" s="137" t="s">
        <v>74</v>
      </c>
      <c r="E325" s="137" t="s">
        <v>56</v>
      </c>
      <c r="J325" s="137" t="str">
        <f t="shared" si="10"/>
        <v>C.06</v>
      </c>
      <c r="K325" s="137" t="str">
        <f t="shared" si="11"/>
        <v>F.06</v>
      </c>
    </row>
    <row r="326" spans="1:11" x14ac:dyDescent="0.3">
      <c r="A326" s="139">
        <v>9</v>
      </c>
      <c r="B326" s="139">
        <v>2</v>
      </c>
      <c r="C326" s="139">
        <v>1</v>
      </c>
      <c r="D326" s="137" t="s">
        <v>87</v>
      </c>
      <c r="E326" s="137" t="s">
        <v>57</v>
      </c>
      <c r="J326" s="137" t="str">
        <f t="shared" si="10"/>
        <v>D.01</v>
      </c>
      <c r="K326" s="137" t="str">
        <f t="shared" si="11"/>
        <v>I.01</v>
      </c>
    </row>
    <row r="327" spans="1:11" x14ac:dyDescent="0.3">
      <c r="A327" s="139">
        <v>9</v>
      </c>
      <c r="B327" s="139">
        <v>2</v>
      </c>
      <c r="C327" s="139">
        <v>2</v>
      </c>
      <c r="D327" s="137" t="s">
        <v>45</v>
      </c>
      <c r="E327" s="137" t="s">
        <v>69</v>
      </c>
      <c r="J327" s="137" t="str">
        <f t="shared" si="10"/>
        <v>F.01</v>
      </c>
      <c r="K327" s="137" t="str">
        <f t="shared" si="11"/>
        <v>B.01</v>
      </c>
    </row>
    <row r="328" spans="1:11" x14ac:dyDescent="0.3">
      <c r="A328" s="139">
        <v>9</v>
      </c>
      <c r="B328" s="139">
        <v>2</v>
      </c>
      <c r="C328" s="139">
        <v>3</v>
      </c>
      <c r="D328" s="137" t="s">
        <v>75</v>
      </c>
      <c r="E328" s="137" t="s">
        <v>63</v>
      </c>
      <c r="J328" s="137" t="str">
        <f t="shared" si="10"/>
        <v>E.01</v>
      </c>
      <c r="K328" s="137" t="str">
        <f t="shared" si="11"/>
        <v>G.01</v>
      </c>
    </row>
    <row r="329" spans="1:11" x14ac:dyDescent="0.3">
      <c r="A329" s="139">
        <v>9</v>
      </c>
      <c r="B329" s="139">
        <v>2</v>
      </c>
      <c r="C329" s="139">
        <v>4</v>
      </c>
      <c r="D329" s="137" t="s">
        <v>81</v>
      </c>
      <c r="E329" s="137" t="s">
        <v>51</v>
      </c>
      <c r="J329" s="137" t="str">
        <f t="shared" si="10"/>
        <v>C.01</v>
      </c>
      <c r="K329" s="137" t="str">
        <f t="shared" si="11"/>
        <v>H.01</v>
      </c>
    </row>
    <row r="330" spans="1:11" x14ac:dyDescent="0.3">
      <c r="A330" s="139">
        <v>9</v>
      </c>
      <c r="B330" s="139">
        <v>2</v>
      </c>
      <c r="C330" s="139">
        <v>5</v>
      </c>
      <c r="D330" s="137" t="s">
        <v>70</v>
      </c>
      <c r="E330" s="137" t="s">
        <v>32</v>
      </c>
      <c r="J330" s="137" t="str">
        <f t="shared" si="10"/>
        <v>A.01</v>
      </c>
      <c r="K330" s="137" t="str">
        <f t="shared" si="11"/>
        <v>F.02</v>
      </c>
    </row>
    <row r="331" spans="1:11" x14ac:dyDescent="0.3">
      <c r="A331" s="139">
        <v>9</v>
      </c>
      <c r="B331" s="139">
        <v>2</v>
      </c>
      <c r="C331" s="139">
        <v>6</v>
      </c>
      <c r="D331" s="137" t="s">
        <v>34</v>
      </c>
      <c r="E331" s="137" t="s">
        <v>52</v>
      </c>
      <c r="J331" s="137" t="str">
        <f t="shared" si="10"/>
        <v>C.02</v>
      </c>
      <c r="K331" s="137" t="str">
        <f t="shared" si="11"/>
        <v>A.02</v>
      </c>
    </row>
    <row r="332" spans="1:11" x14ac:dyDescent="0.3">
      <c r="A332" s="139">
        <v>9</v>
      </c>
      <c r="B332" s="139">
        <v>2</v>
      </c>
      <c r="C332" s="139">
        <v>7</v>
      </c>
      <c r="D332" s="137" t="s">
        <v>46</v>
      </c>
      <c r="E332" s="137" t="s">
        <v>82</v>
      </c>
      <c r="J332" s="137" t="str">
        <f t="shared" si="10"/>
        <v>H.02</v>
      </c>
      <c r="K332" s="137" t="str">
        <f t="shared" si="11"/>
        <v>B.02</v>
      </c>
    </row>
    <row r="333" spans="1:11" x14ac:dyDescent="0.3">
      <c r="A333" s="139">
        <v>9</v>
      </c>
      <c r="B333" s="139">
        <v>2</v>
      </c>
      <c r="C333" s="139">
        <v>8</v>
      </c>
      <c r="D333" s="137" t="s">
        <v>76</v>
      </c>
      <c r="E333" s="137" t="s">
        <v>88</v>
      </c>
      <c r="J333" s="137" t="str">
        <f t="shared" si="10"/>
        <v>I.02</v>
      </c>
      <c r="K333" s="137" t="str">
        <f t="shared" si="11"/>
        <v>G.02</v>
      </c>
    </row>
    <row r="334" spans="1:11" x14ac:dyDescent="0.3">
      <c r="A334" s="139">
        <v>9</v>
      </c>
      <c r="B334" s="139">
        <v>2</v>
      </c>
      <c r="C334" s="139">
        <v>9</v>
      </c>
      <c r="D334" s="137" t="s">
        <v>64</v>
      </c>
      <c r="E334" s="137" t="s">
        <v>58</v>
      </c>
      <c r="J334" s="137" t="str">
        <f t="shared" si="10"/>
        <v>D.02</v>
      </c>
      <c r="K334" s="137" t="str">
        <f t="shared" si="11"/>
        <v>E.02</v>
      </c>
    </row>
    <row r="335" spans="1:11" x14ac:dyDescent="0.3">
      <c r="A335" s="139">
        <v>9</v>
      </c>
      <c r="B335" s="139">
        <v>2</v>
      </c>
      <c r="C335" s="139">
        <v>10</v>
      </c>
      <c r="D335" s="137" t="s">
        <v>71</v>
      </c>
      <c r="E335" s="137" t="s">
        <v>89</v>
      </c>
      <c r="J335" s="137" t="str">
        <f t="shared" si="10"/>
        <v>I.03</v>
      </c>
      <c r="K335" s="137" t="str">
        <f t="shared" si="11"/>
        <v>F.03</v>
      </c>
    </row>
    <row r="336" spans="1:11" x14ac:dyDescent="0.3">
      <c r="A336" s="139">
        <v>9</v>
      </c>
      <c r="B336" s="139">
        <v>2</v>
      </c>
      <c r="C336" s="139">
        <v>11</v>
      </c>
      <c r="D336" s="137" t="s">
        <v>59</v>
      </c>
      <c r="E336" s="137" t="s">
        <v>83</v>
      </c>
      <c r="J336" s="137" t="str">
        <f t="shared" si="10"/>
        <v>H.03</v>
      </c>
      <c r="K336" s="137" t="str">
        <f t="shared" si="11"/>
        <v>D.03</v>
      </c>
    </row>
    <row r="337" spans="1:11" x14ac:dyDescent="0.3">
      <c r="A337" s="139">
        <v>9</v>
      </c>
      <c r="B337" s="139">
        <v>2</v>
      </c>
      <c r="C337" s="139">
        <v>12</v>
      </c>
      <c r="D337" s="137" t="s">
        <v>53</v>
      </c>
      <c r="E337" s="137" t="s">
        <v>65</v>
      </c>
      <c r="J337" s="137" t="str">
        <f t="shared" si="10"/>
        <v>E.03</v>
      </c>
      <c r="K337" s="137" t="str">
        <f t="shared" si="11"/>
        <v>C.03</v>
      </c>
    </row>
    <row r="338" spans="1:11" x14ac:dyDescent="0.3">
      <c r="A338" s="139">
        <v>9</v>
      </c>
      <c r="B338" s="139">
        <v>2</v>
      </c>
      <c r="C338" s="139">
        <v>13</v>
      </c>
      <c r="D338" s="137" t="s">
        <v>47</v>
      </c>
      <c r="E338" s="137" t="s">
        <v>77</v>
      </c>
      <c r="J338" s="137" t="str">
        <f t="shared" si="10"/>
        <v>G.03</v>
      </c>
      <c r="K338" s="137" t="str">
        <f t="shared" si="11"/>
        <v>B.03</v>
      </c>
    </row>
    <row r="339" spans="1:11" x14ac:dyDescent="0.3">
      <c r="A339" s="139">
        <v>9</v>
      </c>
      <c r="B339" s="139">
        <v>2</v>
      </c>
      <c r="C339" s="139">
        <v>14</v>
      </c>
      <c r="D339" s="137" t="s">
        <v>72</v>
      </c>
      <c r="E339" s="137" t="s">
        <v>36</v>
      </c>
      <c r="J339" s="137" t="str">
        <f t="shared" si="10"/>
        <v>A.03</v>
      </c>
      <c r="K339" s="137" t="str">
        <f t="shared" si="11"/>
        <v>F.04</v>
      </c>
    </row>
    <row r="340" spans="1:11" x14ac:dyDescent="0.3">
      <c r="A340" s="139">
        <v>9</v>
      </c>
      <c r="B340" s="139">
        <v>2</v>
      </c>
      <c r="C340" s="139">
        <v>15</v>
      </c>
      <c r="D340" s="137" t="s">
        <v>78</v>
      </c>
      <c r="E340" s="137" t="s">
        <v>84</v>
      </c>
      <c r="J340" s="137" t="str">
        <f t="shared" si="10"/>
        <v>H.04</v>
      </c>
      <c r="K340" s="137" t="str">
        <f t="shared" si="11"/>
        <v>G.04</v>
      </c>
    </row>
    <row r="341" spans="1:11" x14ac:dyDescent="0.3">
      <c r="A341" s="139">
        <v>9</v>
      </c>
      <c r="B341" s="139">
        <v>2</v>
      </c>
      <c r="C341" s="139">
        <v>16</v>
      </c>
      <c r="D341" s="137" t="s">
        <v>60</v>
      </c>
      <c r="E341" s="137" t="s">
        <v>90</v>
      </c>
      <c r="J341" s="137" t="str">
        <f t="shared" si="10"/>
        <v>I.04</v>
      </c>
      <c r="K341" s="137" t="str">
        <f t="shared" si="11"/>
        <v>D.04</v>
      </c>
    </row>
    <row r="342" spans="1:11" x14ac:dyDescent="0.3">
      <c r="A342" s="139">
        <v>9</v>
      </c>
      <c r="B342" s="139">
        <v>2</v>
      </c>
      <c r="C342" s="139">
        <v>17</v>
      </c>
      <c r="D342" s="137" t="s">
        <v>54</v>
      </c>
      <c r="E342" s="137" t="s">
        <v>66</v>
      </c>
      <c r="J342" s="137" t="str">
        <f t="shared" si="10"/>
        <v>E.04</v>
      </c>
      <c r="K342" s="137" t="str">
        <f t="shared" si="11"/>
        <v>C.04</v>
      </c>
    </row>
    <row r="343" spans="1:11" x14ac:dyDescent="0.3">
      <c r="A343" s="139">
        <v>9</v>
      </c>
      <c r="B343" s="139">
        <v>2</v>
      </c>
      <c r="C343" s="139">
        <v>18</v>
      </c>
      <c r="D343" s="137" t="s">
        <v>48</v>
      </c>
      <c r="E343" s="137" t="s">
        <v>38</v>
      </c>
      <c r="J343" s="137" t="str">
        <f t="shared" si="10"/>
        <v>A.04</v>
      </c>
      <c r="K343" s="137" t="str">
        <f t="shared" si="11"/>
        <v>B.04</v>
      </c>
    </row>
    <row r="344" spans="1:11" x14ac:dyDescent="0.3">
      <c r="A344" s="139">
        <v>9</v>
      </c>
      <c r="B344" s="139">
        <v>2</v>
      </c>
      <c r="C344" s="139">
        <v>19</v>
      </c>
      <c r="D344" s="137" t="s">
        <v>91</v>
      </c>
      <c r="E344" s="137" t="s">
        <v>79</v>
      </c>
      <c r="J344" s="137" t="str">
        <f t="shared" si="10"/>
        <v>G.05</v>
      </c>
      <c r="K344" s="137" t="str">
        <f t="shared" si="11"/>
        <v>I.05</v>
      </c>
    </row>
    <row r="345" spans="1:11" x14ac:dyDescent="0.3">
      <c r="A345" s="139">
        <v>9</v>
      </c>
      <c r="B345" s="139">
        <v>2</v>
      </c>
      <c r="C345" s="139">
        <v>20</v>
      </c>
      <c r="D345" s="137" t="s">
        <v>61</v>
      </c>
      <c r="E345" s="137" t="s">
        <v>85</v>
      </c>
      <c r="J345" s="137" t="str">
        <f t="shared" si="10"/>
        <v>H.05</v>
      </c>
      <c r="K345" s="137" t="str">
        <f t="shared" si="11"/>
        <v>D.05</v>
      </c>
    </row>
    <row r="346" spans="1:11" x14ac:dyDescent="0.3">
      <c r="A346" s="139">
        <v>9</v>
      </c>
      <c r="B346" s="139">
        <v>2</v>
      </c>
      <c r="C346" s="139">
        <v>21</v>
      </c>
      <c r="D346" s="137" t="s">
        <v>67</v>
      </c>
      <c r="E346" s="137" t="s">
        <v>40</v>
      </c>
      <c r="J346" s="137" t="str">
        <f t="shared" si="10"/>
        <v>A.05</v>
      </c>
      <c r="K346" s="137" t="str">
        <f t="shared" si="11"/>
        <v>E.05</v>
      </c>
    </row>
    <row r="347" spans="1:11" x14ac:dyDescent="0.3">
      <c r="A347" s="139">
        <v>9</v>
      </c>
      <c r="B347" s="139">
        <v>2</v>
      </c>
      <c r="C347" s="139">
        <v>22</v>
      </c>
      <c r="D347" s="137" t="s">
        <v>55</v>
      </c>
      <c r="E347" s="137" t="s">
        <v>49</v>
      </c>
      <c r="J347" s="137" t="str">
        <f t="shared" si="10"/>
        <v>B.05</v>
      </c>
      <c r="K347" s="137" t="str">
        <f t="shared" si="11"/>
        <v>C.05</v>
      </c>
    </row>
    <row r="348" spans="1:11" x14ac:dyDescent="0.3">
      <c r="A348" s="139">
        <v>9</v>
      </c>
      <c r="B348" s="139">
        <v>2</v>
      </c>
      <c r="C348" s="139">
        <v>23</v>
      </c>
      <c r="D348" s="137" t="s">
        <v>68</v>
      </c>
      <c r="E348" s="137" t="s">
        <v>73</v>
      </c>
      <c r="J348" s="137" t="str">
        <f t="shared" si="10"/>
        <v>F.05</v>
      </c>
      <c r="K348" s="137" t="str">
        <f t="shared" si="11"/>
        <v>E.06</v>
      </c>
    </row>
    <row r="349" spans="1:11" x14ac:dyDescent="0.3">
      <c r="A349" s="139">
        <v>9</v>
      </c>
      <c r="B349" s="139">
        <v>2</v>
      </c>
      <c r="C349" s="139">
        <v>24</v>
      </c>
      <c r="D349" s="137" t="s">
        <v>50</v>
      </c>
      <c r="E349" s="137" t="s">
        <v>56</v>
      </c>
      <c r="J349" s="137" t="str">
        <f t="shared" ref="J349:J412" si="12">E349</f>
        <v>C.06</v>
      </c>
      <c r="K349" s="137" t="str">
        <f t="shared" ref="K349:K412" si="13">D349</f>
        <v>B.06</v>
      </c>
    </row>
    <row r="350" spans="1:11" x14ac:dyDescent="0.3">
      <c r="A350" s="139">
        <v>9</v>
      </c>
      <c r="B350" s="139">
        <v>2</v>
      </c>
      <c r="C350" s="139">
        <v>25</v>
      </c>
      <c r="D350" s="137" t="s">
        <v>86</v>
      </c>
      <c r="E350" s="137" t="s">
        <v>42</v>
      </c>
      <c r="J350" s="137" t="str">
        <f t="shared" si="12"/>
        <v>A.06</v>
      </c>
      <c r="K350" s="137" t="str">
        <f t="shared" si="13"/>
        <v>H.06</v>
      </c>
    </row>
    <row r="351" spans="1:11" x14ac:dyDescent="0.3">
      <c r="A351" s="139">
        <v>9</v>
      </c>
      <c r="B351" s="139">
        <v>2</v>
      </c>
      <c r="C351" s="139">
        <v>26</v>
      </c>
      <c r="D351" s="137" t="s">
        <v>92</v>
      </c>
      <c r="E351" s="137" t="s">
        <v>80</v>
      </c>
      <c r="J351" s="137" t="str">
        <f t="shared" si="12"/>
        <v>G.06</v>
      </c>
      <c r="K351" s="137" t="str">
        <f t="shared" si="13"/>
        <v>I.06</v>
      </c>
    </row>
    <row r="352" spans="1:11" x14ac:dyDescent="0.3">
      <c r="A352" s="139">
        <v>9</v>
      </c>
      <c r="B352" s="139">
        <v>2</v>
      </c>
      <c r="C352" s="139">
        <v>27</v>
      </c>
      <c r="D352" s="137" t="s">
        <v>62</v>
      </c>
      <c r="E352" s="137" t="s">
        <v>74</v>
      </c>
      <c r="J352" s="137" t="str">
        <f t="shared" si="12"/>
        <v>F.06</v>
      </c>
      <c r="K352" s="137" t="str">
        <f t="shared" si="13"/>
        <v>D.06</v>
      </c>
    </row>
    <row r="353" spans="1:11" x14ac:dyDescent="0.3">
      <c r="A353" s="139">
        <v>9</v>
      </c>
      <c r="B353" s="139">
        <v>3</v>
      </c>
      <c r="C353" s="139">
        <v>1</v>
      </c>
      <c r="D353" s="137" t="s">
        <v>63</v>
      </c>
      <c r="E353" s="137" t="s">
        <v>87</v>
      </c>
      <c r="J353" s="137" t="str">
        <f t="shared" si="12"/>
        <v>I.01</v>
      </c>
      <c r="K353" s="137" t="str">
        <f t="shared" si="13"/>
        <v>E.01</v>
      </c>
    </row>
    <row r="354" spans="1:11" x14ac:dyDescent="0.3">
      <c r="A354" s="139">
        <v>9</v>
      </c>
      <c r="B354" s="139">
        <v>3</v>
      </c>
      <c r="C354" s="139">
        <v>2</v>
      </c>
      <c r="D354" s="137" t="s">
        <v>81</v>
      </c>
      <c r="E354" s="137" t="s">
        <v>57</v>
      </c>
      <c r="J354" s="137" t="str">
        <f t="shared" si="12"/>
        <v>D.01</v>
      </c>
      <c r="K354" s="137" t="str">
        <f t="shared" si="13"/>
        <v>H.01</v>
      </c>
    </row>
    <row r="355" spans="1:11" x14ac:dyDescent="0.3">
      <c r="A355" s="139">
        <v>9</v>
      </c>
      <c r="B355" s="139">
        <v>3</v>
      </c>
      <c r="C355" s="139">
        <v>3</v>
      </c>
      <c r="D355" s="137" t="s">
        <v>32</v>
      </c>
      <c r="E355" s="137" t="s">
        <v>75</v>
      </c>
      <c r="J355" s="137" t="str">
        <f t="shared" si="12"/>
        <v>G.01</v>
      </c>
      <c r="K355" s="137" t="str">
        <f t="shared" si="13"/>
        <v>A.01</v>
      </c>
    </row>
    <row r="356" spans="1:11" x14ac:dyDescent="0.3">
      <c r="A356" s="139">
        <v>9</v>
      </c>
      <c r="B356" s="139">
        <v>3</v>
      </c>
      <c r="C356" s="139">
        <v>4</v>
      </c>
      <c r="D356" s="137" t="s">
        <v>51</v>
      </c>
      <c r="E356" s="137" t="s">
        <v>69</v>
      </c>
      <c r="J356" s="137" t="str">
        <f t="shared" si="12"/>
        <v>F.01</v>
      </c>
      <c r="K356" s="137" t="str">
        <f t="shared" si="13"/>
        <v>C.01</v>
      </c>
    </row>
    <row r="357" spans="1:11" x14ac:dyDescent="0.3">
      <c r="A357" s="139">
        <v>9</v>
      </c>
      <c r="B357" s="139">
        <v>3</v>
      </c>
      <c r="C357" s="139">
        <v>5</v>
      </c>
      <c r="D357" s="137" t="s">
        <v>64</v>
      </c>
      <c r="E357" s="137" t="s">
        <v>45</v>
      </c>
      <c r="J357" s="137" t="str">
        <f t="shared" si="12"/>
        <v>B.01</v>
      </c>
      <c r="K357" s="137" t="str">
        <f t="shared" si="13"/>
        <v>E.02</v>
      </c>
    </row>
    <row r="358" spans="1:11" x14ac:dyDescent="0.3">
      <c r="A358" s="139">
        <v>9</v>
      </c>
      <c r="B358" s="139">
        <v>3</v>
      </c>
      <c r="C358" s="139">
        <v>6</v>
      </c>
      <c r="D358" s="137" t="s">
        <v>46</v>
      </c>
      <c r="E358" s="137" t="s">
        <v>76</v>
      </c>
      <c r="J358" s="137" t="str">
        <f t="shared" si="12"/>
        <v>G.02</v>
      </c>
      <c r="K358" s="137" t="str">
        <f t="shared" si="13"/>
        <v>B.02</v>
      </c>
    </row>
    <row r="359" spans="1:11" x14ac:dyDescent="0.3">
      <c r="A359" s="139">
        <v>9</v>
      </c>
      <c r="B359" s="139">
        <v>3</v>
      </c>
      <c r="C359" s="139">
        <v>7</v>
      </c>
      <c r="D359" s="137" t="s">
        <v>82</v>
      </c>
      <c r="E359" s="137" t="s">
        <v>70</v>
      </c>
      <c r="J359" s="137" t="str">
        <f t="shared" si="12"/>
        <v>F.02</v>
      </c>
      <c r="K359" s="137" t="str">
        <f t="shared" si="13"/>
        <v>H.02</v>
      </c>
    </row>
    <row r="360" spans="1:11" x14ac:dyDescent="0.3">
      <c r="A360" s="139">
        <v>9</v>
      </c>
      <c r="B360" s="139">
        <v>3</v>
      </c>
      <c r="C360" s="139">
        <v>8</v>
      </c>
      <c r="D360" s="137" t="s">
        <v>52</v>
      </c>
      <c r="E360" s="137" t="s">
        <v>88</v>
      </c>
      <c r="J360" s="137" t="str">
        <f t="shared" si="12"/>
        <v>I.02</v>
      </c>
      <c r="K360" s="137" t="str">
        <f t="shared" si="13"/>
        <v>C.02</v>
      </c>
    </row>
    <row r="361" spans="1:11" x14ac:dyDescent="0.3">
      <c r="A361" s="139">
        <v>9</v>
      </c>
      <c r="B361" s="139">
        <v>3</v>
      </c>
      <c r="C361" s="139">
        <v>9</v>
      </c>
      <c r="D361" s="137" t="s">
        <v>58</v>
      </c>
      <c r="E361" s="137" t="s">
        <v>34</v>
      </c>
      <c r="J361" s="137" t="str">
        <f t="shared" si="12"/>
        <v>A.02</v>
      </c>
      <c r="K361" s="137" t="str">
        <f t="shared" si="13"/>
        <v>D.02</v>
      </c>
    </row>
    <row r="362" spans="1:11" x14ac:dyDescent="0.3">
      <c r="A362" s="139">
        <v>9</v>
      </c>
      <c r="B362" s="139">
        <v>3</v>
      </c>
      <c r="C362" s="139">
        <v>10</v>
      </c>
      <c r="D362" s="137" t="s">
        <v>59</v>
      </c>
      <c r="E362" s="137" t="s">
        <v>71</v>
      </c>
      <c r="J362" s="137" t="str">
        <f t="shared" si="12"/>
        <v>F.03</v>
      </c>
      <c r="K362" s="137" t="str">
        <f t="shared" si="13"/>
        <v>D.03</v>
      </c>
    </row>
    <row r="363" spans="1:11" x14ac:dyDescent="0.3">
      <c r="A363" s="139">
        <v>9</v>
      </c>
      <c r="B363" s="139">
        <v>3</v>
      </c>
      <c r="C363" s="139">
        <v>11</v>
      </c>
      <c r="D363" s="137" t="s">
        <v>65</v>
      </c>
      <c r="E363" s="137" t="s">
        <v>77</v>
      </c>
      <c r="J363" s="137" t="str">
        <f t="shared" si="12"/>
        <v>G.03</v>
      </c>
      <c r="K363" s="137" t="str">
        <f t="shared" si="13"/>
        <v>E.03</v>
      </c>
    </row>
    <row r="364" spans="1:11" x14ac:dyDescent="0.3">
      <c r="A364" s="139">
        <v>9</v>
      </c>
      <c r="B364" s="139">
        <v>3</v>
      </c>
      <c r="C364" s="139">
        <v>12</v>
      </c>
      <c r="D364" s="137" t="s">
        <v>89</v>
      </c>
      <c r="E364" s="137" t="s">
        <v>53</v>
      </c>
      <c r="J364" s="137" t="str">
        <f t="shared" si="12"/>
        <v>C.03</v>
      </c>
      <c r="K364" s="137" t="str">
        <f t="shared" si="13"/>
        <v>I.03</v>
      </c>
    </row>
    <row r="365" spans="1:11" x14ac:dyDescent="0.3">
      <c r="A365" s="139">
        <v>9</v>
      </c>
      <c r="B365" s="139">
        <v>3</v>
      </c>
      <c r="C365" s="139">
        <v>13</v>
      </c>
      <c r="D365" s="137" t="s">
        <v>36</v>
      </c>
      <c r="E365" s="137" t="s">
        <v>47</v>
      </c>
      <c r="J365" s="137" t="str">
        <f t="shared" si="12"/>
        <v>B.03</v>
      </c>
      <c r="K365" s="137" t="str">
        <f t="shared" si="13"/>
        <v>A.03</v>
      </c>
    </row>
    <row r="366" spans="1:11" x14ac:dyDescent="0.3">
      <c r="A366" s="139">
        <v>9</v>
      </c>
      <c r="B366" s="139">
        <v>3</v>
      </c>
      <c r="C366" s="139">
        <v>14</v>
      </c>
      <c r="D366" s="137" t="s">
        <v>38</v>
      </c>
      <c r="E366" s="137" t="s">
        <v>83</v>
      </c>
      <c r="J366" s="137" t="str">
        <f t="shared" si="12"/>
        <v>H.03</v>
      </c>
      <c r="K366" s="137" t="str">
        <f t="shared" si="13"/>
        <v>A.04</v>
      </c>
    </row>
    <row r="367" spans="1:11" x14ac:dyDescent="0.3">
      <c r="A367" s="139">
        <v>9</v>
      </c>
      <c r="B367" s="139">
        <v>3</v>
      </c>
      <c r="C367" s="139">
        <v>15</v>
      </c>
      <c r="D367" s="137" t="s">
        <v>84</v>
      </c>
      <c r="E367" s="28" t="s">
        <v>66</v>
      </c>
      <c r="J367" s="28" t="str">
        <f t="shared" si="12"/>
        <v>E.04</v>
      </c>
      <c r="K367" s="137" t="str">
        <f t="shared" si="13"/>
        <v>H.04</v>
      </c>
    </row>
    <row r="368" spans="1:11" x14ac:dyDescent="0.3">
      <c r="A368" s="139">
        <v>9</v>
      </c>
      <c r="B368" s="139">
        <v>3</v>
      </c>
      <c r="C368" s="139">
        <v>16</v>
      </c>
      <c r="D368" s="137" t="s">
        <v>72</v>
      </c>
      <c r="E368" s="137" t="s">
        <v>78</v>
      </c>
      <c r="J368" s="137" t="str">
        <f t="shared" si="12"/>
        <v>G.04</v>
      </c>
      <c r="K368" s="137" t="str">
        <f t="shared" si="13"/>
        <v>F.04</v>
      </c>
    </row>
    <row r="369" spans="1:11" x14ac:dyDescent="0.3">
      <c r="A369" s="139">
        <v>9</v>
      </c>
      <c r="B369" s="139">
        <v>3</v>
      </c>
      <c r="C369" s="139">
        <v>17</v>
      </c>
      <c r="D369" s="137" t="s">
        <v>90</v>
      </c>
      <c r="E369" s="137" t="s">
        <v>48</v>
      </c>
      <c r="J369" s="137" t="str">
        <f t="shared" si="12"/>
        <v>B.04</v>
      </c>
      <c r="K369" s="137" t="str">
        <f t="shared" si="13"/>
        <v>I.04</v>
      </c>
    </row>
    <row r="370" spans="1:11" x14ac:dyDescent="0.3">
      <c r="A370" s="139">
        <v>9</v>
      </c>
      <c r="B370" s="139">
        <v>3</v>
      </c>
      <c r="C370" s="139">
        <v>18</v>
      </c>
      <c r="D370" s="137" t="s">
        <v>60</v>
      </c>
      <c r="E370" s="137" t="s">
        <v>54</v>
      </c>
      <c r="J370" s="137" t="str">
        <f t="shared" si="12"/>
        <v>C.04</v>
      </c>
      <c r="K370" s="137" t="str">
        <f t="shared" si="13"/>
        <v>D.04</v>
      </c>
    </row>
    <row r="371" spans="1:11" x14ac:dyDescent="0.3">
      <c r="A371" s="139">
        <v>9</v>
      </c>
      <c r="B371" s="139">
        <v>3</v>
      </c>
      <c r="C371" s="139">
        <v>19</v>
      </c>
      <c r="D371" s="137" t="s">
        <v>73</v>
      </c>
      <c r="E371" s="137" t="s">
        <v>40</v>
      </c>
      <c r="J371" s="137" t="str">
        <f t="shared" si="12"/>
        <v>A.05</v>
      </c>
      <c r="K371" s="137" t="str">
        <f t="shared" si="13"/>
        <v>F.05</v>
      </c>
    </row>
    <row r="372" spans="1:11" x14ac:dyDescent="0.3">
      <c r="A372" s="139">
        <v>9</v>
      </c>
      <c r="B372" s="139">
        <v>3</v>
      </c>
      <c r="C372" s="139">
        <v>20</v>
      </c>
      <c r="D372" s="137" t="s">
        <v>85</v>
      </c>
      <c r="E372" s="137" t="s">
        <v>91</v>
      </c>
      <c r="J372" s="137" t="str">
        <f t="shared" si="12"/>
        <v>I.05</v>
      </c>
      <c r="K372" s="137" t="str">
        <f t="shared" si="13"/>
        <v>H.05</v>
      </c>
    </row>
    <row r="373" spans="1:11" x14ac:dyDescent="0.3">
      <c r="A373" s="139">
        <v>9</v>
      </c>
      <c r="B373" s="139">
        <v>3</v>
      </c>
      <c r="C373" s="139">
        <v>21</v>
      </c>
      <c r="D373" s="137" t="s">
        <v>79</v>
      </c>
      <c r="E373" s="137" t="s">
        <v>55</v>
      </c>
      <c r="J373" s="137" t="str">
        <f t="shared" si="12"/>
        <v>C.05</v>
      </c>
      <c r="K373" s="137" t="str">
        <f t="shared" si="13"/>
        <v>G.05</v>
      </c>
    </row>
    <row r="374" spans="1:11" x14ac:dyDescent="0.3">
      <c r="A374" s="139">
        <v>9</v>
      </c>
      <c r="B374" s="139">
        <v>3</v>
      </c>
      <c r="C374" s="139">
        <v>22</v>
      </c>
      <c r="D374" s="137" t="s">
        <v>49</v>
      </c>
      <c r="E374" s="137" t="s">
        <v>61</v>
      </c>
      <c r="J374" s="137" t="str">
        <f t="shared" si="12"/>
        <v>D.05</v>
      </c>
      <c r="K374" s="137" t="str">
        <f t="shared" si="13"/>
        <v>B.05</v>
      </c>
    </row>
    <row r="375" spans="1:11" x14ac:dyDescent="0.3">
      <c r="A375" s="139">
        <v>9</v>
      </c>
      <c r="B375" s="139">
        <v>3</v>
      </c>
      <c r="C375" s="139">
        <v>23</v>
      </c>
      <c r="D375" s="137" t="s">
        <v>50</v>
      </c>
      <c r="E375" s="137" t="s">
        <v>67</v>
      </c>
      <c r="J375" s="137" t="str">
        <f t="shared" si="12"/>
        <v>E.05</v>
      </c>
      <c r="K375" s="137" t="str">
        <f t="shared" si="13"/>
        <v>B.06</v>
      </c>
    </row>
    <row r="376" spans="1:11" x14ac:dyDescent="0.3">
      <c r="A376" s="139">
        <v>9</v>
      </c>
      <c r="B376" s="139">
        <v>3</v>
      </c>
      <c r="C376" s="139">
        <v>24</v>
      </c>
      <c r="D376" s="137" t="s">
        <v>56</v>
      </c>
      <c r="E376" s="137" t="s">
        <v>86</v>
      </c>
      <c r="J376" s="137" t="str">
        <f t="shared" si="12"/>
        <v>H.06</v>
      </c>
      <c r="K376" s="137" t="str">
        <f t="shared" si="13"/>
        <v>C.06</v>
      </c>
    </row>
    <row r="377" spans="1:11" x14ac:dyDescent="0.3">
      <c r="A377" s="139">
        <v>9</v>
      </c>
      <c r="B377" s="139">
        <v>3</v>
      </c>
      <c r="C377" s="139">
        <v>25</v>
      </c>
      <c r="D377" s="137" t="s">
        <v>62</v>
      </c>
      <c r="E377" s="137" t="s">
        <v>68</v>
      </c>
      <c r="J377" s="137" t="str">
        <f t="shared" si="12"/>
        <v>E.06</v>
      </c>
      <c r="K377" s="137" t="str">
        <f t="shared" si="13"/>
        <v>D.06</v>
      </c>
    </row>
    <row r="378" spans="1:11" x14ac:dyDescent="0.3">
      <c r="A378" s="139">
        <v>9</v>
      </c>
      <c r="B378" s="139">
        <v>3</v>
      </c>
      <c r="C378" s="139">
        <v>26</v>
      </c>
      <c r="D378" s="137" t="s">
        <v>42</v>
      </c>
      <c r="E378" s="137" t="s">
        <v>80</v>
      </c>
      <c r="J378" s="137" t="str">
        <f t="shared" si="12"/>
        <v>G.06</v>
      </c>
      <c r="K378" s="137" t="str">
        <f t="shared" si="13"/>
        <v>A.06</v>
      </c>
    </row>
    <row r="379" spans="1:11" x14ac:dyDescent="0.3">
      <c r="A379" s="139">
        <v>9</v>
      </c>
      <c r="B379" s="139">
        <v>3</v>
      </c>
      <c r="C379" s="139">
        <v>27</v>
      </c>
      <c r="D379" s="137" t="s">
        <v>92</v>
      </c>
      <c r="E379" s="137" t="s">
        <v>74</v>
      </c>
      <c r="J379" s="137" t="str">
        <f t="shared" si="12"/>
        <v>F.06</v>
      </c>
      <c r="K379" s="137" t="str">
        <f t="shared" si="13"/>
        <v>I.06</v>
      </c>
    </row>
    <row r="380" spans="1:11" x14ac:dyDescent="0.3">
      <c r="A380" s="139">
        <v>10</v>
      </c>
      <c r="B380" s="139">
        <v>1</v>
      </c>
      <c r="C380" s="139">
        <v>1</v>
      </c>
      <c r="D380" s="137" t="s">
        <v>57</v>
      </c>
      <c r="E380" s="137" t="s">
        <v>32</v>
      </c>
      <c r="J380" s="137" t="str">
        <f t="shared" si="12"/>
        <v>A.01</v>
      </c>
      <c r="K380" s="137" t="str">
        <f t="shared" si="13"/>
        <v>D.01</v>
      </c>
    </row>
    <row r="381" spans="1:11" x14ac:dyDescent="0.3">
      <c r="A381" s="139">
        <v>10</v>
      </c>
      <c r="B381" s="139">
        <v>1</v>
      </c>
      <c r="C381" s="139">
        <v>2</v>
      </c>
      <c r="D381" s="137" t="s">
        <v>75</v>
      </c>
      <c r="E381" s="137" t="s">
        <v>81</v>
      </c>
      <c r="J381" s="137" t="str">
        <f t="shared" si="12"/>
        <v>H.01</v>
      </c>
      <c r="K381" s="137" t="str">
        <f t="shared" si="13"/>
        <v>G.01</v>
      </c>
    </row>
    <row r="382" spans="1:11" x14ac:dyDescent="0.3">
      <c r="A382" s="139">
        <v>10</v>
      </c>
      <c r="B382" s="139">
        <v>1</v>
      </c>
      <c r="C382" s="139">
        <v>3</v>
      </c>
      <c r="D382" s="137" t="s">
        <v>45</v>
      </c>
      <c r="E382" s="137" t="s">
        <v>87</v>
      </c>
      <c r="J382" s="137" t="str">
        <f t="shared" si="12"/>
        <v>I.01</v>
      </c>
      <c r="K382" s="137" t="str">
        <f t="shared" si="13"/>
        <v>B.01</v>
      </c>
    </row>
    <row r="383" spans="1:11" x14ac:dyDescent="0.3">
      <c r="A383" s="139">
        <v>10</v>
      </c>
      <c r="B383" s="139">
        <v>1</v>
      </c>
      <c r="C383" s="139">
        <v>4</v>
      </c>
      <c r="D383" s="137" t="s">
        <v>69</v>
      </c>
      <c r="E383" s="137" t="s">
        <v>93</v>
      </c>
      <c r="J383" s="137" t="str">
        <f t="shared" si="12"/>
        <v>J.01</v>
      </c>
      <c r="K383" s="137" t="str">
        <f t="shared" si="13"/>
        <v>F.01</v>
      </c>
    </row>
    <row r="384" spans="1:11" x14ac:dyDescent="0.3">
      <c r="A384" s="139">
        <v>10</v>
      </c>
      <c r="B384" s="139">
        <v>1</v>
      </c>
      <c r="C384" s="139">
        <v>5</v>
      </c>
      <c r="D384" s="137" t="s">
        <v>51</v>
      </c>
      <c r="E384" s="137" t="s">
        <v>63</v>
      </c>
      <c r="J384" s="137" t="str">
        <f t="shared" si="12"/>
        <v>E.01</v>
      </c>
      <c r="K384" s="137" t="str">
        <f t="shared" si="13"/>
        <v>C.01</v>
      </c>
    </row>
    <row r="385" spans="1:11" x14ac:dyDescent="0.3">
      <c r="A385" s="139">
        <v>10</v>
      </c>
      <c r="B385" s="139">
        <v>1</v>
      </c>
      <c r="C385" s="139">
        <v>6</v>
      </c>
      <c r="D385" s="137" t="s">
        <v>64</v>
      </c>
      <c r="E385" s="137" t="s">
        <v>34</v>
      </c>
      <c r="J385" s="137" t="str">
        <f t="shared" si="12"/>
        <v>A.02</v>
      </c>
      <c r="K385" s="137" t="str">
        <f t="shared" si="13"/>
        <v>E.02</v>
      </c>
    </row>
    <row r="386" spans="1:11" x14ac:dyDescent="0.3">
      <c r="A386" s="139">
        <v>10</v>
      </c>
      <c r="B386" s="139">
        <v>1</v>
      </c>
      <c r="C386" s="139">
        <v>7</v>
      </c>
      <c r="D386" s="137" t="s">
        <v>46</v>
      </c>
      <c r="E386" s="137" t="s">
        <v>94</v>
      </c>
      <c r="J386" s="137" t="str">
        <f t="shared" si="12"/>
        <v>J.02</v>
      </c>
      <c r="K386" s="137" t="str">
        <f t="shared" si="13"/>
        <v>B.02</v>
      </c>
    </row>
    <row r="387" spans="1:11" x14ac:dyDescent="0.3">
      <c r="A387" s="139">
        <v>10</v>
      </c>
      <c r="B387" s="139">
        <v>1</v>
      </c>
      <c r="C387" s="139">
        <v>8</v>
      </c>
      <c r="D387" s="137" t="s">
        <v>88</v>
      </c>
      <c r="E387" s="137" t="s">
        <v>82</v>
      </c>
      <c r="J387" s="137" t="str">
        <f t="shared" si="12"/>
        <v>H.02</v>
      </c>
      <c r="K387" s="137" t="str">
        <f t="shared" si="13"/>
        <v>I.02</v>
      </c>
    </row>
    <row r="388" spans="1:11" x14ac:dyDescent="0.3">
      <c r="A388" s="139">
        <v>10</v>
      </c>
      <c r="B388" s="139">
        <v>1</v>
      </c>
      <c r="C388" s="139">
        <v>9</v>
      </c>
      <c r="D388" s="137" t="s">
        <v>52</v>
      </c>
      <c r="E388" s="137" t="s">
        <v>70</v>
      </c>
      <c r="J388" s="137" t="str">
        <f t="shared" si="12"/>
        <v>F.02</v>
      </c>
      <c r="K388" s="137" t="str">
        <f t="shared" si="13"/>
        <v>C.02</v>
      </c>
    </row>
    <row r="389" spans="1:11" x14ac:dyDescent="0.3">
      <c r="A389" s="139">
        <v>10</v>
      </c>
      <c r="B389" s="139">
        <v>1</v>
      </c>
      <c r="C389" s="139">
        <v>10</v>
      </c>
      <c r="D389" s="137" t="s">
        <v>76</v>
      </c>
      <c r="E389" s="137" t="s">
        <v>58</v>
      </c>
      <c r="J389" s="137" t="str">
        <f t="shared" si="12"/>
        <v>D.02</v>
      </c>
      <c r="K389" s="137" t="str">
        <f t="shared" si="13"/>
        <v>G.02</v>
      </c>
    </row>
    <row r="390" spans="1:11" x14ac:dyDescent="0.3">
      <c r="A390" s="139">
        <v>10</v>
      </c>
      <c r="B390" s="139">
        <v>1</v>
      </c>
      <c r="C390" s="139">
        <v>11</v>
      </c>
      <c r="D390" s="137" t="s">
        <v>95</v>
      </c>
      <c r="E390" s="137" t="s">
        <v>47</v>
      </c>
      <c r="J390" s="137" t="str">
        <f t="shared" si="12"/>
        <v>B.03</v>
      </c>
      <c r="K390" s="137" t="str">
        <f t="shared" si="13"/>
        <v>J.03</v>
      </c>
    </row>
    <row r="391" spans="1:11" x14ac:dyDescent="0.3">
      <c r="A391" s="139">
        <v>10</v>
      </c>
      <c r="B391" s="139">
        <v>1</v>
      </c>
      <c r="C391" s="139">
        <v>12</v>
      </c>
      <c r="D391" s="137" t="s">
        <v>71</v>
      </c>
      <c r="E391" s="137" t="s">
        <v>83</v>
      </c>
      <c r="J391" s="137" t="str">
        <f t="shared" si="12"/>
        <v>H.03</v>
      </c>
      <c r="K391" s="137" t="str">
        <f t="shared" si="13"/>
        <v>F.03</v>
      </c>
    </row>
    <row r="392" spans="1:11" x14ac:dyDescent="0.3">
      <c r="A392" s="139">
        <v>10</v>
      </c>
      <c r="B392" s="139">
        <v>1</v>
      </c>
      <c r="C392" s="139">
        <v>13</v>
      </c>
      <c r="D392" s="137" t="s">
        <v>36</v>
      </c>
      <c r="E392" s="137" t="s">
        <v>77</v>
      </c>
      <c r="J392" s="137" t="str">
        <f t="shared" si="12"/>
        <v>G.03</v>
      </c>
      <c r="K392" s="137" t="str">
        <f t="shared" si="13"/>
        <v>A.03</v>
      </c>
    </row>
    <row r="393" spans="1:11" x14ac:dyDescent="0.3">
      <c r="A393" s="139">
        <v>10</v>
      </c>
      <c r="B393" s="139">
        <v>1</v>
      </c>
      <c r="C393" s="139">
        <v>14</v>
      </c>
      <c r="D393" s="137" t="s">
        <v>89</v>
      </c>
      <c r="E393" s="137" t="s">
        <v>53</v>
      </c>
      <c r="J393" s="137" t="str">
        <f t="shared" si="12"/>
        <v>C.03</v>
      </c>
      <c r="K393" s="137" t="str">
        <f t="shared" si="13"/>
        <v>I.03</v>
      </c>
    </row>
    <row r="394" spans="1:11" x14ac:dyDescent="0.3">
      <c r="A394" s="139">
        <v>10</v>
      </c>
      <c r="B394" s="139">
        <v>1</v>
      </c>
      <c r="C394" s="139">
        <v>15</v>
      </c>
      <c r="D394" s="137" t="s">
        <v>59</v>
      </c>
      <c r="E394" s="137" t="s">
        <v>65</v>
      </c>
      <c r="J394" s="137" t="str">
        <f t="shared" si="12"/>
        <v>E.03</v>
      </c>
      <c r="K394" s="137" t="str">
        <f t="shared" si="13"/>
        <v>D.03</v>
      </c>
    </row>
    <row r="395" spans="1:11" x14ac:dyDescent="0.3">
      <c r="A395" s="139">
        <v>10</v>
      </c>
      <c r="B395" s="139">
        <v>1</v>
      </c>
      <c r="C395" s="139">
        <v>16</v>
      </c>
      <c r="D395" s="137" t="s">
        <v>48</v>
      </c>
      <c r="E395" s="137" t="s">
        <v>90</v>
      </c>
      <c r="J395" s="137" t="str">
        <f t="shared" si="12"/>
        <v>I.04</v>
      </c>
      <c r="K395" s="137" t="str">
        <f t="shared" si="13"/>
        <v>B.04</v>
      </c>
    </row>
    <row r="396" spans="1:11" x14ac:dyDescent="0.3">
      <c r="A396" s="139">
        <v>10</v>
      </c>
      <c r="B396" s="139">
        <v>1</v>
      </c>
      <c r="C396" s="139">
        <v>17</v>
      </c>
      <c r="D396" s="137" t="s">
        <v>60</v>
      </c>
      <c r="E396" s="137" t="s">
        <v>66</v>
      </c>
      <c r="J396" s="137" t="str">
        <f t="shared" si="12"/>
        <v>E.04</v>
      </c>
      <c r="K396" s="137" t="str">
        <f t="shared" si="13"/>
        <v>D.04</v>
      </c>
    </row>
    <row r="397" spans="1:11" x14ac:dyDescent="0.3">
      <c r="A397" s="139">
        <v>10</v>
      </c>
      <c r="B397" s="139">
        <v>1</v>
      </c>
      <c r="C397" s="139">
        <v>18</v>
      </c>
      <c r="D397" s="137" t="s">
        <v>96</v>
      </c>
      <c r="E397" s="137" t="s">
        <v>78</v>
      </c>
      <c r="J397" s="137" t="str">
        <f t="shared" si="12"/>
        <v>G.04</v>
      </c>
      <c r="K397" s="137" t="str">
        <f t="shared" si="13"/>
        <v>J.04</v>
      </c>
    </row>
    <row r="398" spans="1:11" x14ac:dyDescent="0.3">
      <c r="A398" s="139">
        <v>10</v>
      </c>
      <c r="B398" s="139">
        <v>1</v>
      </c>
      <c r="C398" s="139">
        <v>19</v>
      </c>
      <c r="D398" s="137" t="s">
        <v>54</v>
      </c>
      <c r="E398" s="137" t="s">
        <v>84</v>
      </c>
      <c r="J398" s="137" t="str">
        <f t="shared" si="12"/>
        <v>H.04</v>
      </c>
      <c r="K398" s="137" t="str">
        <f t="shared" si="13"/>
        <v>C.04</v>
      </c>
    </row>
    <row r="399" spans="1:11" x14ac:dyDescent="0.3">
      <c r="A399" s="139">
        <v>10</v>
      </c>
      <c r="B399" s="139">
        <v>1</v>
      </c>
      <c r="C399" s="139">
        <v>20</v>
      </c>
      <c r="D399" s="137" t="s">
        <v>38</v>
      </c>
      <c r="E399" s="137" t="s">
        <v>72</v>
      </c>
      <c r="J399" s="137" t="str">
        <f t="shared" si="12"/>
        <v>F.04</v>
      </c>
      <c r="K399" s="137" t="str">
        <f t="shared" si="13"/>
        <v>A.04</v>
      </c>
    </row>
    <row r="400" spans="1:11" x14ac:dyDescent="0.3">
      <c r="A400" s="139">
        <v>10</v>
      </c>
      <c r="B400" s="139">
        <v>1</v>
      </c>
      <c r="C400" s="139">
        <v>21</v>
      </c>
      <c r="D400" s="137" t="s">
        <v>79</v>
      </c>
      <c r="E400" s="137" t="s">
        <v>49</v>
      </c>
      <c r="J400" s="137" t="str">
        <f t="shared" si="12"/>
        <v>B.05</v>
      </c>
      <c r="K400" s="137" t="str">
        <f t="shared" si="13"/>
        <v>G.05</v>
      </c>
    </row>
    <row r="401" spans="1:11" x14ac:dyDescent="0.3">
      <c r="A401" s="139">
        <v>10</v>
      </c>
      <c r="B401" s="139">
        <v>1</v>
      </c>
      <c r="C401" s="139">
        <v>22</v>
      </c>
      <c r="D401" s="137" t="s">
        <v>97</v>
      </c>
      <c r="E401" s="137" t="s">
        <v>61</v>
      </c>
      <c r="J401" s="137" t="str">
        <f t="shared" si="12"/>
        <v>D.05</v>
      </c>
      <c r="K401" s="137" t="str">
        <f t="shared" si="13"/>
        <v>J.05</v>
      </c>
    </row>
    <row r="402" spans="1:11" x14ac:dyDescent="0.3">
      <c r="A402" s="139">
        <v>10</v>
      </c>
      <c r="B402" s="139">
        <v>1</v>
      </c>
      <c r="C402" s="139">
        <v>23</v>
      </c>
      <c r="D402" s="137" t="s">
        <v>40</v>
      </c>
      <c r="E402" s="137" t="s">
        <v>73</v>
      </c>
      <c r="J402" s="137" t="str">
        <f t="shared" si="12"/>
        <v>F.05</v>
      </c>
      <c r="K402" s="137" t="str">
        <f t="shared" si="13"/>
        <v>A.05</v>
      </c>
    </row>
    <row r="403" spans="1:11" x14ac:dyDescent="0.3">
      <c r="A403" s="139">
        <v>10</v>
      </c>
      <c r="B403" s="139">
        <v>1</v>
      </c>
      <c r="C403" s="139">
        <v>24</v>
      </c>
      <c r="D403" s="137" t="s">
        <v>91</v>
      </c>
      <c r="E403" s="137" t="s">
        <v>67</v>
      </c>
      <c r="J403" s="137" t="str">
        <f t="shared" si="12"/>
        <v>E.05</v>
      </c>
      <c r="K403" s="137" t="str">
        <f t="shared" si="13"/>
        <v>I.05</v>
      </c>
    </row>
    <row r="404" spans="1:11" x14ac:dyDescent="0.3">
      <c r="A404" s="139">
        <v>10</v>
      </c>
      <c r="B404" s="139">
        <v>1</v>
      </c>
      <c r="C404" s="139">
        <v>25</v>
      </c>
      <c r="D404" s="137" t="s">
        <v>55</v>
      </c>
      <c r="E404" s="137" t="s">
        <v>85</v>
      </c>
      <c r="J404" s="137" t="str">
        <f t="shared" si="12"/>
        <v>H.05</v>
      </c>
      <c r="K404" s="137" t="str">
        <f t="shared" si="13"/>
        <v>C.05</v>
      </c>
    </row>
    <row r="405" spans="1:11" x14ac:dyDescent="0.3">
      <c r="A405" s="139">
        <v>10</v>
      </c>
      <c r="B405" s="139">
        <v>1</v>
      </c>
      <c r="C405" s="139">
        <v>26</v>
      </c>
      <c r="D405" s="137" t="s">
        <v>74</v>
      </c>
      <c r="E405" s="137" t="s">
        <v>68</v>
      </c>
      <c r="J405" s="137" t="str">
        <f t="shared" si="12"/>
        <v>E.06</v>
      </c>
      <c r="K405" s="137" t="str">
        <f t="shared" si="13"/>
        <v>F.06</v>
      </c>
    </row>
    <row r="406" spans="1:11" x14ac:dyDescent="0.3">
      <c r="A406" s="139">
        <v>10</v>
      </c>
      <c r="B406" s="139">
        <v>1</v>
      </c>
      <c r="C406" s="139">
        <v>27</v>
      </c>
      <c r="D406" s="137" t="s">
        <v>92</v>
      </c>
      <c r="E406" s="137" t="s">
        <v>98</v>
      </c>
      <c r="J406" s="137" t="str">
        <f t="shared" si="12"/>
        <v>J.06</v>
      </c>
      <c r="K406" s="137" t="str">
        <f t="shared" si="13"/>
        <v>I.06</v>
      </c>
    </row>
    <row r="407" spans="1:11" x14ac:dyDescent="0.3">
      <c r="A407" s="139">
        <v>10</v>
      </c>
      <c r="B407" s="139">
        <v>1</v>
      </c>
      <c r="C407" s="139">
        <v>28</v>
      </c>
      <c r="D407" s="137" t="s">
        <v>86</v>
      </c>
      <c r="E407" s="137" t="s">
        <v>42</v>
      </c>
      <c r="J407" s="137" t="str">
        <f t="shared" si="12"/>
        <v>A.06</v>
      </c>
      <c r="K407" s="137" t="str">
        <f t="shared" si="13"/>
        <v>H.06</v>
      </c>
    </row>
    <row r="408" spans="1:11" x14ac:dyDescent="0.3">
      <c r="A408" s="139">
        <v>10</v>
      </c>
      <c r="B408" s="139">
        <v>1</v>
      </c>
      <c r="C408" s="139">
        <v>29</v>
      </c>
      <c r="D408" s="137" t="s">
        <v>56</v>
      </c>
      <c r="E408" s="137" t="s">
        <v>62</v>
      </c>
      <c r="J408" s="137" t="str">
        <f t="shared" si="12"/>
        <v>D.06</v>
      </c>
      <c r="K408" s="137" t="str">
        <f t="shared" si="13"/>
        <v>C.06</v>
      </c>
    </row>
    <row r="409" spans="1:11" x14ac:dyDescent="0.3">
      <c r="A409" s="139">
        <v>10</v>
      </c>
      <c r="B409" s="139">
        <v>1</v>
      </c>
      <c r="C409" s="139">
        <v>30</v>
      </c>
      <c r="D409" s="137" t="s">
        <v>80</v>
      </c>
      <c r="E409" s="137" t="s">
        <v>50</v>
      </c>
      <c r="J409" s="137" t="str">
        <f t="shared" si="12"/>
        <v>B.06</v>
      </c>
      <c r="K409" s="137" t="str">
        <f t="shared" si="13"/>
        <v>G.06</v>
      </c>
    </row>
    <row r="410" spans="1:11" x14ac:dyDescent="0.3">
      <c r="A410" s="139">
        <v>10</v>
      </c>
      <c r="B410" s="139">
        <v>2</v>
      </c>
      <c r="C410" s="139">
        <v>1</v>
      </c>
      <c r="D410" s="137" t="s">
        <v>32</v>
      </c>
      <c r="E410" s="137" t="s">
        <v>51</v>
      </c>
      <c r="J410" s="137" t="str">
        <f t="shared" si="12"/>
        <v>C.01</v>
      </c>
      <c r="K410" s="137" t="str">
        <f t="shared" si="13"/>
        <v>A.01</v>
      </c>
    </row>
    <row r="411" spans="1:11" x14ac:dyDescent="0.3">
      <c r="A411" s="139">
        <v>10</v>
      </c>
      <c r="B411" s="139">
        <v>2</v>
      </c>
      <c r="C411" s="139">
        <v>2</v>
      </c>
      <c r="D411" s="137" t="s">
        <v>75</v>
      </c>
      <c r="E411" s="137" t="s">
        <v>93</v>
      </c>
      <c r="J411" s="137" t="str">
        <f t="shared" si="12"/>
        <v>J.01</v>
      </c>
      <c r="K411" s="137" t="str">
        <f t="shared" si="13"/>
        <v>G.01</v>
      </c>
    </row>
    <row r="412" spans="1:11" x14ac:dyDescent="0.3">
      <c r="A412" s="139">
        <v>10</v>
      </c>
      <c r="B412" s="139">
        <v>2</v>
      </c>
      <c r="C412" s="139">
        <v>3</v>
      </c>
      <c r="D412" s="137" t="s">
        <v>81</v>
      </c>
      <c r="E412" s="137" t="s">
        <v>57</v>
      </c>
      <c r="J412" s="137" t="str">
        <f t="shared" si="12"/>
        <v>D.01</v>
      </c>
      <c r="K412" s="137" t="str">
        <f t="shared" si="13"/>
        <v>H.01</v>
      </c>
    </row>
    <row r="413" spans="1:11" x14ac:dyDescent="0.3">
      <c r="A413" s="139">
        <v>10</v>
      </c>
      <c r="B413" s="139">
        <v>2</v>
      </c>
      <c r="C413" s="139">
        <v>4</v>
      </c>
      <c r="D413" s="137" t="s">
        <v>45</v>
      </c>
      <c r="E413" s="137" t="s">
        <v>63</v>
      </c>
      <c r="J413" s="137" t="str">
        <f t="shared" ref="J413:J476" si="14">E413</f>
        <v>E.01</v>
      </c>
      <c r="K413" s="137" t="str">
        <f t="shared" ref="K413:K476" si="15">D413</f>
        <v>B.01</v>
      </c>
    </row>
    <row r="414" spans="1:11" x14ac:dyDescent="0.3">
      <c r="A414" s="139">
        <v>10</v>
      </c>
      <c r="B414" s="139">
        <v>2</v>
      </c>
      <c r="C414" s="139">
        <v>5</v>
      </c>
      <c r="D414" s="137" t="s">
        <v>87</v>
      </c>
      <c r="E414" s="137" t="s">
        <v>69</v>
      </c>
      <c r="J414" s="137" t="str">
        <f t="shared" si="14"/>
        <v>F.01</v>
      </c>
      <c r="K414" s="137" t="str">
        <f t="shared" si="15"/>
        <v>I.01</v>
      </c>
    </row>
    <row r="415" spans="1:11" x14ac:dyDescent="0.3">
      <c r="A415" s="139">
        <v>10</v>
      </c>
      <c r="B415" s="139">
        <v>2</v>
      </c>
      <c r="C415" s="139">
        <v>6</v>
      </c>
      <c r="D415" s="137" t="s">
        <v>82</v>
      </c>
      <c r="E415" s="137" t="s">
        <v>64</v>
      </c>
      <c r="J415" s="137" t="str">
        <f t="shared" si="14"/>
        <v>E.02</v>
      </c>
      <c r="K415" s="137" t="str">
        <f t="shared" si="15"/>
        <v>H.02</v>
      </c>
    </row>
    <row r="416" spans="1:11" x14ac:dyDescent="0.3">
      <c r="A416" s="139">
        <v>10</v>
      </c>
      <c r="B416" s="139">
        <v>2</v>
      </c>
      <c r="C416" s="139">
        <v>7</v>
      </c>
      <c r="D416" s="137" t="s">
        <v>70</v>
      </c>
      <c r="E416" s="137" t="s">
        <v>76</v>
      </c>
      <c r="J416" s="137" t="str">
        <f t="shared" si="14"/>
        <v>G.02</v>
      </c>
      <c r="K416" s="137" t="str">
        <f t="shared" si="15"/>
        <v>F.02</v>
      </c>
    </row>
    <row r="417" spans="1:11" x14ac:dyDescent="0.3">
      <c r="A417" s="139">
        <v>10</v>
      </c>
      <c r="B417" s="139">
        <v>2</v>
      </c>
      <c r="C417" s="139">
        <v>8</v>
      </c>
      <c r="D417" s="137" t="s">
        <v>52</v>
      </c>
      <c r="E417" s="137" t="s">
        <v>58</v>
      </c>
      <c r="J417" s="137" t="str">
        <f t="shared" si="14"/>
        <v>D.02</v>
      </c>
      <c r="K417" s="137" t="str">
        <f t="shared" si="15"/>
        <v>C.02</v>
      </c>
    </row>
    <row r="418" spans="1:11" x14ac:dyDescent="0.3">
      <c r="A418" s="139">
        <v>10</v>
      </c>
      <c r="B418" s="139">
        <v>2</v>
      </c>
      <c r="C418" s="139">
        <v>9</v>
      </c>
      <c r="D418" s="137" t="s">
        <v>34</v>
      </c>
      <c r="E418" s="137" t="s">
        <v>46</v>
      </c>
      <c r="J418" s="137" t="str">
        <f t="shared" si="14"/>
        <v>B.02</v>
      </c>
      <c r="K418" s="137" t="str">
        <f t="shared" si="15"/>
        <v>A.02</v>
      </c>
    </row>
    <row r="419" spans="1:11" x14ac:dyDescent="0.3">
      <c r="A419" s="139">
        <v>10</v>
      </c>
      <c r="B419" s="139">
        <v>2</v>
      </c>
      <c r="C419" s="139">
        <v>10</v>
      </c>
      <c r="D419" s="137" t="s">
        <v>94</v>
      </c>
      <c r="E419" s="137" t="s">
        <v>88</v>
      </c>
      <c r="J419" s="137" t="str">
        <f t="shared" si="14"/>
        <v>I.02</v>
      </c>
      <c r="K419" s="137" t="str">
        <f t="shared" si="15"/>
        <v>J.02</v>
      </c>
    </row>
    <row r="420" spans="1:11" x14ac:dyDescent="0.3">
      <c r="A420" s="139">
        <v>10</v>
      </c>
      <c r="B420" s="139">
        <v>2</v>
      </c>
      <c r="C420" s="139">
        <v>11</v>
      </c>
      <c r="D420" s="137" t="s">
        <v>71</v>
      </c>
      <c r="E420" s="137" t="s">
        <v>77</v>
      </c>
      <c r="J420" s="137" t="str">
        <f t="shared" si="14"/>
        <v>G.03</v>
      </c>
      <c r="K420" s="137" t="str">
        <f t="shared" si="15"/>
        <v>F.03</v>
      </c>
    </row>
    <row r="421" spans="1:11" x14ac:dyDescent="0.3">
      <c r="A421" s="139">
        <v>10</v>
      </c>
      <c r="B421" s="139">
        <v>2</v>
      </c>
      <c r="C421" s="139">
        <v>12</v>
      </c>
      <c r="D421" s="137" t="s">
        <v>65</v>
      </c>
      <c r="E421" s="137" t="s">
        <v>53</v>
      </c>
      <c r="J421" s="137" t="str">
        <f t="shared" si="14"/>
        <v>C.03</v>
      </c>
      <c r="K421" s="137" t="str">
        <f t="shared" si="15"/>
        <v>E.03</v>
      </c>
    </row>
    <row r="422" spans="1:11" x14ac:dyDescent="0.3">
      <c r="A422" s="139">
        <v>10</v>
      </c>
      <c r="B422" s="139">
        <v>2</v>
      </c>
      <c r="C422" s="139">
        <v>13</v>
      </c>
      <c r="D422" s="137" t="s">
        <v>83</v>
      </c>
      <c r="E422" s="137" t="s">
        <v>47</v>
      </c>
      <c r="J422" s="137" t="str">
        <f t="shared" si="14"/>
        <v>B.03</v>
      </c>
      <c r="K422" s="137" t="str">
        <f t="shared" si="15"/>
        <v>H.03</v>
      </c>
    </row>
    <row r="423" spans="1:11" x14ac:dyDescent="0.3">
      <c r="A423" s="139">
        <v>10</v>
      </c>
      <c r="B423" s="139">
        <v>2</v>
      </c>
      <c r="C423" s="139">
        <v>14</v>
      </c>
      <c r="D423" s="137" t="s">
        <v>89</v>
      </c>
      <c r="E423" s="137" t="s">
        <v>59</v>
      </c>
      <c r="J423" s="137" t="str">
        <f t="shared" si="14"/>
        <v>D.03</v>
      </c>
      <c r="K423" s="137" t="str">
        <f t="shared" si="15"/>
        <v>I.03</v>
      </c>
    </row>
    <row r="424" spans="1:11" x14ac:dyDescent="0.3">
      <c r="A424" s="139">
        <v>10</v>
      </c>
      <c r="B424" s="139">
        <v>2</v>
      </c>
      <c r="C424" s="139">
        <v>15</v>
      </c>
      <c r="D424" s="137" t="s">
        <v>95</v>
      </c>
      <c r="E424" s="137" t="s">
        <v>36</v>
      </c>
      <c r="J424" s="137" t="str">
        <f t="shared" si="14"/>
        <v>A.03</v>
      </c>
      <c r="K424" s="137" t="str">
        <f t="shared" si="15"/>
        <v>J.03</v>
      </c>
    </row>
    <row r="425" spans="1:11" x14ac:dyDescent="0.3">
      <c r="A425" s="139">
        <v>10</v>
      </c>
      <c r="B425" s="139">
        <v>2</v>
      </c>
      <c r="C425" s="139">
        <v>16</v>
      </c>
      <c r="D425" s="137" t="s">
        <v>90</v>
      </c>
      <c r="E425" s="137" t="s">
        <v>54</v>
      </c>
      <c r="J425" s="137" t="str">
        <f t="shared" si="14"/>
        <v>C.04</v>
      </c>
      <c r="K425" s="137" t="str">
        <f t="shared" si="15"/>
        <v>I.04</v>
      </c>
    </row>
    <row r="426" spans="1:11" x14ac:dyDescent="0.3">
      <c r="A426" s="139">
        <v>10</v>
      </c>
      <c r="B426" s="139">
        <v>2</v>
      </c>
      <c r="C426" s="139">
        <v>17</v>
      </c>
      <c r="D426" s="137" t="s">
        <v>72</v>
      </c>
      <c r="E426" s="137" t="s">
        <v>96</v>
      </c>
      <c r="J426" s="137" t="str">
        <f t="shared" si="14"/>
        <v>J.04</v>
      </c>
      <c r="K426" s="137" t="str">
        <f t="shared" si="15"/>
        <v>F.04</v>
      </c>
    </row>
    <row r="427" spans="1:11" x14ac:dyDescent="0.3">
      <c r="A427" s="139">
        <v>10</v>
      </c>
      <c r="B427" s="139">
        <v>2</v>
      </c>
      <c r="C427" s="139">
        <v>18</v>
      </c>
      <c r="D427" s="137" t="s">
        <v>60</v>
      </c>
      <c r="E427" s="137" t="s">
        <v>48</v>
      </c>
      <c r="J427" s="137" t="str">
        <f t="shared" si="14"/>
        <v>B.04</v>
      </c>
      <c r="K427" s="137" t="str">
        <f t="shared" si="15"/>
        <v>D.04</v>
      </c>
    </row>
    <row r="428" spans="1:11" x14ac:dyDescent="0.3">
      <c r="A428" s="139">
        <v>10</v>
      </c>
      <c r="B428" s="139">
        <v>2</v>
      </c>
      <c r="C428" s="139">
        <v>19</v>
      </c>
      <c r="D428" s="137" t="s">
        <v>66</v>
      </c>
      <c r="E428" s="137" t="s">
        <v>84</v>
      </c>
      <c r="J428" s="137" t="str">
        <f t="shared" si="14"/>
        <v>H.04</v>
      </c>
      <c r="K428" s="137" t="str">
        <f t="shared" si="15"/>
        <v>E.04</v>
      </c>
    </row>
    <row r="429" spans="1:11" x14ac:dyDescent="0.3">
      <c r="A429" s="139">
        <v>10</v>
      </c>
      <c r="B429" s="139">
        <v>2</v>
      </c>
      <c r="C429" s="139">
        <v>20</v>
      </c>
      <c r="D429" s="137" t="s">
        <v>78</v>
      </c>
      <c r="E429" s="137" t="s">
        <v>38</v>
      </c>
      <c r="J429" s="137" t="str">
        <f t="shared" si="14"/>
        <v>A.04</v>
      </c>
      <c r="K429" s="137" t="str">
        <f t="shared" si="15"/>
        <v>G.04</v>
      </c>
    </row>
    <row r="430" spans="1:11" x14ac:dyDescent="0.3">
      <c r="A430" s="139">
        <v>10</v>
      </c>
      <c r="B430" s="139">
        <v>2</v>
      </c>
      <c r="C430" s="139">
        <v>21</v>
      </c>
      <c r="D430" s="137" t="s">
        <v>91</v>
      </c>
      <c r="E430" s="137" t="s">
        <v>79</v>
      </c>
      <c r="J430" s="137" t="str">
        <f t="shared" si="14"/>
        <v>G.05</v>
      </c>
      <c r="K430" s="137" t="str">
        <f t="shared" si="15"/>
        <v>I.05</v>
      </c>
    </row>
    <row r="431" spans="1:11" x14ac:dyDescent="0.3">
      <c r="A431" s="139">
        <v>10</v>
      </c>
      <c r="B431" s="139">
        <v>2</v>
      </c>
      <c r="C431" s="139">
        <v>22</v>
      </c>
      <c r="D431" s="137" t="s">
        <v>85</v>
      </c>
      <c r="E431" s="137" t="s">
        <v>40</v>
      </c>
      <c r="J431" s="137" t="str">
        <f t="shared" si="14"/>
        <v>A.05</v>
      </c>
      <c r="K431" s="137" t="str">
        <f t="shared" si="15"/>
        <v>H.05</v>
      </c>
    </row>
    <row r="432" spans="1:11" x14ac:dyDescent="0.3">
      <c r="A432" s="139">
        <v>10</v>
      </c>
      <c r="B432" s="139">
        <v>2</v>
      </c>
      <c r="C432" s="139">
        <v>23</v>
      </c>
      <c r="D432" s="137" t="s">
        <v>49</v>
      </c>
      <c r="E432" s="137" t="s">
        <v>61</v>
      </c>
      <c r="J432" s="137" t="str">
        <f t="shared" si="14"/>
        <v>D.05</v>
      </c>
      <c r="K432" s="137" t="str">
        <f t="shared" si="15"/>
        <v>B.05</v>
      </c>
    </row>
    <row r="433" spans="1:11" x14ac:dyDescent="0.3">
      <c r="A433" s="139">
        <v>10</v>
      </c>
      <c r="B433" s="139">
        <v>2</v>
      </c>
      <c r="C433" s="139">
        <v>24</v>
      </c>
      <c r="D433" s="137" t="s">
        <v>67</v>
      </c>
      <c r="E433" s="137" t="s">
        <v>97</v>
      </c>
      <c r="J433" s="137" t="str">
        <f t="shared" si="14"/>
        <v>J.05</v>
      </c>
      <c r="K433" s="137" t="str">
        <f t="shared" si="15"/>
        <v>E.05</v>
      </c>
    </row>
    <row r="434" spans="1:11" x14ac:dyDescent="0.3">
      <c r="A434" s="139">
        <v>10</v>
      </c>
      <c r="B434" s="139">
        <v>2</v>
      </c>
      <c r="C434" s="139">
        <v>25</v>
      </c>
      <c r="D434" s="137" t="s">
        <v>55</v>
      </c>
      <c r="E434" s="137" t="s">
        <v>73</v>
      </c>
      <c r="J434" s="137" t="str">
        <f t="shared" si="14"/>
        <v>F.05</v>
      </c>
      <c r="K434" s="137" t="str">
        <f t="shared" si="15"/>
        <v>C.05</v>
      </c>
    </row>
    <row r="435" spans="1:11" x14ac:dyDescent="0.3">
      <c r="A435" s="139">
        <v>10</v>
      </c>
      <c r="B435" s="139">
        <v>2</v>
      </c>
      <c r="C435" s="139">
        <v>26</v>
      </c>
      <c r="D435" s="137" t="s">
        <v>42</v>
      </c>
      <c r="E435" s="137" t="s">
        <v>98</v>
      </c>
      <c r="J435" s="137" t="str">
        <f t="shared" si="14"/>
        <v>J.06</v>
      </c>
      <c r="K435" s="137" t="str">
        <f t="shared" si="15"/>
        <v>A.06</v>
      </c>
    </row>
    <row r="436" spans="1:11" x14ac:dyDescent="0.3">
      <c r="A436" s="139">
        <v>10</v>
      </c>
      <c r="B436" s="139">
        <v>2</v>
      </c>
      <c r="C436" s="139">
        <v>27</v>
      </c>
      <c r="D436" s="137" t="s">
        <v>68</v>
      </c>
      <c r="E436" s="137" t="s">
        <v>80</v>
      </c>
      <c r="J436" s="137" t="str">
        <f t="shared" si="14"/>
        <v>G.06</v>
      </c>
      <c r="K436" s="137" t="str">
        <f t="shared" si="15"/>
        <v>E.06</v>
      </c>
    </row>
    <row r="437" spans="1:11" x14ac:dyDescent="0.3">
      <c r="A437" s="139">
        <v>10</v>
      </c>
      <c r="B437" s="139">
        <v>2</v>
      </c>
      <c r="C437" s="139">
        <v>28</v>
      </c>
      <c r="D437" s="137" t="s">
        <v>86</v>
      </c>
      <c r="E437" s="137" t="s">
        <v>74</v>
      </c>
      <c r="J437" s="137" t="str">
        <f t="shared" si="14"/>
        <v>F.06</v>
      </c>
      <c r="K437" s="137" t="str">
        <f t="shared" si="15"/>
        <v>H.06</v>
      </c>
    </row>
    <row r="438" spans="1:11" x14ac:dyDescent="0.3">
      <c r="A438" s="139">
        <v>10</v>
      </c>
      <c r="B438" s="139">
        <v>2</v>
      </c>
      <c r="C438" s="139">
        <v>29</v>
      </c>
      <c r="D438" s="137" t="s">
        <v>62</v>
      </c>
      <c r="E438" s="137" t="s">
        <v>92</v>
      </c>
      <c r="J438" s="137" t="str">
        <f t="shared" si="14"/>
        <v>I.06</v>
      </c>
      <c r="K438" s="137" t="str">
        <f t="shared" si="15"/>
        <v>D.06</v>
      </c>
    </row>
    <row r="439" spans="1:11" x14ac:dyDescent="0.3">
      <c r="A439" s="139">
        <v>10</v>
      </c>
      <c r="B439" s="139">
        <v>2</v>
      </c>
      <c r="C439" s="139">
        <v>30</v>
      </c>
      <c r="D439" s="137" t="s">
        <v>50</v>
      </c>
      <c r="E439" s="137" t="s">
        <v>56</v>
      </c>
      <c r="J439" s="137" t="str">
        <f t="shared" si="14"/>
        <v>C.06</v>
      </c>
      <c r="K439" s="137" t="str">
        <f t="shared" si="15"/>
        <v>B.06</v>
      </c>
    </row>
    <row r="440" spans="1:11" x14ac:dyDescent="0.3">
      <c r="A440" s="139">
        <v>10</v>
      </c>
      <c r="B440" s="139">
        <v>3</v>
      </c>
      <c r="C440" s="139">
        <v>1</v>
      </c>
      <c r="D440" s="137" t="s">
        <v>63</v>
      </c>
      <c r="E440" s="137" t="s">
        <v>69</v>
      </c>
      <c r="J440" s="137" t="str">
        <f t="shared" si="14"/>
        <v>F.01</v>
      </c>
      <c r="K440" s="137" t="str">
        <f t="shared" si="15"/>
        <v>E.01</v>
      </c>
    </row>
    <row r="441" spans="1:11" x14ac:dyDescent="0.3">
      <c r="A441" s="139">
        <v>10</v>
      </c>
      <c r="B441" s="139">
        <v>3</v>
      </c>
      <c r="C441" s="139">
        <v>2</v>
      </c>
      <c r="D441" s="137" t="s">
        <v>87</v>
      </c>
      <c r="E441" s="137" t="s">
        <v>32</v>
      </c>
      <c r="J441" s="137" t="str">
        <f t="shared" si="14"/>
        <v>A.01</v>
      </c>
      <c r="K441" s="137" t="str">
        <f t="shared" si="15"/>
        <v>I.01</v>
      </c>
    </row>
    <row r="442" spans="1:11" x14ac:dyDescent="0.3">
      <c r="A442" s="139">
        <v>10</v>
      </c>
      <c r="B442" s="139">
        <v>3</v>
      </c>
      <c r="C442" s="139">
        <v>3</v>
      </c>
      <c r="D442" s="137" t="s">
        <v>93</v>
      </c>
      <c r="E442" s="137" t="s">
        <v>57</v>
      </c>
      <c r="J442" s="137" t="str">
        <f t="shared" si="14"/>
        <v>D.01</v>
      </c>
      <c r="K442" s="137" t="str">
        <f t="shared" si="15"/>
        <v>J.01</v>
      </c>
    </row>
    <row r="443" spans="1:11" x14ac:dyDescent="0.3">
      <c r="A443" s="139">
        <v>10</v>
      </c>
      <c r="B443" s="139">
        <v>3</v>
      </c>
      <c r="C443" s="139">
        <v>4</v>
      </c>
      <c r="D443" s="137" t="s">
        <v>81</v>
      </c>
      <c r="E443" s="137" t="s">
        <v>45</v>
      </c>
      <c r="J443" s="137" t="str">
        <f t="shared" si="14"/>
        <v>B.01</v>
      </c>
      <c r="K443" s="137" t="str">
        <f t="shared" si="15"/>
        <v>H.01</v>
      </c>
    </row>
    <row r="444" spans="1:11" x14ac:dyDescent="0.3">
      <c r="A444" s="139">
        <v>10</v>
      </c>
      <c r="B444" s="139">
        <v>3</v>
      </c>
      <c r="C444" s="139">
        <v>5</v>
      </c>
      <c r="D444" s="137" t="s">
        <v>51</v>
      </c>
      <c r="E444" s="137" t="s">
        <v>75</v>
      </c>
      <c r="J444" s="137" t="str">
        <f t="shared" si="14"/>
        <v>G.01</v>
      </c>
      <c r="K444" s="137" t="str">
        <f t="shared" si="15"/>
        <v>C.01</v>
      </c>
    </row>
    <row r="445" spans="1:11" x14ac:dyDescent="0.3">
      <c r="A445" s="139">
        <v>10</v>
      </c>
      <c r="B445" s="139">
        <v>3</v>
      </c>
      <c r="C445" s="139">
        <v>6</v>
      </c>
      <c r="D445" s="137" t="s">
        <v>58</v>
      </c>
      <c r="E445" s="137" t="s">
        <v>70</v>
      </c>
      <c r="J445" s="137" t="str">
        <f t="shared" si="14"/>
        <v>F.02</v>
      </c>
      <c r="K445" s="137" t="str">
        <f t="shared" si="15"/>
        <v>D.02</v>
      </c>
    </row>
    <row r="446" spans="1:11" x14ac:dyDescent="0.3">
      <c r="A446" s="139">
        <v>10</v>
      </c>
      <c r="B446" s="139">
        <v>3</v>
      </c>
      <c r="C446" s="139">
        <v>7</v>
      </c>
      <c r="D446" s="137" t="s">
        <v>82</v>
      </c>
      <c r="E446" s="137" t="s">
        <v>94</v>
      </c>
      <c r="J446" s="137" t="str">
        <f t="shared" si="14"/>
        <v>J.02</v>
      </c>
      <c r="K446" s="137" t="str">
        <f t="shared" si="15"/>
        <v>H.02</v>
      </c>
    </row>
    <row r="447" spans="1:11" x14ac:dyDescent="0.3">
      <c r="A447" s="139">
        <v>10</v>
      </c>
      <c r="B447" s="139">
        <v>3</v>
      </c>
      <c r="C447" s="139">
        <v>8</v>
      </c>
      <c r="D447" s="137" t="s">
        <v>64</v>
      </c>
      <c r="E447" s="137" t="s">
        <v>76</v>
      </c>
      <c r="J447" s="137" t="str">
        <f t="shared" si="14"/>
        <v>G.02</v>
      </c>
      <c r="K447" s="137" t="str">
        <f t="shared" si="15"/>
        <v>E.02</v>
      </c>
    </row>
    <row r="448" spans="1:11" x14ac:dyDescent="0.3">
      <c r="A448" s="139">
        <v>10</v>
      </c>
      <c r="B448" s="139">
        <v>3</v>
      </c>
      <c r="C448" s="139">
        <v>9</v>
      </c>
      <c r="D448" s="137" t="s">
        <v>46</v>
      </c>
      <c r="E448" s="137" t="s">
        <v>52</v>
      </c>
      <c r="J448" s="137" t="str">
        <f t="shared" si="14"/>
        <v>C.02</v>
      </c>
      <c r="K448" s="137" t="str">
        <f t="shared" si="15"/>
        <v>B.02</v>
      </c>
    </row>
    <row r="449" spans="1:11" x14ac:dyDescent="0.3">
      <c r="A449" s="139">
        <v>10</v>
      </c>
      <c r="B449" s="139">
        <v>3</v>
      </c>
      <c r="C449" s="139">
        <v>10</v>
      </c>
      <c r="D449" s="137" t="s">
        <v>34</v>
      </c>
      <c r="E449" s="137" t="s">
        <v>88</v>
      </c>
      <c r="J449" s="137" t="str">
        <f t="shared" si="14"/>
        <v>I.02</v>
      </c>
      <c r="K449" s="137" t="str">
        <f t="shared" si="15"/>
        <v>A.02</v>
      </c>
    </row>
    <row r="450" spans="1:11" x14ac:dyDescent="0.3">
      <c r="A450" s="139">
        <v>10</v>
      </c>
      <c r="B450" s="139">
        <v>3</v>
      </c>
      <c r="C450" s="139">
        <v>11</v>
      </c>
      <c r="D450" s="137" t="s">
        <v>47</v>
      </c>
      <c r="E450" s="137" t="s">
        <v>71</v>
      </c>
      <c r="J450" s="137" t="str">
        <f t="shared" si="14"/>
        <v>F.03</v>
      </c>
      <c r="K450" s="137" t="str">
        <f t="shared" si="15"/>
        <v>B.03</v>
      </c>
    </row>
    <row r="451" spans="1:11" x14ac:dyDescent="0.3">
      <c r="A451" s="139">
        <v>10</v>
      </c>
      <c r="B451" s="139">
        <v>3</v>
      </c>
      <c r="C451" s="139">
        <v>12</v>
      </c>
      <c r="D451" s="137" t="s">
        <v>53</v>
      </c>
      <c r="E451" s="137" t="s">
        <v>95</v>
      </c>
      <c r="J451" s="137" t="str">
        <f t="shared" si="14"/>
        <v>J.03</v>
      </c>
      <c r="K451" s="137" t="str">
        <f t="shared" si="15"/>
        <v>C.03</v>
      </c>
    </row>
    <row r="452" spans="1:11" x14ac:dyDescent="0.3">
      <c r="A452" s="139">
        <v>10</v>
      </c>
      <c r="B452" s="139">
        <v>3</v>
      </c>
      <c r="C452" s="139">
        <v>13</v>
      </c>
      <c r="D452" s="137" t="s">
        <v>77</v>
      </c>
      <c r="E452" s="137" t="s">
        <v>89</v>
      </c>
      <c r="J452" s="137" t="str">
        <f t="shared" si="14"/>
        <v>I.03</v>
      </c>
      <c r="K452" s="137" t="str">
        <f t="shared" si="15"/>
        <v>G.03</v>
      </c>
    </row>
    <row r="453" spans="1:11" x14ac:dyDescent="0.3">
      <c r="A453" s="139">
        <v>10</v>
      </c>
      <c r="B453" s="139">
        <v>3</v>
      </c>
      <c r="C453" s="139">
        <v>14</v>
      </c>
      <c r="D453" s="137" t="s">
        <v>59</v>
      </c>
      <c r="E453" s="137" t="s">
        <v>83</v>
      </c>
      <c r="J453" s="137" t="str">
        <f t="shared" si="14"/>
        <v>H.03</v>
      </c>
      <c r="K453" s="137" t="str">
        <f t="shared" si="15"/>
        <v>D.03</v>
      </c>
    </row>
    <row r="454" spans="1:11" x14ac:dyDescent="0.3">
      <c r="A454" s="139">
        <v>10</v>
      </c>
      <c r="B454" s="139">
        <v>3</v>
      </c>
      <c r="C454" s="139">
        <v>15</v>
      </c>
      <c r="D454" s="137" t="s">
        <v>36</v>
      </c>
      <c r="E454" s="137" t="s">
        <v>65</v>
      </c>
      <c r="J454" s="137" t="str">
        <f t="shared" si="14"/>
        <v>E.03</v>
      </c>
      <c r="K454" s="137" t="str">
        <f t="shared" si="15"/>
        <v>A.03</v>
      </c>
    </row>
    <row r="455" spans="1:11" x14ac:dyDescent="0.3">
      <c r="A455" s="139">
        <v>10</v>
      </c>
      <c r="B455" s="139">
        <v>3</v>
      </c>
      <c r="C455" s="139">
        <v>16</v>
      </c>
      <c r="D455" s="137" t="s">
        <v>84</v>
      </c>
      <c r="E455" s="137" t="s">
        <v>90</v>
      </c>
      <c r="J455" s="137" t="str">
        <f t="shared" si="14"/>
        <v>I.04</v>
      </c>
      <c r="K455" s="137" t="str">
        <f t="shared" si="15"/>
        <v>H.04</v>
      </c>
    </row>
    <row r="456" spans="1:11" x14ac:dyDescent="0.3">
      <c r="A456" s="139">
        <v>10</v>
      </c>
      <c r="B456" s="139">
        <v>3</v>
      </c>
      <c r="C456" s="139">
        <v>17</v>
      </c>
      <c r="D456" s="137" t="s">
        <v>78</v>
      </c>
      <c r="E456" s="137" t="s">
        <v>54</v>
      </c>
      <c r="J456" s="137" t="str">
        <f t="shared" si="14"/>
        <v>C.04</v>
      </c>
      <c r="K456" s="137" t="str">
        <f t="shared" si="15"/>
        <v>G.04</v>
      </c>
    </row>
    <row r="457" spans="1:11" x14ac:dyDescent="0.3">
      <c r="A457" s="139">
        <v>10</v>
      </c>
      <c r="B457" s="139">
        <v>3</v>
      </c>
      <c r="C457" s="139">
        <v>18</v>
      </c>
      <c r="D457" s="137" t="s">
        <v>72</v>
      </c>
      <c r="E457" s="137" t="s">
        <v>60</v>
      </c>
      <c r="J457" s="137" t="str">
        <f t="shared" si="14"/>
        <v>D.04</v>
      </c>
      <c r="K457" s="137" t="str">
        <f t="shared" si="15"/>
        <v>F.04</v>
      </c>
    </row>
    <row r="458" spans="1:11" x14ac:dyDescent="0.3">
      <c r="A458" s="139">
        <v>10</v>
      </c>
      <c r="B458" s="139">
        <v>3</v>
      </c>
      <c r="C458" s="139">
        <v>19</v>
      </c>
      <c r="D458" s="137" t="s">
        <v>48</v>
      </c>
      <c r="E458" s="137" t="s">
        <v>38</v>
      </c>
      <c r="J458" s="137" t="str">
        <f t="shared" si="14"/>
        <v>A.04</v>
      </c>
      <c r="K458" s="137" t="str">
        <f t="shared" si="15"/>
        <v>B.04</v>
      </c>
    </row>
    <row r="459" spans="1:11" x14ac:dyDescent="0.3">
      <c r="A459" s="139">
        <v>10</v>
      </c>
      <c r="B459" s="139">
        <v>3</v>
      </c>
      <c r="C459" s="139">
        <v>20</v>
      </c>
      <c r="D459" s="137" t="s">
        <v>96</v>
      </c>
      <c r="E459" s="137" t="s">
        <v>66</v>
      </c>
      <c r="J459" s="137" t="str">
        <f t="shared" si="14"/>
        <v>E.04</v>
      </c>
      <c r="K459" s="137" t="str">
        <f t="shared" si="15"/>
        <v>J.04</v>
      </c>
    </row>
    <row r="460" spans="1:11" x14ac:dyDescent="0.3">
      <c r="A460" s="139">
        <v>10</v>
      </c>
      <c r="B460" s="139">
        <v>3</v>
      </c>
      <c r="C460" s="139">
        <v>21</v>
      </c>
      <c r="D460" s="137" t="s">
        <v>97</v>
      </c>
      <c r="E460" s="137" t="s">
        <v>85</v>
      </c>
      <c r="J460" s="137" t="str">
        <f t="shared" si="14"/>
        <v>H.05</v>
      </c>
      <c r="K460" s="137" t="str">
        <f t="shared" si="15"/>
        <v>J.05</v>
      </c>
    </row>
    <row r="461" spans="1:11" x14ac:dyDescent="0.3">
      <c r="A461" s="139">
        <v>10</v>
      </c>
      <c r="B461" s="139">
        <v>3</v>
      </c>
      <c r="C461" s="139">
        <v>22</v>
      </c>
      <c r="D461" s="137" t="s">
        <v>40</v>
      </c>
      <c r="E461" s="137" t="s">
        <v>55</v>
      </c>
      <c r="J461" s="28" t="str">
        <f t="shared" si="14"/>
        <v>C.05</v>
      </c>
      <c r="K461" s="28" t="str">
        <f t="shared" si="15"/>
        <v>A.05</v>
      </c>
    </row>
    <row r="462" spans="1:11" x14ac:dyDescent="0.3">
      <c r="A462" s="139">
        <v>10</v>
      </c>
      <c r="B462" s="139">
        <v>3</v>
      </c>
      <c r="C462" s="139">
        <v>23</v>
      </c>
      <c r="D462" s="137" t="s">
        <v>61</v>
      </c>
      <c r="E462" s="137" t="s">
        <v>79</v>
      </c>
      <c r="J462" s="28" t="str">
        <f t="shared" si="14"/>
        <v>G.05</v>
      </c>
      <c r="K462" s="28" t="str">
        <f t="shared" si="15"/>
        <v>D.05</v>
      </c>
    </row>
    <row r="463" spans="1:11" x14ac:dyDescent="0.3">
      <c r="A463" s="139">
        <v>10</v>
      </c>
      <c r="B463" s="139">
        <v>3</v>
      </c>
      <c r="C463" s="139">
        <v>24</v>
      </c>
      <c r="D463" s="137" t="s">
        <v>73</v>
      </c>
      <c r="E463" s="137" t="s">
        <v>91</v>
      </c>
      <c r="J463" s="28" t="str">
        <f t="shared" si="14"/>
        <v>I.05</v>
      </c>
      <c r="K463" s="28" t="str">
        <f t="shared" si="15"/>
        <v>F.05</v>
      </c>
    </row>
    <row r="464" spans="1:11" x14ac:dyDescent="0.3">
      <c r="A464" s="139">
        <v>10</v>
      </c>
      <c r="B464" s="139">
        <v>3</v>
      </c>
      <c r="C464" s="139">
        <v>25</v>
      </c>
      <c r="D464" s="137" t="s">
        <v>67</v>
      </c>
      <c r="E464" s="137" t="s">
        <v>49</v>
      </c>
      <c r="J464" s="28" t="str">
        <f t="shared" si="14"/>
        <v>B.05</v>
      </c>
      <c r="K464" s="28" t="str">
        <f t="shared" si="15"/>
        <v>E.05</v>
      </c>
    </row>
    <row r="465" spans="1:11" x14ac:dyDescent="0.3">
      <c r="A465" s="139">
        <v>10</v>
      </c>
      <c r="B465" s="139">
        <v>3</v>
      </c>
      <c r="C465" s="139">
        <v>26</v>
      </c>
      <c r="D465" s="137" t="s">
        <v>98</v>
      </c>
      <c r="E465" s="137" t="s">
        <v>56</v>
      </c>
      <c r="J465" s="28" t="str">
        <f t="shared" si="14"/>
        <v>C.06</v>
      </c>
      <c r="K465" s="28" t="str">
        <f t="shared" si="15"/>
        <v>J.06</v>
      </c>
    </row>
    <row r="466" spans="1:11" x14ac:dyDescent="0.3">
      <c r="A466" s="139">
        <v>10</v>
      </c>
      <c r="B466" s="139">
        <v>3</v>
      </c>
      <c r="C466" s="139">
        <v>27</v>
      </c>
      <c r="D466" s="137" t="s">
        <v>62</v>
      </c>
      <c r="E466" s="137" t="s">
        <v>42</v>
      </c>
      <c r="J466" s="28" t="str">
        <f t="shared" si="14"/>
        <v>A.06</v>
      </c>
      <c r="K466" s="28" t="str">
        <f t="shared" si="15"/>
        <v>D.06</v>
      </c>
    </row>
    <row r="467" spans="1:11" x14ac:dyDescent="0.3">
      <c r="A467" s="139">
        <v>10</v>
      </c>
      <c r="B467" s="139">
        <v>3</v>
      </c>
      <c r="C467" s="139">
        <v>28</v>
      </c>
      <c r="D467" s="137" t="s">
        <v>74</v>
      </c>
      <c r="E467" s="137" t="s">
        <v>50</v>
      </c>
      <c r="J467" s="28" t="str">
        <f t="shared" si="14"/>
        <v>B.06</v>
      </c>
      <c r="K467" s="28" t="str">
        <f t="shared" si="15"/>
        <v>F.06</v>
      </c>
    </row>
    <row r="468" spans="1:11" x14ac:dyDescent="0.3">
      <c r="A468" s="139">
        <v>10</v>
      </c>
      <c r="B468" s="139">
        <v>3</v>
      </c>
      <c r="C468" s="139">
        <v>29</v>
      </c>
      <c r="D468" s="137" t="s">
        <v>80</v>
      </c>
      <c r="E468" s="137" t="s">
        <v>86</v>
      </c>
      <c r="J468" s="28" t="str">
        <f t="shared" si="14"/>
        <v>H.06</v>
      </c>
      <c r="K468" s="28" t="str">
        <f t="shared" si="15"/>
        <v>G.06</v>
      </c>
    </row>
    <row r="469" spans="1:11" x14ac:dyDescent="0.3">
      <c r="A469" s="139">
        <v>10</v>
      </c>
      <c r="B469" s="139">
        <v>3</v>
      </c>
      <c r="C469" s="139">
        <v>30</v>
      </c>
      <c r="D469" s="137" t="s">
        <v>68</v>
      </c>
      <c r="E469" s="137" t="s">
        <v>92</v>
      </c>
      <c r="J469" s="28" t="str">
        <f t="shared" si="14"/>
        <v>I.06</v>
      </c>
      <c r="K469" s="28" t="str">
        <f t="shared" si="15"/>
        <v>E.06</v>
      </c>
    </row>
    <row r="470" spans="1:11" x14ac:dyDescent="0.3">
      <c r="A470" s="139">
        <v>11</v>
      </c>
      <c r="B470" s="139">
        <v>1</v>
      </c>
      <c r="C470" s="139">
        <v>1</v>
      </c>
      <c r="D470" s="137" t="s">
        <v>75</v>
      </c>
      <c r="E470" s="137" t="s">
        <v>63</v>
      </c>
      <c r="J470" s="28" t="str">
        <f t="shared" si="14"/>
        <v>E.01</v>
      </c>
      <c r="K470" s="28" t="str">
        <f t="shared" si="15"/>
        <v>G.01</v>
      </c>
    </row>
    <row r="471" spans="1:11" x14ac:dyDescent="0.3">
      <c r="A471" s="139">
        <v>11</v>
      </c>
      <c r="B471" s="139">
        <v>1</v>
      </c>
      <c r="C471" s="139">
        <v>2</v>
      </c>
      <c r="D471" s="137" t="s">
        <v>45</v>
      </c>
      <c r="E471" s="137" t="s">
        <v>32</v>
      </c>
      <c r="J471" s="28" t="str">
        <f t="shared" si="14"/>
        <v>A.01</v>
      </c>
      <c r="K471" s="28" t="str">
        <f t="shared" si="15"/>
        <v>B.01</v>
      </c>
    </row>
    <row r="472" spans="1:11" x14ac:dyDescent="0.3">
      <c r="A472" s="139">
        <v>11</v>
      </c>
      <c r="B472" s="139">
        <v>1</v>
      </c>
      <c r="C472" s="139">
        <v>3</v>
      </c>
      <c r="D472" s="137" t="s">
        <v>81</v>
      </c>
      <c r="E472" s="137" t="s">
        <v>87</v>
      </c>
      <c r="J472" s="28" t="str">
        <f t="shared" si="14"/>
        <v>I.01</v>
      </c>
      <c r="K472" s="28" t="str">
        <f t="shared" si="15"/>
        <v>H.01</v>
      </c>
    </row>
    <row r="473" spans="1:11" x14ac:dyDescent="0.3">
      <c r="A473" s="139">
        <v>11</v>
      </c>
      <c r="B473" s="139">
        <v>1</v>
      </c>
      <c r="C473" s="139">
        <v>4</v>
      </c>
      <c r="D473" s="137" t="s">
        <v>51</v>
      </c>
      <c r="E473" s="137" t="s">
        <v>57</v>
      </c>
      <c r="J473" s="28" t="str">
        <f t="shared" si="14"/>
        <v>D.01</v>
      </c>
      <c r="K473" s="28" t="str">
        <f t="shared" si="15"/>
        <v>C.01</v>
      </c>
    </row>
    <row r="474" spans="1:11" x14ac:dyDescent="0.3">
      <c r="A474" s="139">
        <v>11</v>
      </c>
      <c r="B474" s="139">
        <v>1</v>
      </c>
      <c r="C474" s="139">
        <v>5</v>
      </c>
      <c r="D474" s="137" t="s">
        <v>99</v>
      </c>
      <c r="E474" s="137" t="s">
        <v>69</v>
      </c>
      <c r="J474" s="28" t="str">
        <f t="shared" si="14"/>
        <v>F.01</v>
      </c>
      <c r="K474" s="28" t="str">
        <f t="shared" si="15"/>
        <v>K.01</v>
      </c>
    </row>
    <row r="475" spans="1:11" x14ac:dyDescent="0.3">
      <c r="A475" s="139">
        <v>11</v>
      </c>
      <c r="B475" s="139">
        <v>1</v>
      </c>
      <c r="C475" s="139">
        <v>6</v>
      </c>
      <c r="D475" s="137" t="s">
        <v>100</v>
      </c>
      <c r="E475" s="137" t="s">
        <v>93</v>
      </c>
      <c r="J475" s="28" t="str">
        <f t="shared" si="14"/>
        <v>J.01</v>
      </c>
      <c r="K475" s="28" t="str">
        <f t="shared" si="15"/>
        <v>K.02</v>
      </c>
    </row>
    <row r="476" spans="1:11" x14ac:dyDescent="0.3">
      <c r="A476" s="139">
        <v>11</v>
      </c>
      <c r="B476" s="139">
        <v>1</v>
      </c>
      <c r="C476" s="139">
        <v>7</v>
      </c>
      <c r="D476" s="137" t="s">
        <v>64</v>
      </c>
      <c r="E476" s="137" t="s">
        <v>70</v>
      </c>
      <c r="J476" s="28" t="str">
        <f t="shared" si="14"/>
        <v>F.02</v>
      </c>
      <c r="K476" s="28" t="str">
        <f t="shared" si="15"/>
        <v>E.02</v>
      </c>
    </row>
    <row r="477" spans="1:11" x14ac:dyDescent="0.3">
      <c r="A477" s="139">
        <v>11</v>
      </c>
      <c r="B477" s="139">
        <v>1</v>
      </c>
      <c r="C477" s="139">
        <v>8</v>
      </c>
      <c r="D477" s="137" t="s">
        <v>88</v>
      </c>
      <c r="E477" s="137" t="s">
        <v>58</v>
      </c>
      <c r="J477" s="28" t="str">
        <f t="shared" ref="J477:J540" si="16">E477</f>
        <v>D.02</v>
      </c>
      <c r="K477" s="28" t="str">
        <f t="shared" ref="K477:K540" si="17">D477</f>
        <v>I.02</v>
      </c>
    </row>
    <row r="478" spans="1:11" x14ac:dyDescent="0.3">
      <c r="A478" s="139">
        <v>11</v>
      </c>
      <c r="B478" s="139">
        <v>1</v>
      </c>
      <c r="C478" s="139">
        <v>9</v>
      </c>
      <c r="D478" s="137" t="s">
        <v>34</v>
      </c>
      <c r="E478" s="137" t="s">
        <v>82</v>
      </c>
      <c r="J478" s="28" t="str">
        <f t="shared" si="16"/>
        <v>H.02</v>
      </c>
      <c r="K478" s="28" t="str">
        <f t="shared" si="17"/>
        <v>A.02</v>
      </c>
    </row>
    <row r="479" spans="1:11" x14ac:dyDescent="0.3">
      <c r="A479" s="139">
        <v>11</v>
      </c>
      <c r="B479" s="139">
        <v>1</v>
      </c>
      <c r="C479" s="139">
        <v>10</v>
      </c>
      <c r="D479" s="137" t="s">
        <v>52</v>
      </c>
      <c r="E479" s="137" t="s">
        <v>46</v>
      </c>
      <c r="J479" s="28" t="str">
        <f t="shared" si="16"/>
        <v>B.02</v>
      </c>
      <c r="K479" s="28" t="str">
        <f t="shared" si="17"/>
        <v>C.02</v>
      </c>
    </row>
    <row r="480" spans="1:11" x14ac:dyDescent="0.3">
      <c r="A480" s="139">
        <v>11</v>
      </c>
      <c r="B480" s="139">
        <v>1</v>
      </c>
      <c r="C480" s="139">
        <v>11</v>
      </c>
      <c r="D480" s="137" t="s">
        <v>76</v>
      </c>
      <c r="E480" s="137" t="s">
        <v>94</v>
      </c>
      <c r="J480" s="28" t="str">
        <f t="shared" si="16"/>
        <v>J.02</v>
      </c>
      <c r="K480" s="28" t="str">
        <f t="shared" si="17"/>
        <v>G.02</v>
      </c>
    </row>
    <row r="481" spans="1:11" x14ac:dyDescent="0.3">
      <c r="A481" s="139">
        <v>11</v>
      </c>
      <c r="B481" s="139">
        <v>1</v>
      </c>
      <c r="C481" s="139">
        <v>12</v>
      </c>
      <c r="D481" s="137" t="s">
        <v>65</v>
      </c>
      <c r="E481" s="137" t="s">
        <v>89</v>
      </c>
      <c r="J481" s="28" t="str">
        <f t="shared" si="16"/>
        <v>I.03</v>
      </c>
      <c r="K481" s="28" t="str">
        <f t="shared" si="17"/>
        <v>E.03</v>
      </c>
    </row>
    <row r="482" spans="1:11" x14ac:dyDescent="0.3">
      <c r="A482" s="139">
        <v>11</v>
      </c>
      <c r="B482" s="139">
        <v>1</v>
      </c>
      <c r="C482" s="139">
        <v>13</v>
      </c>
      <c r="D482" s="137" t="s">
        <v>77</v>
      </c>
      <c r="E482" s="137" t="s">
        <v>53</v>
      </c>
      <c r="J482" s="28" t="str">
        <f t="shared" si="16"/>
        <v>C.03</v>
      </c>
      <c r="K482" s="28" t="str">
        <f t="shared" si="17"/>
        <v>G.03</v>
      </c>
    </row>
    <row r="483" spans="1:11" x14ac:dyDescent="0.3">
      <c r="A483" s="139">
        <v>11</v>
      </c>
      <c r="B483" s="139">
        <v>1</v>
      </c>
      <c r="C483" s="139">
        <v>14</v>
      </c>
      <c r="D483" s="137" t="s">
        <v>47</v>
      </c>
      <c r="E483" s="137" t="s">
        <v>71</v>
      </c>
      <c r="J483" s="28" t="str">
        <f t="shared" si="16"/>
        <v>F.03</v>
      </c>
      <c r="K483" s="28" t="str">
        <f t="shared" si="17"/>
        <v>B.03</v>
      </c>
    </row>
    <row r="484" spans="1:11" x14ac:dyDescent="0.3">
      <c r="A484" s="139">
        <v>11</v>
      </c>
      <c r="B484" s="139">
        <v>1</v>
      </c>
      <c r="C484" s="139">
        <v>15</v>
      </c>
      <c r="D484" s="137" t="s">
        <v>59</v>
      </c>
      <c r="E484" s="137" t="s">
        <v>101</v>
      </c>
      <c r="J484" s="28" t="str">
        <f t="shared" si="16"/>
        <v>K.03</v>
      </c>
      <c r="K484" s="28" t="str">
        <f t="shared" si="17"/>
        <v>D.03</v>
      </c>
    </row>
    <row r="485" spans="1:11" x14ac:dyDescent="0.3">
      <c r="A485" s="139">
        <v>11</v>
      </c>
      <c r="B485" s="139">
        <v>1</v>
      </c>
      <c r="C485" s="139">
        <v>16</v>
      </c>
      <c r="D485" s="137" t="s">
        <v>95</v>
      </c>
      <c r="E485" s="137" t="s">
        <v>83</v>
      </c>
      <c r="J485" s="28" t="str">
        <f t="shared" si="16"/>
        <v>H.03</v>
      </c>
      <c r="K485" s="28" t="str">
        <f t="shared" si="17"/>
        <v>J.03</v>
      </c>
    </row>
    <row r="486" spans="1:11" x14ac:dyDescent="0.3">
      <c r="A486" s="139">
        <v>11</v>
      </c>
      <c r="B486" s="139">
        <v>1</v>
      </c>
      <c r="C486" s="139">
        <v>17</v>
      </c>
      <c r="D486" s="137" t="s">
        <v>102</v>
      </c>
      <c r="E486" s="137" t="s">
        <v>36</v>
      </c>
      <c r="J486" s="28" t="str">
        <f t="shared" si="16"/>
        <v>A.03</v>
      </c>
      <c r="K486" s="28" t="str">
        <f t="shared" si="17"/>
        <v>K.04</v>
      </c>
    </row>
    <row r="487" spans="1:11" x14ac:dyDescent="0.3">
      <c r="A487" s="139">
        <v>11</v>
      </c>
      <c r="B487" s="139">
        <v>1</v>
      </c>
      <c r="C487" s="139">
        <v>18</v>
      </c>
      <c r="D487" s="137" t="s">
        <v>90</v>
      </c>
      <c r="E487" s="137" t="s">
        <v>72</v>
      </c>
      <c r="J487" s="28" t="str">
        <f t="shared" si="16"/>
        <v>F.04</v>
      </c>
      <c r="K487" s="28" t="str">
        <f t="shared" si="17"/>
        <v>I.04</v>
      </c>
    </row>
    <row r="488" spans="1:11" x14ac:dyDescent="0.3">
      <c r="A488" s="139">
        <v>11</v>
      </c>
      <c r="B488" s="139">
        <v>1</v>
      </c>
      <c r="C488" s="139">
        <v>19</v>
      </c>
      <c r="D488" s="137" t="s">
        <v>84</v>
      </c>
      <c r="E488" s="137" t="s">
        <v>38</v>
      </c>
      <c r="J488" s="28" t="str">
        <f t="shared" si="16"/>
        <v>A.04</v>
      </c>
      <c r="K488" s="28" t="str">
        <f t="shared" si="17"/>
        <v>H.04</v>
      </c>
    </row>
    <row r="489" spans="1:11" x14ac:dyDescent="0.3">
      <c r="A489" s="139">
        <v>11</v>
      </c>
      <c r="B489" s="139">
        <v>1</v>
      </c>
      <c r="C489" s="139">
        <v>20</v>
      </c>
      <c r="D489" s="137" t="s">
        <v>66</v>
      </c>
      <c r="E489" s="137" t="s">
        <v>96</v>
      </c>
      <c r="J489" s="28" t="str">
        <f t="shared" si="16"/>
        <v>J.04</v>
      </c>
      <c r="K489" s="28" t="str">
        <f t="shared" si="17"/>
        <v>E.04</v>
      </c>
    </row>
    <row r="490" spans="1:11" x14ac:dyDescent="0.3">
      <c r="A490" s="139">
        <v>11</v>
      </c>
      <c r="B490" s="139">
        <v>1</v>
      </c>
      <c r="C490" s="139">
        <v>21</v>
      </c>
      <c r="D490" s="137" t="s">
        <v>48</v>
      </c>
      <c r="E490" s="137" t="s">
        <v>54</v>
      </c>
      <c r="J490" s="28" t="str">
        <f t="shared" si="16"/>
        <v>C.04</v>
      </c>
      <c r="K490" s="28" t="str">
        <f t="shared" si="17"/>
        <v>B.04</v>
      </c>
    </row>
    <row r="491" spans="1:11" x14ac:dyDescent="0.3">
      <c r="A491" s="139">
        <v>11</v>
      </c>
      <c r="B491" s="139">
        <v>1</v>
      </c>
      <c r="C491" s="139">
        <v>22</v>
      </c>
      <c r="D491" s="137" t="s">
        <v>78</v>
      </c>
      <c r="E491" s="137" t="s">
        <v>60</v>
      </c>
      <c r="J491" s="28" t="str">
        <f t="shared" si="16"/>
        <v>D.04</v>
      </c>
      <c r="K491" s="28" t="str">
        <f t="shared" si="17"/>
        <v>G.04</v>
      </c>
    </row>
    <row r="492" spans="1:11" x14ac:dyDescent="0.3">
      <c r="A492" s="139">
        <v>11</v>
      </c>
      <c r="B492" s="139">
        <v>1</v>
      </c>
      <c r="C492" s="139">
        <v>23</v>
      </c>
      <c r="D492" s="137" t="s">
        <v>103</v>
      </c>
      <c r="E492" s="137" t="s">
        <v>55</v>
      </c>
      <c r="J492" s="28" t="str">
        <f t="shared" si="16"/>
        <v>C.05</v>
      </c>
      <c r="K492" s="28" t="str">
        <f t="shared" si="17"/>
        <v>K.05</v>
      </c>
    </row>
    <row r="493" spans="1:11" x14ac:dyDescent="0.3">
      <c r="A493" s="139">
        <v>11</v>
      </c>
      <c r="B493" s="139">
        <v>1</v>
      </c>
      <c r="C493" s="139">
        <v>24</v>
      </c>
      <c r="D493" s="137" t="s">
        <v>61</v>
      </c>
      <c r="E493" s="137" t="s">
        <v>49</v>
      </c>
      <c r="J493" s="28" t="str">
        <f t="shared" si="16"/>
        <v>B.05</v>
      </c>
      <c r="K493" s="28" t="str">
        <f t="shared" si="17"/>
        <v>D.05</v>
      </c>
    </row>
    <row r="494" spans="1:11" x14ac:dyDescent="0.3">
      <c r="A494" s="139">
        <v>11</v>
      </c>
      <c r="B494" s="139">
        <v>1</v>
      </c>
      <c r="C494" s="139">
        <v>25</v>
      </c>
      <c r="D494" s="137" t="s">
        <v>67</v>
      </c>
      <c r="E494" s="137" t="s">
        <v>40</v>
      </c>
      <c r="J494" s="28" t="str">
        <f t="shared" si="16"/>
        <v>A.05</v>
      </c>
      <c r="K494" s="28" t="str">
        <f t="shared" si="17"/>
        <v>E.05</v>
      </c>
    </row>
    <row r="495" spans="1:11" x14ac:dyDescent="0.3">
      <c r="A495" s="139">
        <v>11</v>
      </c>
      <c r="B495" s="139">
        <v>1</v>
      </c>
      <c r="C495" s="139">
        <v>26</v>
      </c>
      <c r="D495" s="137" t="s">
        <v>97</v>
      </c>
      <c r="E495" s="137" t="s">
        <v>91</v>
      </c>
      <c r="J495" s="28" t="str">
        <f t="shared" si="16"/>
        <v>I.05</v>
      </c>
      <c r="K495" s="28" t="str">
        <f t="shared" si="17"/>
        <v>J.05</v>
      </c>
    </row>
    <row r="496" spans="1:11" x14ac:dyDescent="0.3">
      <c r="A496" s="139">
        <v>11</v>
      </c>
      <c r="B496" s="139">
        <v>1</v>
      </c>
      <c r="C496" s="139">
        <v>27</v>
      </c>
      <c r="D496" s="137" t="s">
        <v>85</v>
      </c>
      <c r="E496" s="137" t="s">
        <v>79</v>
      </c>
      <c r="J496" s="28" t="str">
        <f t="shared" si="16"/>
        <v>G.05</v>
      </c>
      <c r="K496" s="28" t="str">
        <f t="shared" si="17"/>
        <v>H.05</v>
      </c>
    </row>
    <row r="497" spans="1:11" x14ac:dyDescent="0.3">
      <c r="A497" s="139">
        <v>11</v>
      </c>
      <c r="B497" s="139">
        <v>1</v>
      </c>
      <c r="C497" s="139">
        <v>28</v>
      </c>
      <c r="D497" s="137" t="s">
        <v>92</v>
      </c>
      <c r="E497" s="137" t="s">
        <v>73</v>
      </c>
      <c r="J497" s="28" t="str">
        <f t="shared" si="16"/>
        <v>F.05</v>
      </c>
      <c r="K497" s="28" t="str">
        <f t="shared" si="17"/>
        <v>I.06</v>
      </c>
    </row>
    <row r="498" spans="1:11" x14ac:dyDescent="0.3">
      <c r="A498" s="139">
        <v>11</v>
      </c>
      <c r="B498" s="139">
        <v>1</v>
      </c>
      <c r="C498" s="139">
        <v>29</v>
      </c>
      <c r="D498" s="137" t="s">
        <v>62</v>
      </c>
      <c r="E498" s="137" t="s">
        <v>68</v>
      </c>
      <c r="J498" s="28" t="str">
        <f t="shared" si="16"/>
        <v>E.06</v>
      </c>
      <c r="K498" s="28" t="str">
        <f t="shared" si="17"/>
        <v>D.06</v>
      </c>
    </row>
    <row r="499" spans="1:11" x14ac:dyDescent="0.3">
      <c r="A499" s="139">
        <v>11</v>
      </c>
      <c r="B499" s="139">
        <v>1</v>
      </c>
      <c r="C499" s="139">
        <v>30</v>
      </c>
      <c r="D499" s="137" t="s">
        <v>50</v>
      </c>
      <c r="E499" s="137" t="s">
        <v>104</v>
      </c>
      <c r="J499" s="28" t="str">
        <f t="shared" si="16"/>
        <v>K.06</v>
      </c>
      <c r="K499" s="28" t="str">
        <f t="shared" si="17"/>
        <v>B.06</v>
      </c>
    </row>
    <row r="500" spans="1:11" x14ac:dyDescent="0.3">
      <c r="A500" s="139">
        <v>11</v>
      </c>
      <c r="B500" s="139">
        <v>1</v>
      </c>
      <c r="C500" s="139">
        <v>31</v>
      </c>
      <c r="D500" s="137" t="s">
        <v>42</v>
      </c>
      <c r="E500" s="137" t="s">
        <v>80</v>
      </c>
      <c r="J500" s="28" t="str">
        <f t="shared" si="16"/>
        <v>G.06</v>
      </c>
      <c r="K500" s="28" t="str">
        <f t="shared" si="17"/>
        <v>A.06</v>
      </c>
    </row>
    <row r="501" spans="1:11" x14ac:dyDescent="0.3">
      <c r="A501" s="139">
        <v>11</v>
      </c>
      <c r="B501" s="139">
        <v>1</v>
      </c>
      <c r="C501" s="139">
        <v>32</v>
      </c>
      <c r="D501" s="137" t="s">
        <v>74</v>
      </c>
      <c r="E501" s="137" t="s">
        <v>98</v>
      </c>
      <c r="J501" s="28" t="str">
        <f t="shared" si="16"/>
        <v>J.06</v>
      </c>
      <c r="K501" s="28" t="str">
        <f t="shared" si="17"/>
        <v>F.06</v>
      </c>
    </row>
    <row r="502" spans="1:11" x14ac:dyDescent="0.3">
      <c r="A502" s="139">
        <v>11</v>
      </c>
      <c r="B502" s="139">
        <v>1</v>
      </c>
      <c r="C502" s="139">
        <v>33</v>
      </c>
      <c r="D502" s="137" t="s">
        <v>56</v>
      </c>
      <c r="E502" s="137" t="s">
        <v>86</v>
      </c>
      <c r="J502" s="28" t="str">
        <f t="shared" si="16"/>
        <v>H.06</v>
      </c>
      <c r="K502" s="28" t="str">
        <f t="shared" si="17"/>
        <v>C.06</v>
      </c>
    </row>
    <row r="503" spans="1:11" x14ac:dyDescent="0.3">
      <c r="A503" s="139">
        <v>11</v>
      </c>
      <c r="B503" s="139">
        <v>2</v>
      </c>
      <c r="C503" s="139">
        <v>1</v>
      </c>
      <c r="D503" s="137" t="s">
        <v>81</v>
      </c>
      <c r="E503" s="137" t="s">
        <v>75</v>
      </c>
      <c r="J503" s="28" t="str">
        <f t="shared" si="16"/>
        <v>G.01</v>
      </c>
      <c r="K503" s="28" t="str">
        <f t="shared" si="17"/>
        <v>H.01</v>
      </c>
    </row>
    <row r="504" spans="1:11" x14ac:dyDescent="0.3">
      <c r="A504" s="139">
        <v>11</v>
      </c>
      <c r="B504" s="139">
        <v>2</v>
      </c>
      <c r="C504" s="139">
        <v>2</v>
      </c>
      <c r="D504" s="137" t="s">
        <v>51</v>
      </c>
      <c r="E504" s="137" t="s">
        <v>99</v>
      </c>
      <c r="J504" s="28" t="str">
        <f t="shared" si="16"/>
        <v>K.01</v>
      </c>
      <c r="K504" s="28" t="str">
        <f t="shared" si="17"/>
        <v>C.01</v>
      </c>
    </row>
    <row r="505" spans="1:11" x14ac:dyDescent="0.3">
      <c r="A505" s="139">
        <v>11</v>
      </c>
      <c r="B505" s="139">
        <v>2</v>
      </c>
      <c r="C505" s="139">
        <v>3</v>
      </c>
      <c r="D505" s="137" t="s">
        <v>93</v>
      </c>
      <c r="E505" s="137" t="s">
        <v>63</v>
      </c>
      <c r="J505" s="28" t="str">
        <f t="shared" si="16"/>
        <v>E.01</v>
      </c>
      <c r="K505" s="28" t="str">
        <f t="shared" si="17"/>
        <v>J.01</v>
      </c>
    </row>
    <row r="506" spans="1:11" x14ac:dyDescent="0.3">
      <c r="A506" s="139">
        <v>11</v>
      </c>
      <c r="B506" s="139">
        <v>2</v>
      </c>
      <c r="C506" s="139">
        <v>4</v>
      </c>
      <c r="D506" s="137" t="s">
        <v>69</v>
      </c>
      <c r="E506" s="137" t="s">
        <v>57</v>
      </c>
      <c r="J506" s="28" t="str">
        <f t="shared" si="16"/>
        <v>D.01</v>
      </c>
      <c r="K506" s="28" t="str">
        <f t="shared" si="17"/>
        <v>F.01</v>
      </c>
    </row>
    <row r="507" spans="1:11" x14ac:dyDescent="0.3">
      <c r="A507" s="139">
        <v>11</v>
      </c>
      <c r="B507" s="139">
        <v>2</v>
      </c>
      <c r="C507" s="139">
        <v>5</v>
      </c>
      <c r="D507" s="137" t="s">
        <v>32</v>
      </c>
      <c r="E507" s="137" t="s">
        <v>87</v>
      </c>
      <c r="J507" s="28" t="str">
        <f t="shared" si="16"/>
        <v>I.01</v>
      </c>
      <c r="K507" s="28" t="str">
        <f t="shared" si="17"/>
        <v>A.01</v>
      </c>
    </row>
    <row r="508" spans="1:11" x14ac:dyDescent="0.3">
      <c r="A508" s="139">
        <v>11</v>
      </c>
      <c r="B508" s="139">
        <v>2</v>
      </c>
      <c r="C508" s="139">
        <v>6</v>
      </c>
      <c r="D508" s="137" t="s">
        <v>58</v>
      </c>
      <c r="E508" s="137" t="s">
        <v>45</v>
      </c>
      <c r="J508" s="28" t="str">
        <f t="shared" si="16"/>
        <v>B.01</v>
      </c>
      <c r="K508" s="28" t="str">
        <f t="shared" si="17"/>
        <v>D.02</v>
      </c>
    </row>
    <row r="509" spans="1:11" x14ac:dyDescent="0.3">
      <c r="A509" s="139">
        <v>11</v>
      </c>
      <c r="B509" s="139">
        <v>2</v>
      </c>
      <c r="C509" s="139">
        <v>7</v>
      </c>
      <c r="D509" s="137" t="s">
        <v>82</v>
      </c>
      <c r="E509" s="137" t="s">
        <v>88</v>
      </c>
      <c r="J509" s="28" t="str">
        <f t="shared" si="16"/>
        <v>I.02</v>
      </c>
      <c r="K509" s="28" t="str">
        <f t="shared" si="17"/>
        <v>H.02</v>
      </c>
    </row>
    <row r="510" spans="1:11" x14ac:dyDescent="0.3">
      <c r="A510" s="139">
        <v>11</v>
      </c>
      <c r="B510" s="139">
        <v>2</v>
      </c>
      <c r="C510" s="139">
        <v>8</v>
      </c>
      <c r="D510" s="137" t="s">
        <v>52</v>
      </c>
      <c r="E510" s="137" t="s">
        <v>94</v>
      </c>
      <c r="J510" s="28" t="str">
        <f t="shared" si="16"/>
        <v>J.02</v>
      </c>
      <c r="K510" s="28" t="str">
        <f t="shared" si="17"/>
        <v>C.02</v>
      </c>
    </row>
    <row r="511" spans="1:11" x14ac:dyDescent="0.3">
      <c r="A511" s="139">
        <v>11</v>
      </c>
      <c r="B511" s="139">
        <v>2</v>
      </c>
      <c r="C511" s="139">
        <v>9</v>
      </c>
      <c r="D511" s="137" t="s">
        <v>46</v>
      </c>
      <c r="E511" s="137" t="s">
        <v>76</v>
      </c>
      <c r="J511" s="28" t="str">
        <f t="shared" si="16"/>
        <v>G.02</v>
      </c>
      <c r="K511" s="28" t="str">
        <f t="shared" si="17"/>
        <v>B.02</v>
      </c>
    </row>
    <row r="512" spans="1:11" x14ac:dyDescent="0.3">
      <c r="A512" s="139">
        <v>11</v>
      </c>
      <c r="B512" s="139">
        <v>2</v>
      </c>
      <c r="C512" s="139">
        <v>10</v>
      </c>
      <c r="D512" s="137" t="s">
        <v>100</v>
      </c>
      <c r="E512" s="137" t="s">
        <v>64</v>
      </c>
      <c r="J512" s="28" t="str">
        <f t="shared" si="16"/>
        <v>E.02</v>
      </c>
      <c r="K512" s="28" t="str">
        <f t="shared" si="17"/>
        <v>K.02</v>
      </c>
    </row>
    <row r="513" spans="1:11" x14ac:dyDescent="0.3">
      <c r="A513" s="139">
        <v>11</v>
      </c>
      <c r="B513" s="139">
        <v>2</v>
      </c>
      <c r="C513" s="139">
        <v>11</v>
      </c>
      <c r="D513" s="137" t="s">
        <v>70</v>
      </c>
      <c r="E513" s="137" t="s">
        <v>34</v>
      </c>
      <c r="J513" s="28" t="str">
        <f t="shared" si="16"/>
        <v>A.02</v>
      </c>
      <c r="K513" s="28" t="str">
        <f t="shared" si="17"/>
        <v>F.02</v>
      </c>
    </row>
    <row r="514" spans="1:11" x14ac:dyDescent="0.3">
      <c r="A514" s="139">
        <v>11</v>
      </c>
      <c r="B514" s="139">
        <v>2</v>
      </c>
      <c r="C514" s="139">
        <v>12</v>
      </c>
      <c r="D514" s="137" t="s">
        <v>53</v>
      </c>
      <c r="E514" s="137" t="s">
        <v>59</v>
      </c>
      <c r="J514" s="28" t="str">
        <f t="shared" si="16"/>
        <v>D.03</v>
      </c>
      <c r="K514" s="28" t="str">
        <f t="shared" si="17"/>
        <v>C.03</v>
      </c>
    </row>
    <row r="515" spans="1:11" x14ac:dyDescent="0.3">
      <c r="A515" s="139">
        <v>11</v>
      </c>
      <c r="B515" s="139">
        <v>2</v>
      </c>
      <c r="C515" s="139">
        <v>13</v>
      </c>
      <c r="D515" s="137" t="s">
        <v>89</v>
      </c>
      <c r="E515" s="137" t="s">
        <v>101</v>
      </c>
      <c r="J515" s="28" t="str">
        <f t="shared" si="16"/>
        <v>K.03</v>
      </c>
      <c r="K515" s="28" t="str">
        <f t="shared" si="17"/>
        <v>I.03</v>
      </c>
    </row>
    <row r="516" spans="1:11" x14ac:dyDescent="0.3">
      <c r="A516" s="139">
        <v>11</v>
      </c>
      <c r="B516" s="139">
        <v>2</v>
      </c>
      <c r="C516" s="139">
        <v>14</v>
      </c>
      <c r="D516" s="137" t="s">
        <v>36</v>
      </c>
      <c r="E516" s="137" t="s">
        <v>95</v>
      </c>
      <c r="J516" s="28" t="str">
        <f t="shared" si="16"/>
        <v>J.03</v>
      </c>
      <c r="K516" s="28" t="str">
        <f t="shared" si="17"/>
        <v>A.03</v>
      </c>
    </row>
    <row r="517" spans="1:11" x14ac:dyDescent="0.3">
      <c r="A517" s="139">
        <v>11</v>
      </c>
      <c r="B517" s="139">
        <v>2</v>
      </c>
      <c r="C517" s="139">
        <v>15</v>
      </c>
      <c r="D517" s="137" t="s">
        <v>47</v>
      </c>
      <c r="E517" s="137" t="s">
        <v>77</v>
      </c>
      <c r="J517" s="28" t="str">
        <f t="shared" si="16"/>
        <v>G.03</v>
      </c>
      <c r="K517" s="28" t="str">
        <f t="shared" si="17"/>
        <v>B.03</v>
      </c>
    </row>
    <row r="518" spans="1:11" x14ac:dyDescent="0.3">
      <c r="A518" s="139">
        <v>11</v>
      </c>
      <c r="B518" s="139">
        <v>2</v>
      </c>
      <c r="C518" s="139">
        <v>16</v>
      </c>
      <c r="D518" s="137" t="s">
        <v>71</v>
      </c>
      <c r="E518" s="137" t="s">
        <v>65</v>
      </c>
      <c r="J518" s="28" t="str">
        <f t="shared" si="16"/>
        <v>E.03</v>
      </c>
      <c r="K518" s="28" t="str">
        <f t="shared" si="17"/>
        <v>F.03</v>
      </c>
    </row>
    <row r="519" spans="1:11" x14ac:dyDescent="0.3">
      <c r="A519" s="139">
        <v>11</v>
      </c>
      <c r="B519" s="139">
        <v>2</v>
      </c>
      <c r="C519" s="139">
        <v>17</v>
      </c>
      <c r="D519" s="137" t="s">
        <v>54</v>
      </c>
      <c r="E519" s="137" t="s">
        <v>83</v>
      </c>
      <c r="J519" s="28" t="str">
        <f t="shared" si="16"/>
        <v>H.03</v>
      </c>
      <c r="K519" s="28" t="str">
        <f t="shared" si="17"/>
        <v>C.04</v>
      </c>
    </row>
    <row r="520" spans="1:11" x14ac:dyDescent="0.3">
      <c r="A520" s="139">
        <v>11</v>
      </c>
      <c r="B520" s="139">
        <v>2</v>
      </c>
      <c r="C520" s="139">
        <v>18</v>
      </c>
      <c r="D520" s="137" t="s">
        <v>60</v>
      </c>
      <c r="E520" s="137" t="s">
        <v>96</v>
      </c>
      <c r="J520" s="28" t="str">
        <f t="shared" si="16"/>
        <v>J.04</v>
      </c>
      <c r="K520" s="28" t="str">
        <f t="shared" si="17"/>
        <v>D.04</v>
      </c>
    </row>
    <row r="521" spans="1:11" x14ac:dyDescent="0.3">
      <c r="A521" s="139">
        <v>11</v>
      </c>
      <c r="B521" s="139">
        <v>2</v>
      </c>
      <c r="C521" s="139">
        <v>19</v>
      </c>
      <c r="D521" s="137" t="s">
        <v>48</v>
      </c>
      <c r="E521" s="137" t="s">
        <v>90</v>
      </c>
      <c r="J521" s="28" t="str">
        <f t="shared" si="16"/>
        <v>I.04</v>
      </c>
      <c r="K521" s="28" t="str">
        <f t="shared" si="17"/>
        <v>B.04</v>
      </c>
    </row>
    <row r="522" spans="1:11" x14ac:dyDescent="0.3">
      <c r="A522" s="139">
        <v>11</v>
      </c>
      <c r="B522" s="139">
        <v>2</v>
      </c>
      <c r="C522" s="139">
        <v>20</v>
      </c>
      <c r="D522" s="137" t="s">
        <v>72</v>
      </c>
      <c r="E522" s="137" t="s">
        <v>78</v>
      </c>
      <c r="J522" s="28" t="str">
        <f t="shared" si="16"/>
        <v>G.04</v>
      </c>
      <c r="K522" s="28" t="str">
        <f t="shared" si="17"/>
        <v>F.04</v>
      </c>
    </row>
    <row r="523" spans="1:11" x14ac:dyDescent="0.3">
      <c r="A523" s="139">
        <v>11</v>
      </c>
      <c r="B523" s="139">
        <v>2</v>
      </c>
      <c r="C523" s="139">
        <v>21</v>
      </c>
      <c r="D523" s="137" t="s">
        <v>38</v>
      </c>
      <c r="E523" s="137" t="s">
        <v>66</v>
      </c>
      <c r="J523" s="28" t="str">
        <f t="shared" si="16"/>
        <v>E.04</v>
      </c>
      <c r="K523" s="28" t="str">
        <f t="shared" si="17"/>
        <v>A.04</v>
      </c>
    </row>
    <row r="524" spans="1:11" x14ac:dyDescent="0.3">
      <c r="A524" s="139">
        <v>11</v>
      </c>
      <c r="B524" s="139">
        <v>2</v>
      </c>
      <c r="C524" s="139">
        <v>22</v>
      </c>
      <c r="D524" s="137" t="s">
        <v>102</v>
      </c>
      <c r="E524" s="137" t="s">
        <v>84</v>
      </c>
      <c r="J524" s="28" t="str">
        <f t="shared" si="16"/>
        <v>H.04</v>
      </c>
      <c r="K524" s="28" t="str">
        <f t="shared" si="17"/>
        <v>K.04</v>
      </c>
    </row>
    <row r="525" spans="1:11" x14ac:dyDescent="0.3">
      <c r="A525" s="139">
        <v>11</v>
      </c>
      <c r="B525" s="139">
        <v>2</v>
      </c>
      <c r="C525" s="139">
        <v>23</v>
      </c>
      <c r="D525" s="137" t="s">
        <v>73</v>
      </c>
      <c r="E525" s="137" t="s">
        <v>85</v>
      </c>
      <c r="J525" s="28" t="str">
        <f t="shared" si="16"/>
        <v>H.05</v>
      </c>
      <c r="K525" s="28" t="str">
        <f t="shared" si="17"/>
        <v>F.05</v>
      </c>
    </row>
    <row r="526" spans="1:11" x14ac:dyDescent="0.3">
      <c r="A526" s="139">
        <v>11</v>
      </c>
      <c r="B526" s="139">
        <v>2</v>
      </c>
      <c r="C526" s="139">
        <v>24</v>
      </c>
      <c r="D526" s="137" t="s">
        <v>49</v>
      </c>
      <c r="E526" s="137" t="s">
        <v>67</v>
      </c>
      <c r="J526" s="28" t="str">
        <f t="shared" si="16"/>
        <v>E.05</v>
      </c>
      <c r="K526" s="28" t="str">
        <f t="shared" si="17"/>
        <v>B.05</v>
      </c>
    </row>
    <row r="527" spans="1:11" x14ac:dyDescent="0.3">
      <c r="A527" s="139">
        <v>11</v>
      </c>
      <c r="B527" s="139">
        <v>2</v>
      </c>
      <c r="C527" s="139">
        <v>25</v>
      </c>
      <c r="D527" s="137" t="s">
        <v>79</v>
      </c>
      <c r="E527" s="137" t="s">
        <v>97</v>
      </c>
      <c r="J527" s="28" t="str">
        <f t="shared" si="16"/>
        <v>J.05</v>
      </c>
      <c r="K527" s="28" t="str">
        <f t="shared" si="17"/>
        <v>G.05</v>
      </c>
    </row>
    <row r="528" spans="1:11" x14ac:dyDescent="0.3">
      <c r="A528" s="139">
        <v>11</v>
      </c>
      <c r="B528" s="139">
        <v>2</v>
      </c>
      <c r="C528" s="139">
        <v>26</v>
      </c>
      <c r="D528" s="137" t="s">
        <v>55</v>
      </c>
      <c r="E528" s="137" t="s">
        <v>91</v>
      </c>
      <c r="J528" s="28" t="str">
        <f t="shared" si="16"/>
        <v>I.05</v>
      </c>
      <c r="K528" s="28" t="str">
        <f t="shared" si="17"/>
        <v>C.05</v>
      </c>
    </row>
    <row r="529" spans="1:11" x14ac:dyDescent="0.3">
      <c r="A529" s="139">
        <v>11</v>
      </c>
      <c r="B529" s="139">
        <v>2</v>
      </c>
      <c r="C529" s="139">
        <v>27</v>
      </c>
      <c r="D529" s="137" t="s">
        <v>40</v>
      </c>
      <c r="E529" s="137" t="s">
        <v>61</v>
      </c>
      <c r="J529" s="28" t="str">
        <f t="shared" si="16"/>
        <v>D.05</v>
      </c>
      <c r="K529" s="28" t="str">
        <f t="shared" si="17"/>
        <v>A.05</v>
      </c>
    </row>
    <row r="530" spans="1:11" x14ac:dyDescent="0.3">
      <c r="A530" s="139">
        <v>11</v>
      </c>
      <c r="B530" s="139">
        <v>2</v>
      </c>
      <c r="C530" s="139">
        <v>28</v>
      </c>
      <c r="D530" s="137" t="s">
        <v>74</v>
      </c>
      <c r="E530" s="137" t="s">
        <v>103</v>
      </c>
      <c r="J530" s="28" t="str">
        <f t="shared" si="16"/>
        <v>K.05</v>
      </c>
      <c r="K530" s="28" t="str">
        <f t="shared" si="17"/>
        <v>F.06</v>
      </c>
    </row>
    <row r="531" spans="1:11" x14ac:dyDescent="0.3">
      <c r="A531" s="139">
        <v>11</v>
      </c>
      <c r="B531" s="139">
        <v>2</v>
      </c>
      <c r="C531" s="139">
        <v>29</v>
      </c>
      <c r="D531" s="137" t="s">
        <v>68</v>
      </c>
      <c r="E531" s="137" t="s">
        <v>92</v>
      </c>
      <c r="J531" s="28" t="str">
        <f t="shared" si="16"/>
        <v>I.06</v>
      </c>
      <c r="K531" s="28" t="str">
        <f t="shared" si="17"/>
        <v>E.06</v>
      </c>
    </row>
    <row r="532" spans="1:11" x14ac:dyDescent="0.3">
      <c r="A532" s="139">
        <v>11</v>
      </c>
      <c r="B532" s="139">
        <v>2</v>
      </c>
      <c r="C532" s="139">
        <v>30</v>
      </c>
      <c r="D532" s="137" t="s">
        <v>80</v>
      </c>
      <c r="E532" s="137" t="s">
        <v>56</v>
      </c>
      <c r="J532" s="28" t="str">
        <f t="shared" si="16"/>
        <v>C.06</v>
      </c>
      <c r="K532" s="28" t="str">
        <f t="shared" si="17"/>
        <v>G.06</v>
      </c>
    </row>
    <row r="533" spans="1:11" x14ac:dyDescent="0.3">
      <c r="A533" s="139">
        <v>11</v>
      </c>
      <c r="B533" s="139">
        <v>2</v>
      </c>
      <c r="C533" s="139">
        <v>31</v>
      </c>
      <c r="D533" s="137" t="s">
        <v>50</v>
      </c>
      <c r="E533" s="137" t="s">
        <v>42</v>
      </c>
      <c r="J533" s="28" t="str">
        <f t="shared" si="16"/>
        <v>A.06</v>
      </c>
      <c r="K533" s="28" t="str">
        <f t="shared" si="17"/>
        <v>B.06</v>
      </c>
    </row>
    <row r="534" spans="1:11" x14ac:dyDescent="0.3">
      <c r="A534" s="139">
        <v>11</v>
      </c>
      <c r="B534" s="139">
        <v>2</v>
      </c>
      <c r="C534" s="139">
        <v>32</v>
      </c>
      <c r="D534" s="137" t="s">
        <v>62</v>
      </c>
      <c r="E534" s="137" t="s">
        <v>104</v>
      </c>
      <c r="J534" s="28" t="str">
        <f t="shared" si="16"/>
        <v>K.06</v>
      </c>
      <c r="K534" s="28" t="str">
        <f t="shared" si="17"/>
        <v>D.06</v>
      </c>
    </row>
    <row r="535" spans="1:11" x14ac:dyDescent="0.3">
      <c r="A535" s="139">
        <v>11</v>
      </c>
      <c r="B535" s="139">
        <v>2</v>
      </c>
      <c r="C535" s="139">
        <v>33</v>
      </c>
      <c r="D535" s="137" t="s">
        <v>98</v>
      </c>
      <c r="E535" s="137" t="s">
        <v>86</v>
      </c>
      <c r="J535" s="28" t="str">
        <f t="shared" si="16"/>
        <v>H.06</v>
      </c>
      <c r="K535" s="28" t="str">
        <f t="shared" si="17"/>
        <v>J.06</v>
      </c>
    </row>
    <row r="536" spans="1:11" x14ac:dyDescent="0.3">
      <c r="A536" s="139">
        <v>11</v>
      </c>
      <c r="B536" s="139">
        <v>3</v>
      </c>
      <c r="C536" s="139">
        <v>1</v>
      </c>
      <c r="D536" s="137" t="s">
        <v>87</v>
      </c>
      <c r="E536" s="137" t="s">
        <v>45</v>
      </c>
      <c r="J536" s="28" t="str">
        <f t="shared" si="16"/>
        <v>B.01</v>
      </c>
      <c r="K536" s="28" t="str">
        <f t="shared" si="17"/>
        <v>I.01</v>
      </c>
    </row>
    <row r="537" spans="1:11" x14ac:dyDescent="0.3">
      <c r="A537" s="139">
        <v>11</v>
      </c>
      <c r="B537" s="139">
        <v>3</v>
      </c>
      <c r="C537" s="139">
        <v>2</v>
      </c>
      <c r="D537" s="137" t="s">
        <v>57</v>
      </c>
      <c r="E537" s="137" t="s">
        <v>32</v>
      </c>
      <c r="J537" s="28" t="str">
        <f t="shared" si="16"/>
        <v>A.01</v>
      </c>
      <c r="K537" s="28" t="str">
        <f t="shared" si="17"/>
        <v>D.01</v>
      </c>
    </row>
    <row r="538" spans="1:11" x14ac:dyDescent="0.3">
      <c r="A538" s="139">
        <v>11</v>
      </c>
      <c r="B538" s="139">
        <v>3</v>
      </c>
      <c r="C538" s="139">
        <v>3</v>
      </c>
      <c r="D538" s="137" t="s">
        <v>63</v>
      </c>
      <c r="E538" s="137" t="s">
        <v>81</v>
      </c>
      <c r="J538" s="28" t="str">
        <f t="shared" si="16"/>
        <v>H.01</v>
      </c>
      <c r="K538" s="28" t="str">
        <f t="shared" si="17"/>
        <v>E.01</v>
      </c>
    </row>
    <row r="539" spans="1:11" x14ac:dyDescent="0.3">
      <c r="A539" s="139">
        <v>11</v>
      </c>
      <c r="B539" s="139">
        <v>3</v>
      </c>
      <c r="C539" s="139">
        <v>4</v>
      </c>
      <c r="D539" s="137" t="s">
        <v>93</v>
      </c>
      <c r="E539" s="137" t="s">
        <v>69</v>
      </c>
      <c r="J539" s="28" t="str">
        <f t="shared" si="16"/>
        <v>F.01</v>
      </c>
      <c r="K539" s="28" t="str">
        <f t="shared" si="17"/>
        <v>J.01</v>
      </c>
    </row>
    <row r="540" spans="1:11" x14ac:dyDescent="0.3">
      <c r="A540" s="139">
        <v>11</v>
      </c>
      <c r="B540" s="139">
        <v>3</v>
      </c>
      <c r="C540" s="139">
        <v>5</v>
      </c>
      <c r="D540" s="137" t="s">
        <v>99</v>
      </c>
      <c r="E540" s="137" t="s">
        <v>75</v>
      </c>
      <c r="J540" s="28" t="str">
        <f t="shared" si="16"/>
        <v>G.01</v>
      </c>
      <c r="K540" s="28" t="str">
        <f t="shared" si="17"/>
        <v>K.01</v>
      </c>
    </row>
    <row r="541" spans="1:11" x14ac:dyDescent="0.3">
      <c r="A541" s="139">
        <v>11</v>
      </c>
      <c r="B541" s="139">
        <v>3</v>
      </c>
      <c r="C541" s="139">
        <v>6</v>
      </c>
      <c r="D541" s="137" t="s">
        <v>64</v>
      </c>
      <c r="E541" s="137" t="s">
        <v>51</v>
      </c>
      <c r="J541" s="28" t="str">
        <f t="shared" ref="J541:J604" si="18">E541</f>
        <v>C.01</v>
      </c>
      <c r="K541" s="28" t="str">
        <f t="shared" ref="K541:K604" si="19">D541</f>
        <v>E.02</v>
      </c>
    </row>
    <row r="542" spans="1:11" x14ac:dyDescent="0.3">
      <c r="A542" s="139">
        <v>11</v>
      </c>
      <c r="B542" s="139">
        <v>3</v>
      </c>
      <c r="C542" s="139">
        <v>7</v>
      </c>
      <c r="D542" s="137" t="s">
        <v>34</v>
      </c>
      <c r="E542" s="137" t="s">
        <v>100</v>
      </c>
      <c r="J542" s="28" t="str">
        <f t="shared" si="18"/>
        <v>K.02</v>
      </c>
      <c r="K542" s="28" t="str">
        <f t="shared" si="19"/>
        <v>A.02</v>
      </c>
    </row>
    <row r="543" spans="1:11" x14ac:dyDescent="0.3">
      <c r="A543" s="139">
        <v>11</v>
      </c>
      <c r="B543" s="139">
        <v>3</v>
      </c>
      <c r="C543" s="139">
        <v>8</v>
      </c>
      <c r="D543" s="137" t="s">
        <v>76</v>
      </c>
      <c r="E543" s="137" t="s">
        <v>58</v>
      </c>
      <c r="J543" s="28" t="str">
        <f t="shared" si="18"/>
        <v>D.02</v>
      </c>
      <c r="K543" s="28" t="str">
        <f t="shared" si="19"/>
        <v>G.02</v>
      </c>
    </row>
    <row r="544" spans="1:11" x14ac:dyDescent="0.3">
      <c r="A544" s="139">
        <v>11</v>
      </c>
      <c r="B544" s="139">
        <v>3</v>
      </c>
      <c r="C544" s="139">
        <v>9</v>
      </c>
      <c r="D544" s="137" t="s">
        <v>88</v>
      </c>
      <c r="E544" s="137" t="s">
        <v>52</v>
      </c>
      <c r="J544" s="28" t="str">
        <f t="shared" si="18"/>
        <v>C.02</v>
      </c>
      <c r="K544" s="28" t="str">
        <f t="shared" si="19"/>
        <v>I.02</v>
      </c>
    </row>
    <row r="545" spans="1:11" x14ac:dyDescent="0.3">
      <c r="A545" s="139">
        <v>11</v>
      </c>
      <c r="B545" s="139">
        <v>3</v>
      </c>
      <c r="C545" s="139">
        <v>10</v>
      </c>
      <c r="D545" s="137" t="s">
        <v>94</v>
      </c>
      <c r="E545" s="137" t="s">
        <v>46</v>
      </c>
      <c r="J545" s="28" t="str">
        <f t="shared" si="18"/>
        <v>B.02</v>
      </c>
      <c r="K545" s="28" t="str">
        <f t="shared" si="19"/>
        <v>J.02</v>
      </c>
    </row>
    <row r="546" spans="1:11" x14ac:dyDescent="0.3">
      <c r="A546" s="139">
        <v>11</v>
      </c>
      <c r="B546" s="139">
        <v>3</v>
      </c>
      <c r="C546" s="139">
        <v>11</v>
      </c>
      <c r="D546" s="137" t="s">
        <v>82</v>
      </c>
      <c r="E546" s="137" t="s">
        <v>70</v>
      </c>
      <c r="J546" s="28" t="str">
        <f t="shared" si="18"/>
        <v>F.02</v>
      </c>
      <c r="K546" s="28" t="str">
        <f t="shared" si="19"/>
        <v>H.02</v>
      </c>
    </row>
    <row r="547" spans="1:11" x14ac:dyDescent="0.3">
      <c r="A547" s="139">
        <v>11</v>
      </c>
      <c r="B547" s="139">
        <v>3</v>
      </c>
      <c r="C547" s="139">
        <v>12</v>
      </c>
      <c r="D547" s="137" t="s">
        <v>36</v>
      </c>
      <c r="E547" s="137" t="s">
        <v>53</v>
      </c>
      <c r="J547" s="28" t="str">
        <f t="shared" si="18"/>
        <v>C.03</v>
      </c>
      <c r="K547" s="28" t="str">
        <f t="shared" si="19"/>
        <v>A.03</v>
      </c>
    </row>
    <row r="548" spans="1:11" x14ac:dyDescent="0.3">
      <c r="A548" s="139">
        <v>11</v>
      </c>
      <c r="B548" s="139">
        <v>3</v>
      </c>
      <c r="C548" s="139">
        <v>13</v>
      </c>
      <c r="D548" s="137" t="s">
        <v>59</v>
      </c>
      <c r="E548" s="137" t="s">
        <v>95</v>
      </c>
      <c r="J548" s="28" t="str">
        <f t="shared" si="18"/>
        <v>J.03</v>
      </c>
      <c r="K548" s="28" t="str">
        <f t="shared" si="19"/>
        <v>D.03</v>
      </c>
    </row>
    <row r="549" spans="1:11" x14ac:dyDescent="0.3">
      <c r="A549" s="139">
        <v>11</v>
      </c>
      <c r="B549" s="139">
        <v>3</v>
      </c>
      <c r="C549" s="139">
        <v>14</v>
      </c>
      <c r="D549" s="137" t="s">
        <v>101</v>
      </c>
      <c r="E549" s="137" t="s">
        <v>47</v>
      </c>
      <c r="J549" s="28" t="str">
        <f t="shared" si="18"/>
        <v>B.03</v>
      </c>
      <c r="K549" s="28" t="str">
        <f t="shared" si="19"/>
        <v>K.03</v>
      </c>
    </row>
    <row r="550" spans="1:11" x14ac:dyDescent="0.3">
      <c r="A550" s="139">
        <v>11</v>
      </c>
      <c r="B550" s="139">
        <v>3</v>
      </c>
      <c r="C550" s="139">
        <v>15</v>
      </c>
      <c r="D550" s="137" t="s">
        <v>83</v>
      </c>
      <c r="E550" s="137" t="s">
        <v>65</v>
      </c>
      <c r="J550" s="28" t="str">
        <f t="shared" si="18"/>
        <v>E.03</v>
      </c>
      <c r="K550" s="28" t="str">
        <f t="shared" si="19"/>
        <v>H.03</v>
      </c>
    </row>
    <row r="551" spans="1:11" x14ac:dyDescent="0.3">
      <c r="A551" s="139">
        <v>11</v>
      </c>
      <c r="B551" s="139">
        <v>3</v>
      </c>
      <c r="C551" s="139">
        <v>16</v>
      </c>
      <c r="D551" s="137" t="s">
        <v>77</v>
      </c>
      <c r="E551" s="137" t="s">
        <v>71</v>
      </c>
      <c r="J551" s="28" t="str">
        <f t="shared" si="18"/>
        <v>F.03</v>
      </c>
      <c r="K551" s="28" t="str">
        <f t="shared" si="19"/>
        <v>G.03</v>
      </c>
    </row>
    <row r="552" spans="1:11" x14ac:dyDescent="0.3">
      <c r="A552" s="139">
        <v>11</v>
      </c>
      <c r="B552" s="139">
        <v>3</v>
      </c>
      <c r="C552" s="139">
        <v>17</v>
      </c>
      <c r="D552" s="137" t="s">
        <v>96</v>
      </c>
      <c r="E552" s="137" t="s">
        <v>89</v>
      </c>
      <c r="J552" s="28" t="str">
        <f t="shared" si="18"/>
        <v>I.03</v>
      </c>
      <c r="K552" s="28" t="str">
        <f t="shared" si="19"/>
        <v>J.04</v>
      </c>
    </row>
    <row r="553" spans="1:11" x14ac:dyDescent="0.3">
      <c r="A553" s="139">
        <v>11</v>
      </c>
      <c r="B553" s="139">
        <v>3</v>
      </c>
      <c r="C553" s="139">
        <v>18</v>
      </c>
      <c r="D553" s="137" t="s">
        <v>90</v>
      </c>
      <c r="E553" s="137" t="s">
        <v>102</v>
      </c>
      <c r="J553" s="28" t="str">
        <f t="shared" si="18"/>
        <v>K.04</v>
      </c>
      <c r="K553" s="28" t="str">
        <f t="shared" si="19"/>
        <v>I.04</v>
      </c>
    </row>
    <row r="554" spans="1:11" x14ac:dyDescent="0.3">
      <c r="A554" s="139">
        <v>11</v>
      </c>
      <c r="B554" s="139">
        <v>3</v>
      </c>
      <c r="C554" s="139">
        <v>19</v>
      </c>
      <c r="D554" s="137" t="s">
        <v>72</v>
      </c>
      <c r="E554" s="137" t="s">
        <v>48</v>
      </c>
      <c r="J554" s="28" t="str">
        <f t="shared" si="18"/>
        <v>B.04</v>
      </c>
      <c r="K554" s="28" t="str">
        <f t="shared" si="19"/>
        <v>F.04</v>
      </c>
    </row>
    <row r="555" spans="1:11" x14ac:dyDescent="0.3">
      <c r="A555" s="139">
        <v>11</v>
      </c>
      <c r="B555" s="139">
        <v>3</v>
      </c>
      <c r="C555" s="139">
        <v>20</v>
      </c>
      <c r="D555" s="137" t="s">
        <v>60</v>
      </c>
      <c r="E555" s="137" t="s">
        <v>84</v>
      </c>
      <c r="J555" s="28" t="str">
        <f t="shared" si="18"/>
        <v>H.04</v>
      </c>
      <c r="K555" s="28" t="str">
        <f t="shared" si="19"/>
        <v>D.04</v>
      </c>
    </row>
    <row r="556" spans="1:11" x14ac:dyDescent="0.3">
      <c r="A556" s="139">
        <v>11</v>
      </c>
      <c r="B556" s="139">
        <v>3</v>
      </c>
      <c r="C556" s="139">
        <v>21</v>
      </c>
      <c r="D556" s="137" t="s">
        <v>78</v>
      </c>
      <c r="E556" s="137" t="s">
        <v>66</v>
      </c>
      <c r="J556" s="28" t="str">
        <f t="shared" si="18"/>
        <v>E.04</v>
      </c>
      <c r="K556" s="28" t="str">
        <f t="shared" si="19"/>
        <v>G.04</v>
      </c>
    </row>
    <row r="557" spans="1:11" x14ac:dyDescent="0.3">
      <c r="A557" s="139">
        <v>11</v>
      </c>
      <c r="B557" s="139">
        <v>3</v>
      </c>
      <c r="C557" s="139">
        <v>22</v>
      </c>
      <c r="D557" s="137" t="s">
        <v>54</v>
      </c>
      <c r="E557" s="137" t="s">
        <v>38</v>
      </c>
      <c r="J557" s="28" t="str">
        <f t="shared" si="18"/>
        <v>A.04</v>
      </c>
      <c r="K557" s="28" t="str">
        <f t="shared" si="19"/>
        <v>C.04</v>
      </c>
    </row>
    <row r="558" spans="1:11" x14ac:dyDescent="0.3">
      <c r="A558" s="139">
        <v>11</v>
      </c>
      <c r="B558" s="139">
        <v>3</v>
      </c>
      <c r="C558" s="139">
        <v>23</v>
      </c>
      <c r="D558" s="137" t="s">
        <v>67</v>
      </c>
      <c r="E558" s="137" t="s">
        <v>103</v>
      </c>
      <c r="J558" s="28" t="str">
        <f t="shared" si="18"/>
        <v>K.05</v>
      </c>
      <c r="K558" s="28" t="str">
        <f t="shared" si="19"/>
        <v>E.05</v>
      </c>
    </row>
    <row r="559" spans="1:11" x14ac:dyDescent="0.3">
      <c r="A559" s="139">
        <v>11</v>
      </c>
      <c r="B559" s="139">
        <v>3</v>
      </c>
      <c r="C559" s="139">
        <v>24</v>
      </c>
      <c r="D559" s="137" t="s">
        <v>91</v>
      </c>
      <c r="E559" s="137" t="s">
        <v>79</v>
      </c>
      <c r="J559" s="28" t="str">
        <f t="shared" si="18"/>
        <v>G.05</v>
      </c>
      <c r="K559" s="28" t="str">
        <f t="shared" si="19"/>
        <v>I.05</v>
      </c>
    </row>
    <row r="560" spans="1:11" x14ac:dyDescent="0.3">
      <c r="A560" s="139">
        <v>11</v>
      </c>
      <c r="B560" s="139">
        <v>3</v>
      </c>
      <c r="C560" s="139">
        <v>25</v>
      </c>
      <c r="D560" s="137" t="s">
        <v>85</v>
      </c>
      <c r="E560" s="137" t="s">
        <v>49</v>
      </c>
      <c r="J560" s="28" t="str">
        <f t="shared" si="18"/>
        <v>B.05</v>
      </c>
      <c r="K560" s="28" t="str">
        <f t="shared" si="19"/>
        <v>H.05</v>
      </c>
    </row>
    <row r="561" spans="1:11" x14ac:dyDescent="0.3">
      <c r="A561" s="139">
        <v>11</v>
      </c>
      <c r="B561" s="139">
        <v>3</v>
      </c>
      <c r="C561" s="139">
        <v>26</v>
      </c>
      <c r="D561" s="137" t="s">
        <v>73</v>
      </c>
      <c r="E561" s="137" t="s">
        <v>55</v>
      </c>
      <c r="J561" s="28" t="str">
        <f t="shared" si="18"/>
        <v>C.05</v>
      </c>
      <c r="K561" s="28" t="str">
        <f t="shared" si="19"/>
        <v>F.05</v>
      </c>
    </row>
    <row r="562" spans="1:11" x14ac:dyDescent="0.3">
      <c r="A562" s="139">
        <v>11</v>
      </c>
      <c r="B562" s="139">
        <v>3</v>
      </c>
      <c r="C562" s="139">
        <v>27</v>
      </c>
      <c r="D562" s="137" t="s">
        <v>97</v>
      </c>
      <c r="E562" s="137" t="s">
        <v>40</v>
      </c>
      <c r="J562" s="28" t="str">
        <f t="shared" si="18"/>
        <v>A.05</v>
      </c>
      <c r="K562" s="28" t="str">
        <f t="shared" si="19"/>
        <v>J.05</v>
      </c>
    </row>
    <row r="563" spans="1:11" x14ac:dyDescent="0.3">
      <c r="A563" s="139">
        <v>11</v>
      </c>
      <c r="B563" s="139">
        <v>3</v>
      </c>
      <c r="C563" s="139">
        <v>28</v>
      </c>
      <c r="D563" s="137" t="s">
        <v>86</v>
      </c>
      <c r="E563" s="137" t="s">
        <v>61</v>
      </c>
      <c r="J563" s="28" t="str">
        <f t="shared" si="18"/>
        <v>D.05</v>
      </c>
      <c r="K563" s="28" t="str">
        <f t="shared" si="19"/>
        <v>H.06</v>
      </c>
    </row>
    <row r="564" spans="1:11" x14ac:dyDescent="0.3">
      <c r="A564" s="139">
        <v>11</v>
      </c>
      <c r="B564" s="139">
        <v>3</v>
      </c>
      <c r="C564" s="139">
        <v>29</v>
      </c>
      <c r="D564" s="137" t="s">
        <v>92</v>
      </c>
      <c r="E564" s="137" t="s">
        <v>62</v>
      </c>
      <c r="J564" s="28" t="str">
        <f t="shared" si="18"/>
        <v>D.06</v>
      </c>
      <c r="K564" s="28" t="str">
        <f t="shared" si="19"/>
        <v>I.06</v>
      </c>
    </row>
    <row r="565" spans="1:11" x14ac:dyDescent="0.3">
      <c r="A565" s="139">
        <v>11</v>
      </c>
      <c r="B565" s="139">
        <v>3</v>
      </c>
      <c r="C565" s="139">
        <v>30</v>
      </c>
      <c r="D565" s="137" t="s">
        <v>42</v>
      </c>
      <c r="E565" s="137" t="s">
        <v>74</v>
      </c>
      <c r="J565" s="28" t="str">
        <f t="shared" si="18"/>
        <v>F.06</v>
      </c>
      <c r="K565" s="28" t="str">
        <f t="shared" si="19"/>
        <v>A.06</v>
      </c>
    </row>
    <row r="566" spans="1:11" x14ac:dyDescent="0.3">
      <c r="A566" s="139">
        <v>11</v>
      </c>
      <c r="B566" s="139">
        <v>3</v>
      </c>
      <c r="C566" s="139">
        <v>31</v>
      </c>
      <c r="D566" s="137" t="s">
        <v>68</v>
      </c>
      <c r="E566" s="137" t="s">
        <v>56</v>
      </c>
      <c r="J566" s="28" t="str">
        <f t="shared" si="18"/>
        <v>C.06</v>
      </c>
      <c r="K566" s="28" t="str">
        <f t="shared" si="19"/>
        <v>E.06</v>
      </c>
    </row>
    <row r="567" spans="1:11" x14ac:dyDescent="0.3">
      <c r="A567" s="139">
        <v>11</v>
      </c>
      <c r="B567" s="139">
        <v>3</v>
      </c>
      <c r="C567" s="139">
        <v>32</v>
      </c>
      <c r="D567" s="137" t="s">
        <v>98</v>
      </c>
      <c r="E567" s="137" t="s">
        <v>50</v>
      </c>
      <c r="J567" s="28" t="str">
        <f t="shared" si="18"/>
        <v>B.06</v>
      </c>
      <c r="K567" s="28" t="str">
        <f t="shared" si="19"/>
        <v>J.06</v>
      </c>
    </row>
    <row r="568" spans="1:11" x14ac:dyDescent="0.3">
      <c r="A568" s="139">
        <v>11</v>
      </c>
      <c r="B568" s="139">
        <v>3</v>
      </c>
      <c r="C568" s="139">
        <v>33</v>
      </c>
      <c r="D568" s="137" t="s">
        <v>104</v>
      </c>
      <c r="E568" s="137" t="s">
        <v>80</v>
      </c>
      <c r="J568" s="28" t="str">
        <f t="shared" si="18"/>
        <v>G.06</v>
      </c>
      <c r="K568" s="28" t="str">
        <f t="shared" si="19"/>
        <v>K.06</v>
      </c>
    </row>
    <row r="569" spans="1:11" x14ac:dyDescent="0.3">
      <c r="A569" s="139">
        <v>12</v>
      </c>
      <c r="B569" s="139">
        <v>1</v>
      </c>
      <c r="C569" s="139">
        <v>1</v>
      </c>
      <c r="D569" s="137" t="s">
        <v>45</v>
      </c>
      <c r="E569" s="137" t="s">
        <v>93</v>
      </c>
      <c r="J569" s="28" t="str">
        <f t="shared" si="18"/>
        <v>J.01</v>
      </c>
      <c r="K569" s="28" t="str">
        <f t="shared" si="19"/>
        <v>B.01</v>
      </c>
    </row>
    <row r="570" spans="1:11" x14ac:dyDescent="0.3">
      <c r="A570" s="139">
        <v>12</v>
      </c>
      <c r="B570" s="139">
        <v>1</v>
      </c>
      <c r="C570" s="139">
        <v>2</v>
      </c>
      <c r="D570" s="137" t="s">
        <v>63</v>
      </c>
      <c r="E570" s="137" t="s">
        <v>32</v>
      </c>
      <c r="J570" s="28" t="str">
        <f t="shared" si="18"/>
        <v>A.01</v>
      </c>
      <c r="K570" s="28" t="str">
        <f t="shared" si="19"/>
        <v>E.01</v>
      </c>
    </row>
    <row r="571" spans="1:11" x14ac:dyDescent="0.3">
      <c r="A571" s="139">
        <v>12</v>
      </c>
      <c r="B571" s="139">
        <v>1</v>
      </c>
      <c r="C571" s="139">
        <v>3</v>
      </c>
      <c r="D571" s="137" t="s">
        <v>81</v>
      </c>
      <c r="E571" s="137" t="s">
        <v>99</v>
      </c>
      <c r="J571" s="28" t="str">
        <f t="shared" si="18"/>
        <v>K.01</v>
      </c>
      <c r="K571" s="28" t="str">
        <f t="shared" si="19"/>
        <v>H.01</v>
      </c>
    </row>
    <row r="572" spans="1:11" x14ac:dyDescent="0.3">
      <c r="A572" s="139">
        <v>12</v>
      </c>
      <c r="B572" s="139">
        <v>1</v>
      </c>
      <c r="C572" s="139">
        <v>4</v>
      </c>
      <c r="D572" s="137" t="s">
        <v>69</v>
      </c>
      <c r="E572" s="137" t="s">
        <v>105</v>
      </c>
      <c r="J572" s="28" t="str">
        <f t="shared" si="18"/>
        <v>L.01</v>
      </c>
      <c r="K572" s="28" t="str">
        <f t="shared" si="19"/>
        <v>F.01</v>
      </c>
    </row>
    <row r="573" spans="1:11" x14ac:dyDescent="0.3">
      <c r="A573" s="139">
        <v>12</v>
      </c>
      <c r="B573" s="139">
        <v>1</v>
      </c>
      <c r="C573" s="139">
        <v>5</v>
      </c>
      <c r="D573" s="137" t="s">
        <v>57</v>
      </c>
      <c r="E573" s="137" t="s">
        <v>51</v>
      </c>
      <c r="J573" s="28" t="str">
        <f t="shared" si="18"/>
        <v>C.01</v>
      </c>
      <c r="K573" s="28" t="str">
        <f t="shared" si="19"/>
        <v>D.01</v>
      </c>
    </row>
    <row r="574" spans="1:11" x14ac:dyDescent="0.3">
      <c r="A574" s="139">
        <v>12</v>
      </c>
      <c r="B574" s="139">
        <v>1</v>
      </c>
      <c r="C574" s="139">
        <v>6</v>
      </c>
      <c r="D574" s="137" t="s">
        <v>87</v>
      </c>
      <c r="E574" s="137" t="s">
        <v>75</v>
      </c>
      <c r="J574" s="28" t="str">
        <f t="shared" si="18"/>
        <v>G.01</v>
      </c>
      <c r="K574" s="28" t="str">
        <f t="shared" si="19"/>
        <v>I.01</v>
      </c>
    </row>
    <row r="575" spans="1:11" x14ac:dyDescent="0.3">
      <c r="A575" s="139">
        <v>12</v>
      </c>
      <c r="B575" s="139">
        <v>1</v>
      </c>
      <c r="C575" s="139">
        <v>7</v>
      </c>
      <c r="D575" s="137" t="s">
        <v>82</v>
      </c>
      <c r="E575" s="137" t="s">
        <v>34</v>
      </c>
      <c r="J575" s="28" t="str">
        <f t="shared" si="18"/>
        <v>A.02</v>
      </c>
      <c r="K575" s="28" t="str">
        <f t="shared" si="19"/>
        <v>H.02</v>
      </c>
    </row>
    <row r="576" spans="1:11" x14ac:dyDescent="0.3">
      <c r="A576" s="139">
        <v>12</v>
      </c>
      <c r="B576" s="139">
        <v>1</v>
      </c>
      <c r="C576" s="139">
        <v>8</v>
      </c>
      <c r="D576" s="137" t="s">
        <v>70</v>
      </c>
      <c r="E576" s="137" t="s">
        <v>106</v>
      </c>
      <c r="J576" s="28" t="str">
        <f t="shared" si="18"/>
        <v>L.02</v>
      </c>
      <c r="K576" s="28" t="str">
        <f t="shared" si="19"/>
        <v>F.02</v>
      </c>
    </row>
    <row r="577" spans="1:11" x14ac:dyDescent="0.3">
      <c r="A577" s="139">
        <v>12</v>
      </c>
      <c r="B577" s="139">
        <v>1</v>
      </c>
      <c r="C577" s="139">
        <v>9</v>
      </c>
      <c r="D577" s="137" t="s">
        <v>94</v>
      </c>
      <c r="E577" s="137" t="s">
        <v>52</v>
      </c>
      <c r="J577" s="28" t="str">
        <f t="shared" si="18"/>
        <v>C.02</v>
      </c>
      <c r="K577" s="28" t="str">
        <f t="shared" si="19"/>
        <v>J.02</v>
      </c>
    </row>
    <row r="578" spans="1:11" x14ac:dyDescent="0.3">
      <c r="A578" s="139">
        <v>12</v>
      </c>
      <c r="B578" s="139">
        <v>1</v>
      </c>
      <c r="C578" s="139">
        <v>10</v>
      </c>
      <c r="D578" s="137" t="s">
        <v>58</v>
      </c>
      <c r="E578" s="137" t="s">
        <v>64</v>
      </c>
      <c r="J578" s="28" t="str">
        <f t="shared" si="18"/>
        <v>E.02</v>
      </c>
      <c r="K578" s="28" t="str">
        <f t="shared" si="19"/>
        <v>D.02</v>
      </c>
    </row>
    <row r="579" spans="1:11" x14ac:dyDescent="0.3">
      <c r="A579" s="139">
        <v>12</v>
      </c>
      <c r="B579" s="139">
        <v>1</v>
      </c>
      <c r="C579" s="139">
        <v>11</v>
      </c>
      <c r="D579" s="137" t="s">
        <v>46</v>
      </c>
      <c r="E579" s="137" t="s">
        <v>76</v>
      </c>
      <c r="J579" s="28" t="str">
        <f t="shared" si="18"/>
        <v>G.02</v>
      </c>
      <c r="K579" s="28" t="str">
        <f t="shared" si="19"/>
        <v>B.02</v>
      </c>
    </row>
    <row r="580" spans="1:11" x14ac:dyDescent="0.3">
      <c r="A580" s="139">
        <v>12</v>
      </c>
      <c r="B580" s="139">
        <v>1</v>
      </c>
      <c r="C580" s="139">
        <v>12</v>
      </c>
      <c r="D580" s="137" t="s">
        <v>88</v>
      </c>
      <c r="E580" s="137" t="s">
        <v>100</v>
      </c>
      <c r="J580" s="28" t="str">
        <f t="shared" si="18"/>
        <v>K.02</v>
      </c>
      <c r="K580" s="28" t="str">
        <f t="shared" si="19"/>
        <v>I.02</v>
      </c>
    </row>
    <row r="581" spans="1:11" x14ac:dyDescent="0.3">
      <c r="A581" s="139">
        <v>12</v>
      </c>
      <c r="B581" s="139">
        <v>1</v>
      </c>
      <c r="C581" s="139">
        <v>13</v>
      </c>
      <c r="D581" s="137" t="s">
        <v>83</v>
      </c>
      <c r="E581" s="137" t="s">
        <v>107</v>
      </c>
      <c r="J581" s="28" t="str">
        <f t="shared" si="18"/>
        <v>L.03</v>
      </c>
      <c r="K581" s="28" t="str">
        <f t="shared" si="19"/>
        <v>H.03</v>
      </c>
    </row>
    <row r="582" spans="1:11" x14ac:dyDescent="0.3">
      <c r="A582" s="139">
        <v>12</v>
      </c>
      <c r="B582" s="139">
        <v>1</v>
      </c>
      <c r="C582" s="139">
        <v>14</v>
      </c>
      <c r="D582" s="137" t="s">
        <v>53</v>
      </c>
      <c r="E582" s="137" t="s">
        <v>89</v>
      </c>
      <c r="J582" s="28" t="str">
        <f t="shared" si="18"/>
        <v>I.03</v>
      </c>
      <c r="K582" s="28" t="str">
        <f t="shared" si="19"/>
        <v>C.03</v>
      </c>
    </row>
    <row r="583" spans="1:11" x14ac:dyDescent="0.3">
      <c r="A583" s="139">
        <v>12</v>
      </c>
      <c r="B583" s="139">
        <v>1</v>
      </c>
      <c r="C583" s="139">
        <v>15</v>
      </c>
      <c r="D583" s="137" t="s">
        <v>47</v>
      </c>
      <c r="E583" s="137" t="s">
        <v>59</v>
      </c>
      <c r="J583" s="28" t="str">
        <f t="shared" si="18"/>
        <v>D.03</v>
      </c>
      <c r="K583" s="28" t="str">
        <f t="shared" si="19"/>
        <v>B.03</v>
      </c>
    </row>
    <row r="584" spans="1:11" x14ac:dyDescent="0.3">
      <c r="A584" s="139">
        <v>12</v>
      </c>
      <c r="B584" s="139">
        <v>1</v>
      </c>
      <c r="C584" s="139">
        <v>16</v>
      </c>
      <c r="D584" s="137" t="s">
        <v>65</v>
      </c>
      <c r="E584" s="137" t="s">
        <v>101</v>
      </c>
      <c r="J584" s="28" t="str">
        <f t="shared" si="18"/>
        <v>K.03</v>
      </c>
      <c r="K584" s="28" t="str">
        <f t="shared" si="19"/>
        <v>E.03</v>
      </c>
    </row>
    <row r="585" spans="1:11" x14ac:dyDescent="0.3">
      <c r="A585" s="139">
        <v>12</v>
      </c>
      <c r="B585" s="139">
        <v>1</v>
      </c>
      <c r="C585" s="139">
        <v>17</v>
      </c>
      <c r="D585" s="137" t="s">
        <v>36</v>
      </c>
      <c r="E585" s="137" t="s">
        <v>77</v>
      </c>
      <c r="J585" s="28" t="str">
        <f t="shared" si="18"/>
        <v>G.03</v>
      </c>
      <c r="K585" s="28" t="str">
        <f t="shared" si="19"/>
        <v>A.03</v>
      </c>
    </row>
    <row r="586" spans="1:11" x14ac:dyDescent="0.3">
      <c r="A586" s="139">
        <v>12</v>
      </c>
      <c r="B586" s="139">
        <v>1</v>
      </c>
      <c r="C586" s="139">
        <v>18</v>
      </c>
      <c r="D586" s="137" t="s">
        <v>71</v>
      </c>
      <c r="E586" s="137" t="s">
        <v>95</v>
      </c>
      <c r="J586" s="28" t="str">
        <f t="shared" si="18"/>
        <v>J.03</v>
      </c>
      <c r="K586" s="28" t="str">
        <f t="shared" si="19"/>
        <v>F.03</v>
      </c>
    </row>
    <row r="587" spans="1:11" x14ac:dyDescent="0.3">
      <c r="A587" s="139">
        <v>12</v>
      </c>
      <c r="B587" s="139">
        <v>1</v>
      </c>
      <c r="C587" s="139">
        <v>19</v>
      </c>
      <c r="D587" s="137" t="s">
        <v>90</v>
      </c>
      <c r="E587" s="137" t="s">
        <v>96</v>
      </c>
      <c r="J587" s="28" t="str">
        <f t="shared" si="18"/>
        <v>J.04</v>
      </c>
      <c r="K587" s="28" t="str">
        <f t="shared" si="19"/>
        <v>I.04</v>
      </c>
    </row>
    <row r="588" spans="1:11" x14ac:dyDescent="0.3">
      <c r="A588" s="139">
        <v>12</v>
      </c>
      <c r="B588" s="139">
        <v>1</v>
      </c>
      <c r="C588" s="139">
        <v>20</v>
      </c>
      <c r="D588" s="137" t="s">
        <v>84</v>
      </c>
      <c r="E588" s="137" t="s">
        <v>78</v>
      </c>
      <c r="J588" s="28" t="str">
        <f t="shared" si="18"/>
        <v>G.04</v>
      </c>
      <c r="K588" s="28" t="str">
        <f t="shared" si="19"/>
        <v>H.04</v>
      </c>
    </row>
    <row r="589" spans="1:11" x14ac:dyDescent="0.3">
      <c r="A589" s="139">
        <v>12</v>
      </c>
      <c r="B589" s="139">
        <v>1</v>
      </c>
      <c r="C589" s="139">
        <v>21</v>
      </c>
      <c r="D589" s="137" t="s">
        <v>102</v>
      </c>
      <c r="E589" s="137" t="s">
        <v>72</v>
      </c>
      <c r="J589" s="28" t="str">
        <f t="shared" si="18"/>
        <v>F.04</v>
      </c>
      <c r="K589" s="28" t="str">
        <f t="shared" si="19"/>
        <v>K.04</v>
      </c>
    </row>
    <row r="590" spans="1:11" x14ac:dyDescent="0.3">
      <c r="A590" s="139">
        <v>12</v>
      </c>
      <c r="B590" s="139">
        <v>1</v>
      </c>
      <c r="C590" s="139">
        <v>22</v>
      </c>
      <c r="D590" s="137" t="s">
        <v>66</v>
      </c>
      <c r="E590" s="137" t="s">
        <v>48</v>
      </c>
      <c r="J590" s="28" t="str">
        <f t="shared" si="18"/>
        <v>B.04</v>
      </c>
      <c r="K590" s="28" t="str">
        <f t="shared" si="19"/>
        <v>E.04</v>
      </c>
    </row>
    <row r="591" spans="1:11" x14ac:dyDescent="0.3">
      <c r="A591" s="139">
        <v>12</v>
      </c>
      <c r="B591" s="139">
        <v>1</v>
      </c>
      <c r="C591" s="139">
        <v>23</v>
      </c>
      <c r="D591" s="137" t="s">
        <v>38</v>
      </c>
      <c r="E591" s="137" t="s">
        <v>54</v>
      </c>
      <c r="J591" s="28" t="str">
        <f t="shared" si="18"/>
        <v>C.04</v>
      </c>
      <c r="K591" s="28" t="str">
        <f t="shared" si="19"/>
        <v>A.04</v>
      </c>
    </row>
    <row r="592" spans="1:11" x14ac:dyDescent="0.3">
      <c r="A592" s="139">
        <v>12</v>
      </c>
      <c r="B592" s="139">
        <v>1</v>
      </c>
      <c r="C592" s="139">
        <v>24</v>
      </c>
      <c r="D592" s="137" t="s">
        <v>60</v>
      </c>
      <c r="E592" s="137" t="s">
        <v>108</v>
      </c>
      <c r="J592" s="28" t="str">
        <f t="shared" si="18"/>
        <v>L.04</v>
      </c>
      <c r="K592" s="28" t="str">
        <f t="shared" si="19"/>
        <v>D.04</v>
      </c>
    </row>
    <row r="593" spans="1:11" x14ac:dyDescent="0.3">
      <c r="A593" s="139">
        <v>12</v>
      </c>
      <c r="B593" s="139">
        <v>1</v>
      </c>
      <c r="C593" s="139">
        <v>25</v>
      </c>
      <c r="D593" s="137" t="s">
        <v>97</v>
      </c>
      <c r="E593" s="137" t="s">
        <v>49</v>
      </c>
      <c r="J593" s="28" t="str">
        <f t="shared" si="18"/>
        <v>B.05</v>
      </c>
      <c r="K593" s="28" t="str">
        <f t="shared" si="19"/>
        <v>J.05</v>
      </c>
    </row>
    <row r="594" spans="1:11" x14ac:dyDescent="0.3">
      <c r="A594" s="139">
        <v>12</v>
      </c>
      <c r="B594" s="139">
        <v>1</v>
      </c>
      <c r="C594" s="139">
        <v>26</v>
      </c>
      <c r="D594" s="137" t="s">
        <v>85</v>
      </c>
      <c r="E594" s="137" t="s">
        <v>61</v>
      </c>
      <c r="J594" s="28" t="str">
        <f t="shared" si="18"/>
        <v>D.05</v>
      </c>
      <c r="K594" s="28" t="str">
        <f t="shared" si="19"/>
        <v>H.05</v>
      </c>
    </row>
    <row r="595" spans="1:11" x14ac:dyDescent="0.3">
      <c r="A595" s="139">
        <v>12</v>
      </c>
      <c r="B595" s="139">
        <v>1</v>
      </c>
      <c r="C595" s="139">
        <v>27</v>
      </c>
      <c r="D595" s="137" t="s">
        <v>103</v>
      </c>
      <c r="E595" s="137" t="s">
        <v>55</v>
      </c>
      <c r="J595" s="28" t="str">
        <f t="shared" si="18"/>
        <v>C.05</v>
      </c>
      <c r="K595" s="28" t="str">
        <f t="shared" si="19"/>
        <v>K.05</v>
      </c>
    </row>
    <row r="596" spans="1:11" x14ac:dyDescent="0.3">
      <c r="A596" s="139">
        <v>12</v>
      </c>
      <c r="B596" s="139">
        <v>1</v>
      </c>
      <c r="C596" s="139">
        <v>28</v>
      </c>
      <c r="D596" s="137" t="s">
        <v>67</v>
      </c>
      <c r="E596" s="137" t="s">
        <v>73</v>
      </c>
      <c r="J596" s="28" t="str">
        <f t="shared" si="18"/>
        <v>F.05</v>
      </c>
      <c r="K596" s="28" t="str">
        <f t="shared" si="19"/>
        <v>E.05</v>
      </c>
    </row>
    <row r="597" spans="1:11" x14ac:dyDescent="0.3">
      <c r="A597" s="139">
        <v>12</v>
      </c>
      <c r="B597" s="139">
        <v>1</v>
      </c>
      <c r="C597" s="139">
        <v>29</v>
      </c>
      <c r="D597" s="137" t="s">
        <v>79</v>
      </c>
      <c r="E597" s="137" t="s">
        <v>40</v>
      </c>
      <c r="J597" s="28" t="str">
        <f t="shared" si="18"/>
        <v>A.05</v>
      </c>
      <c r="K597" s="28" t="str">
        <f t="shared" si="19"/>
        <v>G.05</v>
      </c>
    </row>
    <row r="598" spans="1:11" x14ac:dyDescent="0.3">
      <c r="A598" s="139">
        <v>12</v>
      </c>
      <c r="B598" s="139">
        <v>1</v>
      </c>
      <c r="C598" s="139">
        <v>30</v>
      </c>
      <c r="D598" s="137" t="s">
        <v>91</v>
      </c>
      <c r="E598" s="137" t="s">
        <v>109</v>
      </c>
      <c r="J598" s="28" t="str">
        <f t="shared" si="18"/>
        <v>L.05</v>
      </c>
      <c r="K598" s="28" t="str">
        <f t="shared" si="19"/>
        <v>I.05</v>
      </c>
    </row>
    <row r="599" spans="1:11" x14ac:dyDescent="0.3">
      <c r="A599" s="139">
        <v>12</v>
      </c>
      <c r="B599" s="139">
        <v>1</v>
      </c>
      <c r="C599" s="139">
        <v>31</v>
      </c>
      <c r="D599" s="137" t="s">
        <v>74</v>
      </c>
      <c r="E599" s="137" t="s">
        <v>62</v>
      </c>
      <c r="J599" s="28" t="str">
        <f t="shared" si="18"/>
        <v>D.06</v>
      </c>
      <c r="K599" s="28" t="str">
        <f t="shared" si="19"/>
        <v>F.06</v>
      </c>
    </row>
    <row r="600" spans="1:11" x14ac:dyDescent="0.3">
      <c r="A600" s="139">
        <v>12</v>
      </c>
      <c r="B600" s="139">
        <v>1</v>
      </c>
      <c r="C600" s="139">
        <v>32</v>
      </c>
      <c r="D600" s="137" t="s">
        <v>56</v>
      </c>
      <c r="E600" s="137" t="s">
        <v>110</v>
      </c>
      <c r="J600" s="28" t="str">
        <f t="shared" si="18"/>
        <v>L.06</v>
      </c>
      <c r="K600" s="28" t="str">
        <f t="shared" si="19"/>
        <v>C.06</v>
      </c>
    </row>
    <row r="601" spans="1:11" x14ac:dyDescent="0.3">
      <c r="A601" s="139">
        <v>12</v>
      </c>
      <c r="B601" s="139">
        <v>1</v>
      </c>
      <c r="C601" s="139">
        <v>33</v>
      </c>
      <c r="D601" s="137" t="s">
        <v>98</v>
      </c>
      <c r="E601" s="137" t="s">
        <v>92</v>
      </c>
      <c r="J601" s="28" t="str">
        <f t="shared" si="18"/>
        <v>I.06</v>
      </c>
      <c r="K601" s="28" t="str">
        <f t="shared" si="19"/>
        <v>J.06</v>
      </c>
    </row>
    <row r="602" spans="1:11" x14ac:dyDescent="0.3">
      <c r="A602" s="139">
        <v>12</v>
      </c>
      <c r="B602" s="139">
        <v>1</v>
      </c>
      <c r="C602" s="139">
        <v>34</v>
      </c>
      <c r="D602" s="137" t="s">
        <v>80</v>
      </c>
      <c r="E602" s="137" t="s">
        <v>104</v>
      </c>
      <c r="J602" s="28" t="str">
        <f t="shared" si="18"/>
        <v>K.06</v>
      </c>
      <c r="K602" s="28" t="str">
        <f t="shared" si="19"/>
        <v>G.06</v>
      </c>
    </row>
    <row r="603" spans="1:11" x14ac:dyDescent="0.3">
      <c r="A603" s="139">
        <v>12</v>
      </c>
      <c r="B603" s="139">
        <v>1</v>
      </c>
      <c r="C603" s="139">
        <v>35</v>
      </c>
      <c r="D603" s="137" t="s">
        <v>42</v>
      </c>
      <c r="E603" s="137" t="s">
        <v>68</v>
      </c>
      <c r="J603" s="28" t="str">
        <f t="shared" si="18"/>
        <v>E.06</v>
      </c>
      <c r="K603" s="28" t="str">
        <f t="shared" si="19"/>
        <v>A.06</v>
      </c>
    </row>
    <row r="604" spans="1:11" x14ac:dyDescent="0.3">
      <c r="A604" s="139">
        <v>12</v>
      </c>
      <c r="B604" s="139">
        <v>1</v>
      </c>
      <c r="C604" s="139">
        <v>36</v>
      </c>
      <c r="D604" s="137" t="s">
        <v>50</v>
      </c>
      <c r="E604" s="137" t="s">
        <v>86</v>
      </c>
      <c r="J604" s="28" t="str">
        <f t="shared" si="18"/>
        <v>H.06</v>
      </c>
      <c r="K604" s="28" t="str">
        <f t="shared" si="19"/>
        <v>B.06</v>
      </c>
    </row>
    <row r="605" spans="1:11" x14ac:dyDescent="0.3">
      <c r="A605" s="139">
        <v>12</v>
      </c>
      <c r="B605" s="139">
        <v>2</v>
      </c>
      <c r="C605" s="139">
        <v>1</v>
      </c>
      <c r="D605" s="137" t="s">
        <v>51</v>
      </c>
      <c r="E605" s="137" t="s">
        <v>75</v>
      </c>
      <c r="J605" s="28" t="str">
        <f t="shared" ref="J605:J668" si="20">E605</f>
        <v>G.01</v>
      </c>
      <c r="K605" s="28" t="str">
        <f t="shared" ref="K605:K668" si="21">D605</f>
        <v>C.01</v>
      </c>
    </row>
    <row r="606" spans="1:11" x14ac:dyDescent="0.3">
      <c r="A606" s="139">
        <v>12</v>
      </c>
      <c r="B606" s="139">
        <v>2</v>
      </c>
      <c r="C606" s="139">
        <v>2</v>
      </c>
      <c r="D606" s="137" t="s">
        <v>57</v>
      </c>
      <c r="E606" s="137" t="s">
        <v>93</v>
      </c>
      <c r="J606" s="28" t="str">
        <f t="shared" si="20"/>
        <v>J.01</v>
      </c>
      <c r="K606" s="28" t="str">
        <f t="shared" si="21"/>
        <v>D.01</v>
      </c>
    </row>
    <row r="607" spans="1:11" x14ac:dyDescent="0.3">
      <c r="A607" s="139">
        <v>12</v>
      </c>
      <c r="B607" s="139">
        <v>2</v>
      </c>
      <c r="C607" s="139">
        <v>3</v>
      </c>
      <c r="D607" s="137" t="s">
        <v>32</v>
      </c>
      <c r="E607" s="137" t="s">
        <v>87</v>
      </c>
      <c r="J607" s="28" t="str">
        <f t="shared" si="20"/>
        <v>I.01</v>
      </c>
      <c r="K607" s="28" t="str">
        <f t="shared" si="21"/>
        <v>A.01</v>
      </c>
    </row>
    <row r="608" spans="1:11" x14ac:dyDescent="0.3">
      <c r="A608" s="139">
        <v>12</v>
      </c>
      <c r="B608" s="139">
        <v>2</v>
      </c>
      <c r="C608" s="139">
        <v>4</v>
      </c>
      <c r="D608" s="137" t="s">
        <v>63</v>
      </c>
      <c r="E608" s="137" t="s">
        <v>69</v>
      </c>
      <c r="J608" s="28" t="str">
        <f t="shared" si="20"/>
        <v>F.01</v>
      </c>
      <c r="K608" s="28" t="str">
        <f t="shared" si="21"/>
        <v>E.01</v>
      </c>
    </row>
    <row r="609" spans="1:11" x14ac:dyDescent="0.3">
      <c r="A609" s="139">
        <v>12</v>
      </c>
      <c r="B609" s="139">
        <v>2</v>
      </c>
      <c r="C609" s="139">
        <v>5</v>
      </c>
      <c r="D609" s="137" t="s">
        <v>99</v>
      </c>
      <c r="E609" s="137" t="s">
        <v>105</v>
      </c>
      <c r="J609" s="28" t="str">
        <f t="shared" si="20"/>
        <v>L.01</v>
      </c>
      <c r="K609" s="28" t="str">
        <f t="shared" si="21"/>
        <v>K.01</v>
      </c>
    </row>
    <row r="610" spans="1:11" x14ac:dyDescent="0.3">
      <c r="A610" s="139">
        <v>12</v>
      </c>
      <c r="B610" s="139">
        <v>2</v>
      </c>
      <c r="C610" s="139">
        <v>6</v>
      </c>
      <c r="D610" s="137" t="s">
        <v>45</v>
      </c>
      <c r="E610" s="137" t="s">
        <v>81</v>
      </c>
      <c r="J610" s="28" t="str">
        <f t="shared" si="20"/>
        <v>H.01</v>
      </c>
      <c r="K610" s="28" t="str">
        <f t="shared" si="21"/>
        <v>B.01</v>
      </c>
    </row>
    <row r="611" spans="1:11" x14ac:dyDescent="0.3">
      <c r="A611" s="139">
        <v>12</v>
      </c>
      <c r="B611" s="139">
        <v>2</v>
      </c>
      <c r="C611" s="139">
        <v>7</v>
      </c>
      <c r="D611" s="137" t="s">
        <v>106</v>
      </c>
      <c r="E611" s="137" t="s">
        <v>88</v>
      </c>
      <c r="J611" s="28" t="str">
        <f t="shared" si="20"/>
        <v>I.02</v>
      </c>
      <c r="K611" s="28" t="str">
        <f t="shared" si="21"/>
        <v>L.02</v>
      </c>
    </row>
    <row r="612" spans="1:11" x14ac:dyDescent="0.3">
      <c r="A612" s="139">
        <v>12</v>
      </c>
      <c r="B612" s="139">
        <v>2</v>
      </c>
      <c r="C612" s="139">
        <v>8</v>
      </c>
      <c r="D612" s="137" t="s">
        <v>64</v>
      </c>
      <c r="E612" s="137" t="s">
        <v>76</v>
      </c>
      <c r="J612" s="28" t="str">
        <f t="shared" si="20"/>
        <v>G.02</v>
      </c>
      <c r="K612" s="28" t="str">
        <f t="shared" si="21"/>
        <v>E.02</v>
      </c>
    </row>
    <row r="613" spans="1:11" x14ac:dyDescent="0.3">
      <c r="A613" s="139">
        <v>12</v>
      </c>
      <c r="B613" s="139">
        <v>2</v>
      </c>
      <c r="C613" s="139">
        <v>9</v>
      </c>
      <c r="D613" s="137" t="s">
        <v>34</v>
      </c>
      <c r="E613" s="137" t="s">
        <v>58</v>
      </c>
      <c r="J613" s="28" t="str">
        <f t="shared" si="20"/>
        <v>D.02</v>
      </c>
      <c r="K613" s="28" t="str">
        <f t="shared" si="21"/>
        <v>A.02</v>
      </c>
    </row>
    <row r="614" spans="1:11" x14ac:dyDescent="0.3">
      <c r="A614" s="139">
        <v>12</v>
      </c>
      <c r="B614" s="139">
        <v>2</v>
      </c>
      <c r="C614" s="139">
        <v>10</v>
      </c>
      <c r="D614" s="137" t="s">
        <v>100</v>
      </c>
      <c r="E614" s="137" t="s">
        <v>94</v>
      </c>
      <c r="J614" s="28" t="str">
        <f t="shared" si="20"/>
        <v>J.02</v>
      </c>
      <c r="K614" s="28" t="str">
        <f t="shared" si="21"/>
        <v>K.02</v>
      </c>
    </row>
    <row r="615" spans="1:11" x14ac:dyDescent="0.3">
      <c r="A615" s="139">
        <v>12</v>
      </c>
      <c r="B615" s="139">
        <v>2</v>
      </c>
      <c r="C615" s="139">
        <v>11</v>
      </c>
      <c r="D615" s="137" t="s">
        <v>70</v>
      </c>
      <c r="E615" s="137" t="s">
        <v>82</v>
      </c>
      <c r="J615" s="28" t="str">
        <f t="shared" si="20"/>
        <v>H.02</v>
      </c>
      <c r="K615" s="28" t="str">
        <f t="shared" si="21"/>
        <v>F.02</v>
      </c>
    </row>
    <row r="616" spans="1:11" x14ac:dyDescent="0.3">
      <c r="A616" s="139">
        <v>12</v>
      </c>
      <c r="B616" s="139">
        <v>2</v>
      </c>
      <c r="C616" s="139">
        <v>12</v>
      </c>
      <c r="D616" s="137" t="s">
        <v>52</v>
      </c>
      <c r="E616" s="137" t="s">
        <v>46</v>
      </c>
      <c r="J616" s="28" t="str">
        <f t="shared" si="20"/>
        <v>B.02</v>
      </c>
      <c r="K616" s="28" t="str">
        <f t="shared" si="21"/>
        <v>C.02</v>
      </c>
    </row>
    <row r="617" spans="1:11" x14ac:dyDescent="0.3">
      <c r="A617" s="139">
        <v>12</v>
      </c>
      <c r="B617" s="139">
        <v>2</v>
      </c>
      <c r="C617" s="139">
        <v>13</v>
      </c>
      <c r="D617" s="137" t="s">
        <v>59</v>
      </c>
      <c r="E617" s="137" t="s">
        <v>89</v>
      </c>
      <c r="J617" s="28" t="str">
        <f t="shared" si="20"/>
        <v>I.03</v>
      </c>
      <c r="K617" s="28" t="str">
        <f t="shared" si="21"/>
        <v>D.03</v>
      </c>
    </row>
    <row r="618" spans="1:11" x14ac:dyDescent="0.3">
      <c r="A618" s="139">
        <v>12</v>
      </c>
      <c r="B618" s="139">
        <v>2</v>
      </c>
      <c r="C618" s="139">
        <v>14</v>
      </c>
      <c r="D618" s="137" t="s">
        <v>95</v>
      </c>
      <c r="E618" s="137" t="s">
        <v>83</v>
      </c>
      <c r="J618" s="28" t="str">
        <f t="shared" si="20"/>
        <v>H.03</v>
      </c>
      <c r="K618" s="28" t="str">
        <f t="shared" si="21"/>
        <v>J.03</v>
      </c>
    </row>
    <row r="619" spans="1:11" x14ac:dyDescent="0.3">
      <c r="A619" s="139">
        <v>12</v>
      </c>
      <c r="B619" s="139">
        <v>2</v>
      </c>
      <c r="C619" s="139">
        <v>15</v>
      </c>
      <c r="D619" s="137" t="s">
        <v>77</v>
      </c>
      <c r="E619" s="137" t="s">
        <v>53</v>
      </c>
      <c r="J619" s="28" t="str">
        <f t="shared" si="20"/>
        <v>C.03</v>
      </c>
      <c r="K619" s="28" t="str">
        <f t="shared" si="21"/>
        <v>G.03</v>
      </c>
    </row>
    <row r="620" spans="1:11" x14ac:dyDescent="0.3">
      <c r="A620" s="139">
        <v>12</v>
      </c>
      <c r="B620" s="139">
        <v>2</v>
      </c>
      <c r="C620" s="139">
        <v>16</v>
      </c>
      <c r="D620" s="137" t="s">
        <v>101</v>
      </c>
      <c r="E620" s="137" t="s">
        <v>71</v>
      </c>
      <c r="J620" s="28" t="str">
        <f t="shared" si="20"/>
        <v>F.03</v>
      </c>
      <c r="K620" s="28" t="str">
        <f t="shared" si="21"/>
        <v>K.03</v>
      </c>
    </row>
    <row r="621" spans="1:11" x14ac:dyDescent="0.3">
      <c r="A621" s="139">
        <v>12</v>
      </c>
      <c r="B621" s="139">
        <v>2</v>
      </c>
      <c r="C621" s="139">
        <v>17</v>
      </c>
      <c r="D621" s="137" t="s">
        <v>65</v>
      </c>
      <c r="E621" s="137" t="s">
        <v>47</v>
      </c>
      <c r="J621" s="28" t="str">
        <f t="shared" si="20"/>
        <v>B.03</v>
      </c>
      <c r="K621" s="28" t="str">
        <f t="shared" si="21"/>
        <v>E.03</v>
      </c>
    </row>
    <row r="622" spans="1:11" x14ac:dyDescent="0.3">
      <c r="A622" s="139">
        <v>12</v>
      </c>
      <c r="B622" s="139">
        <v>2</v>
      </c>
      <c r="C622" s="139">
        <v>18</v>
      </c>
      <c r="D622" s="137" t="s">
        <v>107</v>
      </c>
      <c r="E622" s="137" t="s">
        <v>36</v>
      </c>
      <c r="J622" s="28" t="str">
        <f t="shared" si="20"/>
        <v>A.03</v>
      </c>
      <c r="K622" s="28" t="str">
        <f t="shared" si="21"/>
        <v>L.03</v>
      </c>
    </row>
    <row r="623" spans="1:11" x14ac:dyDescent="0.3">
      <c r="A623" s="139">
        <v>12</v>
      </c>
      <c r="B623" s="139">
        <v>2</v>
      </c>
      <c r="C623" s="139">
        <v>19</v>
      </c>
      <c r="D623" s="137" t="s">
        <v>72</v>
      </c>
      <c r="E623" s="137" t="s">
        <v>54</v>
      </c>
      <c r="J623" s="28" t="str">
        <f t="shared" si="20"/>
        <v>C.04</v>
      </c>
      <c r="K623" s="28" t="str">
        <f t="shared" si="21"/>
        <v>F.04</v>
      </c>
    </row>
    <row r="624" spans="1:11" x14ac:dyDescent="0.3">
      <c r="A624" s="139">
        <v>12</v>
      </c>
      <c r="B624" s="139">
        <v>2</v>
      </c>
      <c r="C624" s="139">
        <v>20</v>
      </c>
      <c r="D624" s="137" t="s">
        <v>48</v>
      </c>
      <c r="E624" s="137" t="s">
        <v>60</v>
      </c>
      <c r="J624" s="28" t="str">
        <f t="shared" si="20"/>
        <v>D.04</v>
      </c>
      <c r="K624" s="28" t="str">
        <f t="shared" si="21"/>
        <v>B.04</v>
      </c>
    </row>
    <row r="625" spans="1:11" x14ac:dyDescent="0.3">
      <c r="A625" s="139">
        <v>12</v>
      </c>
      <c r="B625" s="139">
        <v>2</v>
      </c>
      <c r="C625" s="139">
        <v>21</v>
      </c>
      <c r="D625" s="137" t="s">
        <v>84</v>
      </c>
      <c r="E625" s="137" t="s">
        <v>90</v>
      </c>
      <c r="J625" s="28" t="str">
        <f t="shared" si="20"/>
        <v>I.04</v>
      </c>
      <c r="K625" s="28" t="str">
        <f t="shared" si="21"/>
        <v>H.04</v>
      </c>
    </row>
    <row r="626" spans="1:11" x14ac:dyDescent="0.3">
      <c r="A626" s="139">
        <v>12</v>
      </c>
      <c r="B626" s="139">
        <v>2</v>
      </c>
      <c r="C626" s="139">
        <v>22</v>
      </c>
      <c r="D626" s="137" t="s">
        <v>108</v>
      </c>
      <c r="E626" s="137" t="s">
        <v>102</v>
      </c>
      <c r="J626" s="28" t="str">
        <f t="shared" si="20"/>
        <v>K.04</v>
      </c>
      <c r="K626" s="28" t="str">
        <f t="shared" si="21"/>
        <v>L.04</v>
      </c>
    </row>
    <row r="627" spans="1:11" x14ac:dyDescent="0.3">
      <c r="A627" s="139">
        <v>12</v>
      </c>
      <c r="B627" s="139">
        <v>2</v>
      </c>
      <c r="C627" s="139">
        <v>23</v>
      </c>
      <c r="D627" s="137" t="s">
        <v>96</v>
      </c>
      <c r="E627" s="137" t="s">
        <v>38</v>
      </c>
      <c r="J627" s="28" t="str">
        <f t="shared" si="20"/>
        <v>A.04</v>
      </c>
      <c r="K627" s="28" t="str">
        <f t="shared" si="21"/>
        <v>J.04</v>
      </c>
    </row>
    <row r="628" spans="1:11" x14ac:dyDescent="0.3">
      <c r="A628" s="139">
        <v>12</v>
      </c>
      <c r="B628" s="139">
        <v>2</v>
      </c>
      <c r="C628" s="139">
        <v>24</v>
      </c>
      <c r="D628" s="137" t="s">
        <v>78</v>
      </c>
      <c r="E628" s="137" t="s">
        <v>66</v>
      </c>
      <c r="J628" s="28" t="str">
        <f t="shared" si="20"/>
        <v>E.04</v>
      </c>
      <c r="K628" s="28" t="str">
        <f t="shared" si="21"/>
        <v>G.04</v>
      </c>
    </row>
    <row r="629" spans="1:11" x14ac:dyDescent="0.3">
      <c r="A629" s="139">
        <v>12</v>
      </c>
      <c r="B629" s="139">
        <v>2</v>
      </c>
      <c r="C629" s="139">
        <v>25</v>
      </c>
      <c r="D629" s="137" t="s">
        <v>79</v>
      </c>
      <c r="E629" s="137" t="s">
        <v>97</v>
      </c>
      <c r="J629" s="28" t="str">
        <f t="shared" si="20"/>
        <v>J.05</v>
      </c>
      <c r="K629" s="28" t="str">
        <f t="shared" si="21"/>
        <v>G.05</v>
      </c>
    </row>
    <row r="630" spans="1:11" x14ac:dyDescent="0.3">
      <c r="A630" s="139">
        <v>12</v>
      </c>
      <c r="B630" s="139">
        <v>2</v>
      </c>
      <c r="C630" s="139">
        <v>26</v>
      </c>
      <c r="D630" s="137" t="s">
        <v>61</v>
      </c>
      <c r="E630" s="137" t="s">
        <v>91</v>
      </c>
      <c r="J630" s="28" t="str">
        <f t="shared" si="20"/>
        <v>I.05</v>
      </c>
      <c r="K630" s="28" t="str">
        <f t="shared" si="21"/>
        <v>D.05</v>
      </c>
    </row>
    <row r="631" spans="1:11" x14ac:dyDescent="0.3">
      <c r="A631" s="139">
        <v>12</v>
      </c>
      <c r="B631" s="139">
        <v>2</v>
      </c>
      <c r="C631" s="139">
        <v>27</v>
      </c>
      <c r="D631" s="137" t="s">
        <v>55</v>
      </c>
      <c r="E631" s="137" t="s">
        <v>85</v>
      </c>
      <c r="J631" s="28" t="str">
        <f t="shared" si="20"/>
        <v>H.05</v>
      </c>
      <c r="K631" s="28" t="str">
        <f t="shared" si="21"/>
        <v>C.05</v>
      </c>
    </row>
    <row r="632" spans="1:11" x14ac:dyDescent="0.3">
      <c r="A632" s="139">
        <v>12</v>
      </c>
      <c r="B632" s="139">
        <v>2</v>
      </c>
      <c r="C632" s="139">
        <v>28</v>
      </c>
      <c r="D632" s="137" t="s">
        <v>49</v>
      </c>
      <c r="E632" s="137" t="s">
        <v>103</v>
      </c>
      <c r="J632" s="28" t="str">
        <f t="shared" si="20"/>
        <v>K.05</v>
      </c>
      <c r="K632" s="28" t="str">
        <f t="shared" si="21"/>
        <v>B.05</v>
      </c>
    </row>
    <row r="633" spans="1:11" x14ac:dyDescent="0.3">
      <c r="A633" s="139">
        <v>12</v>
      </c>
      <c r="B633" s="139">
        <v>2</v>
      </c>
      <c r="C633" s="139">
        <v>29</v>
      </c>
      <c r="D633" s="137" t="s">
        <v>109</v>
      </c>
      <c r="E633" s="137" t="s">
        <v>67</v>
      </c>
      <c r="J633" s="28" t="str">
        <f t="shared" si="20"/>
        <v>E.05</v>
      </c>
      <c r="K633" s="28" t="str">
        <f t="shared" si="21"/>
        <v>L.05</v>
      </c>
    </row>
    <row r="634" spans="1:11" x14ac:dyDescent="0.3">
      <c r="A634" s="139">
        <v>12</v>
      </c>
      <c r="B634" s="139">
        <v>2</v>
      </c>
      <c r="C634" s="139">
        <v>30</v>
      </c>
      <c r="D634" s="137" t="s">
        <v>40</v>
      </c>
      <c r="E634" s="137" t="s">
        <v>73</v>
      </c>
      <c r="J634" s="28" t="str">
        <f t="shared" si="20"/>
        <v>F.05</v>
      </c>
      <c r="K634" s="28" t="str">
        <f t="shared" si="21"/>
        <v>A.05</v>
      </c>
    </row>
    <row r="635" spans="1:11" x14ac:dyDescent="0.3">
      <c r="A635" s="139">
        <v>12</v>
      </c>
      <c r="B635" s="139">
        <v>2</v>
      </c>
      <c r="C635" s="139">
        <v>31</v>
      </c>
      <c r="D635" s="137" t="s">
        <v>104</v>
      </c>
      <c r="E635" s="137" t="s">
        <v>62</v>
      </c>
      <c r="J635" s="28" t="str">
        <f t="shared" si="20"/>
        <v>D.06</v>
      </c>
      <c r="K635" s="28" t="str">
        <f t="shared" si="21"/>
        <v>K.06</v>
      </c>
    </row>
    <row r="636" spans="1:11" x14ac:dyDescent="0.3">
      <c r="A636" s="139">
        <v>12</v>
      </c>
      <c r="B636" s="139">
        <v>2</v>
      </c>
      <c r="C636" s="139">
        <v>32</v>
      </c>
      <c r="D636" s="137" t="s">
        <v>80</v>
      </c>
      <c r="E636" s="137" t="s">
        <v>92</v>
      </c>
      <c r="J636" s="28" t="str">
        <f t="shared" si="20"/>
        <v>I.06</v>
      </c>
      <c r="K636" s="28" t="str">
        <f t="shared" si="21"/>
        <v>G.06</v>
      </c>
    </row>
    <row r="637" spans="1:11" x14ac:dyDescent="0.3">
      <c r="A637" s="139">
        <v>12</v>
      </c>
      <c r="B637" s="139">
        <v>2</v>
      </c>
      <c r="C637" s="139">
        <v>33</v>
      </c>
      <c r="D637" s="137" t="s">
        <v>56</v>
      </c>
      <c r="E637" s="137" t="s">
        <v>42</v>
      </c>
      <c r="J637" s="28" t="str">
        <f t="shared" si="20"/>
        <v>A.06</v>
      </c>
      <c r="K637" s="28" t="str">
        <f t="shared" si="21"/>
        <v>C.06</v>
      </c>
    </row>
    <row r="638" spans="1:11" x14ac:dyDescent="0.3">
      <c r="A638" s="139">
        <v>12</v>
      </c>
      <c r="B638" s="139">
        <v>2</v>
      </c>
      <c r="C638" s="139">
        <v>34</v>
      </c>
      <c r="D638" s="137" t="s">
        <v>98</v>
      </c>
      <c r="E638" s="137" t="s">
        <v>74</v>
      </c>
      <c r="J638" s="28" t="str">
        <f t="shared" si="20"/>
        <v>F.06</v>
      </c>
      <c r="K638" s="28" t="str">
        <f t="shared" si="21"/>
        <v>J.06</v>
      </c>
    </row>
    <row r="639" spans="1:11" x14ac:dyDescent="0.3">
      <c r="A639" s="139">
        <v>12</v>
      </c>
      <c r="B639" s="139">
        <v>2</v>
      </c>
      <c r="C639" s="139">
        <v>35</v>
      </c>
      <c r="D639" s="137" t="s">
        <v>86</v>
      </c>
      <c r="E639" s="137" t="s">
        <v>68</v>
      </c>
      <c r="J639" s="28" t="str">
        <f t="shared" si="20"/>
        <v>E.06</v>
      </c>
      <c r="K639" s="28" t="str">
        <f t="shared" si="21"/>
        <v>H.06</v>
      </c>
    </row>
    <row r="640" spans="1:11" x14ac:dyDescent="0.3">
      <c r="A640" s="139">
        <v>12</v>
      </c>
      <c r="B640" s="139">
        <v>2</v>
      </c>
      <c r="C640" s="139">
        <v>36</v>
      </c>
      <c r="D640" s="137" t="s">
        <v>50</v>
      </c>
      <c r="E640" s="137" t="s">
        <v>110</v>
      </c>
      <c r="J640" s="28" t="str">
        <f t="shared" si="20"/>
        <v>L.06</v>
      </c>
      <c r="K640" s="28" t="str">
        <f t="shared" si="21"/>
        <v>B.06</v>
      </c>
    </row>
    <row r="641" spans="1:11" x14ac:dyDescent="0.3">
      <c r="A641" s="139">
        <v>12</v>
      </c>
      <c r="B641" s="139">
        <v>3</v>
      </c>
      <c r="C641" s="139">
        <v>1</v>
      </c>
      <c r="D641" s="137" t="s">
        <v>87</v>
      </c>
      <c r="E641" s="137" t="s">
        <v>81</v>
      </c>
      <c r="J641" s="28" t="str">
        <f t="shared" si="20"/>
        <v>H.01</v>
      </c>
      <c r="K641" s="28" t="str">
        <f t="shared" si="21"/>
        <v>I.01</v>
      </c>
    </row>
    <row r="642" spans="1:11" x14ac:dyDescent="0.3">
      <c r="A642" s="139">
        <v>12</v>
      </c>
      <c r="B642" s="139">
        <v>3</v>
      </c>
      <c r="C642" s="139">
        <v>2</v>
      </c>
      <c r="D642" s="137" t="s">
        <v>105</v>
      </c>
      <c r="E642" s="137" t="s">
        <v>63</v>
      </c>
      <c r="J642" s="28" t="str">
        <f t="shared" si="20"/>
        <v>E.01</v>
      </c>
      <c r="K642" s="28" t="str">
        <f t="shared" si="21"/>
        <v>L.01</v>
      </c>
    </row>
    <row r="643" spans="1:11" x14ac:dyDescent="0.3">
      <c r="A643" s="139">
        <v>12</v>
      </c>
      <c r="B643" s="139">
        <v>3</v>
      </c>
      <c r="C643" s="139">
        <v>3</v>
      </c>
      <c r="D643" s="137" t="s">
        <v>69</v>
      </c>
      <c r="E643" s="137" t="s">
        <v>32</v>
      </c>
      <c r="J643" s="28" t="str">
        <f t="shared" si="20"/>
        <v>A.01</v>
      </c>
      <c r="K643" s="28" t="str">
        <f t="shared" si="21"/>
        <v>F.01</v>
      </c>
    </row>
    <row r="644" spans="1:11" x14ac:dyDescent="0.3">
      <c r="A644" s="139">
        <v>12</v>
      </c>
      <c r="B644" s="139">
        <v>3</v>
      </c>
      <c r="C644" s="139">
        <v>4</v>
      </c>
      <c r="D644" s="137" t="s">
        <v>75</v>
      </c>
      <c r="E644" s="137" t="s">
        <v>57</v>
      </c>
      <c r="J644" s="28" t="str">
        <f t="shared" si="20"/>
        <v>D.01</v>
      </c>
      <c r="K644" s="28" t="str">
        <f t="shared" si="21"/>
        <v>G.01</v>
      </c>
    </row>
    <row r="645" spans="1:11" x14ac:dyDescent="0.3">
      <c r="A645" s="139">
        <v>12</v>
      </c>
      <c r="B645" s="139">
        <v>3</v>
      </c>
      <c r="C645" s="139">
        <v>5</v>
      </c>
      <c r="D645" s="137" t="s">
        <v>93</v>
      </c>
      <c r="E645" s="137" t="s">
        <v>51</v>
      </c>
      <c r="J645" s="28" t="str">
        <f t="shared" si="20"/>
        <v>C.01</v>
      </c>
      <c r="K645" s="28" t="str">
        <f t="shared" si="21"/>
        <v>J.01</v>
      </c>
    </row>
    <row r="646" spans="1:11" x14ac:dyDescent="0.3">
      <c r="A646" s="139">
        <v>12</v>
      </c>
      <c r="B646" s="139">
        <v>3</v>
      </c>
      <c r="C646" s="139">
        <v>6</v>
      </c>
      <c r="D646" s="137" t="s">
        <v>99</v>
      </c>
      <c r="E646" s="137" t="s">
        <v>45</v>
      </c>
      <c r="J646" s="28" t="str">
        <f t="shared" si="20"/>
        <v>B.01</v>
      </c>
      <c r="K646" s="28" t="str">
        <f t="shared" si="21"/>
        <v>K.01</v>
      </c>
    </row>
    <row r="647" spans="1:11" x14ac:dyDescent="0.3">
      <c r="A647" s="139">
        <v>12</v>
      </c>
      <c r="B647" s="139">
        <v>3</v>
      </c>
      <c r="C647" s="139">
        <v>7</v>
      </c>
      <c r="D647" s="137" t="s">
        <v>52</v>
      </c>
      <c r="E647" s="137" t="s">
        <v>64</v>
      </c>
      <c r="J647" s="28" t="str">
        <f t="shared" si="20"/>
        <v>E.02</v>
      </c>
      <c r="K647" s="28" t="str">
        <f t="shared" si="21"/>
        <v>C.02</v>
      </c>
    </row>
    <row r="648" spans="1:11" x14ac:dyDescent="0.3">
      <c r="A648" s="139">
        <v>12</v>
      </c>
      <c r="B648" s="139">
        <v>3</v>
      </c>
      <c r="C648" s="139">
        <v>8</v>
      </c>
      <c r="D648" s="137" t="s">
        <v>94</v>
      </c>
      <c r="E648" s="137" t="s">
        <v>82</v>
      </c>
      <c r="J648" s="28" t="str">
        <f t="shared" si="20"/>
        <v>H.02</v>
      </c>
      <c r="K648" s="28" t="str">
        <f t="shared" si="21"/>
        <v>J.02</v>
      </c>
    </row>
    <row r="649" spans="1:11" x14ac:dyDescent="0.3">
      <c r="A649" s="139">
        <v>12</v>
      </c>
      <c r="B649" s="139">
        <v>3</v>
      </c>
      <c r="C649" s="139">
        <v>9</v>
      </c>
      <c r="D649" s="137" t="s">
        <v>34</v>
      </c>
      <c r="E649" s="137" t="s">
        <v>100</v>
      </c>
      <c r="J649" s="28" t="str">
        <f t="shared" si="20"/>
        <v>K.02</v>
      </c>
      <c r="K649" s="28" t="str">
        <f t="shared" si="21"/>
        <v>A.02</v>
      </c>
    </row>
    <row r="650" spans="1:11" x14ac:dyDescent="0.3">
      <c r="A650" s="139">
        <v>12</v>
      </c>
      <c r="B650" s="139">
        <v>3</v>
      </c>
      <c r="C650" s="139">
        <v>10</v>
      </c>
      <c r="D650" s="137" t="s">
        <v>76</v>
      </c>
      <c r="E650" s="137" t="s">
        <v>106</v>
      </c>
      <c r="J650" s="28" t="str">
        <f t="shared" si="20"/>
        <v>L.02</v>
      </c>
      <c r="K650" s="28" t="str">
        <f t="shared" si="21"/>
        <v>G.02</v>
      </c>
    </row>
    <row r="651" spans="1:11" x14ac:dyDescent="0.3">
      <c r="A651" s="139">
        <v>12</v>
      </c>
      <c r="B651" s="139">
        <v>3</v>
      </c>
      <c r="C651" s="139">
        <v>11</v>
      </c>
      <c r="D651" s="137" t="s">
        <v>46</v>
      </c>
      <c r="E651" s="137" t="s">
        <v>88</v>
      </c>
      <c r="J651" s="28" t="str">
        <f t="shared" si="20"/>
        <v>I.02</v>
      </c>
      <c r="K651" s="28" t="str">
        <f t="shared" si="21"/>
        <v>B.02</v>
      </c>
    </row>
    <row r="652" spans="1:11" x14ac:dyDescent="0.3">
      <c r="A652" s="139">
        <v>12</v>
      </c>
      <c r="B652" s="139">
        <v>3</v>
      </c>
      <c r="C652" s="139">
        <v>12</v>
      </c>
      <c r="D652" s="137" t="s">
        <v>58</v>
      </c>
      <c r="E652" s="137" t="s">
        <v>70</v>
      </c>
      <c r="J652" s="28" t="str">
        <f t="shared" si="20"/>
        <v>F.02</v>
      </c>
      <c r="K652" s="28" t="str">
        <f t="shared" si="21"/>
        <v>D.02</v>
      </c>
    </row>
    <row r="653" spans="1:11" x14ac:dyDescent="0.3">
      <c r="A653" s="139">
        <v>12</v>
      </c>
      <c r="B653" s="139">
        <v>3</v>
      </c>
      <c r="C653" s="139">
        <v>13</v>
      </c>
      <c r="D653" s="137" t="s">
        <v>107</v>
      </c>
      <c r="E653" s="137" t="s">
        <v>95</v>
      </c>
      <c r="J653" s="28" t="str">
        <f t="shared" si="20"/>
        <v>J.03</v>
      </c>
      <c r="K653" s="28" t="str">
        <f t="shared" si="21"/>
        <v>L.03</v>
      </c>
    </row>
    <row r="654" spans="1:11" x14ac:dyDescent="0.3">
      <c r="A654" s="139">
        <v>12</v>
      </c>
      <c r="B654" s="139">
        <v>3</v>
      </c>
      <c r="C654" s="139">
        <v>14</v>
      </c>
      <c r="D654" s="137" t="s">
        <v>83</v>
      </c>
      <c r="E654" s="137" t="s">
        <v>53</v>
      </c>
      <c r="J654" s="28" t="str">
        <f t="shared" si="20"/>
        <v>C.03</v>
      </c>
      <c r="K654" s="28" t="str">
        <f t="shared" si="21"/>
        <v>H.03</v>
      </c>
    </row>
    <row r="655" spans="1:11" x14ac:dyDescent="0.3">
      <c r="A655" s="139">
        <v>12</v>
      </c>
      <c r="B655" s="139">
        <v>3</v>
      </c>
      <c r="C655" s="139">
        <v>15</v>
      </c>
      <c r="D655" s="137" t="s">
        <v>89</v>
      </c>
      <c r="E655" s="137" t="s">
        <v>65</v>
      </c>
      <c r="J655" s="28" t="str">
        <f t="shared" si="20"/>
        <v>E.03</v>
      </c>
      <c r="K655" s="28" t="str">
        <f t="shared" si="21"/>
        <v>I.03</v>
      </c>
    </row>
    <row r="656" spans="1:11" x14ac:dyDescent="0.3">
      <c r="A656" s="139">
        <v>12</v>
      </c>
      <c r="B656" s="139">
        <v>3</v>
      </c>
      <c r="C656" s="139">
        <v>16</v>
      </c>
      <c r="D656" s="137" t="s">
        <v>101</v>
      </c>
      <c r="E656" s="137" t="s">
        <v>77</v>
      </c>
      <c r="J656" s="28" t="str">
        <f t="shared" si="20"/>
        <v>G.03</v>
      </c>
      <c r="K656" s="28" t="str">
        <f t="shared" si="21"/>
        <v>K.03</v>
      </c>
    </row>
    <row r="657" spans="1:11" x14ac:dyDescent="0.3">
      <c r="A657" s="139">
        <v>12</v>
      </c>
      <c r="B657" s="139">
        <v>3</v>
      </c>
      <c r="C657" s="139">
        <v>17</v>
      </c>
      <c r="D657" s="137" t="s">
        <v>71</v>
      </c>
      <c r="E657" s="137" t="s">
        <v>47</v>
      </c>
      <c r="J657" s="28" t="str">
        <f t="shared" si="20"/>
        <v>B.03</v>
      </c>
      <c r="K657" s="28" t="str">
        <f t="shared" si="21"/>
        <v>F.03</v>
      </c>
    </row>
    <row r="658" spans="1:11" x14ac:dyDescent="0.3">
      <c r="A658" s="139">
        <v>12</v>
      </c>
      <c r="B658" s="139">
        <v>3</v>
      </c>
      <c r="C658" s="139">
        <v>18</v>
      </c>
      <c r="D658" s="137" t="s">
        <v>59</v>
      </c>
      <c r="E658" s="137" t="s">
        <v>36</v>
      </c>
      <c r="J658" s="28" t="str">
        <f t="shared" si="20"/>
        <v>A.03</v>
      </c>
      <c r="K658" s="28" t="str">
        <f t="shared" si="21"/>
        <v>D.03</v>
      </c>
    </row>
    <row r="659" spans="1:11" x14ac:dyDescent="0.3">
      <c r="A659" s="139">
        <v>12</v>
      </c>
      <c r="B659" s="139">
        <v>3</v>
      </c>
      <c r="C659" s="139">
        <v>19</v>
      </c>
      <c r="D659" s="137" t="s">
        <v>96</v>
      </c>
      <c r="E659" s="137" t="s">
        <v>60</v>
      </c>
      <c r="J659" s="28" t="str">
        <f t="shared" si="20"/>
        <v>D.04</v>
      </c>
      <c r="K659" s="28" t="str">
        <f t="shared" si="21"/>
        <v>J.04</v>
      </c>
    </row>
    <row r="660" spans="1:11" x14ac:dyDescent="0.3">
      <c r="A660" s="139">
        <v>12</v>
      </c>
      <c r="B660" s="139">
        <v>3</v>
      </c>
      <c r="C660" s="139">
        <v>20</v>
      </c>
      <c r="D660" s="137" t="s">
        <v>90</v>
      </c>
      <c r="E660" s="137" t="s">
        <v>102</v>
      </c>
      <c r="J660" s="28" t="str">
        <f t="shared" si="20"/>
        <v>K.04</v>
      </c>
      <c r="K660" s="28" t="str">
        <f t="shared" si="21"/>
        <v>I.04</v>
      </c>
    </row>
    <row r="661" spans="1:11" x14ac:dyDescent="0.3">
      <c r="A661" s="139">
        <v>12</v>
      </c>
      <c r="B661" s="139">
        <v>3</v>
      </c>
      <c r="C661" s="139">
        <v>21</v>
      </c>
      <c r="D661" s="137" t="s">
        <v>38</v>
      </c>
      <c r="E661" s="137" t="s">
        <v>84</v>
      </c>
      <c r="J661" s="28" t="str">
        <f t="shared" si="20"/>
        <v>H.04</v>
      </c>
      <c r="K661" s="28" t="str">
        <f t="shared" si="21"/>
        <v>A.04</v>
      </c>
    </row>
    <row r="662" spans="1:11" x14ac:dyDescent="0.3">
      <c r="A662" s="139">
        <v>12</v>
      </c>
      <c r="B662" s="139">
        <v>3</v>
      </c>
      <c r="C662" s="139">
        <v>22</v>
      </c>
      <c r="D662" s="137" t="s">
        <v>54</v>
      </c>
      <c r="E662" s="137" t="s">
        <v>66</v>
      </c>
      <c r="J662" s="28" t="str">
        <f t="shared" si="20"/>
        <v>E.04</v>
      </c>
      <c r="K662" s="28" t="str">
        <f t="shared" si="21"/>
        <v>C.04</v>
      </c>
    </row>
    <row r="663" spans="1:11" x14ac:dyDescent="0.3">
      <c r="A663" s="139">
        <v>12</v>
      </c>
      <c r="B663" s="139">
        <v>3</v>
      </c>
      <c r="C663" s="139">
        <v>23</v>
      </c>
      <c r="D663" s="137" t="s">
        <v>78</v>
      </c>
      <c r="E663" s="137" t="s">
        <v>72</v>
      </c>
      <c r="J663" s="28" t="str">
        <f t="shared" si="20"/>
        <v>F.04</v>
      </c>
      <c r="K663" s="28" t="str">
        <f t="shared" si="21"/>
        <v>G.04</v>
      </c>
    </row>
    <row r="664" spans="1:11" x14ac:dyDescent="0.3">
      <c r="A664" s="139">
        <v>12</v>
      </c>
      <c r="B664" s="139">
        <v>3</v>
      </c>
      <c r="C664" s="139">
        <v>24</v>
      </c>
      <c r="D664" s="137" t="s">
        <v>108</v>
      </c>
      <c r="E664" s="137" t="s">
        <v>48</v>
      </c>
      <c r="J664" s="28" t="str">
        <f t="shared" si="20"/>
        <v>B.04</v>
      </c>
      <c r="K664" s="28" t="str">
        <f t="shared" si="21"/>
        <v>L.04</v>
      </c>
    </row>
    <row r="665" spans="1:11" x14ac:dyDescent="0.3">
      <c r="A665" s="139">
        <v>12</v>
      </c>
      <c r="B665" s="139">
        <v>3</v>
      </c>
      <c r="C665" s="139">
        <v>25</v>
      </c>
      <c r="D665" s="137" t="s">
        <v>55</v>
      </c>
      <c r="E665" s="137" t="s">
        <v>49</v>
      </c>
      <c r="J665" s="28" t="str">
        <f t="shared" si="20"/>
        <v>B.05</v>
      </c>
      <c r="K665" s="28" t="str">
        <f t="shared" si="21"/>
        <v>C.05</v>
      </c>
    </row>
    <row r="666" spans="1:11" x14ac:dyDescent="0.3">
      <c r="A666" s="139">
        <v>12</v>
      </c>
      <c r="B666" s="139">
        <v>3</v>
      </c>
      <c r="C666" s="139">
        <v>26</v>
      </c>
      <c r="D666" s="137" t="s">
        <v>67</v>
      </c>
      <c r="E666" s="137" t="s">
        <v>61</v>
      </c>
      <c r="J666" s="28" t="str">
        <f t="shared" si="20"/>
        <v>D.05</v>
      </c>
      <c r="K666" s="28" t="str">
        <f t="shared" si="21"/>
        <v>E.05</v>
      </c>
    </row>
    <row r="667" spans="1:11" x14ac:dyDescent="0.3">
      <c r="A667" s="139">
        <v>12</v>
      </c>
      <c r="B667" s="139">
        <v>3</v>
      </c>
      <c r="C667" s="139">
        <v>27</v>
      </c>
      <c r="D667" s="137" t="s">
        <v>109</v>
      </c>
      <c r="E667" s="137" t="s">
        <v>85</v>
      </c>
      <c r="J667" s="28" t="str">
        <f t="shared" si="20"/>
        <v>H.05</v>
      </c>
      <c r="K667" s="28" t="str">
        <f t="shared" si="21"/>
        <v>L.05</v>
      </c>
    </row>
    <row r="668" spans="1:11" x14ac:dyDescent="0.3">
      <c r="A668" s="139">
        <v>12</v>
      </c>
      <c r="B668" s="139">
        <v>3</v>
      </c>
      <c r="C668" s="139">
        <v>28</v>
      </c>
      <c r="D668" s="137" t="s">
        <v>73</v>
      </c>
      <c r="E668" s="137" t="s">
        <v>79</v>
      </c>
      <c r="J668" s="28" t="str">
        <f t="shared" si="20"/>
        <v>G.05</v>
      </c>
      <c r="K668" s="28" t="str">
        <f t="shared" si="21"/>
        <v>F.05</v>
      </c>
    </row>
    <row r="669" spans="1:11" x14ac:dyDescent="0.3">
      <c r="A669" s="139">
        <v>12</v>
      </c>
      <c r="B669" s="139">
        <v>3</v>
      </c>
      <c r="C669" s="139">
        <v>29</v>
      </c>
      <c r="D669" s="137" t="s">
        <v>91</v>
      </c>
      <c r="E669" s="137" t="s">
        <v>40</v>
      </c>
      <c r="J669" s="28" t="str">
        <f t="shared" ref="J669:J732" si="22">E669</f>
        <v>A.05</v>
      </c>
      <c r="K669" s="28" t="str">
        <f t="shared" ref="K669:K732" si="23">D669</f>
        <v>I.05</v>
      </c>
    </row>
    <row r="670" spans="1:11" x14ac:dyDescent="0.3">
      <c r="A670" s="139">
        <v>12</v>
      </c>
      <c r="B670" s="139">
        <v>3</v>
      </c>
      <c r="C670" s="139">
        <v>30</v>
      </c>
      <c r="D670" s="137" t="s">
        <v>103</v>
      </c>
      <c r="E670" s="137" t="s">
        <v>97</v>
      </c>
      <c r="J670" s="28" t="str">
        <f t="shared" si="22"/>
        <v>J.05</v>
      </c>
      <c r="K670" s="28" t="str">
        <f t="shared" si="23"/>
        <v>K.05</v>
      </c>
    </row>
    <row r="671" spans="1:11" x14ac:dyDescent="0.3">
      <c r="A671" s="139">
        <v>12</v>
      </c>
      <c r="B671" s="139">
        <v>3</v>
      </c>
      <c r="C671" s="139">
        <v>31</v>
      </c>
      <c r="D671" s="137" t="s">
        <v>62</v>
      </c>
      <c r="E671" s="137" t="s">
        <v>56</v>
      </c>
      <c r="J671" s="28" t="str">
        <f t="shared" si="22"/>
        <v>C.06</v>
      </c>
      <c r="K671" s="28" t="str">
        <f t="shared" si="23"/>
        <v>D.06</v>
      </c>
    </row>
    <row r="672" spans="1:11" x14ac:dyDescent="0.3">
      <c r="A672" s="139">
        <v>12</v>
      </c>
      <c r="B672" s="139">
        <v>3</v>
      </c>
      <c r="C672" s="139">
        <v>32</v>
      </c>
      <c r="D672" s="137" t="s">
        <v>86</v>
      </c>
      <c r="E672" s="137" t="s">
        <v>104</v>
      </c>
      <c r="J672" s="28" t="str">
        <f t="shared" si="22"/>
        <v>K.06</v>
      </c>
      <c r="K672" s="28" t="str">
        <f t="shared" si="23"/>
        <v>H.06</v>
      </c>
    </row>
    <row r="673" spans="1:11" x14ac:dyDescent="0.3">
      <c r="A673" s="139">
        <v>12</v>
      </c>
      <c r="B673" s="139">
        <v>3</v>
      </c>
      <c r="C673" s="139">
        <v>33</v>
      </c>
      <c r="D673" s="137" t="s">
        <v>68</v>
      </c>
      <c r="E673" s="137" t="s">
        <v>98</v>
      </c>
      <c r="J673" s="28" t="str">
        <f t="shared" si="22"/>
        <v>J.06</v>
      </c>
      <c r="K673" s="28" t="str">
        <f t="shared" si="23"/>
        <v>E.06</v>
      </c>
    </row>
    <row r="674" spans="1:11" x14ac:dyDescent="0.3">
      <c r="A674" s="139">
        <v>12</v>
      </c>
      <c r="B674" s="139">
        <v>3</v>
      </c>
      <c r="C674" s="139">
        <v>34</v>
      </c>
      <c r="D674" s="137" t="s">
        <v>42</v>
      </c>
      <c r="E674" s="137" t="s">
        <v>50</v>
      </c>
      <c r="J674" s="28" t="str">
        <f t="shared" si="22"/>
        <v>B.06</v>
      </c>
      <c r="K674" s="28" t="str">
        <f t="shared" si="23"/>
        <v>A.06</v>
      </c>
    </row>
    <row r="675" spans="1:11" x14ac:dyDescent="0.3">
      <c r="A675" s="139">
        <v>12</v>
      </c>
      <c r="B675" s="139">
        <v>3</v>
      </c>
      <c r="C675" s="139">
        <v>35</v>
      </c>
      <c r="D675" s="137" t="s">
        <v>92</v>
      </c>
      <c r="E675" s="137" t="s">
        <v>74</v>
      </c>
      <c r="J675" s="28" t="str">
        <f t="shared" si="22"/>
        <v>F.06</v>
      </c>
      <c r="K675" s="28" t="str">
        <f t="shared" si="23"/>
        <v>I.06</v>
      </c>
    </row>
    <row r="676" spans="1:11" x14ac:dyDescent="0.3">
      <c r="A676" s="139">
        <v>12</v>
      </c>
      <c r="B676" s="139">
        <v>3</v>
      </c>
      <c r="C676" s="139">
        <v>36</v>
      </c>
      <c r="D676" s="137" t="s">
        <v>110</v>
      </c>
      <c r="E676" s="137" t="s">
        <v>80</v>
      </c>
      <c r="J676" s="28" t="str">
        <f t="shared" si="22"/>
        <v>G.06</v>
      </c>
      <c r="K676" s="28" t="str">
        <f t="shared" si="23"/>
        <v>L.06</v>
      </c>
    </row>
    <row r="677" spans="1:11" x14ac:dyDescent="0.3">
      <c r="A677" s="139">
        <v>13</v>
      </c>
      <c r="B677" s="139">
        <v>1</v>
      </c>
      <c r="C677" s="139">
        <v>1</v>
      </c>
      <c r="D677" s="28" t="s">
        <v>111</v>
      </c>
      <c r="E677" s="28" t="s">
        <v>105</v>
      </c>
      <c r="J677" s="28" t="str">
        <f t="shared" si="22"/>
        <v>L.01</v>
      </c>
      <c r="K677" s="28" t="str">
        <f t="shared" si="23"/>
        <v>M.01</v>
      </c>
    </row>
    <row r="678" spans="1:11" x14ac:dyDescent="0.3">
      <c r="A678" s="139">
        <v>13</v>
      </c>
      <c r="B678" s="139">
        <v>1</v>
      </c>
      <c r="C678" s="139">
        <v>2</v>
      </c>
      <c r="D678" s="28" t="s">
        <v>45</v>
      </c>
      <c r="E678" s="28" t="s">
        <v>93</v>
      </c>
      <c r="J678" s="28" t="str">
        <f t="shared" si="22"/>
        <v>J.01</v>
      </c>
      <c r="K678" s="28" t="str">
        <f t="shared" si="23"/>
        <v>B.01</v>
      </c>
    </row>
    <row r="679" spans="1:11" x14ac:dyDescent="0.3">
      <c r="A679" s="139">
        <v>13</v>
      </c>
      <c r="B679" s="139">
        <v>1</v>
      </c>
      <c r="C679" s="139">
        <v>3</v>
      </c>
      <c r="D679" s="28" t="s">
        <v>75</v>
      </c>
      <c r="E679" s="28" t="s">
        <v>63</v>
      </c>
      <c r="J679" s="28" t="str">
        <f t="shared" si="22"/>
        <v>E.01</v>
      </c>
      <c r="K679" s="28" t="str">
        <f t="shared" si="23"/>
        <v>G.01</v>
      </c>
    </row>
    <row r="680" spans="1:11" x14ac:dyDescent="0.3">
      <c r="A680" s="139">
        <v>13</v>
      </c>
      <c r="B680" s="139">
        <v>1</v>
      </c>
      <c r="C680" s="139">
        <v>4</v>
      </c>
      <c r="D680" s="28" t="s">
        <v>32</v>
      </c>
      <c r="E680" s="28" t="s">
        <v>81</v>
      </c>
      <c r="J680" s="28" t="str">
        <f t="shared" si="22"/>
        <v>H.01</v>
      </c>
      <c r="K680" s="28" t="str">
        <f t="shared" si="23"/>
        <v>A.01</v>
      </c>
    </row>
    <row r="681" spans="1:11" x14ac:dyDescent="0.3">
      <c r="A681" s="139">
        <v>13</v>
      </c>
      <c r="B681" s="139">
        <v>1</v>
      </c>
      <c r="C681" s="139">
        <v>5</v>
      </c>
      <c r="D681" s="28" t="s">
        <v>87</v>
      </c>
      <c r="E681" s="28" t="s">
        <v>51</v>
      </c>
      <c r="J681" s="28" t="str">
        <f t="shared" si="22"/>
        <v>C.01</v>
      </c>
      <c r="K681" s="28" t="str">
        <f t="shared" si="23"/>
        <v>I.01</v>
      </c>
    </row>
    <row r="682" spans="1:11" x14ac:dyDescent="0.3">
      <c r="A682" s="139">
        <v>13</v>
      </c>
      <c r="B682" s="139">
        <v>1</v>
      </c>
      <c r="C682" s="139">
        <v>6</v>
      </c>
      <c r="D682" s="28" t="s">
        <v>69</v>
      </c>
      <c r="E682" s="28" t="s">
        <v>99</v>
      </c>
      <c r="J682" s="28" t="str">
        <f t="shared" si="22"/>
        <v>K.01</v>
      </c>
      <c r="K682" s="28" t="str">
        <f t="shared" si="23"/>
        <v>F.01</v>
      </c>
    </row>
    <row r="683" spans="1:11" x14ac:dyDescent="0.3">
      <c r="A683" s="139">
        <v>13</v>
      </c>
      <c r="B683" s="139">
        <v>1</v>
      </c>
      <c r="C683" s="139">
        <v>7</v>
      </c>
      <c r="D683" s="28" t="s">
        <v>100</v>
      </c>
      <c r="E683" s="28" t="s">
        <v>57</v>
      </c>
      <c r="J683" s="28" t="str">
        <f t="shared" si="22"/>
        <v>D.01</v>
      </c>
      <c r="K683" s="28" t="str">
        <f t="shared" si="23"/>
        <v>K.02</v>
      </c>
    </row>
    <row r="684" spans="1:11" x14ac:dyDescent="0.3">
      <c r="A684" s="139">
        <v>13</v>
      </c>
      <c r="B684" s="139">
        <v>1</v>
      </c>
      <c r="C684" s="139">
        <v>8</v>
      </c>
      <c r="D684" s="28" t="s">
        <v>106</v>
      </c>
      <c r="E684" s="28" t="s">
        <v>64</v>
      </c>
      <c r="J684" s="28" t="str">
        <f t="shared" si="22"/>
        <v>E.02</v>
      </c>
      <c r="K684" s="28" t="str">
        <f t="shared" si="23"/>
        <v>L.02</v>
      </c>
    </row>
    <row r="685" spans="1:11" x14ac:dyDescent="0.3">
      <c r="A685" s="139">
        <v>13</v>
      </c>
      <c r="B685" s="139">
        <v>1</v>
      </c>
      <c r="C685" s="139">
        <v>9</v>
      </c>
      <c r="D685" s="28" t="s">
        <v>58</v>
      </c>
      <c r="E685" s="28" t="s">
        <v>76</v>
      </c>
      <c r="J685" s="28" t="str">
        <f t="shared" si="22"/>
        <v>G.02</v>
      </c>
      <c r="K685" s="28" t="str">
        <f t="shared" si="23"/>
        <v>D.02</v>
      </c>
    </row>
    <row r="686" spans="1:11" x14ac:dyDescent="0.3">
      <c r="A686" s="139">
        <v>13</v>
      </c>
      <c r="B686" s="139">
        <v>1</v>
      </c>
      <c r="C686" s="139">
        <v>10</v>
      </c>
      <c r="D686" s="28" t="s">
        <v>52</v>
      </c>
      <c r="E686" s="28" t="s">
        <v>88</v>
      </c>
      <c r="J686" s="28" t="str">
        <f t="shared" si="22"/>
        <v>I.02</v>
      </c>
      <c r="K686" s="28" t="str">
        <f t="shared" si="23"/>
        <v>C.02</v>
      </c>
    </row>
    <row r="687" spans="1:11" x14ac:dyDescent="0.3">
      <c r="A687" s="139">
        <v>13</v>
      </c>
      <c r="B687" s="139">
        <v>1</v>
      </c>
      <c r="C687" s="139">
        <v>11</v>
      </c>
      <c r="D687" s="28" t="s">
        <v>46</v>
      </c>
      <c r="E687" s="28" t="s">
        <v>70</v>
      </c>
      <c r="J687" s="28" t="str">
        <f t="shared" si="22"/>
        <v>F.02</v>
      </c>
      <c r="K687" s="28" t="str">
        <f t="shared" si="23"/>
        <v>B.02</v>
      </c>
    </row>
    <row r="688" spans="1:11" x14ac:dyDescent="0.3">
      <c r="A688" s="139">
        <v>13</v>
      </c>
      <c r="B688" s="139">
        <v>1</v>
      </c>
      <c r="C688" s="139">
        <v>12</v>
      </c>
      <c r="D688" s="28" t="s">
        <v>94</v>
      </c>
      <c r="E688" s="28" t="s">
        <v>82</v>
      </c>
      <c r="J688" s="28" t="str">
        <f t="shared" si="22"/>
        <v>H.02</v>
      </c>
      <c r="K688" s="28" t="str">
        <f t="shared" si="23"/>
        <v>J.02</v>
      </c>
    </row>
    <row r="689" spans="1:11" x14ac:dyDescent="0.3">
      <c r="A689" s="139">
        <v>13</v>
      </c>
      <c r="B689" s="139">
        <v>1</v>
      </c>
      <c r="C689" s="139">
        <v>13</v>
      </c>
      <c r="D689" s="28" t="s">
        <v>34</v>
      </c>
      <c r="E689" s="28" t="s">
        <v>112</v>
      </c>
      <c r="J689" s="28" t="str">
        <f t="shared" si="22"/>
        <v>M.02</v>
      </c>
      <c r="K689" s="28" t="str">
        <f t="shared" si="23"/>
        <v>A.02</v>
      </c>
    </row>
    <row r="690" spans="1:11" x14ac:dyDescent="0.3">
      <c r="A690" s="139">
        <v>13</v>
      </c>
      <c r="B690" s="139">
        <v>1</v>
      </c>
      <c r="C690" s="139">
        <v>14</v>
      </c>
      <c r="D690" s="28" t="s">
        <v>83</v>
      </c>
      <c r="E690" s="28" t="s">
        <v>77</v>
      </c>
      <c r="J690" s="28" t="str">
        <f t="shared" si="22"/>
        <v>G.03</v>
      </c>
      <c r="K690" s="28" t="str">
        <f t="shared" si="23"/>
        <v>H.03</v>
      </c>
    </row>
    <row r="691" spans="1:11" x14ac:dyDescent="0.3">
      <c r="A691" s="139">
        <v>13</v>
      </c>
      <c r="B691" s="139">
        <v>1</v>
      </c>
      <c r="C691" s="139">
        <v>15</v>
      </c>
      <c r="D691" s="28" t="s">
        <v>101</v>
      </c>
      <c r="E691" s="28" t="s">
        <v>53</v>
      </c>
      <c r="J691" s="28" t="str">
        <f t="shared" si="22"/>
        <v>C.03</v>
      </c>
      <c r="K691" s="28" t="str">
        <f t="shared" si="23"/>
        <v>K.03</v>
      </c>
    </row>
    <row r="692" spans="1:11" x14ac:dyDescent="0.3">
      <c r="A692" s="139">
        <v>13</v>
      </c>
      <c r="B692" s="139">
        <v>1</v>
      </c>
      <c r="C692" s="139">
        <v>16</v>
      </c>
      <c r="D692" s="28" t="s">
        <v>95</v>
      </c>
      <c r="E692" s="28" t="s">
        <v>71</v>
      </c>
      <c r="J692" s="28" t="str">
        <f t="shared" si="22"/>
        <v>F.03</v>
      </c>
      <c r="K692" s="28" t="str">
        <f t="shared" si="23"/>
        <v>J.03</v>
      </c>
    </row>
    <row r="693" spans="1:11" x14ac:dyDescent="0.3">
      <c r="A693" s="139">
        <v>13</v>
      </c>
      <c r="B693" s="139">
        <v>1</v>
      </c>
      <c r="C693" s="139">
        <v>17</v>
      </c>
      <c r="D693" s="28" t="s">
        <v>36</v>
      </c>
      <c r="E693" s="28" t="s">
        <v>65</v>
      </c>
      <c r="J693" s="28" t="str">
        <f t="shared" si="22"/>
        <v>E.03</v>
      </c>
      <c r="K693" s="28" t="str">
        <f t="shared" si="23"/>
        <v>A.03</v>
      </c>
    </row>
    <row r="694" spans="1:11" x14ac:dyDescent="0.3">
      <c r="A694" s="139">
        <v>13</v>
      </c>
      <c r="B694" s="139">
        <v>1</v>
      </c>
      <c r="C694" s="139">
        <v>18</v>
      </c>
      <c r="D694" s="28" t="s">
        <v>107</v>
      </c>
      <c r="E694" s="28" t="s">
        <v>113</v>
      </c>
      <c r="J694" s="28" t="str">
        <f t="shared" si="22"/>
        <v>M.03</v>
      </c>
      <c r="K694" s="28" t="str">
        <f t="shared" si="23"/>
        <v>L.03</v>
      </c>
    </row>
    <row r="695" spans="1:11" x14ac:dyDescent="0.3">
      <c r="A695" s="139">
        <v>13</v>
      </c>
      <c r="B695" s="139">
        <v>1</v>
      </c>
      <c r="C695" s="139">
        <v>19</v>
      </c>
      <c r="D695" s="28" t="s">
        <v>89</v>
      </c>
      <c r="E695" s="28" t="s">
        <v>47</v>
      </c>
      <c r="J695" s="28" t="str">
        <f t="shared" si="22"/>
        <v>B.03</v>
      </c>
      <c r="K695" s="28" t="str">
        <f t="shared" si="23"/>
        <v>I.03</v>
      </c>
    </row>
    <row r="696" spans="1:11" x14ac:dyDescent="0.3">
      <c r="A696" s="139">
        <v>13</v>
      </c>
      <c r="B696" s="139">
        <v>1</v>
      </c>
      <c r="C696" s="139">
        <v>20</v>
      </c>
      <c r="D696" s="28" t="s">
        <v>72</v>
      </c>
      <c r="E696" s="28" t="s">
        <v>59</v>
      </c>
      <c r="J696" s="28" t="str">
        <f t="shared" si="22"/>
        <v>D.03</v>
      </c>
      <c r="K696" s="28" t="str">
        <f t="shared" si="23"/>
        <v>F.04</v>
      </c>
    </row>
    <row r="697" spans="1:11" x14ac:dyDescent="0.3">
      <c r="A697" s="139">
        <v>13</v>
      </c>
      <c r="B697" s="139">
        <v>1</v>
      </c>
      <c r="C697" s="139">
        <v>21</v>
      </c>
      <c r="D697" s="28" t="s">
        <v>60</v>
      </c>
      <c r="E697" s="28" t="s">
        <v>108</v>
      </c>
      <c r="J697" s="28" t="str">
        <f t="shared" si="22"/>
        <v>L.04</v>
      </c>
      <c r="K697" s="28" t="str">
        <f t="shared" si="23"/>
        <v>D.04</v>
      </c>
    </row>
    <row r="698" spans="1:11" x14ac:dyDescent="0.3">
      <c r="A698" s="139">
        <v>13</v>
      </c>
      <c r="B698" s="139">
        <v>1</v>
      </c>
      <c r="C698" s="139">
        <v>22</v>
      </c>
      <c r="D698" s="28" t="s">
        <v>90</v>
      </c>
      <c r="E698" s="28" t="s">
        <v>66</v>
      </c>
      <c r="J698" s="28" t="str">
        <f t="shared" si="22"/>
        <v>E.04</v>
      </c>
      <c r="K698" s="28" t="str">
        <f t="shared" si="23"/>
        <v>I.04</v>
      </c>
    </row>
    <row r="699" spans="1:11" x14ac:dyDescent="0.3">
      <c r="A699" s="139">
        <v>13</v>
      </c>
      <c r="B699" s="139">
        <v>1</v>
      </c>
      <c r="C699" s="139">
        <v>23</v>
      </c>
      <c r="D699" s="28" t="s">
        <v>114</v>
      </c>
      <c r="E699" s="28" t="s">
        <v>84</v>
      </c>
      <c r="J699" s="28" t="str">
        <f t="shared" si="22"/>
        <v>H.04</v>
      </c>
      <c r="K699" s="28" t="str">
        <f t="shared" si="23"/>
        <v>M.04</v>
      </c>
    </row>
    <row r="700" spans="1:11" x14ac:dyDescent="0.3">
      <c r="A700" s="139">
        <v>13</v>
      </c>
      <c r="B700" s="139">
        <v>1</v>
      </c>
      <c r="C700" s="139">
        <v>24</v>
      </c>
      <c r="D700" s="28" t="s">
        <v>78</v>
      </c>
      <c r="E700" s="28" t="s">
        <v>38</v>
      </c>
      <c r="J700" s="28" t="str">
        <f t="shared" si="22"/>
        <v>A.04</v>
      </c>
      <c r="K700" s="28" t="str">
        <f t="shared" si="23"/>
        <v>G.04</v>
      </c>
    </row>
    <row r="701" spans="1:11" x14ac:dyDescent="0.3">
      <c r="A701" s="139">
        <v>13</v>
      </c>
      <c r="B701" s="139">
        <v>1</v>
      </c>
      <c r="C701" s="139">
        <v>25</v>
      </c>
      <c r="D701" s="28" t="s">
        <v>48</v>
      </c>
      <c r="E701" s="28" t="s">
        <v>102</v>
      </c>
      <c r="J701" s="28" t="str">
        <f t="shared" si="22"/>
        <v>K.04</v>
      </c>
      <c r="K701" s="28" t="str">
        <f t="shared" si="23"/>
        <v>B.04</v>
      </c>
    </row>
    <row r="702" spans="1:11" x14ac:dyDescent="0.3">
      <c r="A702" s="139">
        <v>13</v>
      </c>
      <c r="B702" s="139">
        <v>1</v>
      </c>
      <c r="C702" s="139">
        <v>26</v>
      </c>
      <c r="D702" s="28" t="s">
        <v>54</v>
      </c>
      <c r="E702" s="28" t="s">
        <v>96</v>
      </c>
      <c r="J702" s="28" t="str">
        <f t="shared" si="22"/>
        <v>J.04</v>
      </c>
      <c r="K702" s="28" t="str">
        <f t="shared" si="23"/>
        <v>C.04</v>
      </c>
    </row>
    <row r="703" spans="1:11" x14ac:dyDescent="0.3">
      <c r="A703" s="139">
        <v>13</v>
      </c>
      <c r="B703" s="139">
        <v>1</v>
      </c>
      <c r="C703" s="139">
        <v>27</v>
      </c>
      <c r="D703" s="28" t="s">
        <v>97</v>
      </c>
      <c r="E703" s="28" t="s">
        <v>40</v>
      </c>
      <c r="J703" s="28" t="str">
        <f t="shared" si="22"/>
        <v>A.05</v>
      </c>
      <c r="K703" s="28" t="str">
        <f t="shared" si="23"/>
        <v>J.05</v>
      </c>
    </row>
    <row r="704" spans="1:11" x14ac:dyDescent="0.3">
      <c r="A704" s="139">
        <v>13</v>
      </c>
      <c r="B704" s="139">
        <v>1</v>
      </c>
      <c r="C704" s="139">
        <v>28</v>
      </c>
      <c r="D704" s="28" t="s">
        <v>115</v>
      </c>
      <c r="E704" s="28" t="s">
        <v>91</v>
      </c>
      <c r="J704" s="28" t="str">
        <f t="shared" si="22"/>
        <v>I.05</v>
      </c>
      <c r="K704" s="28" t="str">
        <f t="shared" si="23"/>
        <v>M.05</v>
      </c>
    </row>
    <row r="705" spans="1:11" x14ac:dyDescent="0.3">
      <c r="A705" s="139">
        <v>13</v>
      </c>
      <c r="B705" s="139">
        <v>1</v>
      </c>
      <c r="C705" s="139">
        <v>29</v>
      </c>
      <c r="D705" s="28" t="s">
        <v>109</v>
      </c>
      <c r="E705" s="28" t="s">
        <v>73</v>
      </c>
      <c r="J705" s="28" t="str">
        <f t="shared" si="22"/>
        <v>F.05</v>
      </c>
      <c r="K705" s="28" t="str">
        <f t="shared" si="23"/>
        <v>L.05</v>
      </c>
    </row>
    <row r="706" spans="1:11" x14ac:dyDescent="0.3">
      <c r="A706" s="139">
        <v>13</v>
      </c>
      <c r="B706" s="139">
        <v>1</v>
      </c>
      <c r="C706" s="139">
        <v>30</v>
      </c>
      <c r="D706" s="28" t="s">
        <v>85</v>
      </c>
      <c r="E706" s="28" t="s">
        <v>67</v>
      </c>
      <c r="J706" s="28" t="str">
        <f t="shared" si="22"/>
        <v>E.05</v>
      </c>
      <c r="K706" s="28" t="str">
        <f t="shared" si="23"/>
        <v>H.05</v>
      </c>
    </row>
    <row r="707" spans="1:11" x14ac:dyDescent="0.3">
      <c r="A707" s="139">
        <v>13</v>
      </c>
      <c r="B707" s="139">
        <v>1</v>
      </c>
      <c r="C707" s="139">
        <v>31</v>
      </c>
      <c r="D707" s="28" t="s">
        <v>55</v>
      </c>
      <c r="E707" s="28" t="s">
        <v>49</v>
      </c>
      <c r="J707" s="28" t="str">
        <f t="shared" si="22"/>
        <v>B.05</v>
      </c>
      <c r="K707" s="28" t="str">
        <f t="shared" si="23"/>
        <v>C.05</v>
      </c>
    </row>
    <row r="708" spans="1:11" x14ac:dyDescent="0.3">
      <c r="A708" s="139">
        <v>13</v>
      </c>
      <c r="B708" s="139">
        <v>1</v>
      </c>
      <c r="C708" s="139">
        <v>32</v>
      </c>
      <c r="D708" s="28" t="s">
        <v>103</v>
      </c>
      <c r="E708" s="28" t="s">
        <v>61</v>
      </c>
      <c r="J708" s="28" t="str">
        <f t="shared" si="22"/>
        <v>D.05</v>
      </c>
      <c r="K708" s="28" t="str">
        <f t="shared" si="23"/>
        <v>K.05</v>
      </c>
    </row>
    <row r="709" spans="1:11" x14ac:dyDescent="0.3">
      <c r="A709" s="139">
        <v>13</v>
      </c>
      <c r="B709" s="139">
        <v>1</v>
      </c>
      <c r="C709" s="139">
        <v>33</v>
      </c>
      <c r="D709" s="28" t="s">
        <v>56</v>
      </c>
      <c r="E709" s="28" t="s">
        <v>79</v>
      </c>
      <c r="J709" s="28" t="str">
        <f t="shared" si="22"/>
        <v>G.05</v>
      </c>
      <c r="K709" s="28" t="str">
        <f t="shared" si="23"/>
        <v>C.06</v>
      </c>
    </row>
    <row r="710" spans="1:11" x14ac:dyDescent="0.3">
      <c r="A710" s="139">
        <v>13</v>
      </c>
      <c r="B710" s="139">
        <v>1</v>
      </c>
      <c r="C710" s="139">
        <v>34</v>
      </c>
      <c r="D710" s="28" t="s">
        <v>116</v>
      </c>
      <c r="E710" s="28" t="s">
        <v>68</v>
      </c>
      <c r="J710" s="28" t="str">
        <f t="shared" si="22"/>
        <v>E.06</v>
      </c>
      <c r="K710" s="28" t="str">
        <f t="shared" si="23"/>
        <v>M.06</v>
      </c>
    </row>
    <row r="711" spans="1:11" x14ac:dyDescent="0.3">
      <c r="A711" s="139">
        <v>13</v>
      </c>
      <c r="B711" s="139">
        <v>1</v>
      </c>
      <c r="C711" s="139">
        <v>35</v>
      </c>
      <c r="D711" s="28" t="s">
        <v>74</v>
      </c>
      <c r="E711" s="28" t="s">
        <v>92</v>
      </c>
      <c r="J711" s="28" t="str">
        <f t="shared" si="22"/>
        <v>I.06</v>
      </c>
      <c r="K711" s="28" t="str">
        <f t="shared" si="23"/>
        <v>F.06</v>
      </c>
    </row>
    <row r="712" spans="1:11" x14ac:dyDescent="0.3">
      <c r="A712" s="139">
        <v>13</v>
      </c>
      <c r="B712" s="139">
        <v>1</v>
      </c>
      <c r="C712" s="139">
        <v>36</v>
      </c>
      <c r="D712" s="28" t="s">
        <v>50</v>
      </c>
      <c r="E712" s="28" t="s">
        <v>80</v>
      </c>
      <c r="J712" s="28" t="str">
        <f t="shared" si="22"/>
        <v>G.06</v>
      </c>
      <c r="K712" s="28" t="str">
        <f t="shared" si="23"/>
        <v>B.06</v>
      </c>
    </row>
    <row r="713" spans="1:11" x14ac:dyDescent="0.3">
      <c r="A713" s="29">
        <v>13</v>
      </c>
      <c r="B713" s="29">
        <v>1</v>
      </c>
      <c r="C713" s="29">
        <v>37</v>
      </c>
      <c r="D713" s="28" t="s">
        <v>98</v>
      </c>
      <c r="E713" s="28" t="s">
        <v>62</v>
      </c>
      <c r="J713" s="28" t="str">
        <f t="shared" si="22"/>
        <v>D.06</v>
      </c>
      <c r="K713" s="28" t="str">
        <f t="shared" si="23"/>
        <v>J.06</v>
      </c>
    </row>
    <row r="714" spans="1:11" x14ac:dyDescent="0.3">
      <c r="A714" s="29">
        <v>13</v>
      </c>
      <c r="B714" s="29">
        <v>1</v>
      </c>
      <c r="C714" s="29">
        <v>38</v>
      </c>
      <c r="D714" s="28" t="s">
        <v>86</v>
      </c>
      <c r="E714" s="28" t="s">
        <v>104</v>
      </c>
      <c r="J714" s="28" t="str">
        <f t="shared" si="22"/>
        <v>K.06</v>
      </c>
      <c r="K714" s="28" t="str">
        <f t="shared" si="23"/>
        <v>H.06</v>
      </c>
    </row>
    <row r="715" spans="1:11" x14ac:dyDescent="0.3">
      <c r="A715" s="29">
        <v>13</v>
      </c>
      <c r="B715" s="29">
        <v>1</v>
      </c>
      <c r="C715" s="29">
        <v>39</v>
      </c>
      <c r="D715" s="28" t="s">
        <v>42</v>
      </c>
      <c r="E715" s="28" t="s">
        <v>110</v>
      </c>
      <c r="J715" s="28" t="str">
        <f t="shared" si="22"/>
        <v>L.06</v>
      </c>
      <c r="K715" s="28" t="str">
        <f t="shared" si="23"/>
        <v>A.06</v>
      </c>
    </row>
    <row r="716" spans="1:11" x14ac:dyDescent="0.3">
      <c r="A716" s="29">
        <v>13</v>
      </c>
      <c r="B716" s="29">
        <v>2</v>
      </c>
      <c r="C716" s="29">
        <v>1</v>
      </c>
      <c r="D716" s="28" t="s">
        <v>69</v>
      </c>
      <c r="E716" s="28" t="s">
        <v>105</v>
      </c>
      <c r="J716" s="28" t="str">
        <f t="shared" si="22"/>
        <v>L.01</v>
      </c>
      <c r="K716" s="28" t="str">
        <f t="shared" si="23"/>
        <v>F.01</v>
      </c>
    </row>
    <row r="717" spans="1:11" x14ac:dyDescent="0.3">
      <c r="A717" s="29">
        <v>13</v>
      </c>
      <c r="B717" s="29">
        <v>2</v>
      </c>
      <c r="C717" s="29">
        <v>2</v>
      </c>
      <c r="D717" s="28" t="s">
        <v>81</v>
      </c>
      <c r="E717" s="28" t="s">
        <v>87</v>
      </c>
      <c r="J717" s="28" t="str">
        <f t="shared" si="22"/>
        <v>I.01</v>
      </c>
      <c r="K717" s="28" t="str">
        <f t="shared" si="23"/>
        <v>H.01</v>
      </c>
    </row>
    <row r="718" spans="1:11" x14ac:dyDescent="0.3">
      <c r="A718" s="29">
        <v>13</v>
      </c>
      <c r="B718" s="29">
        <v>2</v>
      </c>
      <c r="C718" s="29">
        <v>3</v>
      </c>
      <c r="D718" s="28" t="s">
        <v>57</v>
      </c>
      <c r="E718" s="28" t="s">
        <v>111</v>
      </c>
      <c r="J718" s="28" t="str">
        <f t="shared" si="22"/>
        <v>M.01</v>
      </c>
      <c r="K718" s="28" t="str">
        <f t="shared" si="23"/>
        <v>D.01</v>
      </c>
    </row>
    <row r="719" spans="1:11" x14ac:dyDescent="0.3">
      <c r="A719" s="29">
        <v>13</v>
      </c>
      <c r="B719" s="29">
        <v>2</v>
      </c>
      <c r="C719" s="29">
        <v>4</v>
      </c>
      <c r="D719" s="28" t="s">
        <v>63</v>
      </c>
      <c r="E719" s="28" t="s">
        <v>32</v>
      </c>
      <c r="J719" s="28" t="str">
        <f t="shared" si="22"/>
        <v>A.01</v>
      </c>
      <c r="K719" s="28" t="str">
        <f t="shared" si="23"/>
        <v>E.01</v>
      </c>
    </row>
    <row r="720" spans="1:11" x14ac:dyDescent="0.3">
      <c r="A720" s="29">
        <v>13</v>
      </c>
      <c r="B720" s="29">
        <v>2</v>
      </c>
      <c r="C720" s="29">
        <v>5</v>
      </c>
      <c r="D720" s="28" t="s">
        <v>93</v>
      </c>
      <c r="E720" s="28" t="s">
        <v>99</v>
      </c>
      <c r="J720" s="28" t="str">
        <f t="shared" si="22"/>
        <v>K.01</v>
      </c>
      <c r="K720" s="28" t="str">
        <f t="shared" si="23"/>
        <v>J.01</v>
      </c>
    </row>
    <row r="721" spans="1:11" x14ac:dyDescent="0.3">
      <c r="A721" s="29">
        <v>13</v>
      </c>
      <c r="B721" s="29">
        <v>2</v>
      </c>
      <c r="C721" s="29">
        <v>6</v>
      </c>
      <c r="D721" s="28" t="s">
        <v>51</v>
      </c>
      <c r="E721" s="28" t="s">
        <v>75</v>
      </c>
      <c r="J721" s="28" t="str">
        <f t="shared" si="22"/>
        <v>G.01</v>
      </c>
      <c r="K721" s="28" t="str">
        <f t="shared" si="23"/>
        <v>C.01</v>
      </c>
    </row>
    <row r="722" spans="1:11" x14ac:dyDescent="0.3">
      <c r="A722" s="29">
        <v>13</v>
      </c>
      <c r="B722" s="29">
        <v>2</v>
      </c>
      <c r="C722" s="29">
        <v>7</v>
      </c>
      <c r="D722" s="28" t="s">
        <v>58</v>
      </c>
      <c r="E722" s="28" t="s">
        <v>45</v>
      </c>
      <c r="J722" s="28" t="str">
        <f t="shared" si="22"/>
        <v>B.01</v>
      </c>
      <c r="K722" s="28" t="str">
        <f t="shared" si="23"/>
        <v>D.02</v>
      </c>
    </row>
    <row r="723" spans="1:11" x14ac:dyDescent="0.3">
      <c r="A723" s="29">
        <v>13</v>
      </c>
      <c r="B723" s="29">
        <v>2</v>
      </c>
      <c r="C723" s="29">
        <v>8</v>
      </c>
      <c r="D723" s="28" t="s">
        <v>76</v>
      </c>
      <c r="E723" s="28" t="s">
        <v>34</v>
      </c>
      <c r="J723" s="28" t="str">
        <f t="shared" si="22"/>
        <v>A.02</v>
      </c>
      <c r="K723" s="28" t="str">
        <f t="shared" si="23"/>
        <v>G.02</v>
      </c>
    </row>
    <row r="724" spans="1:11" x14ac:dyDescent="0.3">
      <c r="A724" s="29">
        <v>13</v>
      </c>
      <c r="B724" s="29">
        <v>2</v>
      </c>
      <c r="C724" s="29">
        <v>9</v>
      </c>
      <c r="D724" s="28" t="s">
        <v>82</v>
      </c>
      <c r="E724" s="28" t="s">
        <v>106</v>
      </c>
      <c r="J724" s="28" t="str">
        <f t="shared" si="22"/>
        <v>L.02</v>
      </c>
      <c r="K724" s="28" t="str">
        <f t="shared" si="23"/>
        <v>H.02</v>
      </c>
    </row>
    <row r="725" spans="1:11" x14ac:dyDescent="0.3">
      <c r="A725" s="29">
        <v>13</v>
      </c>
      <c r="B725" s="29">
        <v>2</v>
      </c>
      <c r="C725" s="29">
        <v>10</v>
      </c>
      <c r="D725" s="28" t="s">
        <v>112</v>
      </c>
      <c r="E725" s="28" t="s">
        <v>94</v>
      </c>
      <c r="J725" s="28" t="str">
        <f t="shared" si="22"/>
        <v>J.02</v>
      </c>
      <c r="K725" s="28" t="str">
        <f t="shared" si="23"/>
        <v>M.02</v>
      </c>
    </row>
    <row r="726" spans="1:11" x14ac:dyDescent="0.3">
      <c r="A726" s="29">
        <v>13</v>
      </c>
      <c r="B726" s="29">
        <v>2</v>
      </c>
      <c r="C726" s="29">
        <v>11</v>
      </c>
      <c r="D726" s="28" t="s">
        <v>64</v>
      </c>
      <c r="E726" s="28" t="s">
        <v>70</v>
      </c>
      <c r="J726" s="28" t="str">
        <f t="shared" si="22"/>
        <v>F.02</v>
      </c>
      <c r="K726" s="28" t="str">
        <f t="shared" si="23"/>
        <v>E.02</v>
      </c>
    </row>
    <row r="727" spans="1:11" x14ac:dyDescent="0.3">
      <c r="A727" s="29">
        <v>13</v>
      </c>
      <c r="B727" s="29">
        <v>2</v>
      </c>
      <c r="C727" s="29">
        <v>12</v>
      </c>
      <c r="D727" s="28" t="s">
        <v>88</v>
      </c>
      <c r="E727" s="28" t="s">
        <v>100</v>
      </c>
      <c r="J727" s="28" t="str">
        <f t="shared" si="22"/>
        <v>K.02</v>
      </c>
      <c r="K727" s="28" t="str">
        <f t="shared" si="23"/>
        <v>I.02</v>
      </c>
    </row>
    <row r="728" spans="1:11" x14ac:dyDescent="0.3">
      <c r="A728" s="29">
        <v>13</v>
      </c>
      <c r="B728" s="29">
        <v>2</v>
      </c>
      <c r="C728" s="29">
        <v>13</v>
      </c>
      <c r="D728" s="28" t="s">
        <v>52</v>
      </c>
      <c r="E728" s="28" t="s">
        <v>46</v>
      </c>
      <c r="J728" s="28" t="str">
        <f t="shared" si="22"/>
        <v>B.02</v>
      </c>
      <c r="K728" s="28" t="str">
        <f t="shared" si="23"/>
        <v>C.02</v>
      </c>
    </row>
    <row r="729" spans="1:11" x14ac:dyDescent="0.3">
      <c r="A729" s="29">
        <v>13</v>
      </c>
      <c r="B729" s="29">
        <v>2</v>
      </c>
      <c r="C729" s="29">
        <v>14</v>
      </c>
      <c r="D729" s="28" t="s">
        <v>65</v>
      </c>
      <c r="E729" s="28" t="s">
        <v>59</v>
      </c>
      <c r="J729" s="28" t="str">
        <f t="shared" si="22"/>
        <v>D.03</v>
      </c>
      <c r="K729" s="28" t="str">
        <f t="shared" si="23"/>
        <v>E.03</v>
      </c>
    </row>
    <row r="730" spans="1:11" x14ac:dyDescent="0.3">
      <c r="A730" s="29">
        <v>13</v>
      </c>
      <c r="B730" s="29">
        <v>2</v>
      </c>
      <c r="C730" s="29">
        <v>15</v>
      </c>
      <c r="D730" s="28" t="s">
        <v>77</v>
      </c>
      <c r="E730" s="28" t="s">
        <v>89</v>
      </c>
      <c r="J730" s="28" t="str">
        <f t="shared" si="22"/>
        <v>I.03</v>
      </c>
      <c r="K730" s="28" t="str">
        <f t="shared" si="23"/>
        <v>G.03</v>
      </c>
    </row>
    <row r="731" spans="1:11" x14ac:dyDescent="0.3">
      <c r="A731" s="29">
        <v>13</v>
      </c>
      <c r="B731" s="29">
        <v>2</v>
      </c>
      <c r="C731" s="29">
        <v>16</v>
      </c>
      <c r="D731" s="28" t="s">
        <v>53</v>
      </c>
      <c r="E731" s="28" t="s">
        <v>107</v>
      </c>
      <c r="J731" s="28" t="str">
        <f t="shared" si="22"/>
        <v>L.03</v>
      </c>
      <c r="K731" s="28" t="str">
        <f t="shared" si="23"/>
        <v>C.03</v>
      </c>
    </row>
    <row r="732" spans="1:11" x14ac:dyDescent="0.3">
      <c r="A732" s="29">
        <v>13</v>
      </c>
      <c r="B732" s="29">
        <v>2</v>
      </c>
      <c r="C732" s="29">
        <v>17</v>
      </c>
      <c r="D732" s="28" t="s">
        <v>83</v>
      </c>
      <c r="E732" s="28" t="s">
        <v>71</v>
      </c>
      <c r="J732" s="28" t="str">
        <f t="shared" si="22"/>
        <v>F.03</v>
      </c>
      <c r="K732" s="28" t="str">
        <f t="shared" si="23"/>
        <v>H.03</v>
      </c>
    </row>
    <row r="733" spans="1:11" x14ac:dyDescent="0.3">
      <c r="A733" s="29">
        <v>13</v>
      </c>
      <c r="B733" s="29">
        <v>2</v>
      </c>
      <c r="C733" s="29">
        <v>18</v>
      </c>
      <c r="D733" s="28" t="s">
        <v>47</v>
      </c>
      <c r="E733" s="28" t="s">
        <v>36</v>
      </c>
      <c r="J733" s="28" t="str">
        <f t="shared" ref="J733:J796" si="24">E733</f>
        <v>A.03</v>
      </c>
      <c r="K733" s="28" t="str">
        <f t="shared" ref="K733:K796" si="25">D733</f>
        <v>B.03</v>
      </c>
    </row>
    <row r="734" spans="1:11" x14ac:dyDescent="0.3">
      <c r="A734" s="29">
        <v>13</v>
      </c>
      <c r="B734" s="29">
        <v>2</v>
      </c>
      <c r="C734" s="29">
        <v>19</v>
      </c>
      <c r="D734" s="28" t="s">
        <v>101</v>
      </c>
      <c r="E734" s="28" t="s">
        <v>95</v>
      </c>
      <c r="J734" s="28" t="str">
        <f t="shared" si="24"/>
        <v>J.03</v>
      </c>
      <c r="K734" s="28" t="str">
        <f t="shared" si="25"/>
        <v>K.03</v>
      </c>
    </row>
    <row r="735" spans="1:11" x14ac:dyDescent="0.3">
      <c r="A735" s="29">
        <v>13</v>
      </c>
      <c r="B735" s="29">
        <v>2</v>
      </c>
      <c r="C735" s="29">
        <v>20</v>
      </c>
      <c r="D735" s="28" t="s">
        <v>78</v>
      </c>
      <c r="E735" s="28" t="s">
        <v>113</v>
      </c>
      <c r="J735" s="28" t="str">
        <f t="shared" si="24"/>
        <v>M.03</v>
      </c>
      <c r="K735" s="28" t="str">
        <f t="shared" si="25"/>
        <v>G.04</v>
      </c>
    </row>
    <row r="736" spans="1:11" x14ac:dyDescent="0.3">
      <c r="A736" s="29">
        <v>13</v>
      </c>
      <c r="B736" s="29">
        <v>2</v>
      </c>
      <c r="C736" s="29">
        <v>21</v>
      </c>
      <c r="D736" s="28" t="s">
        <v>72</v>
      </c>
      <c r="E736" s="28" t="s">
        <v>90</v>
      </c>
      <c r="J736" s="28" t="str">
        <f t="shared" si="24"/>
        <v>I.04</v>
      </c>
      <c r="K736" s="28" t="str">
        <f t="shared" si="25"/>
        <v>F.04</v>
      </c>
    </row>
    <row r="737" spans="1:11" x14ac:dyDescent="0.3">
      <c r="A737" s="29">
        <v>13</v>
      </c>
      <c r="B737" s="29">
        <v>2</v>
      </c>
      <c r="C737" s="29">
        <v>22</v>
      </c>
      <c r="D737" s="28" t="s">
        <v>66</v>
      </c>
      <c r="E737" s="28" t="s">
        <v>54</v>
      </c>
      <c r="J737" s="28" t="str">
        <f t="shared" si="24"/>
        <v>C.04</v>
      </c>
      <c r="K737" s="28" t="str">
        <f t="shared" si="25"/>
        <v>E.04</v>
      </c>
    </row>
    <row r="738" spans="1:11" x14ac:dyDescent="0.3">
      <c r="A738" s="29">
        <v>13</v>
      </c>
      <c r="B738" s="29">
        <v>2</v>
      </c>
      <c r="C738" s="29">
        <v>23</v>
      </c>
      <c r="D738" s="28" t="s">
        <v>102</v>
      </c>
      <c r="E738" s="28" t="s">
        <v>114</v>
      </c>
      <c r="J738" s="28" t="str">
        <f t="shared" si="24"/>
        <v>M.04</v>
      </c>
      <c r="K738" s="28" t="str">
        <f t="shared" si="25"/>
        <v>K.04</v>
      </c>
    </row>
    <row r="739" spans="1:11" x14ac:dyDescent="0.3">
      <c r="A739" s="29">
        <v>13</v>
      </c>
      <c r="B739" s="29">
        <v>2</v>
      </c>
      <c r="C739" s="29">
        <v>24</v>
      </c>
      <c r="D739" s="28" t="s">
        <v>96</v>
      </c>
      <c r="E739" s="28" t="s">
        <v>60</v>
      </c>
      <c r="J739" s="28" t="str">
        <f t="shared" si="24"/>
        <v>D.04</v>
      </c>
      <c r="K739" s="28" t="str">
        <f t="shared" si="25"/>
        <v>J.04</v>
      </c>
    </row>
    <row r="740" spans="1:11" x14ac:dyDescent="0.3">
      <c r="A740" s="29">
        <v>13</v>
      </c>
      <c r="B740" s="29">
        <v>2</v>
      </c>
      <c r="C740" s="29">
        <v>25</v>
      </c>
      <c r="D740" s="28" t="s">
        <v>108</v>
      </c>
      <c r="E740" s="28" t="s">
        <v>38</v>
      </c>
      <c r="J740" s="28" t="str">
        <f t="shared" si="24"/>
        <v>A.04</v>
      </c>
      <c r="K740" s="28" t="str">
        <f t="shared" si="25"/>
        <v>L.04</v>
      </c>
    </row>
    <row r="741" spans="1:11" x14ac:dyDescent="0.3">
      <c r="A741" s="29">
        <v>13</v>
      </c>
      <c r="B741" s="29">
        <v>2</v>
      </c>
      <c r="C741" s="29">
        <v>26</v>
      </c>
      <c r="D741" s="28" t="s">
        <v>84</v>
      </c>
      <c r="E741" s="28" t="s">
        <v>48</v>
      </c>
      <c r="J741" s="28" t="str">
        <f t="shared" si="24"/>
        <v>B.04</v>
      </c>
      <c r="K741" s="28" t="str">
        <f t="shared" si="25"/>
        <v>H.04</v>
      </c>
    </row>
    <row r="742" spans="1:11" x14ac:dyDescent="0.3">
      <c r="A742" s="29">
        <v>13</v>
      </c>
      <c r="B742" s="29">
        <v>2</v>
      </c>
      <c r="C742" s="29">
        <v>27</v>
      </c>
      <c r="D742" s="28" t="s">
        <v>67</v>
      </c>
      <c r="E742" s="28" t="s">
        <v>109</v>
      </c>
      <c r="J742" s="28" t="str">
        <f t="shared" si="24"/>
        <v>L.05</v>
      </c>
      <c r="K742" s="28" t="str">
        <f t="shared" si="25"/>
        <v>E.05</v>
      </c>
    </row>
    <row r="743" spans="1:11" x14ac:dyDescent="0.3">
      <c r="A743" s="29">
        <v>13</v>
      </c>
      <c r="B743" s="29">
        <v>2</v>
      </c>
      <c r="C743" s="29">
        <v>28</v>
      </c>
      <c r="D743" s="28" t="s">
        <v>115</v>
      </c>
      <c r="E743" s="28" t="s">
        <v>61</v>
      </c>
      <c r="J743" s="28" t="str">
        <f t="shared" si="24"/>
        <v>D.05</v>
      </c>
      <c r="K743" s="28" t="str">
        <f t="shared" si="25"/>
        <v>M.05</v>
      </c>
    </row>
    <row r="744" spans="1:11" x14ac:dyDescent="0.3">
      <c r="A744" s="29">
        <v>13</v>
      </c>
      <c r="B744" s="29">
        <v>2</v>
      </c>
      <c r="C744" s="29">
        <v>29</v>
      </c>
      <c r="D744" s="28" t="s">
        <v>79</v>
      </c>
      <c r="E744" s="28" t="s">
        <v>73</v>
      </c>
      <c r="J744" s="28" t="str">
        <f t="shared" si="24"/>
        <v>F.05</v>
      </c>
      <c r="K744" s="28" t="str">
        <f t="shared" si="25"/>
        <v>G.05</v>
      </c>
    </row>
    <row r="745" spans="1:11" x14ac:dyDescent="0.3">
      <c r="A745" s="29">
        <v>13</v>
      </c>
      <c r="B745" s="29">
        <v>2</v>
      </c>
      <c r="C745" s="29">
        <v>30</v>
      </c>
      <c r="D745" s="28" t="s">
        <v>40</v>
      </c>
      <c r="E745" s="28" t="s">
        <v>55</v>
      </c>
      <c r="J745" s="28" t="str">
        <f t="shared" si="24"/>
        <v>C.05</v>
      </c>
      <c r="K745" s="28" t="str">
        <f t="shared" si="25"/>
        <v>A.05</v>
      </c>
    </row>
    <row r="746" spans="1:11" x14ac:dyDescent="0.3">
      <c r="A746" s="29">
        <v>13</v>
      </c>
      <c r="B746" s="29">
        <v>2</v>
      </c>
      <c r="C746" s="29">
        <v>31</v>
      </c>
      <c r="D746" s="28" t="s">
        <v>85</v>
      </c>
      <c r="E746" s="28" t="s">
        <v>97</v>
      </c>
      <c r="J746" s="28" t="str">
        <f t="shared" si="24"/>
        <v>J.05</v>
      </c>
      <c r="K746" s="28" t="str">
        <f t="shared" si="25"/>
        <v>H.05</v>
      </c>
    </row>
    <row r="747" spans="1:11" x14ac:dyDescent="0.3">
      <c r="A747" s="29">
        <v>13</v>
      </c>
      <c r="B747" s="29">
        <v>2</v>
      </c>
      <c r="C747" s="29">
        <v>32</v>
      </c>
      <c r="D747" s="28" t="s">
        <v>49</v>
      </c>
      <c r="E747" s="28" t="s">
        <v>91</v>
      </c>
      <c r="J747" s="28" t="str">
        <f t="shared" si="24"/>
        <v>I.05</v>
      </c>
      <c r="K747" s="28" t="str">
        <f t="shared" si="25"/>
        <v>B.05</v>
      </c>
    </row>
    <row r="748" spans="1:11" x14ac:dyDescent="0.3">
      <c r="A748" s="29">
        <v>13</v>
      </c>
      <c r="B748" s="29">
        <v>2</v>
      </c>
      <c r="C748" s="29">
        <v>33</v>
      </c>
      <c r="D748" s="28" t="s">
        <v>68</v>
      </c>
      <c r="E748" s="28" t="s">
        <v>103</v>
      </c>
      <c r="J748" s="28" t="str">
        <f t="shared" si="24"/>
        <v>K.05</v>
      </c>
      <c r="K748" s="28" t="str">
        <f t="shared" si="25"/>
        <v>E.06</v>
      </c>
    </row>
    <row r="749" spans="1:11" x14ac:dyDescent="0.3">
      <c r="A749" s="29">
        <v>13</v>
      </c>
      <c r="B749" s="29">
        <v>2</v>
      </c>
      <c r="C749" s="29">
        <v>34</v>
      </c>
      <c r="D749" s="28" t="s">
        <v>98</v>
      </c>
      <c r="E749" s="28" t="s">
        <v>116</v>
      </c>
      <c r="J749" s="28" t="str">
        <f t="shared" si="24"/>
        <v>M.06</v>
      </c>
      <c r="K749" s="28" t="str">
        <f t="shared" si="25"/>
        <v>J.06</v>
      </c>
    </row>
    <row r="750" spans="1:11" x14ac:dyDescent="0.3">
      <c r="A750" s="29">
        <v>13</v>
      </c>
      <c r="B750" s="29">
        <v>2</v>
      </c>
      <c r="C750" s="29">
        <v>35</v>
      </c>
      <c r="D750" s="28" t="s">
        <v>62</v>
      </c>
      <c r="E750" s="28" t="s">
        <v>92</v>
      </c>
      <c r="J750" s="28" t="str">
        <f t="shared" si="24"/>
        <v>I.06</v>
      </c>
      <c r="K750" s="28" t="str">
        <f t="shared" si="25"/>
        <v>D.06</v>
      </c>
    </row>
    <row r="751" spans="1:11" x14ac:dyDescent="0.3">
      <c r="A751" s="29">
        <v>13</v>
      </c>
      <c r="B751" s="29">
        <v>2</v>
      </c>
      <c r="C751" s="29">
        <v>36</v>
      </c>
      <c r="D751" s="28" t="s">
        <v>74</v>
      </c>
      <c r="E751" s="28" t="s">
        <v>56</v>
      </c>
      <c r="J751" s="28" t="str">
        <f t="shared" si="24"/>
        <v>C.06</v>
      </c>
      <c r="K751" s="28" t="str">
        <f t="shared" si="25"/>
        <v>F.06</v>
      </c>
    </row>
    <row r="752" spans="1:11" x14ac:dyDescent="0.3">
      <c r="A752" s="29">
        <v>13</v>
      </c>
      <c r="B752" s="29">
        <v>2</v>
      </c>
      <c r="C752" s="29">
        <v>37</v>
      </c>
      <c r="D752" s="28" t="s">
        <v>104</v>
      </c>
      <c r="E752" s="28" t="s">
        <v>42</v>
      </c>
      <c r="J752" s="28" t="str">
        <f t="shared" si="24"/>
        <v>A.06</v>
      </c>
      <c r="K752" s="28" t="str">
        <f t="shared" si="25"/>
        <v>K.06</v>
      </c>
    </row>
    <row r="753" spans="1:11" x14ac:dyDescent="0.3">
      <c r="A753" s="29">
        <v>13</v>
      </c>
      <c r="B753" s="29">
        <v>2</v>
      </c>
      <c r="C753" s="29">
        <v>38</v>
      </c>
      <c r="D753" s="28" t="s">
        <v>50</v>
      </c>
      <c r="E753" s="28" t="s">
        <v>86</v>
      </c>
      <c r="J753" s="28" t="str">
        <f t="shared" si="24"/>
        <v>H.06</v>
      </c>
      <c r="K753" s="28" t="str">
        <f t="shared" si="25"/>
        <v>B.06</v>
      </c>
    </row>
    <row r="754" spans="1:11" x14ac:dyDescent="0.3">
      <c r="A754" s="29">
        <v>13</v>
      </c>
      <c r="B754" s="29">
        <v>2</v>
      </c>
      <c r="C754" s="29">
        <v>39</v>
      </c>
      <c r="D754" s="28" t="s">
        <v>110</v>
      </c>
      <c r="E754" s="28" t="s">
        <v>80</v>
      </c>
      <c r="J754" s="28" t="str">
        <f t="shared" si="24"/>
        <v>G.06</v>
      </c>
      <c r="K754" s="28" t="str">
        <f t="shared" si="25"/>
        <v>L.06</v>
      </c>
    </row>
    <row r="755" spans="1:11" x14ac:dyDescent="0.3">
      <c r="A755" s="29">
        <v>13</v>
      </c>
      <c r="B755" s="29">
        <v>3</v>
      </c>
      <c r="C755" s="29">
        <v>1</v>
      </c>
      <c r="D755" s="28" t="s">
        <v>105</v>
      </c>
      <c r="E755" s="28" t="s">
        <v>45</v>
      </c>
      <c r="J755" s="28" t="str">
        <f t="shared" si="24"/>
        <v>B.01</v>
      </c>
      <c r="K755" s="28" t="str">
        <f t="shared" si="25"/>
        <v>L.01</v>
      </c>
    </row>
    <row r="756" spans="1:11" x14ac:dyDescent="0.3">
      <c r="A756" s="29">
        <v>13</v>
      </c>
      <c r="B756" s="29">
        <v>3</v>
      </c>
      <c r="C756" s="29">
        <v>2</v>
      </c>
      <c r="D756" s="28" t="s">
        <v>99</v>
      </c>
      <c r="E756" s="28" t="s">
        <v>63</v>
      </c>
      <c r="J756" s="28" t="str">
        <f t="shared" si="24"/>
        <v>E.01</v>
      </c>
      <c r="K756" s="28" t="str">
        <f t="shared" si="25"/>
        <v>K.01</v>
      </c>
    </row>
    <row r="757" spans="1:11" x14ac:dyDescent="0.3">
      <c r="A757" s="29">
        <v>13</v>
      </c>
      <c r="B757" s="29">
        <v>3</v>
      </c>
      <c r="C757" s="29">
        <v>3</v>
      </c>
      <c r="D757" s="28" t="s">
        <v>87</v>
      </c>
      <c r="E757" s="28" t="s">
        <v>32</v>
      </c>
      <c r="J757" s="28" t="str">
        <f t="shared" si="24"/>
        <v>A.01</v>
      </c>
      <c r="K757" s="28" t="str">
        <f t="shared" si="25"/>
        <v>I.01</v>
      </c>
    </row>
    <row r="758" spans="1:11" x14ac:dyDescent="0.3">
      <c r="A758" s="29">
        <v>13</v>
      </c>
      <c r="B758" s="29">
        <v>3</v>
      </c>
      <c r="C758" s="29">
        <v>4</v>
      </c>
      <c r="D758" s="28" t="s">
        <v>93</v>
      </c>
      <c r="E758" s="28" t="s">
        <v>75</v>
      </c>
      <c r="J758" s="28" t="str">
        <f t="shared" si="24"/>
        <v>G.01</v>
      </c>
      <c r="K758" s="28" t="str">
        <f t="shared" si="25"/>
        <v>J.01</v>
      </c>
    </row>
    <row r="759" spans="1:11" x14ac:dyDescent="0.3">
      <c r="A759" s="29">
        <v>13</v>
      </c>
      <c r="B759" s="29">
        <v>3</v>
      </c>
      <c r="C759" s="29">
        <v>5</v>
      </c>
      <c r="D759" s="28" t="s">
        <v>57</v>
      </c>
      <c r="E759" s="28" t="s">
        <v>81</v>
      </c>
      <c r="J759" s="28" t="str">
        <f t="shared" si="24"/>
        <v>H.01</v>
      </c>
      <c r="K759" s="28" t="str">
        <f t="shared" si="25"/>
        <v>D.01</v>
      </c>
    </row>
    <row r="760" spans="1:11" x14ac:dyDescent="0.3">
      <c r="A760" s="29">
        <v>13</v>
      </c>
      <c r="B760" s="29">
        <v>3</v>
      </c>
      <c r="C760" s="29">
        <v>6</v>
      </c>
      <c r="D760" s="28" t="s">
        <v>111</v>
      </c>
      <c r="E760" s="28" t="s">
        <v>51</v>
      </c>
      <c r="J760" s="28" t="str">
        <f t="shared" si="24"/>
        <v>C.01</v>
      </c>
      <c r="K760" s="28" t="str">
        <f t="shared" si="25"/>
        <v>M.01</v>
      </c>
    </row>
    <row r="761" spans="1:11" x14ac:dyDescent="0.3">
      <c r="A761" s="29">
        <v>13</v>
      </c>
      <c r="B761" s="29">
        <v>3</v>
      </c>
      <c r="C761" s="29">
        <v>7</v>
      </c>
      <c r="D761" s="28" t="s">
        <v>34</v>
      </c>
      <c r="E761" s="28" t="s">
        <v>69</v>
      </c>
      <c r="J761" s="28" t="str">
        <f t="shared" si="24"/>
        <v>F.01</v>
      </c>
      <c r="K761" s="28" t="str">
        <f t="shared" si="25"/>
        <v>A.02</v>
      </c>
    </row>
    <row r="762" spans="1:11" x14ac:dyDescent="0.3">
      <c r="A762" s="29">
        <v>13</v>
      </c>
      <c r="B762" s="29">
        <v>3</v>
      </c>
      <c r="C762" s="29">
        <v>8</v>
      </c>
      <c r="D762" s="28" t="s">
        <v>94</v>
      </c>
      <c r="E762" s="28" t="s">
        <v>52</v>
      </c>
      <c r="J762" s="28" t="str">
        <f t="shared" si="24"/>
        <v>C.02</v>
      </c>
      <c r="K762" s="28" t="str">
        <f t="shared" si="25"/>
        <v>J.02</v>
      </c>
    </row>
    <row r="763" spans="1:11" x14ac:dyDescent="0.3">
      <c r="A763" s="29">
        <v>13</v>
      </c>
      <c r="B763" s="29">
        <v>3</v>
      </c>
      <c r="C763" s="29">
        <v>9</v>
      </c>
      <c r="D763" s="28" t="s">
        <v>64</v>
      </c>
      <c r="E763" s="28" t="s">
        <v>58</v>
      </c>
      <c r="J763" s="28" t="str">
        <f t="shared" si="24"/>
        <v>D.02</v>
      </c>
      <c r="K763" s="28" t="str">
        <f t="shared" si="25"/>
        <v>E.02</v>
      </c>
    </row>
    <row r="764" spans="1:11" x14ac:dyDescent="0.3">
      <c r="A764" s="29">
        <v>13</v>
      </c>
      <c r="B764" s="29">
        <v>3</v>
      </c>
      <c r="C764" s="29">
        <v>10</v>
      </c>
      <c r="D764" s="28" t="s">
        <v>88</v>
      </c>
      <c r="E764" s="28" t="s">
        <v>106</v>
      </c>
      <c r="J764" s="28" t="str">
        <f t="shared" si="24"/>
        <v>L.02</v>
      </c>
      <c r="K764" s="28" t="str">
        <f t="shared" si="25"/>
        <v>I.02</v>
      </c>
    </row>
    <row r="765" spans="1:11" x14ac:dyDescent="0.3">
      <c r="A765" s="29">
        <v>13</v>
      </c>
      <c r="B765" s="29">
        <v>3</v>
      </c>
      <c r="C765" s="29">
        <v>11</v>
      </c>
      <c r="D765" s="28" t="s">
        <v>70</v>
      </c>
      <c r="E765" s="28" t="s">
        <v>112</v>
      </c>
      <c r="J765" s="28" t="str">
        <f t="shared" si="24"/>
        <v>M.02</v>
      </c>
      <c r="K765" s="28" t="str">
        <f t="shared" si="25"/>
        <v>F.02</v>
      </c>
    </row>
    <row r="766" spans="1:11" x14ac:dyDescent="0.3">
      <c r="A766" s="29">
        <v>13</v>
      </c>
      <c r="B766" s="29">
        <v>3</v>
      </c>
      <c r="C766" s="29">
        <v>12</v>
      </c>
      <c r="D766" s="28" t="s">
        <v>100</v>
      </c>
      <c r="E766" s="28" t="s">
        <v>82</v>
      </c>
      <c r="J766" s="28" t="str">
        <f t="shared" si="24"/>
        <v>H.02</v>
      </c>
      <c r="K766" s="28" t="str">
        <f t="shared" si="25"/>
        <v>K.02</v>
      </c>
    </row>
    <row r="767" spans="1:11" x14ac:dyDescent="0.3">
      <c r="A767" s="29">
        <v>13</v>
      </c>
      <c r="B767" s="29">
        <v>3</v>
      </c>
      <c r="C767" s="29">
        <v>13</v>
      </c>
      <c r="D767" s="28" t="s">
        <v>46</v>
      </c>
      <c r="E767" s="28" t="s">
        <v>76</v>
      </c>
      <c r="J767" s="28" t="str">
        <f t="shared" si="24"/>
        <v>G.02</v>
      </c>
      <c r="K767" s="28" t="str">
        <f t="shared" si="25"/>
        <v>B.02</v>
      </c>
    </row>
    <row r="768" spans="1:11" x14ac:dyDescent="0.3">
      <c r="A768" s="29">
        <v>13</v>
      </c>
      <c r="B768" s="29">
        <v>3</v>
      </c>
      <c r="C768" s="29">
        <v>14</v>
      </c>
      <c r="D768" s="28" t="s">
        <v>113</v>
      </c>
      <c r="E768" s="28" t="s">
        <v>53</v>
      </c>
      <c r="J768" s="28" t="str">
        <f t="shared" si="24"/>
        <v>C.03</v>
      </c>
      <c r="K768" s="28" t="str">
        <f t="shared" si="25"/>
        <v>M.03</v>
      </c>
    </row>
    <row r="769" spans="1:11" x14ac:dyDescent="0.3">
      <c r="A769" s="29">
        <v>13</v>
      </c>
      <c r="B769" s="29">
        <v>3</v>
      </c>
      <c r="C769" s="29">
        <v>15</v>
      </c>
      <c r="D769" s="28" t="s">
        <v>71</v>
      </c>
      <c r="E769" s="28" t="s">
        <v>47</v>
      </c>
      <c r="J769" s="28" t="str">
        <f t="shared" si="24"/>
        <v>B.03</v>
      </c>
      <c r="K769" s="28" t="str">
        <f t="shared" si="25"/>
        <v>F.03</v>
      </c>
    </row>
    <row r="770" spans="1:11" x14ac:dyDescent="0.3">
      <c r="A770" s="29">
        <v>13</v>
      </c>
      <c r="B770" s="29">
        <v>3</v>
      </c>
      <c r="C770" s="29">
        <v>16</v>
      </c>
      <c r="D770" s="28" t="s">
        <v>59</v>
      </c>
      <c r="E770" s="28" t="s">
        <v>89</v>
      </c>
      <c r="J770" s="28" t="str">
        <f t="shared" si="24"/>
        <v>I.03</v>
      </c>
      <c r="K770" s="28" t="str">
        <f t="shared" si="25"/>
        <v>D.03</v>
      </c>
    </row>
    <row r="771" spans="1:11" x14ac:dyDescent="0.3">
      <c r="A771" s="29">
        <v>13</v>
      </c>
      <c r="B771" s="29">
        <v>3</v>
      </c>
      <c r="C771" s="29">
        <v>17</v>
      </c>
      <c r="D771" s="28" t="s">
        <v>36</v>
      </c>
      <c r="E771" s="28" t="s">
        <v>83</v>
      </c>
      <c r="J771" s="28" t="str">
        <f t="shared" si="24"/>
        <v>H.03</v>
      </c>
      <c r="K771" s="28" t="str">
        <f t="shared" si="25"/>
        <v>A.03</v>
      </c>
    </row>
    <row r="772" spans="1:11" x14ac:dyDescent="0.3">
      <c r="A772" s="29">
        <v>13</v>
      </c>
      <c r="B772" s="29">
        <v>3</v>
      </c>
      <c r="C772" s="29">
        <v>18</v>
      </c>
      <c r="D772" s="28" t="s">
        <v>77</v>
      </c>
      <c r="E772" s="28" t="s">
        <v>101</v>
      </c>
      <c r="J772" s="28" t="str">
        <f t="shared" si="24"/>
        <v>K.03</v>
      </c>
      <c r="K772" s="28" t="str">
        <f t="shared" si="25"/>
        <v>G.03</v>
      </c>
    </row>
    <row r="773" spans="1:11" x14ac:dyDescent="0.3">
      <c r="A773" s="29">
        <v>13</v>
      </c>
      <c r="B773" s="29">
        <v>3</v>
      </c>
      <c r="C773" s="29">
        <v>19</v>
      </c>
      <c r="D773" s="28" t="s">
        <v>65</v>
      </c>
      <c r="E773" s="28" t="s">
        <v>95</v>
      </c>
      <c r="J773" s="28" t="str">
        <f t="shared" si="24"/>
        <v>J.03</v>
      </c>
      <c r="K773" s="28" t="str">
        <f t="shared" si="25"/>
        <v>E.03</v>
      </c>
    </row>
    <row r="774" spans="1:11" x14ac:dyDescent="0.3">
      <c r="A774" s="29">
        <v>13</v>
      </c>
      <c r="B774" s="29">
        <v>3</v>
      </c>
      <c r="C774" s="29">
        <v>20</v>
      </c>
      <c r="D774" s="28" t="s">
        <v>48</v>
      </c>
      <c r="E774" s="28" t="s">
        <v>107</v>
      </c>
      <c r="J774" s="28" t="str">
        <f t="shared" si="24"/>
        <v>L.03</v>
      </c>
      <c r="K774" s="28" t="str">
        <f t="shared" si="25"/>
        <v>B.04</v>
      </c>
    </row>
    <row r="775" spans="1:11" x14ac:dyDescent="0.3">
      <c r="A775" s="29">
        <v>13</v>
      </c>
      <c r="B775" s="29">
        <v>3</v>
      </c>
      <c r="C775" s="29">
        <v>21</v>
      </c>
      <c r="D775" s="28" t="s">
        <v>84</v>
      </c>
      <c r="E775" s="28" t="s">
        <v>66</v>
      </c>
      <c r="J775" s="28" t="str">
        <f t="shared" si="24"/>
        <v>E.04</v>
      </c>
      <c r="K775" s="28" t="str">
        <f t="shared" si="25"/>
        <v>H.04</v>
      </c>
    </row>
    <row r="776" spans="1:11" x14ac:dyDescent="0.3">
      <c r="A776" s="29">
        <v>13</v>
      </c>
      <c r="B776" s="29">
        <v>3</v>
      </c>
      <c r="C776" s="29">
        <v>22</v>
      </c>
      <c r="D776" s="28" t="s">
        <v>60</v>
      </c>
      <c r="E776" s="28" t="s">
        <v>78</v>
      </c>
      <c r="J776" s="28" t="str">
        <f t="shared" si="24"/>
        <v>G.04</v>
      </c>
      <c r="K776" s="28" t="str">
        <f t="shared" si="25"/>
        <v>D.04</v>
      </c>
    </row>
    <row r="777" spans="1:11" x14ac:dyDescent="0.3">
      <c r="A777" s="29">
        <v>13</v>
      </c>
      <c r="B777" s="29">
        <v>3</v>
      </c>
      <c r="C777" s="29">
        <v>23</v>
      </c>
      <c r="D777" s="28" t="s">
        <v>90</v>
      </c>
      <c r="E777" s="28" t="s">
        <v>114</v>
      </c>
      <c r="J777" s="28" t="str">
        <f t="shared" si="24"/>
        <v>M.04</v>
      </c>
      <c r="K777" s="28" t="str">
        <f t="shared" si="25"/>
        <v>I.04</v>
      </c>
    </row>
    <row r="778" spans="1:11" x14ac:dyDescent="0.3">
      <c r="A778" s="29">
        <v>13</v>
      </c>
      <c r="B778" s="29">
        <v>3</v>
      </c>
      <c r="C778" s="29">
        <v>24</v>
      </c>
      <c r="D778" s="28" t="s">
        <v>108</v>
      </c>
      <c r="E778" s="28" t="s">
        <v>96</v>
      </c>
      <c r="J778" s="28" t="str">
        <f t="shared" si="24"/>
        <v>J.04</v>
      </c>
      <c r="K778" s="28" t="str">
        <f t="shared" si="25"/>
        <v>L.04</v>
      </c>
    </row>
    <row r="779" spans="1:11" x14ac:dyDescent="0.3">
      <c r="A779" s="29">
        <v>13</v>
      </c>
      <c r="B779" s="29">
        <v>3</v>
      </c>
      <c r="C779" s="29">
        <v>25</v>
      </c>
      <c r="D779" s="28" t="s">
        <v>54</v>
      </c>
      <c r="E779" s="28" t="s">
        <v>72</v>
      </c>
      <c r="J779" s="28" t="str">
        <f t="shared" si="24"/>
        <v>F.04</v>
      </c>
      <c r="K779" s="28" t="str">
        <f t="shared" si="25"/>
        <v>C.04</v>
      </c>
    </row>
    <row r="780" spans="1:11" x14ac:dyDescent="0.3">
      <c r="A780" s="29">
        <v>13</v>
      </c>
      <c r="B780" s="29">
        <v>3</v>
      </c>
      <c r="C780" s="29">
        <v>26</v>
      </c>
      <c r="D780" s="28" t="s">
        <v>38</v>
      </c>
      <c r="E780" s="28" t="s">
        <v>102</v>
      </c>
      <c r="J780" s="28" t="str">
        <f t="shared" si="24"/>
        <v>K.04</v>
      </c>
      <c r="K780" s="28" t="str">
        <f t="shared" si="25"/>
        <v>A.04</v>
      </c>
    </row>
    <row r="781" spans="1:11" x14ac:dyDescent="0.3">
      <c r="A781" s="29">
        <v>13</v>
      </c>
      <c r="B781" s="29">
        <v>3</v>
      </c>
      <c r="C781" s="29">
        <v>27</v>
      </c>
      <c r="D781" s="28" t="s">
        <v>61</v>
      </c>
      <c r="E781" s="28" t="s">
        <v>55</v>
      </c>
      <c r="J781" s="28" t="str">
        <f t="shared" si="24"/>
        <v>C.05</v>
      </c>
      <c r="K781" s="28" t="str">
        <f t="shared" si="25"/>
        <v>D.05</v>
      </c>
    </row>
    <row r="782" spans="1:11" x14ac:dyDescent="0.3">
      <c r="A782" s="29">
        <v>13</v>
      </c>
      <c r="B782" s="29">
        <v>3</v>
      </c>
      <c r="C782" s="29">
        <v>28</v>
      </c>
      <c r="D782" s="28" t="s">
        <v>73</v>
      </c>
      <c r="E782" s="28" t="s">
        <v>97</v>
      </c>
      <c r="J782" s="28" t="str">
        <f t="shared" si="24"/>
        <v>J.05</v>
      </c>
      <c r="K782" s="28" t="str">
        <f t="shared" si="25"/>
        <v>F.05</v>
      </c>
    </row>
    <row r="783" spans="1:11" x14ac:dyDescent="0.3">
      <c r="A783" s="29">
        <v>13</v>
      </c>
      <c r="B783" s="29">
        <v>3</v>
      </c>
      <c r="C783" s="29">
        <v>29</v>
      </c>
      <c r="D783" s="28" t="s">
        <v>91</v>
      </c>
      <c r="E783" s="28" t="s">
        <v>40</v>
      </c>
      <c r="J783" s="28" t="str">
        <f t="shared" si="24"/>
        <v>A.05</v>
      </c>
      <c r="K783" s="28" t="str">
        <f t="shared" si="25"/>
        <v>I.05</v>
      </c>
    </row>
    <row r="784" spans="1:11" x14ac:dyDescent="0.3">
      <c r="A784" s="29">
        <v>13</v>
      </c>
      <c r="B784" s="29">
        <v>3</v>
      </c>
      <c r="C784" s="29">
        <v>30</v>
      </c>
      <c r="D784" s="28" t="s">
        <v>79</v>
      </c>
      <c r="E784" s="28" t="s">
        <v>115</v>
      </c>
      <c r="J784" s="28" t="str">
        <f t="shared" si="24"/>
        <v>M.05</v>
      </c>
      <c r="K784" s="28" t="str">
        <f t="shared" si="25"/>
        <v>G.05</v>
      </c>
    </row>
    <row r="785" spans="1:11" x14ac:dyDescent="0.3">
      <c r="A785" s="29">
        <v>13</v>
      </c>
      <c r="B785" s="29">
        <v>3</v>
      </c>
      <c r="C785" s="29">
        <v>31</v>
      </c>
      <c r="D785" s="28" t="s">
        <v>109</v>
      </c>
      <c r="E785" s="28" t="s">
        <v>103</v>
      </c>
      <c r="J785" s="28" t="str">
        <f t="shared" si="24"/>
        <v>K.05</v>
      </c>
      <c r="K785" s="28" t="str">
        <f t="shared" si="25"/>
        <v>L.05</v>
      </c>
    </row>
    <row r="786" spans="1:11" x14ac:dyDescent="0.3">
      <c r="A786" s="29">
        <v>13</v>
      </c>
      <c r="B786" s="29">
        <v>3</v>
      </c>
      <c r="C786" s="29">
        <v>32</v>
      </c>
      <c r="D786" s="28" t="s">
        <v>67</v>
      </c>
      <c r="E786" s="28" t="s">
        <v>49</v>
      </c>
      <c r="J786" s="28" t="str">
        <f t="shared" si="24"/>
        <v>B.05</v>
      </c>
      <c r="K786" s="28" t="str">
        <f t="shared" si="25"/>
        <v>E.05</v>
      </c>
    </row>
    <row r="787" spans="1:11" x14ac:dyDescent="0.3">
      <c r="A787" s="29">
        <v>13</v>
      </c>
      <c r="B787" s="29">
        <v>3</v>
      </c>
      <c r="C787" s="29">
        <v>33</v>
      </c>
      <c r="D787" s="28" t="s">
        <v>110</v>
      </c>
      <c r="E787" s="28" t="s">
        <v>85</v>
      </c>
      <c r="J787" s="28" t="str">
        <f t="shared" si="24"/>
        <v>H.05</v>
      </c>
      <c r="K787" s="28" t="str">
        <f t="shared" si="25"/>
        <v>L.06</v>
      </c>
    </row>
    <row r="788" spans="1:11" x14ac:dyDescent="0.3">
      <c r="A788" s="29">
        <v>13</v>
      </c>
      <c r="B788" s="29">
        <v>3</v>
      </c>
      <c r="C788" s="29">
        <v>34</v>
      </c>
      <c r="D788" s="28" t="s">
        <v>80</v>
      </c>
      <c r="E788" s="28" t="s">
        <v>68</v>
      </c>
      <c r="J788" s="28" t="str">
        <f t="shared" si="24"/>
        <v>E.06</v>
      </c>
      <c r="K788" s="28" t="str">
        <f t="shared" si="25"/>
        <v>G.06</v>
      </c>
    </row>
    <row r="789" spans="1:11" x14ac:dyDescent="0.3">
      <c r="A789" s="29">
        <v>13</v>
      </c>
      <c r="B789" s="29">
        <v>3</v>
      </c>
      <c r="C789" s="29">
        <v>35</v>
      </c>
      <c r="D789" s="28" t="s">
        <v>56</v>
      </c>
      <c r="E789" s="28" t="s">
        <v>86</v>
      </c>
      <c r="J789" s="28" t="str">
        <f t="shared" si="24"/>
        <v>H.06</v>
      </c>
      <c r="K789" s="28" t="str">
        <f t="shared" si="25"/>
        <v>C.06</v>
      </c>
    </row>
    <row r="790" spans="1:11" x14ac:dyDescent="0.3">
      <c r="A790" s="29">
        <v>13</v>
      </c>
      <c r="B790" s="29">
        <v>3</v>
      </c>
      <c r="C790" s="29">
        <v>36</v>
      </c>
      <c r="D790" s="28" t="s">
        <v>92</v>
      </c>
      <c r="E790" s="28" t="s">
        <v>98</v>
      </c>
      <c r="J790" s="28" t="str">
        <f t="shared" si="24"/>
        <v>J.06</v>
      </c>
      <c r="K790" s="28" t="str">
        <f t="shared" si="25"/>
        <v>I.06</v>
      </c>
    </row>
    <row r="791" spans="1:11" x14ac:dyDescent="0.3">
      <c r="A791" s="29">
        <v>13</v>
      </c>
      <c r="B791" s="29">
        <v>3</v>
      </c>
      <c r="C791" s="29">
        <v>37</v>
      </c>
      <c r="D791" s="28" t="s">
        <v>104</v>
      </c>
      <c r="E791" s="28" t="s">
        <v>74</v>
      </c>
      <c r="J791" s="28" t="str">
        <f t="shared" si="24"/>
        <v>F.06</v>
      </c>
      <c r="K791" s="28" t="str">
        <f t="shared" si="25"/>
        <v>K.06</v>
      </c>
    </row>
    <row r="792" spans="1:11" x14ac:dyDescent="0.3">
      <c r="A792" s="29">
        <v>13</v>
      </c>
      <c r="B792" s="29">
        <v>3</v>
      </c>
      <c r="C792" s="29">
        <v>38</v>
      </c>
      <c r="D792" s="28" t="s">
        <v>116</v>
      </c>
      <c r="E792" s="28" t="s">
        <v>50</v>
      </c>
      <c r="J792" s="28" t="str">
        <f t="shared" si="24"/>
        <v>B.06</v>
      </c>
      <c r="K792" s="28" t="str">
        <f t="shared" si="25"/>
        <v>M.06</v>
      </c>
    </row>
    <row r="793" spans="1:11" x14ac:dyDescent="0.3">
      <c r="A793" s="29">
        <v>13</v>
      </c>
      <c r="B793" s="29">
        <v>3</v>
      </c>
      <c r="C793" s="29">
        <v>39</v>
      </c>
      <c r="D793" s="28" t="s">
        <v>42</v>
      </c>
      <c r="E793" s="28" t="s">
        <v>62</v>
      </c>
      <c r="J793" s="28" t="str">
        <f t="shared" si="24"/>
        <v>D.06</v>
      </c>
      <c r="K793" s="28" t="str">
        <f t="shared" si="25"/>
        <v>A.06</v>
      </c>
    </row>
    <row r="794" spans="1:11" x14ac:dyDescent="0.3">
      <c r="A794" s="29">
        <v>14</v>
      </c>
      <c r="B794" s="29">
        <v>1</v>
      </c>
      <c r="C794" s="29">
        <v>1</v>
      </c>
      <c r="D794" s="28" t="s">
        <v>63</v>
      </c>
      <c r="E794" s="28" t="s">
        <v>51</v>
      </c>
      <c r="J794" s="28" t="str">
        <f t="shared" si="24"/>
        <v>C.01</v>
      </c>
      <c r="K794" s="28" t="str">
        <f t="shared" si="25"/>
        <v>E.01</v>
      </c>
    </row>
    <row r="795" spans="1:11" x14ac:dyDescent="0.3">
      <c r="A795" s="29">
        <v>14</v>
      </c>
      <c r="B795" s="29">
        <v>1</v>
      </c>
      <c r="C795" s="29">
        <v>2</v>
      </c>
      <c r="D795" s="28" t="s">
        <v>69</v>
      </c>
      <c r="E795" s="28" t="s">
        <v>32</v>
      </c>
      <c r="J795" s="28" t="str">
        <f t="shared" si="24"/>
        <v>A.01</v>
      </c>
      <c r="K795" s="28" t="str">
        <f t="shared" si="25"/>
        <v>F.01</v>
      </c>
    </row>
    <row r="796" spans="1:11" x14ac:dyDescent="0.3">
      <c r="A796" s="29">
        <v>14</v>
      </c>
      <c r="B796" s="29">
        <v>1</v>
      </c>
      <c r="C796" s="29">
        <v>3</v>
      </c>
      <c r="D796" s="28" t="s">
        <v>57</v>
      </c>
      <c r="E796" s="28" t="s">
        <v>87</v>
      </c>
      <c r="J796" s="28" t="str">
        <f t="shared" si="24"/>
        <v>I.01</v>
      </c>
      <c r="K796" s="28" t="str">
        <f t="shared" si="25"/>
        <v>D.01</v>
      </c>
    </row>
    <row r="797" spans="1:11" x14ac:dyDescent="0.3">
      <c r="A797" s="29">
        <v>14</v>
      </c>
      <c r="B797" s="29">
        <v>1</v>
      </c>
      <c r="C797" s="29">
        <v>4</v>
      </c>
      <c r="D797" s="28" t="s">
        <v>81</v>
      </c>
      <c r="E797" s="28" t="s">
        <v>117</v>
      </c>
      <c r="J797" s="28" t="str">
        <f t="shared" ref="J797:J860" si="26">E797</f>
        <v>N.01</v>
      </c>
      <c r="K797" s="28" t="str">
        <f t="shared" ref="K797:K860" si="27">D797</f>
        <v>H.01</v>
      </c>
    </row>
    <row r="798" spans="1:11" x14ac:dyDescent="0.3">
      <c r="A798" s="29">
        <v>14</v>
      </c>
      <c r="B798" s="29">
        <v>1</v>
      </c>
      <c r="C798" s="29">
        <v>5</v>
      </c>
      <c r="D798" s="28" t="s">
        <v>75</v>
      </c>
      <c r="E798" s="28" t="s">
        <v>111</v>
      </c>
      <c r="J798" s="28" t="str">
        <f t="shared" si="26"/>
        <v>M.01</v>
      </c>
      <c r="K798" s="28" t="str">
        <f t="shared" si="27"/>
        <v>G.01</v>
      </c>
    </row>
    <row r="799" spans="1:11" x14ac:dyDescent="0.3">
      <c r="A799" s="29">
        <v>14</v>
      </c>
      <c r="B799" s="29">
        <v>1</v>
      </c>
      <c r="C799" s="29">
        <v>6</v>
      </c>
      <c r="D799" s="28" t="s">
        <v>93</v>
      </c>
      <c r="E799" s="28" t="s">
        <v>105</v>
      </c>
      <c r="J799" s="28" t="str">
        <f t="shared" si="26"/>
        <v>L.01</v>
      </c>
      <c r="K799" s="28" t="str">
        <f t="shared" si="27"/>
        <v>J.01</v>
      </c>
    </row>
    <row r="800" spans="1:11" x14ac:dyDescent="0.3">
      <c r="A800" s="29">
        <v>14</v>
      </c>
      <c r="B800" s="29">
        <v>1</v>
      </c>
      <c r="C800" s="29">
        <v>7</v>
      </c>
      <c r="D800" s="28" t="s">
        <v>99</v>
      </c>
      <c r="E800" s="28" t="s">
        <v>45</v>
      </c>
      <c r="J800" s="28" t="str">
        <f t="shared" si="26"/>
        <v>B.01</v>
      </c>
      <c r="K800" s="28" t="str">
        <f t="shared" si="27"/>
        <v>K.01</v>
      </c>
    </row>
    <row r="801" spans="1:11" x14ac:dyDescent="0.3">
      <c r="A801" s="29">
        <v>14</v>
      </c>
      <c r="B801" s="29">
        <v>1</v>
      </c>
      <c r="C801" s="29">
        <v>8</v>
      </c>
      <c r="D801" s="28" t="s">
        <v>34</v>
      </c>
      <c r="E801" s="28" t="s">
        <v>88</v>
      </c>
      <c r="J801" s="28" t="str">
        <f t="shared" si="26"/>
        <v>I.02</v>
      </c>
      <c r="K801" s="28" t="str">
        <f t="shared" si="27"/>
        <v>A.02</v>
      </c>
    </row>
    <row r="802" spans="1:11" x14ac:dyDescent="0.3">
      <c r="A802" s="29">
        <v>14</v>
      </c>
      <c r="B802" s="29">
        <v>1</v>
      </c>
      <c r="C802" s="29">
        <v>9</v>
      </c>
      <c r="D802" s="28" t="s">
        <v>94</v>
      </c>
      <c r="E802" s="28" t="s">
        <v>52</v>
      </c>
      <c r="J802" s="28" t="str">
        <f t="shared" si="26"/>
        <v>C.02</v>
      </c>
      <c r="K802" s="28" t="str">
        <f t="shared" si="27"/>
        <v>J.02</v>
      </c>
    </row>
    <row r="803" spans="1:11" x14ac:dyDescent="0.3">
      <c r="A803" s="29">
        <v>14</v>
      </c>
      <c r="B803" s="29">
        <v>1</v>
      </c>
      <c r="C803" s="29">
        <v>10</v>
      </c>
      <c r="D803" s="28" t="s">
        <v>46</v>
      </c>
      <c r="E803" s="28" t="s">
        <v>64</v>
      </c>
      <c r="J803" s="28" t="str">
        <f t="shared" si="26"/>
        <v>E.02</v>
      </c>
      <c r="K803" s="28" t="str">
        <f t="shared" si="27"/>
        <v>B.02</v>
      </c>
    </row>
    <row r="804" spans="1:11" x14ac:dyDescent="0.3">
      <c r="A804" s="29">
        <v>14</v>
      </c>
      <c r="B804" s="29">
        <v>1</v>
      </c>
      <c r="C804" s="29">
        <v>11</v>
      </c>
      <c r="D804" s="28" t="s">
        <v>58</v>
      </c>
      <c r="E804" s="28" t="s">
        <v>106</v>
      </c>
      <c r="J804" s="28" t="str">
        <f t="shared" si="26"/>
        <v>L.02</v>
      </c>
      <c r="K804" s="28" t="str">
        <f t="shared" si="27"/>
        <v>D.02</v>
      </c>
    </row>
    <row r="805" spans="1:11" x14ac:dyDescent="0.3">
      <c r="A805" s="29">
        <v>14</v>
      </c>
      <c r="B805" s="29">
        <v>1</v>
      </c>
      <c r="C805" s="29">
        <v>12</v>
      </c>
      <c r="D805" s="28" t="s">
        <v>76</v>
      </c>
      <c r="E805" s="28" t="s">
        <v>82</v>
      </c>
      <c r="J805" s="28" t="str">
        <f t="shared" si="26"/>
        <v>H.02</v>
      </c>
      <c r="K805" s="28" t="str">
        <f t="shared" si="27"/>
        <v>G.02</v>
      </c>
    </row>
    <row r="806" spans="1:11" x14ac:dyDescent="0.3">
      <c r="A806" s="29">
        <v>14</v>
      </c>
      <c r="B806" s="29">
        <v>1</v>
      </c>
      <c r="C806" s="29">
        <v>13</v>
      </c>
      <c r="D806" s="28" t="s">
        <v>70</v>
      </c>
      <c r="E806" s="28" t="s">
        <v>100</v>
      </c>
      <c r="J806" s="28" t="str">
        <f t="shared" si="26"/>
        <v>K.02</v>
      </c>
      <c r="K806" s="28" t="str">
        <f t="shared" si="27"/>
        <v>F.02</v>
      </c>
    </row>
    <row r="807" spans="1:11" x14ac:dyDescent="0.3">
      <c r="A807" s="29">
        <v>14</v>
      </c>
      <c r="B807" s="29">
        <v>1</v>
      </c>
      <c r="C807" s="29">
        <v>14</v>
      </c>
      <c r="D807" s="28" t="s">
        <v>118</v>
      </c>
      <c r="E807" s="28" t="s">
        <v>112</v>
      </c>
      <c r="J807" s="28" t="str">
        <f t="shared" si="26"/>
        <v>M.02</v>
      </c>
      <c r="K807" s="28" t="str">
        <f t="shared" si="27"/>
        <v>N.02</v>
      </c>
    </row>
    <row r="808" spans="1:11" x14ac:dyDescent="0.3">
      <c r="A808" s="29">
        <v>14</v>
      </c>
      <c r="B808" s="29">
        <v>1</v>
      </c>
      <c r="C808" s="29">
        <v>15</v>
      </c>
      <c r="D808" s="28" t="s">
        <v>101</v>
      </c>
      <c r="E808" s="28" t="s">
        <v>113</v>
      </c>
      <c r="J808" s="28" t="str">
        <f t="shared" si="26"/>
        <v>M.03</v>
      </c>
      <c r="K808" s="28" t="str">
        <f t="shared" si="27"/>
        <v>K.03</v>
      </c>
    </row>
    <row r="809" spans="1:11" x14ac:dyDescent="0.3">
      <c r="A809" s="29">
        <v>14</v>
      </c>
      <c r="B809" s="29">
        <v>1</v>
      </c>
      <c r="C809" s="29">
        <v>16</v>
      </c>
      <c r="D809" s="28" t="s">
        <v>119</v>
      </c>
      <c r="E809" s="28" t="s">
        <v>47</v>
      </c>
      <c r="J809" s="28" t="str">
        <f t="shared" si="26"/>
        <v>B.03</v>
      </c>
      <c r="K809" s="28" t="str">
        <f t="shared" si="27"/>
        <v>N.03</v>
      </c>
    </row>
    <row r="810" spans="1:11" x14ac:dyDescent="0.3">
      <c r="A810" s="29">
        <v>14</v>
      </c>
      <c r="B810" s="29">
        <v>1</v>
      </c>
      <c r="C810" s="29">
        <v>17</v>
      </c>
      <c r="D810" s="28" t="s">
        <v>71</v>
      </c>
      <c r="E810" s="28" t="s">
        <v>89</v>
      </c>
      <c r="J810" s="28" t="str">
        <f t="shared" si="26"/>
        <v>I.03</v>
      </c>
      <c r="K810" s="28" t="str">
        <f t="shared" si="27"/>
        <v>F.03</v>
      </c>
    </row>
    <row r="811" spans="1:11" x14ac:dyDescent="0.3">
      <c r="A811" s="29">
        <v>14</v>
      </c>
      <c r="B811" s="29">
        <v>1</v>
      </c>
      <c r="C811" s="29">
        <v>18</v>
      </c>
      <c r="D811" s="28" t="s">
        <v>53</v>
      </c>
      <c r="E811" s="28" t="s">
        <v>83</v>
      </c>
      <c r="J811" s="28" t="str">
        <f t="shared" si="26"/>
        <v>H.03</v>
      </c>
      <c r="K811" s="28" t="str">
        <f t="shared" si="27"/>
        <v>C.03</v>
      </c>
    </row>
    <row r="812" spans="1:11" x14ac:dyDescent="0.3">
      <c r="A812" s="29">
        <v>14</v>
      </c>
      <c r="B812" s="29">
        <v>1</v>
      </c>
      <c r="C812" s="29">
        <v>19</v>
      </c>
      <c r="D812" s="28" t="s">
        <v>65</v>
      </c>
      <c r="E812" s="28" t="s">
        <v>95</v>
      </c>
      <c r="J812" s="28" t="str">
        <f t="shared" si="26"/>
        <v>J.03</v>
      </c>
      <c r="K812" s="28" t="str">
        <f t="shared" si="27"/>
        <v>E.03</v>
      </c>
    </row>
    <row r="813" spans="1:11" x14ac:dyDescent="0.3">
      <c r="A813" s="29">
        <v>14</v>
      </c>
      <c r="B813" s="29">
        <v>1</v>
      </c>
      <c r="C813" s="29">
        <v>20</v>
      </c>
      <c r="D813" s="28" t="s">
        <v>107</v>
      </c>
      <c r="E813" s="28" t="s">
        <v>77</v>
      </c>
      <c r="J813" s="28" t="str">
        <f t="shared" si="26"/>
        <v>G.03</v>
      </c>
      <c r="K813" s="28" t="str">
        <f t="shared" si="27"/>
        <v>L.03</v>
      </c>
    </row>
    <row r="814" spans="1:11" x14ac:dyDescent="0.3">
      <c r="A814" s="29">
        <v>14</v>
      </c>
      <c r="B814" s="29">
        <v>1</v>
      </c>
      <c r="C814" s="29">
        <v>21</v>
      </c>
      <c r="D814" s="28" t="s">
        <v>36</v>
      </c>
      <c r="E814" s="28" t="s">
        <v>59</v>
      </c>
      <c r="J814" s="28" t="str">
        <f t="shared" si="26"/>
        <v>D.03</v>
      </c>
      <c r="K814" s="28" t="str">
        <f t="shared" si="27"/>
        <v>A.03</v>
      </c>
    </row>
    <row r="815" spans="1:11" x14ac:dyDescent="0.3">
      <c r="A815" s="29">
        <v>14</v>
      </c>
      <c r="B815" s="29">
        <v>1</v>
      </c>
      <c r="C815" s="29">
        <v>22</v>
      </c>
      <c r="D815" s="28" t="s">
        <v>60</v>
      </c>
      <c r="E815" s="28" t="s">
        <v>114</v>
      </c>
      <c r="J815" s="28" t="str">
        <f t="shared" si="26"/>
        <v>M.04</v>
      </c>
      <c r="K815" s="28" t="str">
        <f t="shared" si="27"/>
        <v>D.04</v>
      </c>
    </row>
    <row r="816" spans="1:11" x14ac:dyDescent="0.3">
      <c r="A816" s="29">
        <v>14</v>
      </c>
      <c r="B816" s="29">
        <v>1</v>
      </c>
      <c r="C816" s="29">
        <v>23</v>
      </c>
      <c r="D816" s="28" t="s">
        <v>54</v>
      </c>
      <c r="E816" s="28" t="s">
        <v>78</v>
      </c>
      <c r="J816" s="28" t="str">
        <f t="shared" si="26"/>
        <v>G.04</v>
      </c>
      <c r="K816" s="28" t="str">
        <f t="shared" si="27"/>
        <v>C.04</v>
      </c>
    </row>
    <row r="817" spans="1:11" x14ac:dyDescent="0.3">
      <c r="A817" s="29">
        <v>14</v>
      </c>
      <c r="B817" s="29">
        <v>1</v>
      </c>
      <c r="C817" s="29">
        <v>24</v>
      </c>
      <c r="D817" s="28" t="s">
        <v>102</v>
      </c>
      <c r="E817" s="28" t="s">
        <v>108</v>
      </c>
      <c r="J817" s="28" t="str">
        <f t="shared" si="26"/>
        <v>L.04</v>
      </c>
      <c r="K817" s="28" t="str">
        <f t="shared" si="27"/>
        <v>K.04</v>
      </c>
    </row>
    <row r="818" spans="1:11" x14ac:dyDescent="0.3">
      <c r="A818" s="29">
        <v>14</v>
      </c>
      <c r="B818" s="29">
        <v>1</v>
      </c>
      <c r="C818" s="29">
        <v>25</v>
      </c>
      <c r="D818" s="28" t="s">
        <v>48</v>
      </c>
      <c r="E818" s="28" t="s">
        <v>38</v>
      </c>
      <c r="J818" s="28" t="str">
        <f t="shared" si="26"/>
        <v>A.04</v>
      </c>
      <c r="K818" s="28" t="str">
        <f t="shared" si="27"/>
        <v>B.04</v>
      </c>
    </row>
    <row r="819" spans="1:11" x14ac:dyDescent="0.3">
      <c r="A819" s="29">
        <v>14</v>
      </c>
      <c r="B819" s="29">
        <v>1</v>
      </c>
      <c r="C819" s="29">
        <v>26</v>
      </c>
      <c r="D819" s="28" t="s">
        <v>84</v>
      </c>
      <c r="E819" s="28" t="s">
        <v>66</v>
      </c>
      <c r="J819" s="28" t="str">
        <f t="shared" si="26"/>
        <v>E.04</v>
      </c>
      <c r="K819" s="28" t="str">
        <f t="shared" si="27"/>
        <v>H.04</v>
      </c>
    </row>
    <row r="820" spans="1:11" x14ac:dyDescent="0.3">
      <c r="A820" s="29">
        <v>14</v>
      </c>
      <c r="B820" s="29">
        <v>1</v>
      </c>
      <c r="C820" s="29">
        <v>27</v>
      </c>
      <c r="D820" s="28" t="s">
        <v>96</v>
      </c>
      <c r="E820" s="28" t="s">
        <v>72</v>
      </c>
      <c r="J820" s="28" t="str">
        <f t="shared" si="26"/>
        <v>F.04</v>
      </c>
      <c r="K820" s="28" t="str">
        <f t="shared" si="27"/>
        <v>J.04</v>
      </c>
    </row>
    <row r="821" spans="1:11" x14ac:dyDescent="0.3">
      <c r="A821" s="29">
        <v>14</v>
      </c>
      <c r="B821" s="29">
        <v>1</v>
      </c>
      <c r="C821" s="29">
        <v>28</v>
      </c>
      <c r="D821" s="28" t="s">
        <v>90</v>
      </c>
      <c r="E821" s="28" t="s">
        <v>120</v>
      </c>
      <c r="J821" s="28" t="str">
        <f t="shared" si="26"/>
        <v>N.04</v>
      </c>
      <c r="K821" s="28" t="str">
        <f t="shared" si="27"/>
        <v>I.04</v>
      </c>
    </row>
    <row r="822" spans="1:11" x14ac:dyDescent="0.3">
      <c r="A822" s="29">
        <v>14</v>
      </c>
      <c r="B822" s="29">
        <v>1</v>
      </c>
      <c r="C822" s="29">
        <v>29</v>
      </c>
      <c r="D822" s="28" t="s">
        <v>91</v>
      </c>
      <c r="E822" s="28" t="s">
        <v>67</v>
      </c>
      <c r="J822" s="28" t="str">
        <f t="shared" si="26"/>
        <v>E.05</v>
      </c>
      <c r="K822" s="28" t="str">
        <f t="shared" si="27"/>
        <v>I.05</v>
      </c>
    </row>
    <row r="823" spans="1:11" x14ac:dyDescent="0.3">
      <c r="A823" s="29">
        <v>14</v>
      </c>
      <c r="B823" s="29">
        <v>1</v>
      </c>
      <c r="C823" s="29">
        <v>30</v>
      </c>
      <c r="D823" s="28" t="s">
        <v>103</v>
      </c>
      <c r="E823" s="28" t="s">
        <v>61</v>
      </c>
      <c r="J823" s="28" t="str">
        <f t="shared" si="26"/>
        <v>D.05</v>
      </c>
      <c r="K823" s="28" t="str">
        <f t="shared" si="27"/>
        <v>K.05</v>
      </c>
    </row>
    <row r="824" spans="1:11" x14ac:dyDescent="0.3">
      <c r="A824" s="29">
        <v>14</v>
      </c>
      <c r="B824" s="29">
        <v>1</v>
      </c>
      <c r="C824" s="29">
        <v>31</v>
      </c>
      <c r="D824" s="28" t="s">
        <v>49</v>
      </c>
      <c r="E824" s="28" t="s">
        <v>109</v>
      </c>
      <c r="J824" s="28" t="str">
        <f t="shared" si="26"/>
        <v>L.05</v>
      </c>
      <c r="K824" s="28" t="str">
        <f t="shared" si="27"/>
        <v>B.05</v>
      </c>
    </row>
    <row r="825" spans="1:11" x14ac:dyDescent="0.3">
      <c r="A825" s="29">
        <v>14</v>
      </c>
      <c r="B825" s="29">
        <v>1</v>
      </c>
      <c r="C825" s="29">
        <v>32</v>
      </c>
      <c r="D825" s="28" t="s">
        <v>40</v>
      </c>
      <c r="E825" s="28" t="s">
        <v>97</v>
      </c>
      <c r="J825" s="28" t="str">
        <f t="shared" si="26"/>
        <v>J.05</v>
      </c>
      <c r="K825" s="28" t="str">
        <f t="shared" si="27"/>
        <v>A.05</v>
      </c>
    </row>
    <row r="826" spans="1:11" x14ac:dyDescent="0.3">
      <c r="A826" s="29">
        <v>14</v>
      </c>
      <c r="B826" s="29">
        <v>1</v>
      </c>
      <c r="C826" s="29">
        <v>33</v>
      </c>
      <c r="D826" s="28" t="s">
        <v>79</v>
      </c>
      <c r="E826" s="28" t="s">
        <v>85</v>
      </c>
      <c r="J826" s="28" t="str">
        <f t="shared" si="26"/>
        <v>H.05</v>
      </c>
      <c r="K826" s="28" t="str">
        <f t="shared" si="27"/>
        <v>G.05</v>
      </c>
    </row>
    <row r="827" spans="1:11" x14ac:dyDescent="0.3">
      <c r="A827" s="29">
        <v>14</v>
      </c>
      <c r="B827" s="29">
        <v>1</v>
      </c>
      <c r="C827" s="29">
        <v>34</v>
      </c>
      <c r="D827" s="28" t="s">
        <v>115</v>
      </c>
      <c r="E827" s="28" t="s">
        <v>73</v>
      </c>
      <c r="J827" s="28" t="str">
        <f t="shared" si="26"/>
        <v>F.05</v>
      </c>
      <c r="K827" s="28" t="str">
        <f t="shared" si="27"/>
        <v>M.05</v>
      </c>
    </row>
    <row r="828" spans="1:11" x14ac:dyDescent="0.3">
      <c r="A828" s="29">
        <v>14</v>
      </c>
      <c r="B828" s="29">
        <v>1</v>
      </c>
      <c r="C828" s="29">
        <v>35</v>
      </c>
      <c r="D828" s="28" t="s">
        <v>55</v>
      </c>
      <c r="E828" s="28" t="s">
        <v>121</v>
      </c>
      <c r="J828" s="28" t="str">
        <f t="shared" si="26"/>
        <v>N.05</v>
      </c>
      <c r="K828" s="28" t="str">
        <f t="shared" si="27"/>
        <v>C.05</v>
      </c>
    </row>
    <row r="829" spans="1:11" x14ac:dyDescent="0.3">
      <c r="A829" s="29">
        <v>14</v>
      </c>
      <c r="B829" s="29">
        <v>1</v>
      </c>
      <c r="C829" s="29">
        <v>36</v>
      </c>
      <c r="D829" s="28" t="s">
        <v>92</v>
      </c>
      <c r="E829" s="28" t="s">
        <v>56</v>
      </c>
      <c r="J829" s="28" t="str">
        <f t="shared" si="26"/>
        <v>C.06</v>
      </c>
      <c r="K829" s="28" t="str">
        <f t="shared" si="27"/>
        <v>I.06</v>
      </c>
    </row>
    <row r="830" spans="1:11" x14ac:dyDescent="0.3">
      <c r="A830" s="29">
        <v>14</v>
      </c>
      <c r="B830" s="29">
        <v>1</v>
      </c>
      <c r="C830" s="29">
        <v>37</v>
      </c>
      <c r="D830" s="28" t="s">
        <v>110</v>
      </c>
      <c r="E830" s="28" t="s">
        <v>42</v>
      </c>
      <c r="J830" s="28" t="str">
        <f t="shared" si="26"/>
        <v>A.06</v>
      </c>
      <c r="K830" s="28" t="str">
        <f t="shared" si="27"/>
        <v>L.06</v>
      </c>
    </row>
    <row r="831" spans="1:11" x14ac:dyDescent="0.3">
      <c r="A831" s="29">
        <v>14</v>
      </c>
      <c r="B831" s="29">
        <v>1</v>
      </c>
      <c r="C831" s="29">
        <v>38</v>
      </c>
      <c r="D831" s="28" t="s">
        <v>104</v>
      </c>
      <c r="E831" s="28" t="s">
        <v>68</v>
      </c>
      <c r="J831" s="28" t="str">
        <f t="shared" si="26"/>
        <v>E.06</v>
      </c>
      <c r="K831" s="28" t="str">
        <f t="shared" si="27"/>
        <v>K.06</v>
      </c>
    </row>
    <row r="832" spans="1:11" x14ac:dyDescent="0.3">
      <c r="A832" s="29">
        <v>14</v>
      </c>
      <c r="B832" s="29">
        <v>1</v>
      </c>
      <c r="C832" s="29">
        <v>39</v>
      </c>
      <c r="D832" s="28" t="s">
        <v>86</v>
      </c>
      <c r="E832" s="28" t="s">
        <v>74</v>
      </c>
      <c r="J832" s="28" t="str">
        <f t="shared" si="26"/>
        <v>F.06</v>
      </c>
      <c r="K832" s="28" t="str">
        <f t="shared" si="27"/>
        <v>H.06</v>
      </c>
    </row>
    <row r="833" spans="1:11" x14ac:dyDescent="0.3">
      <c r="A833" s="29">
        <v>14</v>
      </c>
      <c r="B833" s="29">
        <v>1</v>
      </c>
      <c r="C833" s="29">
        <v>40</v>
      </c>
      <c r="D833" s="28" t="s">
        <v>62</v>
      </c>
      <c r="E833" s="28" t="s">
        <v>50</v>
      </c>
      <c r="J833" s="28" t="str">
        <f t="shared" si="26"/>
        <v>B.06</v>
      </c>
      <c r="K833" s="28" t="str">
        <f t="shared" si="27"/>
        <v>D.06</v>
      </c>
    </row>
    <row r="834" spans="1:11" x14ac:dyDescent="0.3">
      <c r="A834" s="29">
        <v>14</v>
      </c>
      <c r="B834" s="29">
        <v>1</v>
      </c>
      <c r="C834" s="29">
        <v>41</v>
      </c>
      <c r="D834" s="28" t="s">
        <v>80</v>
      </c>
      <c r="E834" s="28" t="s">
        <v>122</v>
      </c>
      <c r="J834" s="28" t="str">
        <f t="shared" si="26"/>
        <v>N.06</v>
      </c>
      <c r="K834" s="28" t="str">
        <f t="shared" si="27"/>
        <v>G.06</v>
      </c>
    </row>
    <row r="835" spans="1:11" x14ac:dyDescent="0.3">
      <c r="A835" s="29">
        <v>14</v>
      </c>
      <c r="B835" s="29">
        <v>1</v>
      </c>
      <c r="C835" s="29">
        <v>42</v>
      </c>
      <c r="D835" s="28" t="s">
        <v>116</v>
      </c>
      <c r="E835" s="28" t="s">
        <v>98</v>
      </c>
      <c r="J835" s="28" t="str">
        <f t="shared" si="26"/>
        <v>J.06</v>
      </c>
      <c r="K835" s="28" t="str">
        <f t="shared" si="27"/>
        <v>M.06</v>
      </c>
    </row>
    <row r="836" spans="1:11" x14ac:dyDescent="0.3">
      <c r="A836" s="29">
        <v>14</v>
      </c>
      <c r="B836" s="29">
        <v>2</v>
      </c>
      <c r="C836" s="29">
        <v>1</v>
      </c>
      <c r="D836" s="28" t="s">
        <v>111</v>
      </c>
      <c r="E836" s="28" t="s">
        <v>105</v>
      </c>
      <c r="J836" s="28" t="str">
        <f t="shared" si="26"/>
        <v>L.01</v>
      </c>
      <c r="K836" s="28" t="str">
        <f t="shared" si="27"/>
        <v>M.01</v>
      </c>
    </row>
    <row r="837" spans="1:11" x14ac:dyDescent="0.3">
      <c r="A837" s="29">
        <v>14</v>
      </c>
      <c r="B837" s="29">
        <v>2</v>
      </c>
      <c r="C837" s="29">
        <v>2</v>
      </c>
      <c r="D837" s="28" t="s">
        <v>87</v>
      </c>
      <c r="E837" s="28" t="s">
        <v>63</v>
      </c>
      <c r="J837" s="28" t="str">
        <f t="shared" si="26"/>
        <v>E.01</v>
      </c>
      <c r="K837" s="28" t="str">
        <f t="shared" si="27"/>
        <v>I.01</v>
      </c>
    </row>
    <row r="838" spans="1:11" x14ac:dyDescent="0.3">
      <c r="A838" s="29">
        <v>14</v>
      </c>
      <c r="B838" s="29">
        <v>2</v>
      </c>
      <c r="C838" s="29">
        <v>3</v>
      </c>
      <c r="D838" s="28" t="s">
        <v>99</v>
      </c>
      <c r="E838" s="28" t="s">
        <v>75</v>
      </c>
      <c r="J838" s="28" t="str">
        <f t="shared" si="26"/>
        <v>G.01</v>
      </c>
      <c r="K838" s="28" t="str">
        <f t="shared" si="27"/>
        <v>K.01</v>
      </c>
    </row>
    <row r="839" spans="1:11" x14ac:dyDescent="0.3">
      <c r="A839" s="29">
        <v>14</v>
      </c>
      <c r="B839" s="29">
        <v>2</v>
      </c>
      <c r="C839" s="29">
        <v>4</v>
      </c>
      <c r="D839" s="28" t="s">
        <v>117</v>
      </c>
      <c r="E839" s="28" t="s">
        <v>57</v>
      </c>
      <c r="J839" s="28" t="str">
        <f t="shared" si="26"/>
        <v>D.01</v>
      </c>
      <c r="K839" s="28" t="str">
        <f t="shared" si="27"/>
        <v>N.01</v>
      </c>
    </row>
    <row r="840" spans="1:11" x14ac:dyDescent="0.3">
      <c r="A840" s="29">
        <v>14</v>
      </c>
      <c r="B840" s="29">
        <v>2</v>
      </c>
      <c r="C840" s="29">
        <v>5</v>
      </c>
      <c r="D840" s="28" t="s">
        <v>69</v>
      </c>
      <c r="E840" s="28" t="s">
        <v>51</v>
      </c>
      <c r="J840" s="28" t="str">
        <f t="shared" si="26"/>
        <v>C.01</v>
      </c>
      <c r="K840" s="28" t="str">
        <f t="shared" si="27"/>
        <v>F.01</v>
      </c>
    </row>
    <row r="841" spans="1:11" x14ac:dyDescent="0.3">
      <c r="A841" s="29">
        <v>14</v>
      </c>
      <c r="B841" s="29">
        <v>2</v>
      </c>
      <c r="C841" s="29">
        <v>6</v>
      </c>
      <c r="D841" s="28" t="s">
        <v>32</v>
      </c>
      <c r="E841" s="28" t="s">
        <v>45</v>
      </c>
      <c r="J841" s="28" t="str">
        <f t="shared" si="26"/>
        <v>B.01</v>
      </c>
      <c r="K841" s="28" t="str">
        <f t="shared" si="27"/>
        <v>A.01</v>
      </c>
    </row>
    <row r="842" spans="1:11" x14ac:dyDescent="0.3">
      <c r="A842" s="29">
        <v>14</v>
      </c>
      <c r="B842" s="29">
        <v>2</v>
      </c>
      <c r="C842" s="29">
        <v>7</v>
      </c>
      <c r="D842" s="28" t="s">
        <v>93</v>
      </c>
      <c r="E842" s="28" t="s">
        <v>81</v>
      </c>
      <c r="J842" s="28" t="str">
        <f t="shared" si="26"/>
        <v>H.01</v>
      </c>
      <c r="K842" s="28" t="str">
        <f t="shared" si="27"/>
        <v>J.01</v>
      </c>
    </row>
    <row r="843" spans="1:11" x14ac:dyDescent="0.3">
      <c r="A843" s="29">
        <v>14</v>
      </c>
      <c r="B843" s="29">
        <v>2</v>
      </c>
      <c r="C843" s="29">
        <v>8</v>
      </c>
      <c r="D843" s="28" t="s">
        <v>106</v>
      </c>
      <c r="E843" s="28" t="s">
        <v>82</v>
      </c>
      <c r="J843" s="28" t="str">
        <f t="shared" si="26"/>
        <v>H.02</v>
      </c>
      <c r="K843" s="28" t="str">
        <f t="shared" si="27"/>
        <v>L.02</v>
      </c>
    </row>
    <row r="844" spans="1:11" x14ac:dyDescent="0.3">
      <c r="A844" s="29">
        <v>14</v>
      </c>
      <c r="B844" s="29">
        <v>2</v>
      </c>
      <c r="C844" s="29">
        <v>9</v>
      </c>
      <c r="D844" s="28" t="s">
        <v>112</v>
      </c>
      <c r="E844" s="28" t="s">
        <v>64</v>
      </c>
      <c r="J844" s="28" t="str">
        <f t="shared" si="26"/>
        <v>E.02</v>
      </c>
      <c r="K844" s="28" t="str">
        <f t="shared" si="27"/>
        <v>M.02</v>
      </c>
    </row>
    <row r="845" spans="1:11" x14ac:dyDescent="0.3">
      <c r="A845" s="29">
        <v>14</v>
      </c>
      <c r="B845" s="29">
        <v>2</v>
      </c>
      <c r="C845" s="29">
        <v>10</v>
      </c>
      <c r="D845" s="28" t="s">
        <v>58</v>
      </c>
      <c r="E845" s="28" t="s">
        <v>70</v>
      </c>
      <c r="J845" s="28" t="str">
        <f t="shared" si="26"/>
        <v>F.02</v>
      </c>
      <c r="K845" s="28" t="str">
        <f t="shared" si="27"/>
        <v>D.02</v>
      </c>
    </row>
    <row r="846" spans="1:11" x14ac:dyDescent="0.3">
      <c r="A846" s="29">
        <v>14</v>
      </c>
      <c r="B846" s="29">
        <v>2</v>
      </c>
      <c r="C846" s="29">
        <v>11</v>
      </c>
      <c r="D846" s="28" t="s">
        <v>88</v>
      </c>
      <c r="E846" s="28" t="s">
        <v>100</v>
      </c>
      <c r="J846" s="28" t="str">
        <f t="shared" si="26"/>
        <v>K.02</v>
      </c>
      <c r="K846" s="28" t="str">
        <f t="shared" si="27"/>
        <v>I.02</v>
      </c>
    </row>
    <row r="847" spans="1:11" x14ac:dyDescent="0.3">
      <c r="A847" s="29">
        <v>14</v>
      </c>
      <c r="B847" s="29">
        <v>2</v>
      </c>
      <c r="C847" s="29">
        <v>12</v>
      </c>
      <c r="D847" s="28" t="s">
        <v>76</v>
      </c>
      <c r="E847" s="28" t="s">
        <v>46</v>
      </c>
      <c r="J847" s="28" t="str">
        <f t="shared" si="26"/>
        <v>B.02</v>
      </c>
      <c r="K847" s="28" t="str">
        <f t="shared" si="27"/>
        <v>G.02</v>
      </c>
    </row>
    <row r="848" spans="1:11" x14ac:dyDescent="0.3">
      <c r="A848" s="29">
        <v>14</v>
      </c>
      <c r="B848" s="29">
        <v>2</v>
      </c>
      <c r="C848" s="29">
        <v>13</v>
      </c>
      <c r="D848" s="28" t="s">
        <v>52</v>
      </c>
      <c r="E848" s="28" t="s">
        <v>118</v>
      </c>
      <c r="J848" s="28" t="str">
        <f t="shared" si="26"/>
        <v>N.02</v>
      </c>
      <c r="K848" s="28" t="str">
        <f t="shared" si="27"/>
        <v>C.02</v>
      </c>
    </row>
    <row r="849" spans="1:11" x14ac:dyDescent="0.3">
      <c r="A849" s="29">
        <v>14</v>
      </c>
      <c r="B849" s="29">
        <v>2</v>
      </c>
      <c r="C849" s="29">
        <v>14</v>
      </c>
      <c r="D849" s="28" t="s">
        <v>34</v>
      </c>
      <c r="E849" s="28" t="s">
        <v>94</v>
      </c>
      <c r="J849" s="28" t="str">
        <f t="shared" si="26"/>
        <v>J.02</v>
      </c>
      <c r="K849" s="28" t="str">
        <f t="shared" si="27"/>
        <v>A.02</v>
      </c>
    </row>
    <row r="850" spans="1:11" x14ac:dyDescent="0.3">
      <c r="A850" s="29">
        <v>14</v>
      </c>
      <c r="B850" s="29">
        <v>2</v>
      </c>
      <c r="C850" s="29">
        <v>15</v>
      </c>
      <c r="D850" s="28" t="s">
        <v>65</v>
      </c>
      <c r="E850" s="28" t="s">
        <v>71</v>
      </c>
      <c r="J850" s="28" t="str">
        <f t="shared" si="26"/>
        <v>F.03</v>
      </c>
      <c r="K850" s="28" t="str">
        <f t="shared" si="27"/>
        <v>E.03</v>
      </c>
    </row>
    <row r="851" spans="1:11" x14ac:dyDescent="0.3">
      <c r="A851" s="29">
        <v>14</v>
      </c>
      <c r="B851" s="29">
        <v>2</v>
      </c>
      <c r="C851" s="29">
        <v>16</v>
      </c>
      <c r="D851" s="28" t="s">
        <v>53</v>
      </c>
      <c r="E851" s="28" t="s">
        <v>107</v>
      </c>
      <c r="J851" s="28" t="str">
        <f t="shared" si="26"/>
        <v>L.03</v>
      </c>
      <c r="K851" s="28" t="str">
        <f t="shared" si="27"/>
        <v>C.03</v>
      </c>
    </row>
    <row r="852" spans="1:11" x14ac:dyDescent="0.3">
      <c r="A852" s="29">
        <v>14</v>
      </c>
      <c r="B852" s="29">
        <v>2</v>
      </c>
      <c r="C852" s="29">
        <v>17</v>
      </c>
      <c r="D852" s="28" t="s">
        <v>89</v>
      </c>
      <c r="E852" s="28" t="s">
        <v>119</v>
      </c>
      <c r="J852" s="28" t="str">
        <f t="shared" si="26"/>
        <v>N.03</v>
      </c>
      <c r="K852" s="28" t="str">
        <f t="shared" si="27"/>
        <v>I.03</v>
      </c>
    </row>
    <row r="853" spans="1:11" x14ac:dyDescent="0.3">
      <c r="A853" s="29">
        <v>14</v>
      </c>
      <c r="B853" s="29">
        <v>2</v>
      </c>
      <c r="C853" s="29">
        <v>18</v>
      </c>
      <c r="D853" s="28" t="s">
        <v>77</v>
      </c>
      <c r="E853" s="28" t="s">
        <v>59</v>
      </c>
      <c r="J853" s="28" t="str">
        <f t="shared" si="26"/>
        <v>D.03</v>
      </c>
      <c r="K853" s="28" t="str">
        <f t="shared" si="27"/>
        <v>G.03</v>
      </c>
    </row>
    <row r="854" spans="1:11" x14ac:dyDescent="0.3">
      <c r="A854" s="29">
        <v>14</v>
      </c>
      <c r="B854" s="29">
        <v>2</v>
      </c>
      <c r="C854" s="29">
        <v>19</v>
      </c>
      <c r="D854" s="28" t="s">
        <v>101</v>
      </c>
      <c r="E854" s="28" t="s">
        <v>36</v>
      </c>
      <c r="J854" s="28" t="str">
        <f t="shared" si="26"/>
        <v>A.03</v>
      </c>
      <c r="K854" s="28" t="str">
        <f t="shared" si="27"/>
        <v>K.03</v>
      </c>
    </row>
    <row r="855" spans="1:11" x14ac:dyDescent="0.3">
      <c r="A855" s="29">
        <v>14</v>
      </c>
      <c r="B855" s="29">
        <v>2</v>
      </c>
      <c r="C855" s="29">
        <v>20</v>
      </c>
      <c r="D855" s="28" t="s">
        <v>113</v>
      </c>
      <c r="E855" s="28" t="s">
        <v>83</v>
      </c>
      <c r="J855" s="28" t="str">
        <f t="shared" si="26"/>
        <v>H.03</v>
      </c>
      <c r="K855" s="28" t="str">
        <f t="shared" si="27"/>
        <v>M.03</v>
      </c>
    </row>
    <row r="856" spans="1:11" x14ac:dyDescent="0.3">
      <c r="A856" s="29">
        <v>14</v>
      </c>
      <c r="B856" s="29">
        <v>2</v>
      </c>
      <c r="C856" s="29">
        <v>21</v>
      </c>
      <c r="D856" s="28" t="s">
        <v>47</v>
      </c>
      <c r="E856" s="28" t="s">
        <v>95</v>
      </c>
      <c r="J856" s="28" t="str">
        <f t="shared" si="26"/>
        <v>J.03</v>
      </c>
      <c r="K856" s="28" t="str">
        <f t="shared" si="27"/>
        <v>B.03</v>
      </c>
    </row>
    <row r="857" spans="1:11" x14ac:dyDescent="0.3">
      <c r="A857" s="29">
        <v>14</v>
      </c>
      <c r="B857" s="29">
        <v>2</v>
      </c>
      <c r="C857" s="29">
        <v>22</v>
      </c>
      <c r="D857" s="28" t="s">
        <v>108</v>
      </c>
      <c r="E857" s="28" t="s">
        <v>120</v>
      </c>
      <c r="J857" s="28" t="str">
        <f t="shared" si="26"/>
        <v>N.04</v>
      </c>
      <c r="K857" s="28" t="str">
        <f t="shared" si="27"/>
        <v>L.04</v>
      </c>
    </row>
    <row r="858" spans="1:11" x14ac:dyDescent="0.3">
      <c r="A858" s="29">
        <v>14</v>
      </c>
      <c r="B858" s="29">
        <v>2</v>
      </c>
      <c r="C858" s="29">
        <v>23</v>
      </c>
      <c r="D858" s="28" t="s">
        <v>48</v>
      </c>
      <c r="E858" s="28" t="s">
        <v>84</v>
      </c>
      <c r="J858" s="28" t="str">
        <f t="shared" si="26"/>
        <v>H.04</v>
      </c>
      <c r="K858" s="28" t="str">
        <f t="shared" si="27"/>
        <v>B.04</v>
      </c>
    </row>
    <row r="859" spans="1:11" x14ac:dyDescent="0.3">
      <c r="A859" s="29">
        <v>14</v>
      </c>
      <c r="B859" s="29">
        <v>2</v>
      </c>
      <c r="C859" s="29">
        <v>24</v>
      </c>
      <c r="D859" s="28" t="s">
        <v>96</v>
      </c>
      <c r="E859" s="28" t="s">
        <v>102</v>
      </c>
      <c r="J859" s="28" t="str">
        <f t="shared" si="26"/>
        <v>K.04</v>
      </c>
      <c r="K859" s="28" t="str">
        <f t="shared" si="27"/>
        <v>J.04</v>
      </c>
    </row>
    <row r="860" spans="1:11" x14ac:dyDescent="0.3">
      <c r="A860" s="29">
        <v>14</v>
      </c>
      <c r="B860" s="29">
        <v>2</v>
      </c>
      <c r="C860" s="29">
        <v>25</v>
      </c>
      <c r="D860" s="28" t="s">
        <v>72</v>
      </c>
      <c r="E860" s="28" t="s">
        <v>60</v>
      </c>
      <c r="J860" s="28" t="str">
        <f t="shared" si="26"/>
        <v>D.04</v>
      </c>
      <c r="K860" s="28" t="str">
        <f t="shared" si="27"/>
        <v>F.04</v>
      </c>
    </row>
    <row r="861" spans="1:11" x14ac:dyDescent="0.3">
      <c r="A861" s="29">
        <v>14</v>
      </c>
      <c r="B861" s="29">
        <v>2</v>
      </c>
      <c r="C861" s="29">
        <v>26</v>
      </c>
      <c r="D861" s="28" t="s">
        <v>78</v>
      </c>
      <c r="E861" s="28" t="s">
        <v>66</v>
      </c>
      <c r="J861" s="28" t="str">
        <f t="shared" ref="J861:J924" si="28">E861</f>
        <v>E.04</v>
      </c>
      <c r="K861" s="28" t="str">
        <f t="shared" ref="K861:K924" si="29">D861</f>
        <v>G.04</v>
      </c>
    </row>
    <row r="862" spans="1:11" x14ac:dyDescent="0.3">
      <c r="A862" s="29">
        <v>14</v>
      </c>
      <c r="B862" s="29">
        <v>2</v>
      </c>
      <c r="C862" s="29">
        <v>27</v>
      </c>
      <c r="D862" s="28" t="s">
        <v>38</v>
      </c>
      <c r="E862" s="28" t="s">
        <v>54</v>
      </c>
      <c r="J862" s="28" t="str">
        <f t="shared" si="28"/>
        <v>C.04</v>
      </c>
      <c r="K862" s="28" t="str">
        <f t="shared" si="29"/>
        <v>A.04</v>
      </c>
    </row>
    <row r="863" spans="1:11" x14ac:dyDescent="0.3">
      <c r="A863" s="29">
        <v>14</v>
      </c>
      <c r="B863" s="29">
        <v>2</v>
      </c>
      <c r="C863" s="29">
        <v>28</v>
      </c>
      <c r="D863" s="28" t="s">
        <v>114</v>
      </c>
      <c r="E863" s="28" t="s">
        <v>90</v>
      </c>
      <c r="J863" s="28" t="str">
        <f t="shared" si="28"/>
        <v>I.04</v>
      </c>
      <c r="K863" s="28" t="str">
        <f t="shared" si="29"/>
        <v>M.04</v>
      </c>
    </row>
    <row r="864" spans="1:11" x14ac:dyDescent="0.3">
      <c r="A864" s="29">
        <v>14</v>
      </c>
      <c r="B864" s="29">
        <v>2</v>
      </c>
      <c r="C864" s="29">
        <v>29</v>
      </c>
      <c r="D864" s="28" t="s">
        <v>97</v>
      </c>
      <c r="E864" s="28" t="s">
        <v>91</v>
      </c>
      <c r="J864" s="28" t="str">
        <f t="shared" si="28"/>
        <v>I.05</v>
      </c>
      <c r="K864" s="28" t="str">
        <f t="shared" si="29"/>
        <v>J.05</v>
      </c>
    </row>
    <row r="865" spans="1:11" x14ac:dyDescent="0.3">
      <c r="A865" s="29">
        <v>14</v>
      </c>
      <c r="B865" s="29">
        <v>2</v>
      </c>
      <c r="C865" s="29">
        <v>30</v>
      </c>
      <c r="D865" s="28" t="s">
        <v>115</v>
      </c>
      <c r="E865" s="28" t="s">
        <v>61</v>
      </c>
      <c r="J865" s="28" t="str">
        <f t="shared" si="28"/>
        <v>D.05</v>
      </c>
      <c r="K865" s="28" t="str">
        <f t="shared" si="29"/>
        <v>M.05</v>
      </c>
    </row>
    <row r="866" spans="1:11" x14ac:dyDescent="0.3">
      <c r="A866" s="29">
        <v>14</v>
      </c>
      <c r="B866" s="29">
        <v>2</v>
      </c>
      <c r="C866" s="29">
        <v>31</v>
      </c>
      <c r="D866" s="28" t="s">
        <v>79</v>
      </c>
      <c r="E866" s="28" t="s">
        <v>40</v>
      </c>
      <c r="J866" s="28" t="str">
        <f t="shared" si="28"/>
        <v>A.05</v>
      </c>
      <c r="K866" s="28" t="str">
        <f t="shared" si="29"/>
        <v>G.05</v>
      </c>
    </row>
    <row r="867" spans="1:11" x14ac:dyDescent="0.3">
      <c r="A867" s="29">
        <v>14</v>
      </c>
      <c r="B867" s="29">
        <v>2</v>
      </c>
      <c r="C867" s="29">
        <v>32</v>
      </c>
      <c r="D867" s="28" t="s">
        <v>109</v>
      </c>
      <c r="E867" s="28" t="s">
        <v>55</v>
      </c>
      <c r="J867" s="28" t="str">
        <f t="shared" si="28"/>
        <v>C.05</v>
      </c>
      <c r="K867" s="28" t="str">
        <f t="shared" si="29"/>
        <v>L.05</v>
      </c>
    </row>
    <row r="868" spans="1:11" x14ac:dyDescent="0.3">
      <c r="A868" s="29">
        <v>14</v>
      </c>
      <c r="B868" s="29">
        <v>2</v>
      </c>
      <c r="C868" s="29">
        <v>33</v>
      </c>
      <c r="D868" s="28" t="s">
        <v>67</v>
      </c>
      <c r="E868" s="28" t="s">
        <v>49</v>
      </c>
      <c r="J868" s="28" t="str">
        <f t="shared" si="28"/>
        <v>B.05</v>
      </c>
      <c r="K868" s="28" t="str">
        <f t="shared" si="29"/>
        <v>E.05</v>
      </c>
    </row>
    <row r="869" spans="1:11" x14ac:dyDescent="0.3">
      <c r="A869" s="29">
        <v>14</v>
      </c>
      <c r="B869" s="29">
        <v>2</v>
      </c>
      <c r="C869" s="29">
        <v>34</v>
      </c>
      <c r="D869" s="28" t="s">
        <v>73</v>
      </c>
      <c r="E869" s="28" t="s">
        <v>121</v>
      </c>
      <c r="J869" s="28" t="str">
        <f t="shared" si="28"/>
        <v>N.05</v>
      </c>
      <c r="K869" s="28" t="str">
        <f t="shared" si="29"/>
        <v>F.05</v>
      </c>
    </row>
    <row r="870" spans="1:11" x14ac:dyDescent="0.3">
      <c r="A870" s="29">
        <v>14</v>
      </c>
      <c r="B870" s="29">
        <v>2</v>
      </c>
      <c r="C870" s="29">
        <v>35</v>
      </c>
      <c r="D870" s="28" t="s">
        <v>85</v>
      </c>
      <c r="E870" s="28" t="s">
        <v>103</v>
      </c>
      <c r="J870" s="28" t="str">
        <f t="shared" si="28"/>
        <v>K.05</v>
      </c>
      <c r="K870" s="28" t="str">
        <f t="shared" si="29"/>
        <v>H.05</v>
      </c>
    </row>
    <row r="871" spans="1:11" x14ac:dyDescent="0.3">
      <c r="A871" s="29">
        <v>14</v>
      </c>
      <c r="B871" s="29">
        <v>2</v>
      </c>
      <c r="C871" s="29">
        <v>36</v>
      </c>
      <c r="D871" s="28" t="s">
        <v>56</v>
      </c>
      <c r="E871" s="28" t="s">
        <v>80</v>
      </c>
      <c r="J871" s="28" t="str">
        <f t="shared" si="28"/>
        <v>G.06</v>
      </c>
      <c r="K871" s="28" t="str">
        <f t="shared" si="29"/>
        <v>C.06</v>
      </c>
    </row>
    <row r="872" spans="1:11" x14ac:dyDescent="0.3">
      <c r="A872" s="29">
        <v>14</v>
      </c>
      <c r="B872" s="29">
        <v>2</v>
      </c>
      <c r="C872" s="29">
        <v>37</v>
      </c>
      <c r="D872" s="28" t="s">
        <v>104</v>
      </c>
      <c r="E872" s="28" t="s">
        <v>98</v>
      </c>
      <c r="J872" s="28" t="str">
        <f t="shared" si="28"/>
        <v>J.06</v>
      </c>
      <c r="K872" s="28" t="str">
        <f t="shared" si="29"/>
        <v>K.06</v>
      </c>
    </row>
    <row r="873" spans="1:11" x14ac:dyDescent="0.3">
      <c r="A873" s="29">
        <v>14</v>
      </c>
      <c r="B873" s="29">
        <v>2</v>
      </c>
      <c r="C873" s="29">
        <v>38</v>
      </c>
      <c r="D873" s="28" t="s">
        <v>42</v>
      </c>
      <c r="E873" s="28" t="s">
        <v>116</v>
      </c>
      <c r="J873" s="28" t="str">
        <f t="shared" si="28"/>
        <v>M.06</v>
      </c>
      <c r="K873" s="28" t="str">
        <f t="shared" si="29"/>
        <v>A.06</v>
      </c>
    </row>
    <row r="874" spans="1:11" x14ac:dyDescent="0.3">
      <c r="A874" s="29">
        <v>14</v>
      </c>
      <c r="B874" s="29">
        <v>2</v>
      </c>
      <c r="C874" s="29">
        <v>39</v>
      </c>
      <c r="D874" s="28" t="s">
        <v>110</v>
      </c>
      <c r="E874" s="28" t="s">
        <v>92</v>
      </c>
      <c r="J874" s="28" t="str">
        <f t="shared" si="28"/>
        <v>I.06</v>
      </c>
      <c r="K874" s="28" t="str">
        <f t="shared" si="29"/>
        <v>L.06</v>
      </c>
    </row>
    <row r="875" spans="1:11" x14ac:dyDescent="0.3">
      <c r="A875" s="29">
        <v>14</v>
      </c>
      <c r="B875" s="29">
        <v>2</v>
      </c>
      <c r="C875" s="29">
        <v>40</v>
      </c>
      <c r="D875" s="28" t="s">
        <v>50</v>
      </c>
      <c r="E875" s="28" t="s">
        <v>74</v>
      </c>
      <c r="J875" s="28" t="str">
        <f t="shared" si="28"/>
        <v>F.06</v>
      </c>
      <c r="K875" s="28" t="str">
        <f t="shared" si="29"/>
        <v>B.06</v>
      </c>
    </row>
    <row r="876" spans="1:11" x14ac:dyDescent="0.3">
      <c r="A876" s="29">
        <v>14</v>
      </c>
      <c r="B876" s="29">
        <v>2</v>
      </c>
      <c r="C876" s="29">
        <v>41</v>
      </c>
      <c r="D876" s="28" t="s">
        <v>68</v>
      </c>
      <c r="E876" s="28" t="s">
        <v>62</v>
      </c>
      <c r="J876" s="28" t="str">
        <f t="shared" si="28"/>
        <v>D.06</v>
      </c>
      <c r="K876" s="28" t="str">
        <f t="shared" si="29"/>
        <v>E.06</v>
      </c>
    </row>
    <row r="877" spans="1:11" x14ac:dyDescent="0.3">
      <c r="A877" s="29">
        <v>14</v>
      </c>
      <c r="B877" s="29">
        <v>2</v>
      </c>
      <c r="C877" s="29">
        <v>42</v>
      </c>
      <c r="D877" s="28" t="s">
        <v>122</v>
      </c>
      <c r="E877" s="28" t="s">
        <v>86</v>
      </c>
      <c r="J877" s="28" t="str">
        <f t="shared" si="28"/>
        <v>H.06</v>
      </c>
      <c r="K877" s="28" t="str">
        <f t="shared" si="29"/>
        <v>N.06</v>
      </c>
    </row>
    <row r="878" spans="1:11" x14ac:dyDescent="0.3">
      <c r="A878" s="29">
        <v>14</v>
      </c>
      <c r="B878" s="29">
        <v>3</v>
      </c>
      <c r="C878" s="29">
        <v>1</v>
      </c>
      <c r="D878" s="28" t="s">
        <v>57</v>
      </c>
      <c r="E878" s="28" t="s">
        <v>75</v>
      </c>
      <c r="J878" s="28" t="str">
        <f t="shared" si="28"/>
        <v>G.01</v>
      </c>
      <c r="K878" s="28" t="str">
        <f t="shared" si="29"/>
        <v>D.01</v>
      </c>
    </row>
    <row r="879" spans="1:11" x14ac:dyDescent="0.3">
      <c r="A879" s="29">
        <v>14</v>
      </c>
      <c r="B879" s="29">
        <v>3</v>
      </c>
      <c r="C879" s="29">
        <v>2</v>
      </c>
      <c r="D879" s="28" t="s">
        <v>45</v>
      </c>
      <c r="E879" s="28" t="s">
        <v>69</v>
      </c>
      <c r="J879" s="28" t="str">
        <f t="shared" si="28"/>
        <v>F.01</v>
      </c>
      <c r="K879" s="28" t="str">
        <f t="shared" si="29"/>
        <v>B.01</v>
      </c>
    </row>
    <row r="880" spans="1:11" x14ac:dyDescent="0.3">
      <c r="A880" s="29">
        <v>14</v>
      </c>
      <c r="B880" s="29">
        <v>3</v>
      </c>
      <c r="C880" s="29">
        <v>3</v>
      </c>
      <c r="D880" s="28" t="s">
        <v>51</v>
      </c>
      <c r="E880" s="28" t="s">
        <v>99</v>
      </c>
      <c r="J880" s="28" t="str">
        <f t="shared" si="28"/>
        <v>K.01</v>
      </c>
      <c r="K880" s="28" t="str">
        <f t="shared" si="29"/>
        <v>C.01</v>
      </c>
    </row>
    <row r="881" spans="1:11" x14ac:dyDescent="0.3">
      <c r="A881" s="29">
        <v>14</v>
      </c>
      <c r="B881" s="29">
        <v>3</v>
      </c>
      <c r="C881" s="29">
        <v>4</v>
      </c>
      <c r="D881" s="28" t="s">
        <v>105</v>
      </c>
      <c r="E881" s="28" t="s">
        <v>63</v>
      </c>
      <c r="J881" s="28" t="str">
        <f t="shared" si="28"/>
        <v>E.01</v>
      </c>
      <c r="K881" s="28" t="str">
        <f t="shared" si="29"/>
        <v>L.01</v>
      </c>
    </row>
    <row r="882" spans="1:11" x14ac:dyDescent="0.3">
      <c r="A882" s="29">
        <v>14</v>
      </c>
      <c r="B882" s="29">
        <v>3</v>
      </c>
      <c r="C882" s="29">
        <v>5</v>
      </c>
      <c r="D882" s="28" t="s">
        <v>81</v>
      </c>
      <c r="E882" s="28" t="s">
        <v>87</v>
      </c>
      <c r="J882" s="28" t="str">
        <f t="shared" si="28"/>
        <v>I.01</v>
      </c>
      <c r="K882" s="28" t="str">
        <f t="shared" si="29"/>
        <v>H.01</v>
      </c>
    </row>
    <row r="883" spans="1:11" x14ac:dyDescent="0.3">
      <c r="A883" s="29">
        <v>14</v>
      </c>
      <c r="B883" s="29">
        <v>3</v>
      </c>
      <c r="C883" s="29">
        <v>6</v>
      </c>
      <c r="D883" s="28" t="s">
        <v>111</v>
      </c>
      <c r="E883" s="28" t="s">
        <v>93</v>
      </c>
      <c r="J883" s="28" t="str">
        <f t="shared" si="28"/>
        <v>J.01</v>
      </c>
      <c r="K883" s="28" t="str">
        <f t="shared" si="29"/>
        <v>M.01</v>
      </c>
    </row>
    <row r="884" spans="1:11" x14ac:dyDescent="0.3">
      <c r="A884" s="29">
        <v>14</v>
      </c>
      <c r="B884" s="29">
        <v>3</v>
      </c>
      <c r="C884" s="29">
        <v>7</v>
      </c>
      <c r="D884" s="28" t="s">
        <v>117</v>
      </c>
      <c r="E884" s="28" t="s">
        <v>32</v>
      </c>
      <c r="J884" s="28" t="str">
        <f t="shared" si="28"/>
        <v>A.01</v>
      </c>
      <c r="K884" s="28" t="str">
        <f t="shared" si="29"/>
        <v>N.01</v>
      </c>
    </row>
    <row r="885" spans="1:11" x14ac:dyDescent="0.3">
      <c r="A885" s="29">
        <v>14</v>
      </c>
      <c r="B885" s="29">
        <v>3</v>
      </c>
      <c r="C885" s="29">
        <v>8</v>
      </c>
      <c r="D885" s="28" t="s">
        <v>64</v>
      </c>
      <c r="E885" s="28" t="s">
        <v>118</v>
      </c>
      <c r="J885" s="28" t="str">
        <f t="shared" si="28"/>
        <v>N.02</v>
      </c>
      <c r="K885" s="28" t="str">
        <f t="shared" si="29"/>
        <v>E.02</v>
      </c>
    </row>
    <row r="886" spans="1:11" x14ac:dyDescent="0.3">
      <c r="A886" s="29">
        <v>14</v>
      </c>
      <c r="B886" s="29">
        <v>3</v>
      </c>
      <c r="C886" s="29">
        <v>9</v>
      </c>
      <c r="D886" s="28" t="s">
        <v>82</v>
      </c>
      <c r="E886" s="28" t="s">
        <v>94</v>
      </c>
      <c r="J886" s="28" t="str">
        <f t="shared" si="28"/>
        <v>J.02</v>
      </c>
      <c r="K886" s="28" t="str">
        <f t="shared" si="29"/>
        <v>H.02</v>
      </c>
    </row>
    <row r="887" spans="1:11" x14ac:dyDescent="0.3">
      <c r="A887" s="29">
        <v>14</v>
      </c>
      <c r="B887" s="29">
        <v>3</v>
      </c>
      <c r="C887" s="29">
        <v>10</v>
      </c>
      <c r="D887" s="28" t="s">
        <v>52</v>
      </c>
      <c r="E887" s="28" t="s">
        <v>46</v>
      </c>
      <c r="J887" s="28" t="str">
        <f t="shared" si="28"/>
        <v>B.02</v>
      </c>
      <c r="K887" s="28" t="str">
        <f t="shared" si="29"/>
        <v>C.02</v>
      </c>
    </row>
    <row r="888" spans="1:11" x14ac:dyDescent="0.3">
      <c r="A888" s="29">
        <v>14</v>
      </c>
      <c r="B888" s="29">
        <v>3</v>
      </c>
      <c r="C888" s="29">
        <v>11</v>
      </c>
      <c r="D888" s="28" t="s">
        <v>100</v>
      </c>
      <c r="E888" s="28" t="s">
        <v>58</v>
      </c>
      <c r="J888" s="28" t="str">
        <f t="shared" si="28"/>
        <v>D.02</v>
      </c>
      <c r="K888" s="28" t="str">
        <f t="shared" si="29"/>
        <v>K.02</v>
      </c>
    </row>
    <row r="889" spans="1:11" x14ac:dyDescent="0.3">
      <c r="A889" s="29">
        <v>14</v>
      </c>
      <c r="B889" s="29">
        <v>3</v>
      </c>
      <c r="C889" s="29">
        <v>12</v>
      </c>
      <c r="D889" s="28" t="s">
        <v>88</v>
      </c>
      <c r="E889" s="28" t="s">
        <v>76</v>
      </c>
      <c r="J889" s="28" t="str">
        <f t="shared" si="28"/>
        <v>G.02</v>
      </c>
      <c r="K889" s="28" t="str">
        <f t="shared" si="29"/>
        <v>I.02</v>
      </c>
    </row>
    <row r="890" spans="1:11" x14ac:dyDescent="0.3">
      <c r="A890" s="29">
        <v>14</v>
      </c>
      <c r="B890" s="29">
        <v>3</v>
      </c>
      <c r="C890" s="29">
        <v>13</v>
      </c>
      <c r="D890" s="28" t="s">
        <v>106</v>
      </c>
      <c r="E890" s="28" t="s">
        <v>34</v>
      </c>
      <c r="J890" s="28" t="str">
        <f t="shared" si="28"/>
        <v>A.02</v>
      </c>
      <c r="K890" s="28" t="str">
        <f t="shared" si="29"/>
        <v>L.02</v>
      </c>
    </row>
    <row r="891" spans="1:11" x14ac:dyDescent="0.3">
      <c r="A891" s="29">
        <v>14</v>
      </c>
      <c r="B891" s="29">
        <v>3</v>
      </c>
      <c r="C891" s="29">
        <v>14</v>
      </c>
      <c r="D891" s="28" t="s">
        <v>70</v>
      </c>
      <c r="E891" s="28" t="s">
        <v>112</v>
      </c>
      <c r="J891" s="28" t="str">
        <f t="shared" si="28"/>
        <v>M.02</v>
      </c>
      <c r="K891" s="28" t="str">
        <f t="shared" si="29"/>
        <v>F.02</v>
      </c>
    </row>
    <row r="892" spans="1:11" x14ac:dyDescent="0.3">
      <c r="A892" s="29">
        <v>14</v>
      </c>
      <c r="B892" s="29">
        <v>3</v>
      </c>
      <c r="C892" s="29">
        <v>15</v>
      </c>
      <c r="D892" s="28" t="s">
        <v>36</v>
      </c>
      <c r="E892" s="28" t="s">
        <v>113</v>
      </c>
      <c r="J892" s="28" t="str">
        <f t="shared" si="28"/>
        <v>M.03</v>
      </c>
      <c r="K892" s="28" t="str">
        <f t="shared" si="29"/>
        <v>A.03</v>
      </c>
    </row>
    <row r="893" spans="1:11" x14ac:dyDescent="0.3">
      <c r="A893" s="29">
        <v>14</v>
      </c>
      <c r="B893" s="29">
        <v>3</v>
      </c>
      <c r="C893" s="29">
        <v>16</v>
      </c>
      <c r="D893" s="28" t="s">
        <v>95</v>
      </c>
      <c r="E893" s="28" t="s">
        <v>53</v>
      </c>
      <c r="J893" s="28" t="str">
        <f t="shared" si="28"/>
        <v>C.03</v>
      </c>
      <c r="K893" s="28" t="str">
        <f t="shared" si="29"/>
        <v>J.03</v>
      </c>
    </row>
    <row r="894" spans="1:11" x14ac:dyDescent="0.3">
      <c r="A894" s="29">
        <v>14</v>
      </c>
      <c r="B894" s="29">
        <v>3</v>
      </c>
      <c r="C894" s="29">
        <v>17</v>
      </c>
      <c r="D894" s="28" t="s">
        <v>59</v>
      </c>
      <c r="E894" s="28" t="s">
        <v>89</v>
      </c>
      <c r="J894" s="28" t="str">
        <f t="shared" si="28"/>
        <v>I.03</v>
      </c>
      <c r="K894" s="28" t="str">
        <f t="shared" si="29"/>
        <v>D.03</v>
      </c>
    </row>
    <row r="895" spans="1:11" x14ac:dyDescent="0.3">
      <c r="A895" s="29">
        <v>14</v>
      </c>
      <c r="B895" s="29">
        <v>3</v>
      </c>
      <c r="C895" s="29">
        <v>18</v>
      </c>
      <c r="D895" s="28" t="s">
        <v>47</v>
      </c>
      <c r="E895" s="28" t="s">
        <v>77</v>
      </c>
      <c r="J895" s="28" t="str">
        <f t="shared" si="28"/>
        <v>G.03</v>
      </c>
      <c r="K895" s="28" t="str">
        <f t="shared" si="29"/>
        <v>B.03</v>
      </c>
    </row>
    <row r="896" spans="1:11" x14ac:dyDescent="0.3">
      <c r="A896" s="29">
        <v>14</v>
      </c>
      <c r="B896" s="29">
        <v>3</v>
      </c>
      <c r="C896" s="29">
        <v>19</v>
      </c>
      <c r="D896" s="28" t="s">
        <v>71</v>
      </c>
      <c r="E896" s="28" t="s">
        <v>107</v>
      </c>
      <c r="J896" s="28" t="str">
        <f t="shared" si="28"/>
        <v>L.03</v>
      </c>
      <c r="K896" s="28" t="str">
        <f t="shared" si="29"/>
        <v>F.03</v>
      </c>
    </row>
    <row r="897" spans="1:11" x14ac:dyDescent="0.3">
      <c r="A897" s="29">
        <v>14</v>
      </c>
      <c r="B897" s="29">
        <v>3</v>
      </c>
      <c r="C897" s="29">
        <v>20</v>
      </c>
      <c r="D897" s="28" t="s">
        <v>83</v>
      </c>
      <c r="E897" s="28" t="s">
        <v>101</v>
      </c>
      <c r="J897" s="28" t="str">
        <f t="shared" si="28"/>
        <v>K.03</v>
      </c>
      <c r="K897" s="28" t="str">
        <f t="shared" si="29"/>
        <v>H.03</v>
      </c>
    </row>
    <row r="898" spans="1:11" x14ac:dyDescent="0.3">
      <c r="A898" s="29">
        <v>14</v>
      </c>
      <c r="B898" s="29">
        <v>3</v>
      </c>
      <c r="C898" s="29">
        <v>21</v>
      </c>
      <c r="D898" s="28" t="s">
        <v>119</v>
      </c>
      <c r="E898" s="28" t="s">
        <v>65</v>
      </c>
      <c r="J898" s="28" t="str">
        <f t="shared" si="28"/>
        <v>E.03</v>
      </c>
      <c r="K898" s="28" t="str">
        <f t="shared" si="29"/>
        <v>N.03</v>
      </c>
    </row>
    <row r="899" spans="1:11" x14ac:dyDescent="0.3">
      <c r="A899" s="29">
        <v>14</v>
      </c>
      <c r="B899" s="29">
        <v>3</v>
      </c>
      <c r="C899" s="29">
        <v>22</v>
      </c>
      <c r="D899" s="28" t="s">
        <v>120</v>
      </c>
      <c r="E899" s="28" t="s">
        <v>96</v>
      </c>
      <c r="J899" s="28" t="str">
        <f t="shared" si="28"/>
        <v>J.04</v>
      </c>
      <c r="K899" s="28" t="str">
        <f t="shared" si="29"/>
        <v>N.04</v>
      </c>
    </row>
    <row r="900" spans="1:11" x14ac:dyDescent="0.3">
      <c r="A900" s="29">
        <v>14</v>
      </c>
      <c r="B900" s="29">
        <v>3</v>
      </c>
      <c r="C900" s="29">
        <v>23</v>
      </c>
      <c r="D900" s="28" t="s">
        <v>90</v>
      </c>
      <c r="E900" s="28" t="s">
        <v>54</v>
      </c>
      <c r="J900" s="28" t="str">
        <f t="shared" si="28"/>
        <v>C.04</v>
      </c>
      <c r="K900" s="28" t="str">
        <f t="shared" si="29"/>
        <v>I.04</v>
      </c>
    </row>
    <row r="901" spans="1:11" x14ac:dyDescent="0.3">
      <c r="A901" s="29">
        <v>14</v>
      </c>
      <c r="B901" s="29">
        <v>3</v>
      </c>
      <c r="C901" s="29">
        <v>24</v>
      </c>
      <c r="D901" s="28" t="s">
        <v>60</v>
      </c>
      <c r="E901" s="28" t="s">
        <v>84</v>
      </c>
      <c r="J901" s="28" t="str">
        <f t="shared" si="28"/>
        <v>H.04</v>
      </c>
      <c r="K901" s="28" t="str">
        <f t="shared" si="29"/>
        <v>D.04</v>
      </c>
    </row>
    <row r="902" spans="1:11" x14ac:dyDescent="0.3">
      <c r="A902" s="29">
        <v>14</v>
      </c>
      <c r="B902" s="29">
        <v>3</v>
      </c>
      <c r="C902" s="29">
        <v>25</v>
      </c>
      <c r="D902" s="28" t="s">
        <v>78</v>
      </c>
      <c r="E902" s="28" t="s">
        <v>102</v>
      </c>
      <c r="J902" s="28" t="str">
        <f t="shared" si="28"/>
        <v>K.04</v>
      </c>
      <c r="K902" s="28" t="str">
        <f t="shared" si="29"/>
        <v>G.04</v>
      </c>
    </row>
    <row r="903" spans="1:11" x14ac:dyDescent="0.3">
      <c r="A903" s="29">
        <v>14</v>
      </c>
      <c r="B903" s="29">
        <v>3</v>
      </c>
      <c r="C903" s="29">
        <v>26</v>
      </c>
      <c r="D903" s="28" t="s">
        <v>114</v>
      </c>
      <c r="E903" s="28" t="s">
        <v>48</v>
      </c>
      <c r="J903" s="28" t="str">
        <f t="shared" si="28"/>
        <v>B.04</v>
      </c>
      <c r="K903" s="28" t="str">
        <f t="shared" si="29"/>
        <v>M.04</v>
      </c>
    </row>
    <row r="904" spans="1:11" x14ac:dyDescent="0.3">
      <c r="A904" s="29">
        <v>14</v>
      </c>
      <c r="B904" s="29">
        <v>3</v>
      </c>
      <c r="C904" s="29">
        <v>27</v>
      </c>
      <c r="D904" s="28" t="s">
        <v>66</v>
      </c>
      <c r="E904" s="28" t="s">
        <v>38</v>
      </c>
      <c r="J904" s="28" t="str">
        <f t="shared" si="28"/>
        <v>A.04</v>
      </c>
      <c r="K904" s="28" t="str">
        <f t="shared" si="29"/>
        <v>E.04</v>
      </c>
    </row>
    <row r="905" spans="1:11" x14ac:dyDescent="0.3">
      <c r="A905" s="29">
        <v>14</v>
      </c>
      <c r="B905" s="29">
        <v>3</v>
      </c>
      <c r="C905" s="29">
        <v>28</v>
      </c>
      <c r="D905" s="28" t="s">
        <v>108</v>
      </c>
      <c r="E905" s="28" t="s">
        <v>72</v>
      </c>
      <c r="J905" s="28" t="str">
        <f t="shared" si="28"/>
        <v>F.04</v>
      </c>
      <c r="K905" s="28" t="str">
        <f t="shared" si="29"/>
        <v>L.04</v>
      </c>
    </row>
    <row r="906" spans="1:11" x14ac:dyDescent="0.3">
      <c r="A906" s="29">
        <v>14</v>
      </c>
      <c r="B906" s="29">
        <v>3</v>
      </c>
      <c r="C906" s="29">
        <v>29</v>
      </c>
      <c r="D906" s="28" t="s">
        <v>91</v>
      </c>
      <c r="E906" s="28" t="s">
        <v>103</v>
      </c>
      <c r="J906" s="28" t="str">
        <f t="shared" si="28"/>
        <v>K.05</v>
      </c>
      <c r="K906" s="28" t="str">
        <f t="shared" si="29"/>
        <v>I.05</v>
      </c>
    </row>
    <row r="907" spans="1:11" x14ac:dyDescent="0.3">
      <c r="A907" s="29">
        <v>14</v>
      </c>
      <c r="B907" s="29">
        <v>3</v>
      </c>
      <c r="C907" s="29">
        <v>30</v>
      </c>
      <c r="D907" s="28" t="s">
        <v>85</v>
      </c>
      <c r="E907" s="28" t="s">
        <v>109</v>
      </c>
      <c r="J907" s="28" t="str">
        <f t="shared" si="28"/>
        <v>L.05</v>
      </c>
      <c r="K907" s="28" t="str">
        <f t="shared" si="29"/>
        <v>H.05</v>
      </c>
    </row>
    <row r="908" spans="1:11" x14ac:dyDescent="0.3">
      <c r="A908" s="29">
        <v>14</v>
      </c>
      <c r="B908" s="29">
        <v>3</v>
      </c>
      <c r="C908" s="29">
        <v>31</v>
      </c>
      <c r="D908" s="28" t="s">
        <v>61</v>
      </c>
      <c r="E908" s="28" t="s">
        <v>55</v>
      </c>
      <c r="J908" s="28" t="str">
        <f t="shared" si="28"/>
        <v>C.05</v>
      </c>
      <c r="K908" s="28" t="str">
        <f t="shared" si="29"/>
        <v>D.05</v>
      </c>
    </row>
    <row r="909" spans="1:11" x14ac:dyDescent="0.3">
      <c r="A909" s="29">
        <v>14</v>
      </c>
      <c r="B909" s="29">
        <v>3</v>
      </c>
      <c r="C909" s="29">
        <v>32</v>
      </c>
      <c r="D909" s="28" t="s">
        <v>67</v>
      </c>
      <c r="E909" s="28" t="s">
        <v>115</v>
      </c>
      <c r="J909" s="28" t="str">
        <f t="shared" si="28"/>
        <v>M.05</v>
      </c>
      <c r="K909" s="28" t="str">
        <f t="shared" si="29"/>
        <v>E.05</v>
      </c>
    </row>
    <row r="910" spans="1:11" x14ac:dyDescent="0.3">
      <c r="A910" s="29">
        <v>14</v>
      </c>
      <c r="B910" s="29">
        <v>3</v>
      </c>
      <c r="C910" s="29">
        <v>33</v>
      </c>
      <c r="D910" s="28" t="s">
        <v>97</v>
      </c>
      <c r="E910" s="28" t="s">
        <v>79</v>
      </c>
      <c r="J910" s="28" t="str">
        <f t="shared" si="28"/>
        <v>G.05</v>
      </c>
      <c r="K910" s="28" t="str">
        <f t="shared" si="29"/>
        <v>J.05</v>
      </c>
    </row>
    <row r="911" spans="1:11" x14ac:dyDescent="0.3">
      <c r="A911" s="29">
        <v>14</v>
      </c>
      <c r="B911" s="29">
        <v>3</v>
      </c>
      <c r="C911" s="29">
        <v>34</v>
      </c>
      <c r="D911" s="137" t="s">
        <v>121</v>
      </c>
      <c r="E911" s="137" t="s">
        <v>49</v>
      </c>
      <c r="J911" s="28" t="str">
        <f t="shared" si="28"/>
        <v>B.05</v>
      </c>
      <c r="K911" s="28" t="str">
        <f t="shared" si="29"/>
        <v>N.05</v>
      </c>
    </row>
    <row r="912" spans="1:11" x14ac:dyDescent="0.3">
      <c r="A912" s="29">
        <v>14</v>
      </c>
      <c r="B912" s="29">
        <v>3</v>
      </c>
      <c r="C912" s="29">
        <v>35</v>
      </c>
      <c r="D912" s="137" t="s">
        <v>40</v>
      </c>
      <c r="E912" s="137" t="s">
        <v>73</v>
      </c>
      <c r="J912" s="28" t="str">
        <f t="shared" si="28"/>
        <v>F.05</v>
      </c>
      <c r="K912" s="28" t="str">
        <f t="shared" si="29"/>
        <v>A.05</v>
      </c>
    </row>
    <row r="913" spans="1:11" x14ac:dyDescent="0.3">
      <c r="A913" s="29">
        <v>14</v>
      </c>
      <c r="B913" s="29">
        <v>3</v>
      </c>
      <c r="C913" s="29">
        <v>36</v>
      </c>
      <c r="D913" s="137" t="s">
        <v>50</v>
      </c>
      <c r="E913" s="137" t="s">
        <v>92</v>
      </c>
      <c r="J913" s="28" t="str">
        <f t="shared" si="28"/>
        <v>I.06</v>
      </c>
      <c r="K913" s="28" t="str">
        <f t="shared" si="29"/>
        <v>B.06</v>
      </c>
    </row>
    <row r="914" spans="1:11" x14ac:dyDescent="0.3">
      <c r="A914" s="29">
        <v>14</v>
      </c>
      <c r="B914" s="29">
        <v>3</v>
      </c>
      <c r="C914" s="29">
        <v>37</v>
      </c>
      <c r="D914" s="137" t="s">
        <v>74</v>
      </c>
      <c r="E914" s="137" t="s">
        <v>80</v>
      </c>
      <c r="J914" s="28" t="str">
        <f t="shared" si="28"/>
        <v>G.06</v>
      </c>
      <c r="K914" s="28" t="str">
        <f t="shared" si="29"/>
        <v>F.06</v>
      </c>
    </row>
    <row r="915" spans="1:11" x14ac:dyDescent="0.3">
      <c r="A915" s="29">
        <v>14</v>
      </c>
      <c r="B915" s="29">
        <v>3</v>
      </c>
      <c r="C915" s="29">
        <v>38</v>
      </c>
      <c r="D915" s="137" t="s">
        <v>122</v>
      </c>
      <c r="E915" s="137" t="s">
        <v>104</v>
      </c>
      <c r="J915" s="28" t="str">
        <f t="shared" si="28"/>
        <v>K.06</v>
      </c>
      <c r="K915" s="28" t="str">
        <f t="shared" si="29"/>
        <v>N.06</v>
      </c>
    </row>
    <row r="916" spans="1:11" x14ac:dyDescent="0.3">
      <c r="A916" s="29">
        <v>14</v>
      </c>
      <c r="B916" s="29">
        <v>3</v>
      </c>
      <c r="C916" s="29">
        <v>39</v>
      </c>
      <c r="D916" s="137" t="s">
        <v>56</v>
      </c>
      <c r="E916" s="137" t="s">
        <v>116</v>
      </c>
      <c r="J916" s="28" t="str">
        <f t="shared" si="28"/>
        <v>M.06</v>
      </c>
      <c r="K916" s="28" t="str">
        <f t="shared" si="29"/>
        <v>C.06</v>
      </c>
    </row>
    <row r="917" spans="1:11" x14ac:dyDescent="0.3">
      <c r="A917" s="29">
        <v>14</v>
      </c>
      <c r="B917" s="29">
        <v>3</v>
      </c>
      <c r="C917" s="29">
        <v>40</v>
      </c>
      <c r="D917" s="137" t="s">
        <v>98</v>
      </c>
      <c r="E917" s="137" t="s">
        <v>62</v>
      </c>
      <c r="J917" s="28" t="str">
        <f t="shared" si="28"/>
        <v>D.06</v>
      </c>
      <c r="K917" s="28" t="str">
        <f t="shared" si="29"/>
        <v>J.06</v>
      </c>
    </row>
    <row r="918" spans="1:11" x14ac:dyDescent="0.3">
      <c r="A918" s="29">
        <v>14</v>
      </c>
      <c r="B918" s="29">
        <v>3</v>
      </c>
      <c r="C918" s="29">
        <v>41</v>
      </c>
      <c r="D918" s="137" t="s">
        <v>86</v>
      </c>
      <c r="E918" s="137" t="s">
        <v>42</v>
      </c>
      <c r="J918" s="28" t="str">
        <f t="shared" si="28"/>
        <v>A.06</v>
      </c>
      <c r="K918" s="28" t="str">
        <f t="shared" si="29"/>
        <v>H.06</v>
      </c>
    </row>
    <row r="919" spans="1:11" x14ac:dyDescent="0.3">
      <c r="A919" s="29">
        <v>14</v>
      </c>
      <c r="B919" s="29">
        <v>3</v>
      </c>
      <c r="C919" s="29">
        <v>42</v>
      </c>
      <c r="D919" s="137" t="s">
        <v>68</v>
      </c>
      <c r="E919" s="137" t="s">
        <v>110</v>
      </c>
      <c r="J919" s="28" t="str">
        <f t="shared" si="28"/>
        <v>L.06</v>
      </c>
      <c r="K919" s="28" t="str">
        <f t="shared" si="29"/>
        <v>E.06</v>
      </c>
    </row>
    <row r="920" spans="1:11" x14ac:dyDescent="0.3">
      <c r="A920" s="29">
        <v>15</v>
      </c>
      <c r="B920" s="29">
        <v>1</v>
      </c>
      <c r="C920" s="29">
        <v>1</v>
      </c>
      <c r="D920" s="137" t="s">
        <v>81</v>
      </c>
      <c r="E920" s="137" t="s">
        <v>63</v>
      </c>
      <c r="J920" s="28" t="str">
        <f t="shared" si="28"/>
        <v>E.01</v>
      </c>
      <c r="K920" s="28" t="str">
        <f t="shared" si="29"/>
        <v>H.01</v>
      </c>
    </row>
    <row r="921" spans="1:11" x14ac:dyDescent="0.3">
      <c r="A921" s="29">
        <v>15</v>
      </c>
      <c r="B921" s="29">
        <v>1</v>
      </c>
      <c r="C921" s="29">
        <v>2</v>
      </c>
      <c r="D921" s="137" t="s">
        <v>87</v>
      </c>
      <c r="E921" s="137" t="s">
        <v>93</v>
      </c>
      <c r="J921" s="28" t="str">
        <f t="shared" si="28"/>
        <v>J.01</v>
      </c>
      <c r="K921" s="28" t="str">
        <f t="shared" si="29"/>
        <v>I.01</v>
      </c>
    </row>
    <row r="922" spans="1:11" x14ac:dyDescent="0.3">
      <c r="A922" s="29">
        <v>15</v>
      </c>
      <c r="B922" s="29">
        <v>1</v>
      </c>
      <c r="C922" s="29">
        <v>3</v>
      </c>
      <c r="D922" s="137" t="s">
        <v>111</v>
      </c>
      <c r="E922" s="137" t="s">
        <v>99</v>
      </c>
      <c r="J922" s="28" t="str">
        <f t="shared" si="28"/>
        <v>K.01</v>
      </c>
      <c r="K922" s="28" t="str">
        <f t="shared" si="29"/>
        <v>M.01</v>
      </c>
    </row>
    <row r="923" spans="1:11" x14ac:dyDescent="0.3">
      <c r="A923" s="29">
        <v>15</v>
      </c>
      <c r="B923" s="29">
        <v>1</v>
      </c>
      <c r="C923" s="29">
        <v>4</v>
      </c>
      <c r="D923" s="137" t="s">
        <v>45</v>
      </c>
      <c r="E923" s="137" t="s">
        <v>127</v>
      </c>
      <c r="J923" s="28" t="str">
        <f t="shared" si="28"/>
        <v>O.01</v>
      </c>
      <c r="K923" s="28" t="str">
        <f t="shared" si="29"/>
        <v>B.01</v>
      </c>
    </row>
    <row r="924" spans="1:11" x14ac:dyDescent="0.3">
      <c r="A924" s="29">
        <v>15</v>
      </c>
      <c r="B924" s="29">
        <v>1</v>
      </c>
      <c r="C924" s="29">
        <v>5</v>
      </c>
      <c r="D924" s="137" t="s">
        <v>69</v>
      </c>
      <c r="E924" s="137" t="s">
        <v>57</v>
      </c>
      <c r="J924" s="28" t="str">
        <f t="shared" si="28"/>
        <v>D.01</v>
      </c>
      <c r="K924" s="28" t="str">
        <f t="shared" si="29"/>
        <v>F.01</v>
      </c>
    </row>
    <row r="925" spans="1:11" x14ac:dyDescent="0.3">
      <c r="A925" s="29">
        <v>15</v>
      </c>
      <c r="B925" s="29">
        <v>1</v>
      </c>
      <c r="C925" s="29">
        <v>6</v>
      </c>
      <c r="D925" s="137" t="s">
        <v>32</v>
      </c>
      <c r="E925" s="137" t="s">
        <v>75</v>
      </c>
      <c r="J925" s="28" t="str">
        <f t="shared" ref="J925:J988" si="30">E925</f>
        <v>G.01</v>
      </c>
      <c r="K925" s="28" t="str">
        <f t="shared" ref="K925:K988" si="31">D925</f>
        <v>A.01</v>
      </c>
    </row>
    <row r="926" spans="1:11" x14ac:dyDescent="0.3">
      <c r="A926" s="29">
        <v>15</v>
      </c>
      <c r="B926" s="29">
        <v>1</v>
      </c>
      <c r="C926" s="29">
        <v>7</v>
      </c>
      <c r="D926" s="137" t="s">
        <v>105</v>
      </c>
      <c r="E926" s="137" t="s">
        <v>51</v>
      </c>
      <c r="J926" s="28" t="str">
        <f t="shared" si="30"/>
        <v>C.01</v>
      </c>
      <c r="K926" s="28" t="str">
        <f t="shared" si="31"/>
        <v>L.01</v>
      </c>
    </row>
    <row r="927" spans="1:11" x14ac:dyDescent="0.3">
      <c r="A927" s="29">
        <v>15</v>
      </c>
      <c r="B927" s="29">
        <v>1</v>
      </c>
      <c r="C927" s="29">
        <v>8</v>
      </c>
      <c r="D927" s="137" t="s">
        <v>94</v>
      </c>
      <c r="E927" s="137" t="s">
        <v>117</v>
      </c>
      <c r="J927" s="28" t="str">
        <f t="shared" si="30"/>
        <v>N.01</v>
      </c>
      <c r="K927" s="28" t="str">
        <f t="shared" si="31"/>
        <v>J.02</v>
      </c>
    </row>
    <row r="928" spans="1:11" x14ac:dyDescent="0.3">
      <c r="A928" s="29">
        <v>15</v>
      </c>
      <c r="B928" s="29">
        <v>1</v>
      </c>
      <c r="C928" s="29">
        <v>9</v>
      </c>
      <c r="D928" s="137" t="s">
        <v>34</v>
      </c>
      <c r="E928" s="137" t="s">
        <v>88</v>
      </c>
      <c r="J928" s="28" t="str">
        <f t="shared" si="30"/>
        <v>I.02</v>
      </c>
      <c r="K928" s="28" t="str">
        <f t="shared" si="31"/>
        <v>A.02</v>
      </c>
    </row>
    <row r="929" spans="1:11" x14ac:dyDescent="0.3">
      <c r="A929" s="29">
        <v>15</v>
      </c>
      <c r="B929" s="29">
        <v>1</v>
      </c>
      <c r="C929" s="29">
        <v>10</v>
      </c>
      <c r="D929" s="137" t="s">
        <v>134</v>
      </c>
      <c r="E929" s="137" t="s">
        <v>112</v>
      </c>
      <c r="J929" s="28" t="str">
        <f t="shared" si="30"/>
        <v>M.02</v>
      </c>
      <c r="K929" s="28" t="str">
        <f t="shared" si="31"/>
        <v>O.02</v>
      </c>
    </row>
    <row r="930" spans="1:11" x14ac:dyDescent="0.3">
      <c r="A930" s="29">
        <v>15</v>
      </c>
      <c r="B930" s="29">
        <v>1</v>
      </c>
      <c r="C930" s="29">
        <v>11</v>
      </c>
      <c r="D930" s="137" t="s">
        <v>100</v>
      </c>
      <c r="E930" s="137" t="s">
        <v>46</v>
      </c>
      <c r="J930" s="28" t="str">
        <f t="shared" si="30"/>
        <v>B.02</v>
      </c>
      <c r="K930" s="28" t="str">
        <f t="shared" si="31"/>
        <v>K.02</v>
      </c>
    </row>
    <row r="931" spans="1:11" x14ac:dyDescent="0.3">
      <c r="A931" s="29">
        <v>15</v>
      </c>
      <c r="B931" s="29">
        <v>1</v>
      </c>
      <c r="C931" s="29">
        <v>12</v>
      </c>
      <c r="D931" s="137" t="s">
        <v>52</v>
      </c>
      <c r="E931" s="137" t="s">
        <v>58</v>
      </c>
      <c r="J931" s="28" t="str">
        <f t="shared" si="30"/>
        <v>D.02</v>
      </c>
      <c r="K931" s="28" t="str">
        <f t="shared" si="31"/>
        <v>C.02</v>
      </c>
    </row>
    <row r="932" spans="1:11" x14ac:dyDescent="0.3">
      <c r="A932" s="29">
        <v>15</v>
      </c>
      <c r="B932" s="29">
        <v>1</v>
      </c>
      <c r="C932" s="29">
        <v>13</v>
      </c>
      <c r="D932" s="137" t="s">
        <v>64</v>
      </c>
      <c r="E932" s="137" t="s">
        <v>70</v>
      </c>
      <c r="J932" s="28" t="str">
        <f t="shared" si="30"/>
        <v>F.02</v>
      </c>
      <c r="K932" s="28" t="str">
        <f t="shared" si="31"/>
        <v>E.02</v>
      </c>
    </row>
    <row r="933" spans="1:11" x14ac:dyDescent="0.3">
      <c r="A933" s="29">
        <v>15</v>
      </c>
      <c r="B933" s="29">
        <v>1</v>
      </c>
      <c r="C933" s="29">
        <v>14</v>
      </c>
      <c r="D933" s="137" t="s">
        <v>76</v>
      </c>
      <c r="E933" s="137" t="s">
        <v>82</v>
      </c>
      <c r="J933" s="28" t="str">
        <f t="shared" si="30"/>
        <v>H.02</v>
      </c>
      <c r="K933" s="28" t="str">
        <f t="shared" si="31"/>
        <v>G.02</v>
      </c>
    </row>
    <row r="934" spans="1:11" x14ac:dyDescent="0.3">
      <c r="A934" s="29">
        <v>15</v>
      </c>
      <c r="B934" s="29">
        <v>1</v>
      </c>
      <c r="C934" s="29">
        <v>15</v>
      </c>
      <c r="D934" s="137" t="s">
        <v>118</v>
      </c>
      <c r="E934" s="137" t="s">
        <v>106</v>
      </c>
      <c r="J934" s="28" t="str">
        <f t="shared" si="30"/>
        <v>L.02</v>
      </c>
      <c r="K934" s="28" t="str">
        <f t="shared" si="31"/>
        <v>N.02</v>
      </c>
    </row>
    <row r="935" spans="1:11" x14ac:dyDescent="0.3">
      <c r="A935" s="29">
        <v>15</v>
      </c>
      <c r="B935" s="29">
        <v>1</v>
      </c>
      <c r="C935" s="29">
        <v>16</v>
      </c>
      <c r="D935" s="137" t="s">
        <v>113</v>
      </c>
      <c r="E935" s="137" t="s">
        <v>47</v>
      </c>
      <c r="J935" s="28" t="str">
        <f t="shared" si="30"/>
        <v>B.03</v>
      </c>
      <c r="K935" s="28" t="str">
        <f t="shared" si="31"/>
        <v>M.03</v>
      </c>
    </row>
    <row r="936" spans="1:11" x14ac:dyDescent="0.3">
      <c r="A936" s="29">
        <v>15</v>
      </c>
      <c r="B936" s="29">
        <v>1</v>
      </c>
      <c r="C936" s="29">
        <v>17</v>
      </c>
      <c r="D936" s="137" t="s">
        <v>65</v>
      </c>
      <c r="E936" s="137" t="s">
        <v>107</v>
      </c>
      <c r="J936" s="28" t="str">
        <f t="shared" si="30"/>
        <v>L.03</v>
      </c>
      <c r="K936" s="28" t="str">
        <f t="shared" si="31"/>
        <v>E.03</v>
      </c>
    </row>
    <row r="937" spans="1:11" x14ac:dyDescent="0.3">
      <c r="A937" s="29">
        <v>15</v>
      </c>
      <c r="B937" s="29">
        <v>1</v>
      </c>
      <c r="C937" s="29">
        <v>18</v>
      </c>
      <c r="D937" s="137" t="s">
        <v>59</v>
      </c>
      <c r="E937" s="137" t="s">
        <v>71</v>
      </c>
      <c r="J937" s="28" t="str">
        <f t="shared" si="30"/>
        <v>F.03</v>
      </c>
      <c r="K937" s="28" t="str">
        <f t="shared" si="31"/>
        <v>D.03</v>
      </c>
    </row>
    <row r="938" spans="1:11" x14ac:dyDescent="0.3">
      <c r="A938" s="29">
        <v>15</v>
      </c>
      <c r="B938" s="29">
        <v>1</v>
      </c>
      <c r="C938" s="29">
        <v>19</v>
      </c>
      <c r="D938" s="137" t="s">
        <v>89</v>
      </c>
      <c r="E938" s="137" t="s">
        <v>135</v>
      </c>
      <c r="J938" s="28" t="str">
        <f t="shared" si="30"/>
        <v>O.03</v>
      </c>
      <c r="K938" s="28" t="str">
        <f t="shared" si="31"/>
        <v>I.03</v>
      </c>
    </row>
    <row r="939" spans="1:11" x14ac:dyDescent="0.3">
      <c r="A939" s="29">
        <v>15</v>
      </c>
      <c r="B939" s="29">
        <v>1</v>
      </c>
      <c r="C939" s="29">
        <v>20</v>
      </c>
      <c r="D939" s="137" t="s">
        <v>119</v>
      </c>
      <c r="E939" s="137" t="s">
        <v>36</v>
      </c>
      <c r="J939" s="28" t="str">
        <f t="shared" si="30"/>
        <v>A.03</v>
      </c>
      <c r="K939" s="28" t="str">
        <f t="shared" si="31"/>
        <v>N.03</v>
      </c>
    </row>
    <row r="940" spans="1:11" x14ac:dyDescent="0.3">
      <c r="A940" s="29">
        <v>15</v>
      </c>
      <c r="B940" s="29">
        <v>1</v>
      </c>
      <c r="C940" s="29">
        <v>21</v>
      </c>
      <c r="D940" s="137" t="s">
        <v>83</v>
      </c>
      <c r="E940" s="137" t="s">
        <v>101</v>
      </c>
      <c r="J940" s="28" t="str">
        <f t="shared" si="30"/>
        <v>K.03</v>
      </c>
      <c r="K940" s="28" t="str">
        <f t="shared" si="31"/>
        <v>H.03</v>
      </c>
    </row>
    <row r="941" spans="1:11" x14ac:dyDescent="0.3">
      <c r="A941" s="29">
        <v>15</v>
      </c>
      <c r="B941" s="29">
        <v>1</v>
      </c>
      <c r="C941" s="29">
        <v>22</v>
      </c>
      <c r="D941" s="137" t="s">
        <v>95</v>
      </c>
      <c r="E941" s="137" t="s">
        <v>53</v>
      </c>
      <c r="J941" s="28" t="str">
        <f t="shared" si="30"/>
        <v>C.03</v>
      </c>
      <c r="K941" s="28" t="str">
        <f t="shared" si="31"/>
        <v>J.03</v>
      </c>
    </row>
    <row r="942" spans="1:11" x14ac:dyDescent="0.3">
      <c r="A942" s="29">
        <v>15</v>
      </c>
      <c r="B942" s="29">
        <v>1</v>
      </c>
      <c r="C942" s="29">
        <v>23</v>
      </c>
      <c r="D942" s="137" t="s">
        <v>96</v>
      </c>
      <c r="E942" s="137" t="s">
        <v>77</v>
      </c>
      <c r="J942" s="28" t="str">
        <f t="shared" si="30"/>
        <v>G.03</v>
      </c>
      <c r="K942" s="28" t="str">
        <f t="shared" si="31"/>
        <v>J.04</v>
      </c>
    </row>
    <row r="943" spans="1:11" x14ac:dyDescent="0.3">
      <c r="A943" s="29">
        <v>15</v>
      </c>
      <c r="B943" s="29">
        <v>1</v>
      </c>
      <c r="C943" s="29">
        <v>24</v>
      </c>
      <c r="D943" s="137" t="s">
        <v>72</v>
      </c>
      <c r="E943" s="137" t="s">
        <v>120</v>
      </c>
      <c r="J943" s="28" t="str">
        <f t="shared" si="30"/>
        <v>N.04</v>
      </c>
      <c r="K943" s="28" t="str">
        <f t="shared" si="31"/>
        <v>F.04</v>
      </c>
    </row>
    <row r="944" spans="1:11" x14ac:dyDescent="0.3">
      <c r="A944" s="29">
        <v>15</v>
      </c>
      <c r="B944" s="29">
        <v>1</v>
      </c>
      <c r="C944" s="29">
        <v>25</v>
      </c>
      <c r="D944" s="137" t="s">
        <v>78</v>
      </c>
      <c r="E944" s="137" t="s">
        <v>136</v>
      </c>
      <c r="J944" s="28" t="str">
        <f t="shared" si="30"/>
        <v>O.04</v>
      </c>
      <c r="K944" s="28" t="str">
        <f t="shared" si="31"/>
        <v>G.04</v>
      </c>
    </row>
    <row r="945" spans="1:11" x14ac:dyDescent="0.3">
      <c r="A945" s="29">
        <v>15</v>
      </c>
      <c r="B945" s="29">
        <v>1</v>
      </c>
      <c r="C945" s="29">
        <v>26</v>
      </c>
      <c r="D945" s="137" t="s">
        <v>54</v>
      </c>
      <c r="E945" s="137" t="s">
        <v>38</v>
      </c>
      <c r="J945" s="28" t="str">
        <f t="shared" si="30"/>
        <v>A.04</v>
      </c>
      <c r="K945" s="28" t="str">
        <f t="shared" si="31"/>
        <v>C.04</v>
      </c>
    </row>
    <row r="946" spans="1:11" x14ac:dyDescent="0.3">
      <c r="A946" s="29">
        <v>15</v>
      </c>
      <c r="B946" s="29">
        <v>1</v>
      </c>
      <c r="C946" s="29">
        <v>27</v>
      </c>
      <c r="D946" s="137" t="s">
        <v>48</v>
      </c>
      <c r="E946" s="137" t="s">
        <v>66</v>
      </c>
      <c r="J946" s="28" t="str">
        <f t="shared" si="30"/>
        <v>E.04</v>
      </c>
      <c r="K946" s="28" t="str">
        <f t="shared" si="31"/>
        <v>B.04</v>
      </c>
    </row>
    <row r="947" spans="1:11" x14ac:dyDescent="0.3">
      <c r="A947" s="139">
        <v>15</v>
      </c>
      <c r="B947" s="139">
        <v>1</v>
      </c>
      <c r="C947" s="139">
        <v>28</v>
      </c>
      <c r="D947" s="137" t="s">
        <v>102</v>
      </c>
      <c r="E947" s="137" t="s">
        <v>60</v>
      </c>
      <c r="J947" s="28" t="str">
        <f t="shared" si="30"/>
        <v>D.04</v>
      </c>
      <c r="K947" s="28" t="str">
        <f t="shared" si="31"/>
        <v>K.04</v>
      </c>
    </row>
    <row r="948" spans="1:11" x14ac:dyDescent="0.3">
      <c r="A948" s="139">
        <v>15</v>
      </c>
      <c r="B948" s="139">
        <v>1</v>
      </c>
      <c r="C948" s="139">
        <v>29</v>
      </c>
      <c r="D948" s="137" t="s">
        <v>84</v>
      </c>
      <c r="E948" s="137" t="s">
        <v>108</v>
      </c>
      <c r="J948" s="28" t="str">
        <f t="shared" si="30"/>
        <v>L.04</v>
      </c>
      <c r="K948" s="28" t="str">
        <f t="shared" si="31"/>
        <v>H.04</v>
      </c>
    </row>
    <row r="949" spans="1:11" x14ac:dyDescent="0.3">
      <c r="A949" s="139">
        <v>15</v>
      </c>
      <c r="B949" s="139">
        <v>1</v>
      </c>
      <c r="C949" s="139">
        <v>30</v>
      </c>
      <c r="D949" s="137" t="s">
        <v>90</v>
      </c>
      <c r="E949" s="137" t="s">
        <v>114</v>
      </c>
      <c r="J949" s="28" t="str">
        <f t="shared" si="30"/>
        <v>M.04</v>
      </c>
      <c r="K949" s="28" t="str">
        <f t="shared" si="31"/>
        <v>I.04</v>
      </c>
    </row>
    <row r="950" spans="1:11" x14ac:dyDescent="0.3">
      <c r="A950" s="139">
        <v>15</v>
      </c>
      <c r="B950" s="139">
        <v>1</v>
      </c>
      <c r="C950" s="139">
        <v>31</v>
      </c>
      <c r="D950" s="137" t="s">
        <v>67</v>
      </c>
      <c r="E950" s="137" t="s">
        <v>79</v>
      </c>
      <c r="J950" s="28" t="str">
        <f t="shared" si="30"/>
        <v>G.05</v>
      </c>
      <c r="K950" s="28" t="str">
        <f t="shared" si="31"/>
        <v>E.05</v>
      </c>
    </row>
    <row r="951" spans="1:11" x14ac:dyDescent="0.3">
      <c r="A951" s="139">
        <v>15</v>
      </c>
      <c r="B951" s="139">
        <v>1</v>
      </c>
      <c r="C951" s="139">
        <v>32</v>
      </c>
      <c r="D951" s="137" t="s">
        <v>103</v>
      </c>
      <c r="E951" s="137" t="s">
        <v>97</v>
      </c>
      <c r="J951" s="28" t="str">
        <f t="shared" si="30"/>
        <v>J.05</v>
      </c>
      <c r="K951" s="28" t="str">
        <f t="shared" si="31"/>
        <v>K.05</v>
      </c>
    </row>
    <row r="952" spans="1:11" x14ac:dyDescent="0.3">
      <c r="A952" s="139">
        <v>15</v>
      </c>
      <c r="B952" s="139">
        <v>1</v>
      </c>
      <c r="C952" s="139">
        <v>33</v>
      </c>
      <c r="D952" s="137" t="s">
        <v>61</v>
      </c>
      <c r="E952" s="137" t="s">
        <v>115</v>
      </c>
      <c r="J952" s="28" t="str">
        <f t="shared" si="30"/>
        <v>M.05</v>
      </c>
      <c r="K952" s="28" t="str">
        <f t="shared" si="31"/>
        <v>D.05</v>
      </c>
    </row>
    <row r="953" spans="1:11" x14ac:dyDescent="0.3">
      <c r="A953" s="139">
        <v>15</v>
      </c>
      <c r="B953" s="139">
        <v>1</v>
      </c>
      <c r="C953" s="139">
        <v>34</v>
      </c>
      <c r="D953" s="137" t="s">
        <v>55</v>
      </c>
      <c r="E953" s="137" t="s">
        <v>137</v>
      </c>
      <c r="J953" s="28" t="str">
        <f t="shared" si="30"/>
        <v>O.05</v>
      </c>
      <c r="K953" s="28" t="str">
        <f t="shared" si="31"/>
        <v>C.05</v>
      </c>
    </row>
    <row r="954" spans="1:11" x14ac:dyDescent="0.3">
      <c r="A954" s="139">
        <v>15</v>
      </c>
      <c r="B954" s="139">
        <v>1</v>
      </c>
      <c r="C954" s="139">
        <v>35</v>
      </c>
      <c r="D954" s="137" t="s">
        <v>49</v>
      </c>
      <c r="E954" s="137" t="s">
        <v>121</v>
      </c>
      <c r="J954" s="28" t="str">
        <f t="shared" si="30"/>
        <v>N.05</v>
      </c>
      <c r="K954" s="28" t="str">
        <f t="shared" si="31"/>
        <v>B.05</v>
      </c>
    </row>
    <row r="955" spans="1:11" x14ac:dyDescent="0.3">
      <c r="A955" s="139">
        <v>15</v>
      </c>
      <c r="B955" s="139">
        <v>1</v>
      </c>
      <c r="C955" s="139">
        <v>36</v>
      </c>
      <c r="D955" s="137" t="s">
        <v>73</v>
      </c>
      <c r="E955" s="137" t="s">
        <v>85</v>
      </c>
      <c r="J955" s="28" t="str">
        <f t="shared" si="30"/>
        <v>H.05</v>
      </c>
      <c r="K955" s="28" t="str">
        <f t="shared" si="31"/>
        <v>F.05</v>
      </c>
    </row>
    <row r="956" spans="1:11" x14ac:dyDescent="0.3">
      <c r="A956" s="139">
        <v>15</v>
      </c>
      <c r="B956" s="139">
        <v>1</v>
      </c>
      <c r="C956" s="139">
        <v>37</v>
      </c>
      <c r="D956" s="137" t="s">
        <v>91</v>
      </c>
      <c r="E956" s="137" t="s">
        <v>40</v>
      </c>
      <c r="J956" s="28" t="str">
        <f t="shared" si="30"/>
        <v>A.05</v>
      </c>
      <c r="K956" s="28" t="str">
        <f t="shared" si="31"/>
        <v>I.05</v>
      </c>
    </row>
    <row r="957" spans="1:11" x14ac:dyDescent="0.3">
      <c r="A957" s="139">
        <v>15</v>
      </c>
      <c r="B957" s="139">
        <v>1</v>
      </c>
      <c r="C957" s="139">
        <v>38</v>
      </c>
      <c r="D957" s="137" t="s">
        <v>80</v>
      </c>
      <c r="E957" s="137" t="s">
        <v>109</v>
      </c>
      <c r="J957" s="28" t="str">
        <f t="shared" si="30"/>
        <v>L.05</v>
      </c>
      <c r="K957" s="28" t="str">
        <f t="shared" si="31"/>
        <v>G.06</v>
      </c>
    </row>
    <row r="958" spans="1:11" x14ac:dyDescent="0.3">
      <c r="A958" s="139">
        <v>15</v>
      </c>
      <c r="B958" s="139">
        <v>1</v>
      </c>
      <c r="C958" s="139">
        <v>39</v>
      </c>
      <c r="D958" s="137" t="s">
        <v>116</v>
      </c>
      <c r="E958" s="137" t="s">
        <v>86</v>
      </c>
      <c r="J958" s="28" t="str">
        <f t="shared" si="30"/>
        <v>H.06</v>
      </c>
      <c r="K958" s="28" t="str">
        <f t="shared" si="31"/>
        <v>M.06</v>
      </c>
    </row>
    <row r="959" spans="1:11" x14ac:dyDescent="0.3">
      <c r="A959" s="139">
        <v>15</v>
      </c>
      <c r="B959" s="139">
        <v>1</v>
      </c>
      <c r="C959" s="139">
        <v>40</v>
      </c>
      <c r="D959" s="137" t="s">
        <v>62</v>
      </c>
      <c r="E959" s="137" t="s">
        <v>50</v>
      </c>
      <c r="J959" s="28" t="str">
        <f t="shared" si="30"/>
        <v>B.06</v>
      </c>
      <c r="K959" s="28" t="str">
        <f t="shared" si="31"/>
        <v>D.06</v>
      </c>
    </row>
    <row r="960" spans="1:11" x14ac:dyDescent="0.3">
      <c r="A960" s="139">
        <v>15</v>
      </c>
      <c r="B960" s="139">
        <v>1</v>
      </c>
      <c r="C960" s="139">
        <v>41</v>
      </c>
      <c r="D960" s="137" t="s">
        <v>56</v>
      </c>
      <c r="E960" s="137" t="s">
        <v>122</v>
      </c>
      <c r="J960" s="28" t="str">
        <f t="shared" si="30"/>
        <v>N.06</v>
      </c>
      <c r="K960" s="28" t="str">
        <f t="shared" si="31"/>
        <v>C.06</v>
      </c>
    </row>
    <row r="961" spans="1:11" x14ac:dyDescent="0.3">
      <c r="A961" s="139">
        <v>15</v>
      </c>
      <c r="B961" s="139">
        <v>1</v>
      </c>
      <c r="C961" s="139">
        <v>42</v>
      </c>
      <c r="D961" s="137" t="s">
        <v>68</v>
      </c>
      <c r="E961" s="137" t="s">
        <v>92</v>
      </c>
      <c r="J961" s="28" t="str">
        <f t="shared" si="30"/>
        <v>I.06</v>
      </c>
      <c r="K961" s="28" t="str">
        <f t="shared" si="31"/>
        <v>E.06</v>
      </c>
    </row>
    <row r="962" spans="1:11" x14ac:dyDescent="0.3">
      <c r="A962" s="139">
        <v>15</v>
      </c>
      <c r="B962" s="139">
        <v>1</v>
      </c>
      <c r="C962" s="139">
        <v>43</v>
      </c>
      <c r="D962" s="137" t="s">
        <v>110</v>
      </c>
      <c r="E962" s="137" t="s">
        <v>138</v>
      </c>
      <c r="J962" s="28" t="str">
        <f t="shared" si="30"/>
        <v>O.06</v>
      </c>
      <c r="K962" s="28" t="str">
        <f t="shared" si="31"/>
        <v>L.06</v>
      </c>
    </row>
    <row r="963" spans="1:11" x14ac:dyDescent="0.3">
      <c r="A963" s="139">
        <v>15</v>
      </c>
      <c r="B963" s="139">
        <v>1</v>
      </c>
      <c r="C963" s="139">
        <v>44</v>
      </c>
      <c r="D963" s="137" t="s">
        <v>74</v>
      </c>
      <c r="E963" s="137" t="s">
        <v>104</v>
      </c>
      <c r="J963" s="28" t="str">
        <f t="shared" si="30"/>
        <v>K.06</v>
      </c>
      <c r="K963" s="28" t="str">
        <f t="shared" si="31"/>
        <v>F.06</v>
      </c>
    </row>
    <row r="964" spans="1:11" x14ac:dyDescent="0.3">
      <c r="A964" s="139">
        <v>15</v>
      </c>
      <c r="B964" s="139">
        <v>1</v>
      </c>
      <c r="C964" s="139">
        <v>45</v>
      </c>
      <c r="D964" s="137" t="s">
        <v>42</v>
      </c>
      <c r="E964" s="137" t="s">
        <v>98</v>
      </c>
      <c r="J964" s="28" t="str">
        <f t="shared" si="30"/>
        <v>J.06</v>
      </c>
      <c r="K964" s="28" t="str">
        <f t="shared" si="31"/>
        <v>A.06</v>
      </c>
    </row>
    <row r="965" spans="1:11" x14ac:dyDescent="0.3">
      <c r="A965" s="139">
        <v>15</v>
      </c>
      <c r="B965" s="139">
        <v>2</v>
      </c>
      <c r="C965" s="139">
        <v>1</v>
      </c>
      <c r="D965" s="137" t="s">
        <v>57</v>
      </c>
      <c r="E965" s="137" t="s">
        <v>32</v>
      </c>
      <c r="J965" s="28" t="str">
        <f t="shared" si="30"/>
        <v>A.01</v>
      </c>
      <c r="K965" s="28" t="str">
        <f t="shared" si="31"/>
        <v>D.01</v>
      </c>
    </row>
    <row r="966" spans="1:11" x14ac:dyDescent="0.3">
      <c r="A966" s="139">
        <v>15</v>
      </c>
      <c r="B966" s="139">
        <v>2</v>
      </c>
      <c r="C966" s="139">
        <v>2</v>
      </c>
      <c r="D966" s="137" t="s">
        <v>51</v>
      </c>
      <c r="E966" s="137" t="s">
        <v>45</v>
      </c>
      <c r="J966" s="28" t="str">
        <f t="shared" si="30"/>
        <v>B.01</v>
      </c>
      <c r="K966" s="28" t="str">
        <f t="shared" si="31"/>
        <v>C.01</v>
      </c>
    </row>
    <row r="967" spans="1:11" x14ac:dyDescent="0.3">
      <c r="A967" s="139">
        <v>15</v>
      </c>
      <c r="B967" s="139">
        <v>2</v>
      </c>
      <c r="C967" s="139">
        <v>3</v>
      </c>
      <c r="D967" s="137" t="s">
        <v>127</v>
      </c>
      <c r="E967" s="137" t="s">
        <v>75</v>
      </c>
      <c r="J967" s="28" t="str">
        <f t="shared" si="30"/>
        <v>G.01</v>
      </c>
      <c r="K967" s="28" t="str">
        <f t="shared" si="31"/>
        <v>O.01</v>
      </c>
    </row>
    <row r="968" spans="1:11" x14ac:dyDescent="0.3">
      <c r="A968" s="139">
        <v>15</v>
      </c>
      <c r="B968" s="139">
        <v>2</v>
      </c>
      <c r="C968" s="139">
        <v>4</v>
      </c>
      <c r="D968" s="137" t="s">
        <v>81</v>
      </c>
      <c r="E968" s="137" t="s">
        <v>105</v>
      </c>
      <c r="J968" s="28" t="str">
        <f t="shared" si="30"/>
        <v>L.01</v>
      </c>
      <c r="K968" s="28" t="str">
        <f t="shared" si="31"/>
        <v>H.01</v>
      </c>
    </row>
    <row r="969" spans="1:11" x14ac:dyDescent="0.3">
      <c r="A969" s="139">
        <v>15</v>
      </c>
      <c r="B969" s="139">
        <v>2</v>
      </c>
      <c r="C969" s="139">
        <v>5</v>
      </c>
      <c r="D969" s="137" t="s">
        <v>99</v>
      </c>
      <c r="E969" s="137" t="s">
        <v>87</v>
      </c>
      <c r="J969" s="28" t="str">
        <f t="shared" si="30"/>
        <v>I.01</v>
      </c>
      <c r="K969" s="28" t="str">
        <f t="shared" si="31"/>
        <v>K.01</v>
      </c>
    </row>
    <row r="970" spans="1:11" x14ac:dyDescent="0.3">
      <c r="A970" s="139">
        <v>15</v>
      </c>
      <c r="B970" s="139">
        <v>2</v>
      </c>
      <c r="C970" s="139">
        <v>6</v>
      </c>
      <c r="D970" s="137" t="s">
        <v>93</v>
      </c>
      <c r="E970" s="137" t="s">
        <v>63</v>
      </c>
      <c r="J970" s="28" t="str">
        <f t="shared" si="30"/>
        <v>E.01</v>
      </c>
      <c r="K970" s="28" t="str">
        <f t="shared" si="31"/>
        <v>J.01</v>
      </c>
    </row>
    <row r="971" spans="1:11" x14ac:dyDescent="0.3">
      <c r="A971" s="139">
        <v>15</v>
      </c>
      <c r="B971" s="139">
        <v>2</v>
      </c>
      <c r="C971" s="139">
        <v>7</v>
      </c>
      <c r="D971" s="137" t="s">
        <v>117</v>
      </c>
      <c r="E971" s="137" t="s">
        <v>69</v>
      </c>
      <c r="J971" s="28" t="str">
        <f t="shared" si="30"/>
        <v>F.01</v>
      </c>
      <c r="K971" s="28" t="str">
        <f t="shared" si="31"/>
        <v>N.01</v>
      </c>
    </row>
    <row r="972" spans="1:11" x14ac:dyDescent="0.3">
      <c r="A972" s="139">
        <v>15</v>
      </c>
      <c r="B972" s="139">
        <v>2</v>
      </c>
      <c r="C972" s="139">
        <v>8</v>
      </c>
      <c r="D972" s="137" t="s">
        <v>76</v>
      </c>
      <c r="E972" s="137" t="s">
        <v>111</v>
      </c>
      <c r="J972" s="28" t="str">
        <f t="shared" si="30"/>
        <v>M.01</v>
      </c>
      <c r="K972" s="28" t="str">
        <f t="shared" si="31"/>
        <v>G.02</v>
      </c>
    </row>
    <row r="973" spans="1:11" x14ac:dyDescent="0.3">
      <c r="A973" s="139">
        <v>15</v>
      </c>
      <c r="B973" s="139">
        <v>2</v>
      </c>
      <c r="C973" s="139">
        <v>9</v>
      </c>
      <c r="D973" s="137" t="s">
        <v>52</v>
      </c>
      <c r="E973" s="137" t="s">
        <v>100</v>
      </c>
      <c r="J973" s="28" t="str">
        <f t="shared" si="30"/>
        <v>K.02</v>
      </c>
      <c r="K973" s="28" t="str">
        <f t="shared" si="31"/>
        <v>C.02</v>
      </c>
    </row>
    <row r="974" spans="1:11" x14ac:dyDescent="0.3">
      <c r="A974" s="139">
        <v>15</v>
      </c>
      <c r="B974" s="139">
        <v>2</v>
      </c>
      <c r="C974" s="139">
        <v>10</v>
      </c>
      <c r="D974" s="137" t="s">
        <v>46</v>
      </c>
      <c r="E974" s="137" t="s">
        <v>118</v>
      </c>
      <c r="J974" s="28" t="str">
        <f t="shared" si="30"/>
        <v>N.02</v>
      </c>
      <c r="K974" s="28" t="str">
        <f t="shared" si="31"/>
        <v>B.02</v>
      </c>
    </row>
    <row r="975" spans="1:11" x14ac:dyDescent="0.3">
      <c r="A975" s="139">
        <v>15</v>
      </c>
      <c r="B975" s="139">
        <v>2</v>
      </c>
      <c r="C975" s="139">
        <v>11</v>
      </c>
      <c r="D975" s="137" t="s">
        <v>34</v>
      </c>
      <c r="E975" s="137" t="s">
        <v>112</v>
      </c>
      <c r="J975" s="28" t="str">
        <f t="shared" si="30"/>
        <v>M.02</v>
      </c>
      <c r="K975" s="28" t="str">
        <f t="shared" si="31"/>
        <v>A.02</v>
      </c>
    </row>
    <row r="976" spans="1:11" x14ac:dyDescent="0.3">
      <c r="A976" s="139">
        <v>15</v>
      </c>
      <c r="B976" s="139">
        <v>2</v>
      </c>
      <c r="C976" s="139">
        <v>12</v>
      </c>
      <c r="D976" s="137" t="s">
        <v>70</v>
      </c>
      <c r="E976" s="137" t="s">
        <v>106</v>
      </c>
      <c r="J976" s="28" t="str">
        <f t="shared" si="30"/>
        <v>L.02</v>
      </c>
      <c r="K976" s="28" t="str">
        <f t="shared" si="31"/>
        <v>F.02</v>
      </c>
    </row>
    <row r="977" spans="1:11" x14ac:dyDescent="0.3">
      <c r="A977" s="139">
        <v>15</v>
      </c>
      <c r="B977" s="139">
        <v>2</v>
      </c>
      <c r="C977" s="139">
        <v>13</v>
      </c>
      <c r="D977" s="137" t="s">
        <v>134</v>
      </c>
      <c r="E977" s="137" t="s">
        <v>94</v>
      </c>
      <c r="J977" s="28" t="str">
        <f t="shared" si="30"/>
        <v>J.02</v>
      </c>
      <c r="K977" s="28" t="str">
        <f t="shared" si="31"/>
        <v>O.02</v>
      </c>
    </row>
    <row r="978" spans="1:11" x14ac:dyDescent="0.3">
      <c r="A978" s="139">
        <v>15</v>
      </c>
      <c r="B978" s="139">
        <v>2</v>
      </c>
      <c r="C978" s="139">
        <v>14</v>
      </c>
      <c r="D978" s="137" t="s">
        <v>58</v>
      </c>
      <c r="E978" s="137" t="s">
        <v>82</v>
      </c>
      <c r="J978" s="28" t="str">
        <f t="shared" si="30"/>
        <v>H.02</v>
      </c>
      <c r="K978" s="28" t="str">
        <f t="shared" si="31"/>
        <v>D.02</v>
      </c>
    </row>
    <row r="979" spans="1:11" x14ac:dyDescent="0.3">
      <c r="A979" s="139">
        <v>15</v>
      </c>
      <c r="B979" s="139">
        <v>2</v>
      </c>
      <c r="C979" s="139">
        <v>15</v>
      </c>
      <c r="D979" s="137" t="s">
        <v>88</v>
      </c>
      <c r="E979" s="137" t="s">
        <v>64</v>
      </c>
      <c r="J979" s="28" t="str">
        <f t="shared" si="30"/>
        <v>E.02</v>
      </c>
      <c r="K979" s="28" t="str">
        <f t="shared" si="31"/>
        <v>I.02</v>
      </c>
    </row>
    <row r="980" spans="1:11" x14ac:dyDescent="0.3">
      <c r="A980" s="139">
        <v>15</v>
      </c>
      <c r="B980" s="139">
        <v>2</v>
      </c>
      <c r="C980" s="139">
        <v>16</v>
      </c>
      <c r="D980" s="137" t="s">
        <v>77</v>
      </c>
      <c r="E980" s="137" t="s">
        <v>119</v>
      </c>
      <c r="J980" s="28" t="str">
        <f t="shared" si="30"/>
        <v>N.03</v>
      </c>
      <c r="K980" s="28" t="str">
        <f t="shared" si="31"/>
        <v>G.03</v>
      </c>
    </row>
    <row r="981" spans="1:11" x14ac:dyDescent="0.3">
      <c r="A981" s="139">
        <v>15</v>
      </c>
      <c r="B981" s="139">
        <v>2</v>
      </c>
      <c r="C981" s="139">
        <v>17</v>
      </c>
      <c r="D981" s="137" t="s">
        <v>101</v>
      </c>
      <c r="E981" s="137" t="s">
        <v>89</v>
      </c>
      <c r="J981" s="28" t="str">
        <f t="shared" si="30"/>
        <v>I.03</v>
      </c>
      <c r="K981" s="28" t="str">
        <f t="shared" si="31"/>
        <v>K.03</v>
      </c>
    </row>
    <row r="982" spans="1:11" x14ac:dyDescent="0.3">
      <c r="A982" s="139">
        <v>15</v>
      </c>
      <c r="B982" s="139">
        <v>2</v>
      </c>
      <c r="C982" s="139">
        <v>18</v>
      </c>
      <c r="D982" s="137" t="s">
        <v>65</v>
      </c>
      <c r="E982" s="137" t="s">
        <v>53</v>
      </c>
      <c r="J982" s="28" t="str">
        <f t="shared" si="30"/>
        <v>C.03</v>
      </c>
      <c r="K982" s="28" t="str">
        <f t="shared" si="31"/>
        <v>E.03</v>
      </c>
    </row>
    <row r="983" spans="1:11" x14ac:dyDescent="0.3">
      <c r="A983" s="139">
        <v>15</v>
      </c>
      <c r="B983" s="139">
        <v>2</v>
      </c>
      <c r="C983" s="139">
        <v>19</v>
      </c>
      <c r="D983" s="137" t="s">
        <v>71</v>
      </c>
      <c r="E983" s="137" t="s">
        <v>107</v>
      </c>
      <c r="J983" s="28" t="str">
        <f t="shared" si="30"/>
        <v>L.03</v>
      </c>
      <c r="K983" s="28" t="str">
        <f t="shared" si="31"/>
        <v>F.03</v>
      </c>
    </row>
    <row r="984" spans="1:11" x14ac:dyDescent="0.3">
      <c r="A984" s="139">
        <v>15</v>
      </c>
      <c r="B984" s="139">
        <v>2</v>
      </c>
      <c r="C984" s="139">
        <v>20</v>
      </c>
      <c r="D984" s="137" t="s">
        <v>135</v>
      </c>
      <c r="E984" s="137" t="s">
        <v>59</v>
      </c>
      <c r="J984" s="28" t="str">
        <f t="shared" si="30"/>
        <v>D.03</v>
      </c>
      <c r="K984" s="28" t="str">
        <f t="shared" si="31"/>
        <v>O.03</v>
      </c>
    </row>
    <row r="985" spans="1:11" x14ac:dyDescent="0.3">
      <c r="A985" s="139">
        <v>15</v>
      </c>
      <c r="B985" s="139">
        <v>2</v>
      </c>
      <c r="C985" s="139">
        <v>21</v>
      </c>
      <c r="D985" s="137" t="s">
        <v>113</v>
      </c>
      <c r="E985" s="137" t="s">
        <v>95</v>
      </c>
      <c r="J985" s="28" t="str">
        <f t="shared" si="30"/>
        <v>J.03</v>
      </c>
      <c r="K985" s="28" t="str">
        <f t="shared" si="31"/>
        <v>M.03</v>
      </c>
    </row>
    <row r="986" spans="1:11" x14ac:dyDescent="0.3">
      <c r="A986" s="139">
        <v>15</v>
      </c>
      <c r="B986" s="139">
        <v>2</v>
      </c>
      <c r="C986" s="139">
        <v>22</v>
      </c>
      <c r="D986" s="137" t="s">
        <v>47</v>
      </c>
      <c r="E986" s="137" t="s">
        <v>83</v>
      </c>
      <c r="J986" s="28" t="str">
        <f t="shared" si="30"/>
        <v>H.03</v>
      </c>
      <c r="K986" s="28" t="str">
        <f t="shared" si="31"/>
        <v>B.03</v>
      </c>
    </row>
    <row r="987" spans="1:11" x14ac:dyDescent="0.3">
      <c r="A987" s="139">
        <v>15</v>
      </c>
      <c r="B987" s="139">
        <v>2</v>
      </c>
      <c r="C987" s="139">
        <v>23</v>
      </c>
      <c r="D987" s="137" t="s">
        <v>84</v>
      </c>
      <c r="E987" s="137" t="s">
        <v>36</v>
      </c>
      <c r="J987" s="28" t="str">
        <f t="shared" si="30"/>
        <v>A.03</v>
      </c>
      <c r="K987" s="28" t="str">
        <f t="shared" si="31"/>
        <v>H.04</v>
      </c>
    </row>
    <row r="988" spans="1:11" x14ac:dyDescent="0.3">
      <c r="A988" s="139">
        <v>15</v>
      </c>
      <c r="B988" s="139">
        <v>2</v>
      </c>
      <c r="C988" s="139">
        <v>24</v>
      </c>
      <c r="D988" s="137" t="s">
        <v>136</v>
      </c>
      <c r="E988" s="137" t="s">
        <v>54</v>
      </c>
      <c r="J988" s="28" t="str">
        <f t="shared" si="30"/>
        <v>C.04</v>
      </c>
      <c r="K988" s="28" t="str">
        <f t="shared" si="31"/>
        <v>O.04</v>
      </c>
    </row>
    <row r="989" spans="1:11" x14ac:dyDescent="0.3">
      <c r="A989" s="139">
        <v>15</v>
      </c>
      <c r="B989" s="139">
        <v>2</v>
      </c>
      <c r="C989" s="139">
        <v>25</v>
      </c>
      <c r="D989" s="137" t="s">
        <v>38</v>
      </c>
      <c r="E989" s="137" t="s">
        <v>48</v>
      </c>
      <c r="J989" s="28" t="str">
        <f t="shared" ref="J989:J1052" si="32">E989</f>
        <v>B.04</v>
      </c>
      <c r="K989" s="28" t="str">
        <f t="shared" ref="K989:K1052" si="33">D989</f>
        <v>A.04</v>
      </c>
    </row>
    <row r="990" spans="1:11" x14ac:dyDescent="0.3">
      <c r="A990" s="139">
        <v>15</v>
      </c>
      <c r="B990" s="139">
        <v>2</v>
      </c>
      <c r="C990" s="139">
        <v>26</v>
      </c>
      <c r="D990" s="137" t="s">
        <v>96</v>
      </c>
      <c r="E990" s="137" t="s">
        <v>72</v>
      </c>
      <c r="J990" s="28" t="str">
        <f t="shared" si="32"/>
        <v>F.04</v>
      </c>
      <c r="K990" s="28" t="str">
        <f t="shared" si="33"/>
        <v>J.04</v>
      </c>
    </row>
    <row r="991" spans="1:11" x14ac:dyDescent="0.3">
      <c r="A991" s="139">
        <v>15</v>
      </c>
      <c r="B991" s="139">
        <v>2</v>
      </c>
      <c r="C991" s="139">
        <v>27</v>
      </c>
      <c r="D991" s="137" t="s">
        <v>90</v>
      </c>
      <c r="E991" s="137" t="s">
        <v>120</v>
      </c>
      <c r="J991" s="28" t="str">
        <f t="shared" si="32"/>
        <v>N.04</v>
      </c>
      <c r="K991" s="28" t="str">
        <f t="shared" si="33"/>
        <v>I.04</v>
      </c>
    </row>
    <row r="992" spans="1:11" x14ac:dyDescent="0.3">
      <c r="A992" s="139">
        <v>15</v>
      </c>
      <c r="B992" s="139">
        <v>2</v>
      </c>
      <c r="C992" s="139">
        <v>28</v>
      </c>
      <c r="D992" s="137" t="s">
        <v>60</v>
      </c>
      <c r="E992" s="137" t="s">
        <v>66</v>
      </c>
      <c r="J992" s="28" t="str">
        <f t="shared" si="32"/>
        <v>E.04</v>
      </c>
      <c r="K992" s="28" t="str">
        <f t="shared" si="33"/>
        <v>D.04</v>
      </c>
    </row>
    <row r="993" spans="1:11" x14ac:dyDescent="0.3">
      <c r="A993" s="139">
        <v>15</v>
      </c>
      <c r="B993" s="139">
        <v>2</v>
      </c>
      <c r="C993" s="139">
        <v>29</v>
      </c>
      <c r="D993" s="137" t="s">
        <v>102</v>
      </c>
      <c r="E993" s="137" t="s">
        <v>108</v>
      </c>
      <c r="J993" s="28" t="str">
        <f t="shared" si="32"/>
        <v>L.04</v>
      </c>
      <c r="K993" s="28" t="str">
        <f t="shared" si="33"/>
        <v>K.04</v>
      </c>
    </row>
    <row r="994" spans="1:11" x14ac:dyDescent="0.3">
      <c r="A994" s="139">
        <v>15</v>
      </c>
      <c r="B994" s="139">
        <v>2</v>
      </c>
      <c r="C994" s="139">
        <v>30</v>
      </c>
      <c r="D994" s="137" t="s">
        <v>78</v>
      </c>
      <c r="E994" s="137" t="s">
        <v>114</v>
      </c>
      <c r="J994" s="28" t="str">
        <f t="shared" si="32"/>
        <v>M.04</v>
      </c>
      <c r="K994" s="28" t="str">
        <f t="shared" si="33"/>
        <v>G.04</v>
      </c>
    </row>
    <row r="995" spans="1:11" x14ac:dyDescent="0.3">
      <c r="A995" s="139">
        <v>15</v>
      </c>
      <c r="B995" s="139">
        <v>2</v>
      </c>
      <c r="C995" s="139">
        <v>31</v>
      </c>
      <c r="D995" s="137" t="s">
        <v>137</v>
      </c>
      <c r="E995" s="137" t="s">
        <v>67</v>
      </c>
      <c r="J995" s="28" t="str">
        <f t="shared" si="32"/>
        <v>E.05</v>
      </c>
      <c r="K995" s="28" t="str">
        <f t="shared" si="33"/>
        <v>O.05</v>
      </c>
    </row>
    <row r="996" spans="1:11" x14ac:dyDescent="0.3">
      <c r="A996" s="139">
        <v>15</v>
      </c>
      <c r="B996" s="139">
        <v>2</v>
      </c>
      <c r="C996" s="139">
        <v>32</v>
      </c>
      <c r="D996" s="137" t="s">
        <v>79</v>
      </c>
      <c r="E996" s="137" t="s">
        <v>61</v>
      </c>
      <c r="J996" s="28" t="str">
        <f t="shared" si="32"/>
        <v>D.05</v>
      </c>
      <c r="K996" s="28" t="str">
        <f t="shared" si="33"/>
        <v>G.05</v>
      </c>
    </row>
    <row r="997" spans="1:11" x14ac:dyDescent="0.3">
      <c r="A997" s="139">
        <v>15</v>
      </c>
      <c r="B997" s="139">
        <v>2</v>
      </c>
      <c r="C997" s="139">
        <v>33</v>
      </c>
      <c r="D997" s="137" t="s">
        <v>73</v>
      </c>
      <c r="E997" s="137" t="s">
        <v>91</v>
      </c>
      <c r="J997" s="28" t="str">
        <f t="shared" si="32"/>
        <v>I.05</v>
      </c>
      <c r="K997" s="28" t="str">
        <f t="shared" si="33"/>
        <v>F.05</v>
      </c>
    </row>
    <row r="998" spans="1:11" x14ac:dyDescent="0.3">
      <c r="A998" s="139">
        <v>15</v>
      </c>
      <c r="B998" s="139">
        <v>2</v>
      </c>
      <c r="C998" s="139">
        <v>34</v>
      </c>
      <c r="D998" s="137" t="s">
        <v>40</v>
      </c>
      <c r="E998" s="137" t="s">
        <v>85</v>
      </c>
      <c r="J998" s="28" t="str">
        <f t="shared" si="32"/>
        <v>H.05</v>
      </c>
      <c r="K998" s="28" t="str">
        <f t="shared" si="33"/>
        <v>A.05</v>
      </c>
    </row>
    <row r="999" spans="1:11" x14ac:dyDescent="0.3">
      <c r="A999" s="139">
        <v>15</v>
      </c>
      <c r="B999" s="139">
        <v>2</v>
      </c>
      <c r="C999" s="139">
        <v>35</v>
      </c>
      <c r="D999" s="137" t="s">
        <v>97</v>
      </c>
      <c r="E999" s="137" t="s">
        <v>55</v>
      </c>
      <c r="J999" s="28" t="str">
        <f t="shared" si="32"/>
        <v>C.05</v>
      </c>
      <c r="K999" s="28" t="str">
        <f t="shared" si="33"/>
        <v>J.05</v>
      </c>
    </row>
    <row r="1000" spans="1:11" x14ac:dyDescent="0.3">
      <c r="A1000" s="139">
        <v>15</v>
      </c>
      <c r="B1000" s="139">
        <v>2</v>
      </c>
      <c r="C1000" s="139">
        <v>36</v>
      </c>
      <c r="D1000" s="137" t="s">
        <v>115</v>
      </c>
      <c r="E1000" s="137" t="s">
        <v>121</v>
      </c>
      <c r="J1000" s="28" t="str">
        <f t="shared" si="32"/>
        <v>N.05</v>
      </c>
      <c r="K1000" s="28" t="str">
        <f t="shared" si="33"/>
        <v>M.05</v>
      </c>
    </row>
    <row r="1001" spans="1:11" x14ac:dyDescent="0.3">
      <c r="A1001" s="139">
        <v>15</v>
      </c>
      <c r="B1001" s="139">
        <v>2</v>
      </c>
      <c r="C1001" s="139">
        <v>37</v>
      </c>
      <c r="D1001" s="137" t="s">
        <v>109</v>
      </c>
      <c r="E1001" s="137" t="s">
        <v>49</v>
      </c>
      <c r="J1001" s="28" t="str">
        <f t="shared" si="32"/>
        <v>B.05</v>
      </c>
      <c r="K1001" s="28" t="str">
        <f t="shared" si="33"/>
        <v>L.05</v>
      </c>
    </row>
    <row r="1002" spans="1:11" x14ac:dyDescent="0.3">
      <c r="A1002" s="139">
        <v>15</v>
      </c>
      <c r="B1002" s="139">
        <v>2</v>
      </c>
      <c r="C1002" s="139">
        <v>38</v>
      </c>
      <c r="D1002" s="137" t="s">
        <v>42</v>
      </c>
      <c r="E1002" s="137" t="s">
        <v>103</v>
      </c>
      <c r="J1002" s="28" t="str">
        <f t="shared" si="32"/>
        <v>K.05</v>
      </c>
      <c r="K1002" s="28" t="str">
        <f t="shared" si="33"/>
        <v>A.06</v>
      </c>
    </row>
    <row r="1003" spans="1:11" x14ac:dyDescent="0.3">
      <c r="A1003" s="139">
        <v>15</v>
      </c>
      <c r="B1003" s="139">
        <v>2</v>
      </c>
      <c r="C1003" s="139">
        <v>39</v>
      </c>
      <c r="D1003" s="137" t="s">
        <v>62</v>
      </c>
      <c r="E1003" s="137" t="s">
        <v>116</v>
      </c>
      <c r="J1003" s="28" t="str">
        <f t="shared" si="32"/>
        <v>M.06</v>
      </c>
      <c r="K1003" s="28" t="str">
        <f t="shared" si="33"/>
        <v>D.06</v>
      </c>
    </row>
    <row r="1004" spans="1:11" x14ac:dyDescent="0.3">
      <c r="A1004" s="139">
        <v>15</v>
      </c>
      <c r="B1004" s="139">
        <v>2</v>
      </c>
      <c r="C1004" s="139">
        <v>40</v>
      </c>
      <c r="D1004" s="137" t="s">
        <v>98</v>
      </c>
      <c r="E1004" s="137" t="s">
        <v>110</v>
      </c>
      <c r="J1004" s="28" t="str">
        <f t="shared" si="32"/>
        <v>L.06</v>
      </c>
      <c r="K1004" s="28" t="str">
        <f t="shared" si="33"/>
        <v>J.06</v>
      </c>
    </row>
    <row r="1005" spans="1:11" x14ac:dyDescent="0.3">
      <c r="A1005" s="139">
        <v>15</v>
      </c>
      <c r="B1005" s="139">
        <v>2</v>
      </c>
      <c r="C1005" s="139">
        <v>41</v>
      </c>
      <c r="D1005" s="137" t="s">
        <v>92</v>
      </c>
      <c r="E1005" s="137" t="s">
        <v>80</v>
      </c>
      <c r="J1005" s="28" t="str">
        <f t="shared" si="32"/>
        <v>G.06</v>
      </c>
      <c r="K1005" s="28" t="str">
        <f t="shared" si="33"/>
        <v>I.06</v>
      </c>
    </row>
    <row r="1006" spans="1:11" x14ac:dyDescent="0.3">
      <c r="A1006" s="139">
        <v>15</v>
      </c>
      <c r="B1006" s="139">
        <v>2</v>
      </c>
      <c r="C1006" s="139">
        <v>42</v>
      </c>
      <c r="D1006" s="137" t="s">
        <v>86</v>
      </c>
      <c r="E1006" s="137" t="s">
        <v>56</v>
      </c>
      <c r="J1006" s="28" t="str">
        <f t="shared" si="32"/>
        <v>C.06</v>
      </c>
      <c r="K1006" s="28" t="str">
        <f t="shared" si="33"/>
        <v>H.06</v>
      </c>
    </row>
    <row r="1007" spans="1:11" x14ac:dyDescent="0.3">
      <c r="A1007" s="139">
        <v>15</v>
      </c>
      <c r="B1007" s="139">
        <v>2</v>
      </c>
      <c r="C1007" s="139">
        <v>43</v>
      </c>
      <c r="D1007" s="137" t="s">
        <v>122</v>
      </c>
      <c r="E1007" s="137" t="s">
        <v>138</v>
      </c>
      <c r="J1007" s="28" t="str">
        <f t="shared" si="32"/>
        <v>O.06</v>
      </c>
      <c r="K1007" s="28" t="str">
        <f t="shared" si="33"/>
        <v>N.06</v>
      </c>
    </row>
    <row r="1008" spans="1:11" x14ac:dyDescent="0.3">
      <c r="A1008" s="139">
        <v>15</v>
      </c>
      <c r="B1008" s="139">
        <v>2</v>
      </c>
      <c r="C1008" s="139">
        <v>44</v>
      </c>
      <c r="D1008" s="137" t="s">
        <v>74</v>
      </c>
      <c r="E1008" s="137" t="s">
        <v>50</v>
      </c>
      <c r="J1008" s="28" t="str">
        <f t="shared" si="32"/>
        <v>B.06</v>
      </c>
      <c r="K1008" s="28" t="str">
        <f t="shared" si="33"/>
        <v>F.06</v>
      </c>
    </row>
    <row r="1009" spans="1:11" x14ac:dyDescent="0.3">
      <c r="A1009" s="139">
        <v>15</v>
      </c>
      <c r="B1009" s="139">
        <v>2</v>
      </c>
      <c r="C1009" s="139">
        <v>45</v>
      </c>
      <c r="D1009" s="137" t="s">
        <v>104</v>
      </c>
      <c r="E1009" s="137" t="s">
        <v>68</v>
      </c>
      <c r="J1009" s="28" t="str">
        <f t="shared" si="32"/>
        <v>E.06</v>
      </c>
      <c r="K1009" s="28" t="str">
        <f t="shared" si="33"/>
        <v>K.06</v>
      </c>
    </row>
    <row r="1010" spans="1:11" x14ac:dyDescent="0.3">
      <c r="A1010" s="139">
        <v>15</v>
      </c>
      <c r="B1010" s="139">
        <v>3</v>
      </c>
      <c r="C1010" s="139">
        <v>1</v>
      </c>
      <c r="D1010" s="137" t="s">
        <v>69</v>
      </c>
      <c r="E1010" s="137" t="s">
        <v>32</v>
      </c>
      <c r="J1010" s="28" t="str">
        <f t="shared" si="32"/>
        <v>A.01</v>
      </c>
      <c r="K1010" s="28" t="str">
        <f t="shared" si="33"/>
        <v>F.01</v>
      </c>
    </row>
    <row r="1011" spans="1:11" x14ac:dyDescent="0.3">
      <c r="A1011" s="139">
        <v>15</v>
      </c>
      <c r="B1011" s="139">
        <v>3</v>
      </c>
      <c r="C1011" s="139">
        <v>2</v>
      </c>
      <c r="D1011" s="137" t="s">
        <v>105</v>
      </c>
      <c r="E1011" s="137" t="s">
        <v>57</v>
      </c>
      <c r="J1011" s="28" t="str">
        <f t="shared" si="32"/>
        <v>D.01</v>
      </c>
      <c r="K1011" s="28" t="str">
        <f t="shared" si="33"/>
        <v>L.01</v>
      </c>
    </row>
    <row r="1012" spans="1:11" x14ac:dyDescent="0.3">
      <c r="A1012" s="139">
        <v>15</v>
      </c>
      <c r="B1012" s="139">
        <v>3</v>
      </c>
      <c r="C1012" s="139">
        <v>3</v>
      </c>
      <c r="D1012" s="137" t="s">
        <v>63</v>
      </c>
      <c r="E1012" s="137" t="s">
        <v>127</v>
      </c>
      <c r="J1012" s="28" t="str">
        <f t="shared" si="32"/>
        <v>O.01</v>
      </c>
      <c r="K1012" s="28" t="str">
        <f t="shared" si="33"/>
        <v>E.01</v>
      </c>
    </row>
    <row r="1013" spans="1:11" x14ac:dyDescent="0.3">
      <c r="A1013" s="139">
        <v>15</v>
      </c>
      <c r="B1013" s="139">
        <v>3</v>
      </c>
      <c r="C1013" s="139">
        <v>4</v>
      </c>
      <c r="D1013" s="137" t="s">
        <v>117</v>
      </c>
      <c r="E1013" s="137" t="s">
        <v>87</v>
      </c>
      <c r="J1013" s="28" t="str">
        <f t="shared" si="32"/>
        <v>I.01</v>
      </c>
      <c r="K1013" s="28" t="str">
        <f t="shared" si="33"/>
        <v>N.01</v>
      </c>
    </row>
    <row r="1014" spans="1:11" x14ac:dyDescent="0.3">
      <c r="A1014" s="139">
        <v>15</v>
      </c>
      <c r="B1014" s="139">
        <v>3</v>
      </c>
      <c r="C1014" s="139">
        <v>5</v>
      </c>
      <c r="D1014" s="137" t="s">
        <v>93</v>
      </c>
      <c r="E1014" s="137" t="s">
        <v>81</v>
      </c>
      <c r="J1014" s="28" t="str">
        <f t="shared" si="32"/>
        <v>H.01</v>
      </c>
      <c r="K1014" s="28" t="str">
        <f t="shared" si="33"/>
        <v>J.01</v>
      </c>
    </row>
    <row r="1015" spans="1:11" x14ac:dyDescent="0.3">
      <c r="A1015" s="139">
        <v>15</v>
      </c>
      <c r="B1015" s="139">
        <v>3</v>
      </c>
      <c r="C1015" s="139">
        <v>6</v>
      </c>
      <c r="D1015" s="137" t="s">
        <v>111</v>
      </c>
      <c r="E1015" s="137" t="s">
        <v>51</v>
      </c>
      <c r="J1015" s="28" t="str">
        <f t="shared" si="32"/>
        <v>C.01</v>
      </c>
      <c r="K1015" s="28" t="str">
        <f t="shared" si="33"/>
        <v>M.01</v>
      </c>
    </row>
    <row r="1016" spans="1:11" x14ac:dyDescent="0.3">
      <c r="A1016" s="139">
        <v>15</v>
      </c>
      <c r="B1016" s="139">
        <v>3</v>
      </c>
      <c r="C1016" s="139">
        <v>7</v>
      </c>
      <c r="D1016" s="137" t="s">
        <v>75</v>
      </c>
      <c r="E1016" s="137" t="s">
        <v>99</v>
      </c>
      <c r="J1016" s="28" t="str">
        <f t="shared" si="32"/>
        <v>K.01</v>
      </c>
      <c r="K1016" s="28" t="str">
        <f t="shared" si="33"/>
        <v>G.01</v>
      </c>
    </row>
    <row r="1017" spans="1:11" x14ac:dyDescent="0.3">
      <c r="A1017" s="139">
        <v>15</v>
      </c>
      <c r="B1017" s="139">
        <v>3</v>
      </c>
      <c r="C1017" s="139">
        <v>8</v>
      </c>
      <c r="D1017" s="137" t="s">
        <v>88</v>
      </c>
      <c r="E1017" s="137" t="s">
        <v>45</v>
      </c>
      <c r="J1017" s="28" t="str">
        <f t="shared" si="32"/>
        <v>B.01</v>
      </c>
      <c r="K1017" s="28" t="str">
        <f t="shared" si="33"/>
        <v>I.02</v>
      </c>
    </row>
    <row r="1018" spans="1:11" x14ac:dyDescent="0.3">
      <c r="A1018" s="139">
        <v>15</v>
      </c>
      <c r="B1018" s="139">
        <v>3</v>
      </c>
      <c r="C1018" s="139">
        <v>9</v>
      </c>
      <c r="D1018" s="137" t="s">
        <v>58</v>
      </c>
      <c r="E1018" s="137" t="s">
        <v>34</v>
      </c>
      <c r="J1018" s="28" t="str">
        <f t="shared" si="32"/>
        <v>A.02</v>
      </c>
      <c r="K1018" s="28" t="str">
        <f t="shared" si="33"/>
        <v>D.02</v>
      </c>
    </row>
    <row r="1019" spans="1:11" x14ac:dyDescent="0.3">
      <c r="A1019" s="139">
        <v>15</v>
      </c>
      <c r="B1019" s="139">
        <v>3</v>
      </c>
      <c r="C1019" s="139">
        <v>10</v>
      </c>
      <c r="D1019" s="137" t="s">
        <v>112</v>
      </c>
      <c r="E1019" s="137" t="s">
        <v>70</v>
      </c>
      <c r="J1019" s="28" t="str">
        <f t="shared" si="32"/>
        <v>F.02</v>
      </c>
      <c r="K1019" s="28" t="str">
        <f t="shared" si="33"/>
        <v>M.02</v>
      </c>
    </row>
    <row r="1020" spans="1:11" x14ac:dyDescent="0.3">
      <c r="A1020" s="139">
        <v>15</v>
      </c>
      <c r="B1020" s="139">
        <v>3</v>
      </c>
      <c r="C1020" s="139">
        <v>11</v>
      </c>
      <c r="D1020" s="137" t="s">
        <v>100</v>
      </c>
      <c r="E1020" s="137" t="s">
        <v>76</v>
      </c>
      <c r="J1020" s="28" t="str">
        <f t="shared" si="32"/>
        <v>G.02</v>
      </c>
      <c r="K1020" s="28" t="str">
        <f t="shared" si="33"/>
        <v>K.02</v>
      </c>
    </row>
    <row r="1021" spans="1:11" x14ac:dyDescent="0.3">
      <c r="A1021" s="139">
        <v>15</v>
      </c>
      <c r="B1021" s="139">
        <v>3</v>
      </c>
      <c r="C1021" s="139">
        <v>12</v>
      </c>
      <c r="D1021" s="137" t="s">
        <v>82</v>
      </c>
      <c r="E1021" s="137" t="s">
        <v>134</v>
      </c>
      <c r="J1021" s="28" t="str">
        <f t="shared" si="32"/>
        <v>O.02</v>
      </c>
      <c r="K1021" s="28" t="str">
        <f t="shared" si="33"/>
        <v>H.02</v>
      </c>
    </row>
    <row r="1022" spans="1:11" x14ac:dyDescent="0.3">
      <c r="A1022" s="139">
        <v>15</v>
      </c>
      <c r="B1022" s="139">
        <v>3</v>
      </c>
      <c r="C1022" s="139">
        <v>13</v>
      </c>
      <c r="D1022" s="137" t="s">
        <v>106</v>
      </c>
      <c r="E1022" s="137" t="s">
        <v>94</v>
      </c>
      <c r="J1022" s="28" t="str">
        <f t="shared" si="32"/>
        <v>J.02</v>
      </c>
      <c r="K1022" s="28" t="str">
        <f t="shared" si="33"/>
        <v>L.02</v>
      </c>
    </row>
    <row r="1023" spans="1:11" x14ac:dyDescent="0.3">
      <c r="A1023" s="139">
        <v>15</v>
      </c>
      <c r="B1023" s="139">
        <v>3</v>
      </c>
      <c r="C1023" s="139">
        <v>14</v>
      </c>
      <c r="D1023" s="137" t="s">
        <v>46</v>
      </c>
      <c r="E1023" s="137" t="s">
        <v>52</v>
      </c>
      <c r="J1023" s="28" t="str">
        <f t="shared" si="32"/>
        <v>C.02</v>
      </c>
      <c r="K1023" s="28" t="str">
        <f t="shared" si="33"/>
        <v>B.02</v>
      </c>
    </row>
    <row r="1024" spans="1:11" x14ac:dyDescent="0.3">
      <c r="A1024" s="139">
        <v>15</v>
      </c>
      <c r="B1024" s="139">
        <v>3</v>
      </c>
      <c r="C1024" s="139">
        <v>15</v>
      </c>
      <c r="D1024" s="137" t="s">
        <v>118</v>
      </c>
      <c r="E1024" s="137" t="s">
        <v>64</v>
      </c>
      <c r="J1024" s="28" t="str">
        <f t="shared" si="32"/>
        <v>E.02</v>
      </c>
      <c r="K1024" s="28" t="str">
        <f t="shared" si="33"/>
        <v>N.02</v>
      </c>
    </row>
    <row r="1025" spans="1:11" x14ac:dyDescent="0.3">
      <c r="A1025" s="139">
        <v>15</v>
      </c>
      <c r="B1025" s="139">
        <v>3</v>
      </c>
      <c r="C1025" s="139">
        <v>16</v>
      </c>
      <c r="D1025" s="137" t="s">
        <v>47</v>
      </c>
      <c r="E1025" s="137" t="s">
        <v>77</v>
      </c>
      <c r="J1025" s="28" t="str">
        <f t="shared" si="32"/>
        <v>G.03</v>
      </c>
      <c r="K1025" s="28" t="str">
        <f t="shared" si="33"/>
        <v>B.03</v>
      </c>
    </row>
    <row r="1026" spans="1:11" x14ac:dyDescent="0.3">
      <c r="A1026" s="139">
        <v>15</v>
      </c>
      <c r="B1026" s="139">
        <v>3</v>
      </c>
      <c r="C1026" s="139">
        <v>17</v>
      </c>
      <c r="D1026" s="137" t="s">
        <v>107</v>
      </c>
      <c r="E1026" s="137" t="s">
        <v>113</v>
      </c>
      <c r="J1026" s="28" t="str">
        <f t="shared" si="32"/>
        <v>M.03</v>
      </c>
      <c r="K1026" s="28" t="str">
        <f t="shared" si="33"/>
        <v>L.03</v>
      </c>
    </row>
    <row r="1027" spans="1:11" x14ac:dyDescent="0.3">
      <c r="A1027" s="139">
        <v>15</v>
      </c>
      <c r="B1027" s="139">
        <v>3</v>
      </c>
      <c r="C1027" s="139">
        <v>18</v>
      </c>
      <c r="D1027" s="137" t="s">
        <v>101</v>
      </c>
      <c r="E1027" s="137" t="s">
        <v>135</v>
      </c>
      <c r="J1027" s="28" t="str">
        <f t="shared" si="32"/>
        <v>O.03</v>
      </c>
      <c r="K1027" s="28" t="str">
        <f t="shared" si="33"/>
        <v>K.03</v>
      </c>
    </row>
    <row r="1028" spans="1:11" x14ac:dyDescent="0.3">
      <c r="A1028" s="139">
        <v>15</v>
      </c>
      <c r="B1028" s="139">
        <v>3</v>
      </c>
      <c r="C1028" s="139">
        <v>19</v>
      </c>
      <c r="D1028" s="137" t="s">
        <v>89</v>
      </c>
      <c r="E1028" s="137" t="s">
        <v>59</v>
      </c>
      <c r="J1028" s="28" t="str">
        <f t="shared" si="32"/>
        <v>D.03</v>
      </c>
      <c r="K1028" s="28" t="str">
        <f t="shared" si="33"/>
        <v>I.03</v>
      </c>
    </row>
    <row r="1029" spans="1:11" x14ac:dyDescent="0.3">
      <c r="A1029" s="139">
        <v>15</v>
      </c>
      <c r="B1029" s="139">
        <v>3</v>
      </c>
      <c r="C1029" s="139">
        <v>20</v>
      </c>
      <c r="D1029" s="137" t="s">
        <v>83</v>
      </c>
      <c r="E1029" s="137" t="s">
        <v>119</v>
      </c>
      <c r="J1029" s="28" t="str">
        <f t="shared" si="32"/>
        <v>N.03</v>
      </c>
      <c r="K1029" s="28" t="str">
        <f t="shared" si="33"/>
        <v>H.03</v>
      </c>
    </row>
    <row r="1030" spans="1:11" x14ac:dyDescent="0.3">
      <c r="A1030" s="139">
        <v>15</v>
      </c>
      <c r="B1030" s="139">
        <v>3</v>
      </c>
      <c r="C1030" s="139">
        <v>21</v>
      </c>
      <c r="D1030" s="137" t="s">
        <v>36</v>
      </c>
      <c r="E1030" s="137" t="s">
        <v>65</v>
      </c>
      <c r="J1030" s="28" t="str">
        <f t="shared" si="32"/>
        <v>E.03</v>
      </c>
      <c r="K1030" s="28" t="str">
        <f t="shared" si="33"/>
        <v>A.03</v>
      </c>
    </row>
    <row r="1031" spans="1:11" x14ac:dyDescent="0.3">
      <c r="A1031" s="139">
        <v>15</v>
      </c>
      <c r="B1031" s="139">
        <v>3</v>
      </c>
      <c r="C1031" s="139">
        <v>22</v>
      </c>
      <c r="D1031" s="137" t="s">
        <v>53</v>
      </c>
      <c r="E1031" s="137" t="s">
        <v>71</v>
      </c>
      <c r="J1031" s="28" t="str">
        <f t="shared" si="32"/>
        <v>F.03</v>
      </c>
      <c r="K1031" s="28" t="str">
        <f t="shared" si="33"/>
        <v>C.03</v>
      </c>
    </row>
    <row r="1032" spans="1:11" x14ac:dyDescent="0.3">
      <c r="A1032" s="139">
        <v>15</v>
      </c>
      <c r="B1032" s="139">
        <v>3</v>
      </c>
      <c r="C1032" s="139">
        <v>23</v>
      </c>
      <c r="D1032" s="137" t="s">
        <v>60</v>
      </c>
      <c r="E1032" s="137" t="s">
        <v>95</v>
      </c>
      <c r="J1032" s="28" t="str">
        <f t="shared" si="32"/>
        <v>J.03</v>
      </c>
      <c r="K1032" s="28" t="str">
        <f t="shared" si="33"/>
        <v>D.04</v>
      </c>
    </row>
    <row r="1033" spans="1:11" x14ac:dyDescent="0.3">
      <c r="A1033" s="139">
        <v>15</v>
      </c>
      <c r="B1033" s="139">
        <v>3</v>
      </c>
      <c r="C1033" s="139">
        <v>24</v>
      </c>
      <c r="D1033" s="137" t="s">
        <v>114</v>
      </c>
      <c r="E1033" s="137" t="s">
        <v>102</v>
      </c>
      <c r="J1033" s="28" t="str">
        <f t="shared" si="32"/>
        <v>K.04</v>
      </c>
      <c r="K1033" s="28" t="str">
        <f t="shared" si="33"/>
        <v>M.04</v>
      </c>
    </row>
    <row r="1034" spans="1:11" x14ac:dyDescent="0.3">
      <c r="A1034" s="139">
        <v>15</v>
      </c>
      <c r="B1034" s="139">
        <v>3</v>
      </c>
      <c r="C1034" s="139">
        <v>25</v>
      </c>
      <c r="D1034" s="28" t="s">
        <v>38</v>
      </c>
      <c r="E1034" s="28" t="s">
        <v>78</v>
      </c>
      <c r="J1034" s="28" t="str">
        <f t="shared" si="32"/>
        <v>G.04</v>
      </c>
      <c r="K1034" s="28" t="str">
        <f t="shared" si="33"/>
        <v>A.04</v>
      </c>
    </row>
    <row r="1035" spans="1:11" x14ac:dyDescent="0.3">
      <c r="A1035" s="139">
        <v>15</v>
      </c>
      <c r="B1035" s="139">
        <v>3</v>
      </c>
      <c r="C1035" s="139">
        <v>26</v>
      </c>
      <c r="D1035" s="28" t="s">
        <v>136</v>
      </c>
      <c r="E1035" s="28" t="s">
        <v>96</v>
      </c>
      <c r="J1035" s="28" t="str">
        <f t="shared" si="32"/>
        <v>J.04</v>
      </c>
      <c r="K1035" s="28" t="str">
        <f t="shared" si="33"/>
        <v>O.04</v>
      </c>
    </row>
    <row r="1036" spans="1:11" x14ac:dyDescent="0.3">
      <c r="A1036" s="139">
        <v>15</v>
      </c>
      <c r="B1036" s="139">
        <v>3</v>
      </c>
      <c r="C1036" s="139">
        <v>27</v>
      </c>
      <c r="D1036" s="28" t="s">
        <v>66</v>
      </c>
      <c r="E1036" s="28" t="s">
        <v>72</v>
      </c>
      <c r="J1036" s="28" t="str">
        <f t="shared" si="32"/>
        <v>F.04</v>
      </c>
      <c r="K1036" s="28" t="str">
        <f t="shared" si="33"/>
        <v>E.04</v>
      </c>
    </row>
    <row r="1037" spans="1:11" x14ac:dyDescent="0.3">
      <c r="A1037" s="139">
        <v>15</v>
      </c>
      <c r="B1037" s="139">
        <v>3</v>
      </c>
      <c r="C1037" s="139">
        <v>28</v>
      </c>
      <c r="D1037" s="28" t="s">
        <v>108</v>
      </c>
      <c r="E1037" s="28" t="s">
        <v>90</v>
      </c>
      <c r="J1037" s="28" t="str">
        <f t="shared" si="32"/>
        <v>I.04</v>
      </c>
      <c r="K1037" s="28" t="str">
        <f t="shared" si="33"/>
        <v>L.04</v>
      </c>
    </row>
    <row r="1038" spans="1:11" x14ac:dyDescent="0.3">
      <c r="A1038" s="139">
        <v>15</v>
      </c>
      <c r="B1038" s="139">
        <v>3</v>
      </c>
      <c r="C1038" s="139">
        <v>29</v>
      </c>
      <c r="D1038" s="28" t="s">
        <v>120</v>
      </c>
      <c r="E1038" s="28" t="s">
        <v>54</v>
      </c>
      <c r="J1038" s="28" t="str">
        <f t="shared" si="32"/>
        <v>C.04</v>
      </c>
      <c r="K1038" s="28" t="str">
        <f t="shared" si="33"/>
        <v>N.04</v>
      </c>
    </row>
    <row r="1039" spans="1:11" x14ac:dyDescent="0.3">
      <c r="A1039" s="139">
        <v>15</v>
      </c>
      <c r="B1039" s="139">
        <v>3</v>
      </c>
      <c r="C1039" s="139">
        <v>30</v>
      </c>
      <c r="D1039" s="28" t="s">
        <v>48</v>
      </c>
      <c r="E1039" s="28" t="s">
        <v>84</v>
      </c>
      <c r="J1039" s="28" t="str">
        <f t="shared" si="32"/>
        <v>H.04</v>
      </c>
      <c r="K1039" s="28" t="str">
        <f t="shared" si="33"/>
        <v>B.04</v>
      </c>
    </row>
    <row r="1040" spans="1:11" x14ac:dyDescent="0.3">
      <c r="A1040" s="139">
        <v>15</v>
      </c>
      <c r="B1040" s="139">
        <v>3</v>
      </c>
      <c r="C1040" s="139">
        <v>31</v>
      </c>
      <c r="D1040" s="28" t="s">
        <v>67</v>
      </c>
      <c r="E1040" s="28" t="s">
        <v>115</v>
      </c>
      <c r="J1040" s="28" t="str">
        <f t="shared" si="32"/>
        <v>M.05</v>
      </c>
      <c r="K1040" s="28" t="str">
        <f t="shared" si="33"/>
        <v>E.05</v>
      </c>
    </row>
    <row r="1041" spans="1:11" x14ac:dyDescent="0.3">
      <c r="A1041" s="139">
        <v>15</v>
      </c>
      <c r="B1041" s="139">
        <v>3</v>
      </c>
      <c r="C1041" s="139">
        <v>32</v>
      </c>
      <c r="D1041" s="28" t="s">
        <v>109</v>
      </c>
      <c r="E1041" s="28" t="s">
        <v>40</v>
      </c>
      <c r="J1041" s="28" t="str">
        <f t="shared" si="32"/>
        <v>A.05</v>
      </c>
      <c r="K1041" s="28" t="str">
        <f t="shared" si="33"/>
        <v>L.05</v>
      </c>
    </row>
    <row r="1042" spans="1:11" x14ac:dyDescent="0.3">
      <c r="A1042" s="139">
        <v>15</v>
      </c>
      <c r="B1042" s="139">
        <v>3</v>
      </c>
      <c r="C1042" s="139">
        <v>33</v>
      </c>
      <c r="D1042" s="28" t="s">
        <v>55</v>
      </c>
      <c r="E1042" s="28" t="s">
        <v>79</v>
      </c>
      <c r="J1042" s="28" t="str">
        <f t="shared" si="32"/>
        <v>G.05</v>
      </c>
      <c r="K1042" s="28" t="str">
        <f t="shared" si="33"/>
        <v>C.05</v>
      </c>
    </row>
    <row r="1043" spans="1:11" x14ac:dyDescent="0.3">
      <c r="A1043" s="139">
        <v>15</v>
      </c>
      <c r="B1043" s="139">
        <v>3</v>
      </c>
      <c r="C1043" s="139">
        <v>34</v>
      </c>
      <c r="D1043" s="28" t="s">
        <v>85</v>
      </c>
      <c r="E1043" s="28" t="s">
        <v>91</v>
      </c>
      <c r="J1043" s="28" t="str">
        <f t="shared" si="32"/>
        <v>I.05</v>
      </c>
      <c r="K1043" s="28" t="str">
        <f t="shared" si="33"/>
        <v>H.05</v>
      </c>
    </row>
    <row r="1044" spans="1:11" x14ac:dyDescent="0.3">
      <c r="A1044" s="139">
        <v>15</v>
      </c>
      <c r="B1044" s="139">
        <v>3</v>
      </c>
      <c r="C1044" s="139">
        <v>35</v>
      </c>
      <c r="D1044" s="28" t="s">
        <v>137</v>
      </c>
      <c r="E1044" s="28" t="s">
        <v>73</v>
      </c>
      <c r="J1044" s="28" t="str">
        <f t="shared" si="32"/>
        <v>F.05</v>
      </c>
      <c r="K1044" s="28" t="str">
        <f t="shared" si="33"/>
        <v>O.05</v>
      </c>
    </row>
    <row r="1045" spans="1:11" x14ac:dyDescent="0.3">
      <c r="A1045" s="139">
        <v>15</v>
      </c>
      <c r="B1045" s="139">
        <v>3</v>
      </c>
      <c r="C1045" s="139">
        <v>36</v>
      </c>
      <c r="D1045" s="28" t="s">
        <v>121</v>
      </c>
      <c r="E1045" s="28" t="s">
        <v>103</v>
      </c>
      <c r="J1045" s="28" t="str">
        <f t="shared" si="32"/>
        <v>K.05</v>
      </c>
      <c r="K1045" s="28" t="str">
        <f t="shared" si="33"/>
        <v>N.05</v>
      </c>
    </row>
    <row r="1046" spans="1:11" x14ac:dyDescent="0.3">
      <c r="A1046" s="139">
        <v>15</v>
      </c>
      <c r="B1046" s="139">
        <v>3</v>
      </c>
      <c r="C1046" s="139">
        <v>37</v>
      </c>
      <c r="D1046" s="28" t="s">
        <v>97</v>
      </c>
      <c r="E1046" s="28" t="s">
        <v>49</v>
      </c>
      <c r="J1046" s="28" t="str">
        <f t="shared" si="32"/>
        <v>B.05</v>
      </c>
      <c r="K1046" s="28" t="str">
        <f t="shared" si="33"/>
        <v>J.05</v>
      </c>
    </row>
    <row r="1047" spans="1:11" x14ac:dyDescent="0.3">
      <c r="A1047" s="139">
        <v>15</v>
      </c>
      <c r="B1047" s="139">
        <v>3</v>
      </c>
      <c r="C1047" s="139">
        <v>38</v>
      </c>
      <c r="D1047" s="28" t="s">
        <v>122</v>
      </c>
      <c r="E1047" s="28" t="s">
        <v>61</v>
      </c>
      <c r="J1047" s="28" t="str">
        <f t="shared" si="32"/>
        <v>D.05</v>
      </c>
      <c r="K1047" s="28" t="str">
        <f t="shared" si="33"/>
        <v>N.06</v>
      </c>
    </row>
    <row r="1048" spans="1:11" x14ac:dyDescent="0.3">
      <c r="A1048" s="139">
        <v>15</v>
      </c>
      <c r="B1048" s="139">
        <v>3</v>
      </c>
      <c r="C1048" s="139">
        <v>39</v>
      </c>
      <c r="D1048" s="28" t="s">
        <v>80</v>
      </c>
      <c r="E1048" s="28" t="s">
        <v>74</v>
      </c>
      <c r="J1048" s="28" t="str">
        <f t="shared" si="32"/>
        <v>F.06</v>
      </c>
      <c r="K1048" s="28" t="str">
        <f t="shared" si="33"/>
        <v>G.06</v>
      </c>
    </row>
    <row r="1049" spans="1:11" x14ac:dyDescent="0.3">
      <c r="A1049" s="139">
        <v>15</v>
      </c>
      <c r="B1049" s="139">
        <v>3</v>
      </c>
      <c r="C1049" s="139">
        <v>40</v>
      </c>
      <c r="D1049" s="28" t="s">
        <v>138</v>
      </c>
      <c r="E1049" s="28" t="s">
        <v>42</v>
      </c>
      <c r="J1049" s="28" t="str">
        <f t="shared" si="32"/>
        <v>A.06</v>
      </c>
      <c r="K1049" s="28" t="str">
        <f t="shared" si="33"/>
        <v>O.06</v>
      </c>
    </row>
    <row r="1050" spans="1:11" x14ac:dyDescent="0.3">
      <c r="A1050" s="139">
        <v>15</v>
      </c>
      <c r="B1050" s="139">
        <v>3</v>
      </c>
      <c r="C1050" s="139">
        <v>41</v>
      </c>
      <c r="D1050" s="28" t="s">
        <v>110</v>
      </c>
      <c r="E1050" s="28" t="s">
        <v>62</v>
      </c>
      <c r="J1050" s="28" t="str">
        <f t="shared" si="32"/>
        <v>D.06</v>
      </c>
      <c r="K1050" s="28" t="str">
        <f t="shared" si="33"/>
        <v>L.06</v>
      </c>
    </row>
    <row r="1051" spans="1:11" x14ac:dyDescent="0.3">
      <c r="A1051" s="139">
        <v>15</v>
      </c>
      <c r="B1051" s="139">
        <v>3</v>
      </c>
      <c r="C1051" s="139">
        <v>42</v>
      </c>
      <c r="D1051" s="28" t="s">
        <v>50</v>
      </c>
      <c r="E1051" s="28" t="s">
        <v>104</v>
      </c>
      <c r="J1051" s="28" t="str">
        <f t="shared" si="32"/>
        <v>K.06</v>
      </c>
      <c r="K1051" s="28" t="str">
        <f t="shared" si="33"/>
        <v>B.06</v>
      </c>
    </row>
    <row r="1052" spans="1:11" x14ac:dyDescent="0.3">
      <c r="A1052" s="139">
        <v>15</v>
      </c>
      <c r="B1052" s="139">
        <v>3</v>
      </c>
      <c r="C1052" s="139">
        <v>43</v>
      </c>
      <c r="D1052" s="28" t="s">
        <v>116</v>
      </c>
      <c r="E1052" s="28" t="s">
        <v>98</v>
      </c>
      <c r="J1052" s="28" t="str">
        <f t="shared" si="32"/>
        <v>J.06</v>
      </c>
      <c r="K1052" s="28" t="str">
        <f t="shared" si="33"/>
        <v>M.06</v>
      </c>
    </row>
    <row r="1053" spans="1:11" x14ac:dyDescent="0.3">
      <c r="A1053" s="139">
        <v>15</v>
      </c>
      <c r="B1053" s="139">
        <v>3</v>
      </c>
      <c r="C1053" s="139">
        <v>44</v>
      </c>
      <c r="D1053" s="28" t="s">
        <v>68</v>
      </c>
      <c r="E1053" s="28" t="s">
        <v>86</v>
      </c>
      <c r="J1053" s="28" t="str">
        <f t="shared" ref="J1053:J1116" si="34">E1053</f>
        <v>H.06</v>
      </c>
      <c r="K1053" s="28" t="str">
        <f t="shared" ref="K1053:K1116" si="35">D1053</f>
        <v>E.06</v>
      </c>
    </row>
    <row r="1054" spans="1:11" x14ac:dyDescent="0.3">
      <c r="A1054" s="139">
        <v>15</v>
      </c>
      <c r="B1054" s="139">
        <v>3</v>
      </c>
      <c r="C1054" s="139">
        <v>45</v>
      </c>
      <c r="D1054" s="28" t="s">
        <v>56</v>
      </c>
      <c r="E1054" s="28" t="s">
        <v>92</v>
      </c>
      <c r="J1054" s="28" t="str">
        <f t="shared" si="34"/>
        <v>I.06</v>
      </c>
      <c r="K1054" s="28" t="str">
        <f t="shared" si="35"/>
        <v>C.06</v>
      </c>
    </row>
    <row r="1055" spans="1:11" x14ac:dyDescent="0.3">
      <c r="A1055" s="139">
        <v>16</v>
      </c>
      <c r="B1055" s="139">
        <v>1</v>
      </c>
      <c r="C1055" s="139">
        <v>1</v>
      </c>
      <c r="D1055" s="28" t="s">
        <v>87</v>
      </c>
      <c r="E1055" s="28" t="s">
        <v>127</v>
      </c>
      <c r="J1055" s="28" t="str">
        <f t="shared" si="34"/>
        <v>O.01</v>
      </c>
      <c r="K1055" s="28" t="str">
        <f t="shared" si="35"/>
        <v>I.01</v>
      </c>
    </row>
    <row r="1056" spans="1:11" x14ac:dyDescent="0.3">
      <c r="A1056" s="139">
        <v>16</v>
      </c>
      <c r="B1056" s="139">
        <v>1</v>
      </c>
      <c r="C1056" s="139">
        <v>2</v>
      </c>
      <c r="D1056" s="28" t="s">
        <v>75</v>
      </c>
      <c r="E1056" s="28" t="s">
        <v>93</v>
      </c>
      <c r="J1056" s="28" t="str">
        <f t="shared" si="34"/>
        <v>J.01</v>
      </c>
      <c r="K1056" s="28" t="str">
        <f t="shared" si="35"/>
        <v>G.01</v>
      </c>
    </row>
    <row r="1057" spans="1:11" x14ac:dyDescent="0.3">
      <c r="A1057" s="139">
        <v>16</v>
      </c>
      <c r="B1057" s="139">
        <v>1</v>
      </c>
      <c r="C1057" s="139">
        <v>3</v>
      </c>
      <c r="D1057" s="28" t="s">
        <v>139</v>
      </c>
      <c r="E1057" s="28" t="s">
        <v>45</v>
      </c>
      <c r="J1057" s="28" t="str">
        <f t="shared" si="34"/>
        <v>B.01</v>
      </c>
      <c r="K1057" s="28" t="str">
        <f t="shared" si="35"/>
        <v>P.01</v>
      </c>
    </row>
    <row r="1058" spans="1:11" x14ac:dyDescent="0.3">
      <c r="A1058" s="139">
        <v>16</v>
      </c>
      <c r="B1058" s="139">
        <v>1</v>
      </c>
      <c r="C1058" s="139">
        <v>4</v>
      </c>
      <c r="D1058" s="28" t="s">
        <v>32</v>
      </c>
      <c r="E1058" s="28" t="s">
        <v>63</v>
      </c>
      <c r="J1058" s="28" t="str">
        <f t="shared" si="34"/>
        <v>E.01</v>
      </c>
      <c r="K1058" s="28" t="str">
        <f t="shared" si="35"/>
        <v>A.01</v>
      </c>
    </row>
    <row r="1059" spans="1:11" x14ac:dyDescent="0.3">
      <c r="A1059" s="139">
        <v>16</v>
      </c>
      <c r="B1059" s="139">
        <v>1</v>
      </c>
      <c r="C1059" s="139">
        <v>5</v>
      </c>
      <c r="D1059" s="28" t="s">
        <v>81</v>
      </c>
      <c r="E1059" s="28" t="s">
        <v>69</v>
      </c>
      <c r="J1059" s="28" t="str">
        <f t="shared" si="34"/>
        <v>F.01</v>
      </c>
      <c r="K1059" s="28" t="str">
        <f t="shared" si="35"/>
        <v>H.01</v>
      </c>
    </row>
    <row r="1060" spans="1:11" x14ac:dyDescent="0.3">
      <c r="A1060" s="139">
        <v>16</v>
      </c>
      <c r="B1060" s="139">
        <v>1</v>
      </c>
      <c r="C1060" s="139">
        <v>6</v>
      </c>
      <c r="D1060" s="28" t="s">
        <v>111</v>
      </c>
      <c r="E1060" s="28" t="s">
        <v>57</v>
      </c>
      <c r="J1060" s="28" t="str">
        <f t="shared" si="34"/>
        <v>D.01</v>
      </c>
      <c r="K1060" s="28" t="str">
        <f t="shared" si="35"/>
        <v>M.01</v>
      </c>
    </row>
    <row r="1061" spans="1:11" x14ac:dyDescent="0.3">
      <c r="A1061" s="139">
        <v>16</v>
      </c>
      <c r="B1061" s="139">
        <v>1</v>
      </c>
      <c r="C1061" s="139">
        <v>7</v>
      </c>
      <c r="D1061" s="28" t="s">
        <v>117</v>
      </c>
      <c r="E1061" s="28" t="s">
        <v>105</v>
      </c>
      <c r="J1061" s="28" t="str">
        <f t="shared" si="34"/>
        <v>L.01</v>
      </c>
      <c r="K1061" s="28" t="str">
        <f t="shared" si="35"/>
        <v>N.01</v>
      </c>
    </row>
    <row r="1062" spans="1:11" x14ac:dyDescent="0.3">
      <c r="A1062" s="139">
        <v>16</v>
      </c>
      <c r="B1062" s="139">
        <v>1</v>
      </c>
      <c r="C1062" s="139">
        <v>8</v>
      </c>
      <c r="D1062" s="28" t="s">
        <v>99</v>
      </c>
      <c r="E1062" s="28" t="s">
        <v>51</v>
      </c>
      <c r="J1062" s="28" t="str">
        <f t="shared" si="34"/>
        <v>C.01</v>
      </c>
      <c r="K1062" s="28" t="str">
        <f t="shared" si="35"/>
        <v>K.01</v>
      </c>
    </row>
    <row r="1063" spans="1:11" x14ac:dyDescent="0.3">
      <c r="A1063" s="139">
        <v>16</v>
      </c>
      <c r="B1063" s="139">
        <v>1</v>
      </c>
      <c r="C1063" s="139">
        <v>9</v>
      </c>
      <c r="D1063" s="28" t="s">
        <v>118</v>
      </c>
      <c r="E1063" s="28" t="s">
        <v>34</v>
      </c>
      <c r="J1063" s="28" t="str">
        <f t="shared" si="34"/>
        <v>A.02</v>
      </c>
      <c r="K1063" s="28" t="str">
        <f t="shared" si="35"/>
        <v>N.02</v>
      </c>
    </row>
    <row r="1064" spans="1:11" x14ac:dyDescent="0.3">
      <c r="A1064" s="139">
        <v>16</v>
      </c>
      <c r="B1064" s="139">
        <v>1</v>
      </c>
      <c r="C1064" s="139">
        <v>10</v>
      </c>
      <c r="D1064" s="28" t="s">
        <v>94</v>
      </c>
      <c r="E1064" s="28" t="s">
        <v>52</v>
      </c>
      <c r="J1064" s="28" t="str">
        <f t="shared" si="34"/>
        <v>C.02</v>
      </c>
      <c r="K1064" s="28" t="str">
        <f t="shared" si="35"/>
        <v>J.02</v>
      </c>
    </row>
    <row r="1065" spans="1:11" x14ac:dyDescent="0.3">
      <c r="A1065" s="139">
        <v>16</v>
      </c>
      <c r="B1065" s="139">
        <v>1</v>
      </c>
      <c r="C1065" s="139">
        <v>11</v>
      </c>
      <c r="D1065" s="28" t="s">
        <v>46</v>
      </c>
      <c r="E1065" s="28" t="s">
        <v>88</v>
      </c>
      <c r="J1065" s="28" t="str">
        <f t="shared" si="34"/>
        <v>I.02</v>
      </c>
      <c r="K1065" s="28" t="str">
        <f t="shared" si="35"/>
        <v>B.02</v>
      </c>
    </row>
    <row r="1066" spans="1:11" x14ac:dyDescent="0.3">
      <c r="A1066" s="139">
        <v>16</v>
      </c>
      <c r="B1066" s="139">
        <v>1</v>
      </c>
      <c r="C1066" s="139">
        <v>12</v>
      </c>
      <c r="D1066" s="28" t="s">
        <v>64</v>
      </c>
      <c r="E1066" s="28" t="s">
        <v>100</v>
      </c>
      <c r="J1066" s="28" t="str">
        <f t="shared" si="34"/>
        <v>K.02</v>
      </c>
      <c r="K1066" s="28" t="str">
        <f t="shared" si="35"/>
        <v>E.02</v>
      </c>
    </row>
    <row r="1067" spans="1:11" x14ac:dyDescent="0.3">
      <c r="A1067" s="139">
        <v>16</v>
      </c>
      <c r="B1067" s="139">
        <v>1</v>
      </c>
      <c r="C1067" s="139">
        <v>13</v>
      </c>
      <c r="D1067" s="28" t="s">
        <v>82</v>
      </c>
      <c r="E1067" s="28" t="s">
        <v>106</v>
      </c>
      <c r="J1067" s="28" t="str">
        <f t="shared" si="34"/>
        <v>L.02</v>
      </c>
      <c r="K1067" s="28" t="str">
        <f t="shared" si="35"/>
        <v>H.02</v>
      </c>
    </row>
    <row r="1068" spans="1:11" x14ac:dyDescent="0.3">
      <c r="A1068" s="139">
        <v>16</v>
      </c>
      <c r="B1068" s="139">
        <v>1</v>
      </c>
      <c r="C1068" s="139">
        <v>14</v>
      </c>
      <c r="D1068" s="28" t="s">
        <v>70</v>
      </c>
      <c r="E1068" s="28" t="s">
        <v>112</v>
      </c>
      <c r="J1068" s="28" t="str">
        <f t="shared" si="34"/>
        <v>M.02</v>
      </c>
      <c r="K1068" s="28" t="str">
        <f t="shared" si="35"/>
        <v>F.02</v>
      </c>
    </row>
    <row r="1069" spans="1:11" x14ac:dyDescent="0.3">
      <c r="A1069" s="139">
        <v>16</v>
      </c>
      <c r="B1069" s="139">
        <v>1</v>
      </c>
      <c r="C1069" s="139">
        <v>15</v>
      </c>
      <c r="D1069" s="28" t="s">
        <v>134</v>
      </c>
      <c r="E1069" s="28" t="s">
        <v>58</v>
      </c>
      <c r="J1069" s="28" t="str">
        <f t="shared" si="34"/>
        <v>D.02</v>
      </c>
      <c r="K1069" s="28" t="str">
        <f t="shared" si="35"/>
        <v>O.02</v>
      </c>
    </row>
    <row r="1070" spans="1:11" x14ac:dyDescent="0.3">
      <c r="A1070" s="29">
        <v>16</v>
      </c>
      <c r="B1070" s="29">
        <v>1</v>
      </c>
      <c r="C1070" s="29">
        <v>16</v>
      </c>
      <c r="D1070" s="28" t="s">
        <v>140</v>
      </c>
      <c r="E1070" s="28" t="s">
        <v>76</v>
      </c>
      <c r="J1070" s="28" t="str">
        <f t="shared" si="34"/>
        <v>G.02</v>
      </c>
      <c r="K1070" s="28" t="str">
        <f t="shared" si="35"/>
        <v>P.02</v>
      </c>
    </row>
    <row r="1071" spans="1:11" x14ac:dyDescent="0.3">
      <c r="A1071" s="29">
        <v>16</v>
      </c>
      <c r="B1071" s="29">
        <v>1</v>
      </c>
      <c r="C1071" s="29">
        <v>17</v>
      </c>
      <c r="D1071" s="28" t="s">
        <v>65</v>
      </c>
      <c r="E1071" s="28" t="s">
        <v>135</v>
      </c>
      <c r="J1071" s="28" t="str">
        <f t="shared" si="34"/>
        <v>O.03</v>
      </c>
      <c r="K1071" s="28" t="str">
        <f t="shared" si="35"/>
        <v>E.03</v>
      </c>
    </row>
    <row r="1072" spans="1:11" x14ac:dyDescent="0.3">
      <c r="A1072" s="29">
        <v>16</v>
      </c>
      <c r="B1072" s="29">
        <v>1</v>
      </c>
      <c r="C1072" s="29">
        <v>18</v>
      </c>
      <c r="D1072" s="28" t="s">
        <v>141</v>
      </c>
      <c r="E1072" s="28" t="s">
        <v>107</v>
      </c>
      <c r="J1072" s="28" t="str">
        <f t="shared" si="34"/>
        <v>L.03</v>
      </c>
      <c r="K1072" s="28" t="str">
        <f t="shared" si="35"/>
        <v>P.03</v>
      </c>
    </row>
    <row r="1073" spans="1:11" x14ac:dyDescent="0.3">
      <c r="A1073" s="29">
        <v>16</v>
      </c>
      <c r="B1073" s="29">
        <v>1</v>
      </c>
      <c r="C1073" s="29">
        <v>19</v>
      </c>
      <c r="D1073" s="28" t="s">
        <v>95</v>
      </c>
      <c r="E1073" s="28" t="s">
        <v>113</v>
      </c>
      <c r="J1073" s="28" t="str">
        <f t="shared" si="34"/>
        <v>M.03</v>
      </c>
      <c r="K1073" s="28" t="str">
        <f t="shared" si="35"/>
        <v>J.03</v>
      </c>
    </row>
    <row r="1074" spans="1:11" x14ac:dyDescent="0.3">
      <c r="A1074" s="29">
        <v>16</v>
      </c>
      <c r="B1074" s="29">
        <v>1</v>
      </c>
      <c r="C1074" s="29">
        <v>20</v>
      </c>
      <c r="D1074" s="28" t="s">
        <v>53</v>
      </c>
      <c r="E1074" s="28" t="s">
        <v>36</v>
      </c>
      <c r="J1074" s="28" t="str">
        <f t="shared" si="34"/>
        <v>A.03</v>
      </c>
      <c r="K1074" s="28" t="str">
        <f t="shared" si="35"/>
        <v>C.03</v>
      </c>
    </row>
    <row r="1075" spans="1:11" x14ac:dyDescent="0.3">
      <c r="A1075" s="29">
        <v>16</v>
      </c>
      <c r="B1075" s="29">
        <v>1</v>
      </c>
      <c r="C1075" s="29">
        <v>21</v>
      </c>
      <c r="D1075" s="28" t="s">
        <v>89</v>
      </c>
      <c r="E1075" s="28" t="s">
        <v>71</v>
      </c>
      <c r="J1075" s="28" t="str">
        <f t="shared" si="34"/>
        <v>F.03</v>
      </c>
      <c r="K1075" s="28" t="str">
        <f t="shared" si="35"/>
        <v>I.03</v>
      </c>
    </row>
    <row r="1076" spans="1:11" x14ac:dyDescent="0.3">
      <c r="A1076" s="29">
        <v>16</v>
      </c>
      <c r="B1076" s="29">
        <v>1</v>
      </c>
      <c r="C1076" s="29">
        <v>22</v>
      </c>
      <c r="D1076" s="28" t="s">
        <v>77</v>
      </c>
      <c r="E1076" s="28" t="s">
        <v>119</v>
      </c>
      <c r="J1076" s="28" t="str">
        <f t="shared" si="34"/>
        <v>N.03</v>
      </c>
      <c r="K1076" s="28" t="str">
        <f t="shared" si="35"/>
        <v>G.03</v>
      </c>
    </row>
    <row r="1077" spans="1:11" x14ac:dyDescent="0.3">
      <c r="A1077" s="29">
        <v>16</v>
      </c>
      <c r="B1077" s="29">
        <v>1</v>
      </c>
      <c r="C1077" s="29">
        <v>23</v>
      </c>
      <c r="D1077" s="28" t="s">
        <v>47</v>
      </c>
      <c r="E1077" s="28" t="s">
        <v>59</v>
      </c>
      <c r="J1077" s="28" t="str">
        <f t="shared" si="34"/>
        <v>D.03</v>
      </c>
      <c r="K1077" s="28" t="str">
        <f t="shared" si="35"/>
        <v>B.03</v>
      </c>
    </row>
    <row r="1078" spans="1:11" x14ac:dyDescent="0.3">
      <c r="A1078" s="29">
        <v>16</v>
      </c>
      <c r="B1078" s="29">
        <v>1</v>
      </c>
      <c r="C1078" s="29">
        <v>24</v>
      </c>
      <c r="D1078" s="28" t="s">
        <v>83</v>
      </c>
      <c r="E1078" s="28" t="s">
        <v>101</v>
      </c>
      <c r="J1078" s="28" t="str">
        <f t="shared" si="34"/>
        <v>K.03</v>
      </c>
      <c r="K1078" s="28" t="str">
        <f t="shared" si="35"/>
        <v>H.03</v>
      </c>
    </row>
    <row r="1079" spans="1:11" x14ac:dyDescent="0.3">
      <c r="A1079" s="29">
        <v>16</v>
      </c>
      <c r="B1079" s="29">
        <v>1</v>
      </c>
      <c r="C1079" s="29">
        <v>25</v>
      </c>
      <c r="D1079" s="28" t="s">
        <v>78</v>
      </c>
      <c r="E1079" s="28" t="s">
        <v>48</v>
      </c>
      <c r="J1079" s="28" t="str">
        <f t="shared" si="34"/>
        <v>B.04</v>
      </c>
      <c r="K1079" s="28" t="str">
        <f t="shared" si="35"/>
        <v>G.04</v>
      </c>
    </row>
    <row r="1080" spans="1:11" x14ac:dyDescent="0.3">
      <c r="A1080" s="29">
        <v>16</v>
      </c>
      <c r="B1080" s="29">
        <v>1</v>
      </c>
      <c r="C1080" s="29">
        <v>26</v>
      </c>
      <c r="D1080" s="28" t="s">
        <v>120</v>
      </c>
      <c r="E1080" s="28" t="s">
        <v>84</v>
      </c>
      <c r="J1080" s="28" t="str">
        <f t="shared" si="34"/>
        <v>H.04</v>
      </c>
      <c r="K1080" s="28" t="str">
        <f t="shared" si="35"/>
        <v>N.04</v>
      </c>
    </row>
    <row r="1081" spans="1:11" x14ac:dyDescent="0.3">
      <c r="A1081" s="29">
        <v>16</v>
      </c>
      <c r="B1081" s="29">
        <v>1</v>
      </c>
      <c r="C1081" s="29">
        <v>27</v>
      </c>
      <c r="D1081" s="28" t="s">
        <v>90</v>
      </c>
      <c r="E1081" s="28" t="s">
        <v>102</v>
      </c>
      <c r="J1081" s="28" t="str">
        <f t="shared" si="34"/>
        <v>K.04</v>
      </c>
      <c r="K1081" s="28" t="str">
        <f t="shared" si="35"/>
        <v>I.04</v>
      </c>
    </row>
    <row r="1082" spans="1:11" x14ac:dyDescent="0.3">
      <c r="A1082" s="29">
        <v>16</v>
      </c>
      <c r="B1082" s="29">
        <v>1</v>
      </c>
      <c r="C1082" s="29">
        <v>28</v>
      </c>
      <c r="D1082" s="28" t="s">
        <v>66</v>
      </c>
      <c r="E1082" s="28" t="s">
        <v>96</v>
      </c>
      <c r="J1082" s="28" t="str">
        <f t="shared" si="34"/>
        <v>J.04</v>
      </c>
      <c r="K1082" s="28" t="str">
        <f t="shared" si="35"/>
        <v>E.04</v>
      </c>
    </row>
    <row r="1083" spans="1:11" x14ac:dyDescent="0.3">
      <c r="A1083" s="29">
        <v>16</v>
      </c>
      <c r="B1083" s="29">
        <v>1</v>
      </c>
      <c r="C1083" s="29">
        <v>29</v>
      </c>
      <c r="D1083" s="28" t="s">
        <v>114</v>
      </c>
      <c r="E1083" s="28" t="s">
        <v>142</v>
      </c>
      <c r="J1083" s="28" t="str">
        <f t="shared" si="34"/>
        <v>P.04</v>
      </c>
      <c r="K1083" s="28" t="str">
        <f t="shared" si="35"/>
        <v>M.04</v>
      </c>
    </row>
    <row r="1084" spans="1:11" x14ac:dyDescent="0.3">
      <c r="A1084" s="29">
        <v>16</v>
      </c>
      <c r="B1084" s="29">
        <v>1</v>
      </c>
      <c r="C1084" s="29">
        <v>30</v>
      </c>
      <c r="D1084" s="28" t="s">
        <v>108</v>
      </c>
      <c r="E1084" s="28" t="s">
        <v>54</v>
      </c>
      <c r="J1084" s="28" t="str">
        <f t="shared" si="34"/>
        <v>C.04</v>
      </c>
      <c r="K1084" s="28" t="str">
        <f t="shared" si="35"/>
        <v>L.04</v>
      </c>
    </row>
    <row r="1085" spans="1:11" x14ac:dyDescent="0.3">
      <c r="A1085" s="29">
        <v>16</v>
      </c>
      <c r="B1085" s="29">
        <v>1</v>
      </c>
      <c r="C1085" s="29">
        <v>31</v>
      </c>
      <c r="D1085" s="28" t="s">
        <v>60</v>
      </c>
      <c r="E1085" s="28" t="s">
        <v>38</v>
      </c>
      <c r="J1085" s="28" t="str">
        <f t="shared" si="34"/>
        <v>A.04</v>
      </c>
      <c r="K1085" s="28" t="str">
        <f t="shared" si="35"/>
        <v>D.04</v>
      </c>
    </row>
    <row r="1086" spans="1:11" x14ac:dyDescent="0.3">
      <c r="A1086" s="29">
        <v>16</v>
      </c>
      <c r="B1086" s="29">
        <v>1</v>
      </c>
      <c r="C1086" s="29">
        <v>32</v>
      </c>
      <c r="D1086" s="28" t="s">
        <v>136</v>
      </c>
      <c r="E1086" s="28" t="s">
        <v>72</v>
      </c>
      <c r="J1086" s="28" t="str">
        <f t="shared" si="34"/>
        <v>F.04</v>
      </c>
      <c r="K1086" s="28" t="str">
        <f t="shared" si="35"/>
        <v>O.04</v>
      </c>
    </row>
    <row r="1087" spans="1:11" x14ac:dyDescent="0.3">
      <c r="A1087" s="29">
        <v>16</v>
      </c>
      <c r="B1087" s="29">
        <v>1</v>
      </c>
      <c r="C1087" s="29">
        <v>33</v>
      </c>
      <c r="D1087" s="28" t="s">
        <v>103</v>
      </c>
      <c r="E1087" s="28" t="s">
        <v>40</v>
      </c>
      <c r="J1087" s="28" t="str">
        <f t="shared" si="34"/>
        <v>A.05</v>
      </c>
      <c r="K1087" s="28" t="str">
        <f t="shared" si="35"/>
        <v>K.05</v>
      </c>
    </row>
    <row r="1088" spans="1:11" x14ac:dyDescent="0.3">
      <c r="A1088" s="29">
        <v>16</v>
      </c>
      <c r="B1088" s="29">
        <v>1</v>
      </c>
      <c r="C1088" s="29">
        <v>34</v>
      </c>
      <c r="D1088" s="28" t="s">
        <v>137</v>
      </c>
      <c r="E1088" s="28" t="s">
        <v>121</v>
      </c>
      <c r="J1088" s="28" t="str">
        <f t="shared" si="34"/>
        <v>N.05</v>
      </c>
      <c r="K1088" s="28" t="str">
        <f t="shared" si="35"/>
        <v>O.05</v>
      </c>
    </row>
    <row r="1089" spans="1:11" x14ac:dyDescent="0.3">
      <c r="A1089" s="29">
        <v>16</v>
      </c>
      <c r="B1089" s="29">
        <v>1</v>
      </c>
      <c r="C1089" s="29">
        <v>35</v>
      </c>
      <c r="D1089" s="28" t="s">
        <v>73</v>
      </c>
      <c r="E1089" s="28" t="s">
        <v>49</v>
      </c>
      <c r="J1089" s="28" t="str">
        <f t="shared" si="34"/>
        <v>B.05</v>
      </c>
      <c r="K1089" s="28" t="str">
        <f t="shared" si="35"/>
        <v>F.05</v>
      </c>
    </row>
    <row r="1090" spans="1:11" x14ac:dyDescent="0.3">
      <c r="A1090" s="29">
        <v>16</v>
      </c>
      <c r="B1090" s="29">
        <v>1</v>
      </c>
      <c r="C1090" s="29">
        <v>36</v>
      </c>
      <c r="D1090" s="28" t="s">
        <v>67</v>
      </c>
      <c r="E1090" s="28" t="s">
        <v>55</v>
      </c>
      <c r="J1090" s="28" t="str">
        <f t="shared" si="34"/>
        <v>C.05</v>
      </c>
      <c r="K1090" s="28" t="str">
        <f t="shared" si="35"/>
        <v>E.05</v>
      </c>
    </row>
    <row r="1091" spans="1:11" x14ac:dyDescent="0.3">
      <c r="A1091" s="29">
        <v>16</v>
      </c>
      <c r="B1091" s="29">
        <v>1</v>
      </c>
      <c r="C1091" s="29">
        <v>37</v>
      </c>
      <c r="D1091" s="28" t="s">
        <v>79</v>
      </c>
      <c r="E1091" s="28" t="s">
        <v>109</v>
      </c>
      <c r="J1091" s="28" t="str">
        <f t="shared" si="34"/>
        <v>L.05</v>
      </c>
      <c r="K1091" s="28" t="str">
        <f t="shared" si="35"/>
        <v>G.05</v>
      </c>
    </row>
    <row r="1092" spans="1:11" x14ac:dyDescent="0.3">
      <c r="A1092" s="29">
        <v>16</v>
      </c>
      <c r="B1092" s="29">
        <v>1</v>
      </c>
      <c r="C1092" s="29">
        <v>38</v>
      </c>
      <c r="D1092" s="28" t="s">
        <v>143</v>
      </c>
      <c r="E1092" s="28" t="s">
        <v>97</v>
      </c>
      <c r="J1092" s="28" t="str">
        <f t="shared" si="34"/>
        <v>J.05</v>
      </c>
      <c r="K1092" s="28" t="str">
        <f t="shared" si="35"/>
        <v>P.05</v>
      </c>
    </row>
    <row r="1093" spans="1:11" x14ac:dyDescent="0.3">
      <c r="A1093" s="29">
        <v>16</v>
      </c>
      <c r="B1093" s="29">
        <v>1</v>
      </c>
      <c r="C1093" s="29">
        <v>39</v>
      </c>
      <c r="D1093" s="28" t="s">
        <v>85</v>
      </c>
      <c r="E1093" s="28" t="s">
        <v>115</v>
      </c>
      <c r="J1093" s="28" t="str">
        <f t="shared" si="34"/>
        <v>M.05</v>
      </c>
      <c r="K1093" s="28" t="str">
        <f t="shared" si="35"/>
        <v>H.05</v>
      </c>
    </row>
    <row r="1094" spans="1:11" x14ac:dyDescent="0.3">
      <c r="A1094" s="29">
        <v>16</v>
      </c>
      <c r="B1094" s="29">
        <v>1</v>
      </c>
      <c r="C1094" s="29">
        <v>40</v>
      </c>
      <c r="D1094" s="28" t="s">
        <v>61</v>
      </c>
      <c r="E1094" s="28" t="s">
        <v>91</v>
      </c>
      <c r="J1094" s="28" t="str">
        <f t="shared" si="34"/>
        <v>I.05</v>
      </c>
      <c r="K1094" s="28" t="str">
        <f t="shared" si="35"/>
        <v>D.05</v>
      </c>
    </row>
    <row r="1095" spans="1:11" x14ac:dyDescent="0.3">
      <c r="A1095" s="29">
        <v>16</v>
      </c>
      <c r="B1095" s="29">
        <v>1</v>
      </c>
      <c r="C1095" s="29">
        <v>41</v>
      </c>
      <c r="D1095" s="28" t="s">
        <v>144</v>
      </c>
      <c r="E1095" s="28" t="s">
        <v>138</v>
      </c>
      <c r="J1095" s="28" t="str">
        <f t="shared" si="34"/>
        <v>O.06</v>
      </c>
      <c r="K1095" s="28" t="str">
        <f t="shared" si="35"/>
        <v>P.06</v>
      </c>
    </row>
    <row r="1096" spans="1:11" x14ac:dyDescent="0.3">
      <c r="A1096" s="29">
        <v>16</v>
      </c>
      <c r="B1096" s="29">
        <v>1</v>
      </c>
      <c r="C1096" s="29">
        <v>42</v>
      </c>
      <c r="D1096" s="28" t="s">
        <v>86</v>
      </c>
      <c r="E1096" s="28" t="s">
        <v>42</v>
      </c>
      <c r="J1096" s="28" t="str">
        <f t="shared" si="34"/>
        <v>A.06</v>
      </c>
      <c r="K1096" s="28" t="str">
        <f t="shared" si="35"/>
        <v>H.06</v>
      </c>
    </row>
    <row r="1097" spans="1:11" x14ac:dyDescent="0.3">
      <c r="A1097" s="29">
        <v>16</v>
      </c>
      <c r="B1097" s="29">
        <v>1</v>
      </c>
      <c r="C1097" s="29">
        <v>43</v>
      </c>
      <c r="D1097" s="28" t="s">
        <v>116</v>
      </c>
      <c r="E1097" s="28" t="s">
        <v>98</v>
      </c>
      <c r="J1097" s="28" t="str">
        <f t="shared" si="34"/>
        <v>J.06</v>
      </c>
      <c r="K1097" s="28" t="str">
        <f t="shared" si="35"/>
        <v>M.06</v>
      </c>
    </row>
    <row r="1098" spans="1:11" x14ac:dyDescent="0.3">
      <c r="A1098" s="29">
        <v>16</v>
      </c>
      <c r="B1098" s="29">
        <v>1</v>
      </c>
      <c r="C1098" s="29">
        <v>44</v>
      </c>
      <c r="D1098" s="28" t="s">
        <v>74</v>
      </c>
      <c r="E1098" s="28" t="s">
        <v>68</v>
      </c>
      <c r="J1098" s="28" t="str">
        <f t="shared" si="34"/>
        <v>E.06</v>
      </c>
      <c r="K1098" s="28" t="str">
        <f t="shared" si="35"/>
        <v>F.06</v>
      </c>
    </row>
    <row r="1099" spans="1:11" x14ac:dyDescent="0.3">
      <c r="A1099" s="29">
        <v>16</v>
      </c>
      <c r="B1099" s="29">
        <v>1</v>
      </c>
      <c r="C1099" s="29">
        <v>45</v>
      </c>
      <c r="D1099" s="28" t="s">
        <v>122</v>
      </c>
      <c r="E1099" s="28" t="s">
        <v>92</v>
      </c>
      <c r="J1099" s="28" t="str">
        <f t="shared" si="34"/>
        <v>I.06</v>
      </c>
      <c r="K1099" s="28" t="str">
        <f t="shared" si="35"/>
        <v>N.06</v>
      </c>
    </row>
    <row r="1100" spans="1:11" x14ac:dyDescent="0.3">
      <c r="A1100" s="29">
        <v>16</v>
      </c>
      <c r="B1100" s="29">
        <v>1</v>
      </c>
      <c r="C1100" s="29">
        <v>46</v>
      </c>
      <c r="D1100" s="28" t="s">
        <v>104</v>
      </c>
      <c r="E1100" s="28" t="s">
        <v>80</v>
      </c>
      <c r="J1100" s="28" t="str">
        <f t="shared" si="34"/>
        <v>G.06</v>
      </c>
      <c r="K1100" s="28" t="str">
        <f t="shared" si="35"/>
        <v>K.06</v>
      </c>
    </row>
    <row r="1101" spans="1:11" x14ac:dyDescent="0.3">
      <c r="A1101" s="29">
        <v>16</v>
      </c>
      <c r="B1101" s="29">
        <v>1</v>
      </c>
      <c r="C1101" s="29">
        <v>47</v>
      </c>
      <c r="D1101" s="28" t="s">
        <v>56</v>
      </c>
      <c r="E1101" s="28" t="s">
        <v>50</v>
      </c>
      <c r="J1101" s="28" t="str">
        <f t="shared" si="34"/>
        <v>B.06</v>
      </c>
      <c r="K1101" s="28" t="str">
        <f t="shared" si="35"/>
        <v>C.06</v>
      </c>
    </row>
    <row r="1102" spans="1:11" x14ac:dyDescent="0.3">
      <c r="A1102" s="29">
        <v>16</v>
      </c>
      <c r="B1102" s="29">
        <v>1</v>
      </c>
      <c r="C1102" s="29">
        <v>48</v>
      </c>
      <c r="D1102" s="28" t="s">
        <v>110</v>
      </c>
      <c r="E1102" s="28" t="s">
        <v>62</v>
      </c>
      <c r="J1102" s="28" t="str">
        <f t="shared" si="34"/>
        <v>D.06</v>
      </c>
      <c r="K1102" s="28" t="str">
        <f t="shared" si="35"/>
        <v>L.06</v>
      </c>
    </row>
    <row r="1103" spans="1:11" x14ac:dyDescent="0.3">
      <c r="A1103" s="29">
        <v>16</v>
      </c>
      <c r="B1103" s="29">
        <v>2</v>
      </c>
      <c r="C1103" s="29">
        <v>1</v>
      </c>
      <c r="D1103" s="28" t="s">
        <v>63</v>
      </c>
      <c r="E1103" s="28" t="s">
        <v>75</v>
      </c>
      <c r="J1103" s="28" t="str">
        <f t="shared" si="34"/>
        <v>G.01</v>
      </c>
      <c r="K1103" s="28" t="str">
        <f t="shared" si="35"/>
        <v>E.01</v>
      </c>
    </row>
    <row r="1104" spans="1:11" x14ac:dyDescent="0.3">
      <c r="A1104" s="29">
        <v>16</v>
      </c>
      <c r="B1104" s="29">
        <v>2</v>
      </c>
      <c r="C1104" s="29">
        <v>2</v>
      </c>
      <c r="D1104" s="28" t="s">
        <v>45</v>
      </c>
      <c r="E1104" s="28" t="s">
        <v>111</v>
      </c>
      <c r="J1104" s="28" t="str">
        <f t="shared" si="34"/>
        <v>M.01</v>
      </c>
      <c r="K1104" s="28" t="str">
        <f t="shared" si="35"/>
        <v>B.01</v>
      </c>
    </row>
    <row r="1105" spans="1:11" x14ac:dyDescent="0.3">
      <c r="A1105" s="29">
        <v>16</v>
      </c>
      <c r="B1105" s="29">
        <v>2</v>
      </c>
      <c r="C1105" s="29">
        <v>3</v>
      </c>
      <c r="D1105" s="28" t="s">
        <v>99</v>
      </c>
      <c r="E1105" s="28" t="s">
        <v>105</v>
      </c>
      <c r="J1105" s="28" t="str">
        <f t="shared" si="34"/>
        <v>L.01</v>
      </c>
      <c r="K1105" s="28" t="str">
        <f t="shared" si="35"/>
        <v>K.01</v>
      </c>
    </row>
    <row r="1106" spans="1:11" x14ac:dyDescent="0.3">
      <c r="A1106" s="29">
        <v>16</v>
      </c>
      <c r="B1106" s="29">
        <v>2</v>
      </c>
      <c r="C1106" s="29">
        <v>4</v>
      </c>
      <c r="D1106" s="28" t="s">
        <v>117</v>
      </c>
      <c r="E1106" s="28" t="s">
        <v>69</v>
      </c>
      <c r="J1106" s="28" t="str">
        <f t="shared" si="34"/>
        <v>F.01</v>
      </c>
      <c r="K1106" s="28" t="str">
        <f t="shared" si="35"/>
        <v>N.01</v>
      </c>
    </row>
    <row r="1107" spans="1:11" x14ac:dyDescent="0.3">
      <c r="A1107" s="29">
        <v>16</v>
      </c>
      <c r="B1107" s="29">
        <v>2</v>
      </c>
      <c r="C1107" s="29">
        <v>5</v>
      </c>
      <c r="D1107" s="28" t="s">
        <v>51</v>
      </c>
      <c r="E1107" s="28" t="s">
        <v>139</v>
      </c>
      <c r="J1107" s="28" t="str">
        <f t="shared" si="34"/>
        <v>P.01</v>
      </c>
      <c r="K1107" s="28" t="str">
        <f t="shared" si="35"/>
        <v>C.01</v>
      </c>
    </row>
    <row r="1108" spans="1:11" x14ac:dyDescent="0.3">
      <c r="A1108" s="29">
        <v>16</v>
      </c>
      <c r="B1108" s="29">
        <v>2</v>
      </c>
      <c r="C1108" s="29">
        <v>6</v>
      </c>
      <c r="D1108" s="28" t="s">
        <v>81</v>
      </c>
      <c r="E1108" s="28" t="s">
        <v>87</v>
      </c>
      <c r="J1108" s="28" t="str">
        <f t="shared" si="34"/>
        <v>I.01</v>
      </c>
      <c r="K1108" s="28" t="str">
        <f t="shared" si="35"/>
        <v>H.01</v>
      </c>
    </row>
    <row r="1109" spans="1:11" x14ac:dyDescent="0.3">
      <c r="A1109" s="29">
        <v>16</v>
      </c>
      <c r="B1109" s="29">
        <v>2</v>
      </c>
      <c r="C1109" s="29">
        <v>7</v>
      </c>
      <c r="D1109" s="28" t="s">
        <v>93</v>
      </c>
      <c r="E1109" s="28" t="s">
        <v>57</v>
      </c>
      <c r="J1109" s="28" t="str">
        <f t="shared" si="34"/>
        <v>D.01</v>
      </c>
      <c r="K1109" s="28" t="str">
        <f t="shared" si="35"/>
        <v>J.01</v>
      </c>
    </row>
    <row r="1110" spans="1:11" x14ac:dyDescent="0.3">
      <c r="A1110" s="29">
        <v>16</v>
      </c>
      <c r="B1110" s="29">
        <v>2</v>
      </c>
      <c r="C1110" s="29">
        <v>8</v>
      </c>
      <c r="D1110" s="28" t="s">
        <v>127</v>
      </c>
      <c r="E1110" s="28" t="s">
        <v>32</v>
      </c>
      <c r="J1110" s="28" t="str">
        <f t="shared" si="34"/>
        <v>A.01</v>
      </c>
      <c r="K1110" s="28" t="str">
        <f t="shared" si="35"/>
        <v>O.01</v>
      </c>
    </row>
    <row r="1111" spans="1:11" x14ac:dyDescent="0.3">
      <c r="A1111" s="29">
        <v>16</v>
      </c>
      <c r="B1111" s="29">
        <v>2</v>
      </c>
      <c r="C1111" s="29">
        <v>9</v>
      </c>
      <c r="D1111" s="28" t="s">
        <v>88</v>
      </c>
      <c r="E1111" s="28" t="s">
        <v>94</v>
      </c>
      <c r="J1111" s="28" t="str">
        <f t="shared" si="34"/>
        <v>J.02</v>
      </c>
      <c r="K1111" s="28" t="str">
        <f t="shared" si="35"/>
        <v>I.02</v>
      </c>
    </row>
    <row r="1112" spans="1:11" x14ac:dyDescent="0.3">
      <c r="A1112" s="29">
        <v>16</v>
      </c>
      <c r="B1112" s="29">
        <v>2</v>
      </c>
      <c r="C1112" s="29">
        <v>10</v>
      </c>
      <c r="D1112" s="28" t="s">
        <v>46</v>
      </c>
      <c r="E1112" s="28" t="s">
        <v>64</v>
      </c>
      <c r="J1112" s="28" t="str">
        <f t="shared" si="34"/>
        <v>E.02</v>
      </c>
      <c r="K1112" s="28" t="str">
        <f t="shared" si="35"/>
        <v>B.02</v>
      </c>
    </row>
    <row r="1113" spans="1:11" x14ac:dyDescent="0.3">
      <c r="A1113" s="29">
        <v>16</v>
      </c>
      <c r="B1113" s="29">
        <v>2</v>
      </c>
      <c r="C1113" s="29">
        <v>11</v>
      </c>
      <c r="D1113" s="28" t="s">
        <v>100</v>
      </c>
      <c r="E1113" s="28" t="s">
        <v>134</v>
      </c>
      <c r="J1113" s="28" t="str">
        <f t="shared" si="34"/>
        <v>O.02</v>
      </c>
      <c r="K1113" s="28" t="str">
        <f t="shared" si="35"/>
        <v>K.02</v>
      </c>
    </row>
    <row r="1114" spans="1:11" x14ac:dyDescent="0.3">
      <c r="A1114" s="29">
        <v>16</v>
      </c>
      <c r="B1114" s="29">
        <v>2</v>
      </c>
      <c r="C1114" s="29">
        <v>12</v>
      </c>
      <c r="D1114" s="28" t="s">
        <v>76</v>
      </c>
      <c r="E1114" s="28" t="s">
        <v>70</v>
      </c>
      <c r="J1114" s="28" t="str">
        <f t="shared" si="34"/>
        <v>F.02</v>
      </c>
      <c r="K1114" s="28" t="str">
        <f t="shared" si="35"/>
        <v>G.02</v>
      </c>
    </row>
    <row r="1115" spans="1:11" x14ac:dyDescent="0.3">
      <c r="A1115" s="29">
        <v>16</v>
      </c>
      <c r="B1115" s="29">
        <v>2</v>
      </c>
      <c r="C1115" s="29">
        <v>13</v>
      </c>
      <c r="D1115" s="28" t="s">
        <v>52</v>
      </c>
      <c r="E1115" s="28" t="s">
        <v>34</v>
      </c>
      <c r="J1115" s="28" t="str">
        <f t="shared" si="34"/>
        <v>A.02</v>
      </c>
      <c r="K1115" s="28" t="str">
        <f t="shared" si="35"/>
        <v>C.02</v>
      </c>
    </row>
    <row r="1116" spans="1:11" x14ac:dyDescent="0.3">
      <c r="A1116" s="29">
        <v>16</v>
      </c>
      <c r="B1116" s="29">
        <v>2</v>
      </c>
      <c r="C1116" s="29">
        <v>14</v>
      </c>
      <c r="D1116" s="28" t="s">
        <v>118</v>
      </c>
      <c r="E1116" s="28" t="s">
        <v>140</v>
      </c>
      <c r="J1116" s="28" t="str">
        <f t="shared" si="34"/>
        <v>P.02</v>
      </c>
      <c r="K1116" s="28" t="str">
        <f t="shared" si="35"/>
        <v>N.02</v>
      </c>
    </row>
    <row r="1117" spans="1:11" x14ac:dyDescent="0.3">
      <c r="A1117" s="29">
        <v>16</v>
      </c>
      <c r="B1117" s="29">
        <v>2</v>
      </c>
      <c r="C1117" s="29">
        <v>15</v>
      </c>
      <c r="D1117" s="28" t="s">
        <v>112</v>
      </c>
      <c r="E1117" s="28" t="s">
        <v>106</v>
      </c>
      <c r="J1117" s="28" t="str">
        <f t="shared" ref="J1117:J1180" si="36">E1117</f>
        <v>L.02</v>
      </c>
      <c r="K1117" s="28" t="str">
        <f t="shared" ref="K1117:K1180" si="37">D1117</f>
        <v>M.02</v>
      </c>
    </row>
    <row r="1118" spans="1:11" x14ac:dyDescent="0.3">
      <c r="A1118" s="29">
        <v>16</v>
      </c>
      <c r="B1118" s="29">
        <v>2</v>
      </c>
      <c r="C1118" s="29">
        <v>16</v>
      </c>
      <c r="D1118" s="28" t="s">
        <v>58</v>
      </c>
      <c r="E1118" s="28" t="s">
        <v>82</v>
      </c>
      <c r="J1118" s="28" t="str">
        <f t="shared" si="36"/>
        <v>H.02</v>
      </c>
      <c r="K1118" s="28" t="str">
        <f t="shared" si="37"/>
        <v>D.02</v>
      </c>
    </row>
    <row r="1119" spans="1:11" x14ac:dyDescent="0.3">
      <c r="A1119" s="29">
        <v>16</v>
      </c>
      <c r="B1119" s="29">
        <v>2</v>
      </c>
      <c r="C1119" s="29">
        <v>17</v>
      </c>
      <c r="D1119" s="28" t="s">
        <v>107</v>
      </c>
      <c r="E1119" s="28" t="s">
        <v>89</v>
      </c>
      <c r="J1119" s="28" t="str">
        <f t="shared" si="36"/>
        <v>I.03</v>
      </c>
      <c r="K1119" s="28" t="str">
        <f t="shared" si="37"/>
        <v>L.03</v>
      </c>
    </row>
    <row r="1120" spans="1:11" x14ac:dyDescent="0.3">
      <c r="A1120" s="29">
        <v>16</v>
      </c>
      <c r="B1120" s="29">
        <v>2</v>
      </c>
      <c r="C1120" s="29">
        <v>18</v>
      </c>
      <c r="D1120" s="28" t="s">
        <v>77</v>
      </c>
      <c r="E1120" s="28" t="s">
        <v>53</v>
      </c>
      <c r="J1120" s="28" t="str">
        <f t="shared" si="36"/>
        <v>C.03</v>
      </c>
      <c r="K1120" s="28" t="str">
        <f t="shared" si="37"/>
        <v>G.03</v>
      </c>
    </row>
    <row r="1121" spans="1:11" x14ac:dyDescent="0.3">
      <c r="A1121" s="29">
        <v>16</v>
      </c>
      <c r="B1121" s="29">
        <v>2</v>
      </c>
      <c r="C1121" s="29">
        <v>19</v>
      </c>
      <c r="D1121" s="28" t="s">
        <v>59</v>
      </c>
      <c r="E1121" s="28" t="s">
        <v>65</v>
      </c>
      <c r="J1121" s="28" t="str">
        <f t="shared" si="36"/>
        <v>E.03</v>
      </c>
      <c r="K1121" s="28" t="str">
        <f t="shared" si="37"/>
        <v>D.03</v>
      </c>
    </row>
    <row r="1122" spans="1:11" x14ac:dyDescent="0.3">
      <c r="A1122" s="29">
        <v>16</v>
      </c>
      <c r="B1122" s="29">
        <v>2</v>
      </c>
      <c r="C1122" s="29">
        <v>20</v>
      </c>
      <c r="D1122" s="28" t="s">
        <v>36</v>
      </c>
      <c r="E1122" s="28" t="s">
        <v>141</v>
      </c>
      <c r="J1122" s="28" t="str">
        <f t="shared" si="36"/>
        <v>P.03</v>
      </c>
      <c r="K1122" s="28" t="str">
        <f t="shared" si="37"/>
        <v>A.03</v>
      </c>
    </row>
    <row r="1123" spans="1:11" x14ac:dyDescent="0.3">
      <c r="A1123" s="29">
        <v>16</v>
      </c>
      <c r="B1123" s="29">
        <v>2</v>
      </c>
      <c r="C1123" s="29">
        <v>21</v>
      </c>
      <c r="D1123" s="28" t="s">
        <v>101</v>
      </c>
      <c r="E1123" s="28" t="s">
        <v>71</v>
      </c>
      <c r="J1123" s="28" t="str">
        <f t="shared" si="36"/>
        <v>F.03</v>
      </c>
      <c r="K1123" s="28" t="str">
        <f t="shared" si="37"/>
        <v>K.03</v>
      </c>
    </row>
    <row r="1124" spans="1:11" x14ac:dyDescent="0.3">
      <c r="A1124" s="29">
        <v>16</v>
      </c>
      <c r="B1124" s="29">
        <v>2</v>
      </c>
      <c r="C1124" s="29">
        <v>22</v>
      </c>
      <c r="D1124" s="28" t="s">
        <v>135</v>
      </c>
      <c r="E1124" s="28" t="s">
        <v>119</v>
      </c>
      <c r="J1124" s="28" t="str">
        <f t="shared" si="36"/>
        <v>N.03</v>
      </c>
      <c r="K1124" s="28" t="str">
        <f t="shared" si="37"/>
        <v>O.03</v>
      </c>
    </row>
    <row r="1125" spans="1:11" x14ac:dyDescent="0.3">
      <c r="A1125" s="29">
        <v>16</v>
      </c>
      <c r="B1125" s="29">
        <v>2</v>
      </c>
      <c r="C1125" s="29">
        <v>23</v>
      </c>
      <c r="D1125" s="28" t="s">
        <v>113</v>
      </c>
      <c r="E1125" s="28" t="s">
        <v>83</v>
      </c>
      <c r="J1125" s="28" t="str">
        <f t="shared" si="36"/>
        <v>H.03</v>
      </c>
      <c r="K1125" s="28" t="str">
        <f t="shared" si="37"/>
        <v>M.03</v>
      </c>
    </row>
    <row r="1126" spans="1:11" x14ac:dyDescent="0.3">
      <c r="A1126" s="29">
        <v>16</v>
      </c>
      <c r="B1126" s="29">
        <v>2</v>
      </c>
      <c r="C1126" s="29">
        <v>24</v>
      </c>
      <c r="D1126" s="28" t="s">
        <v>47</v>
      </c>
      <c r="E1126" s="28" t="s">
        <v>95</v>
      </c>
      <c r="J1126" s="28" t="str">
        <f t="shared" si="36"/>
        <v>J.03</v>
      </c>
      <c r="K1126" s="28" t="str">
        <f t="shared" si="37"/>
        <v>B.03</v>
      </c>
    </row>
    <row r="1127" spans="1:11" x14ac:dyDescent="0.3">
      <c r="A1127" s="29">
        <v>16</v>
      </c>
      <c r="B1127" s="29">
        <v>2</v>
      </c>
      <c r="C1127" s="29">
        <v>25</v>
      </c>
      <c r="D1127" s="28" t="s">
        <v>96</v>
      </c>
      <c r="E1127" s="28" t="s">
        <v>84</v>
      </c>
      <c r="J1127" s="28" t="str">
        <f t="shared" si="36"/>
        <v>H.04</v>
      </c>
      <c r="K1127" s="28" t="str">
        <f t="shared" si="37"/>
        <v>J.04</v>
      </c>
    </row>
    <row r="1128" spans="1:11" x14ac:dyDescent="0.3">
      <c r="A1128" s="29">
        <v>16</v>
      </c>
      <c r="B1128" s="29">
        <v>2</v>
      </c>
      <c r="C1128" s="29">
        <v>26</v>
      </c>
      <c r="D1128" s="28" t="s">
        <v>142</v>
      </c>
      <c r="E1128" s="28" t="s">
        <v>66</v>
      </c>
      <c r="J1128" s="28" t="str">
        <f t="shared" si="36"/>
        <v>E.04</v>
      </c>
      <c r="K1128" s="28" t="str">
        <f t="shared" si="37"/>
        <v>P.04</v>
      </c>
    </row>
    <row r="1129" spans="1:11" x14ac:dyDescent="0.3">
      <c r="A1129" s="29">
        <v>16</v>
      </c>
      <c r="B1129" s="29">
        <v>2</v>
      </c>
      <c r="C1129" s="29">
        <v>27</v>
      </c>
      <c r="D1129" s="28" t="s">
        <v>54</v>
      </c>
      <c r="E1129" s="28" t="s">
        <v>90</v>
      </c>
      <c r="J1129" s="28" t="str">
        <f t="shared" si="36"/>
        <v>I.04</v>
      </c>
      <c r="K1129" s="28" t="str">
        <f t="shared" si="37"/>
        <v>C.04</v>
      </c>
    </row>
    <row r="1130" spans="1:11" x14ac:dyDescent="0.3">
      <c r="A1130" s="29">
        <v>16</v>
      </c>
      <c r="B1130" s="29">
        <v>2</v>
      </c>
      <c r="C1130" s="29">
        <v>28</v>
      </c>
      <c r="D1130" s="28" t="s">
        <v>102</v>
      </c>
      <c r="E1130" s="28" t="s">
        <v>78</v>
      </c>
      <c r="J1130" s="28" t="str">
        <f t="shared" si="36"/>
        <v>G.04</v>
      </c>
      <c r="K1130" s="28" t="str">
        <f t="shared" si="37"/>
        <v>K.04</v>
      </c>
    </row>
    <row r="1131" spans="1:11" x14ac:dyDescent="0.3">
      <c r="A1131" s="29">
        <v>16</v>
      </c>
      <c r="B1131" s="29">
        <v>2</v>
      </c>
      <c r="C1131" s="29">
        <v>29</v>
      </c>
      <c r="D1131" s="28" t="s">
        <v>136</v>
      </c>
      <c r="E1131" s="28" t="s">
        <v>114</v>
      </c>
      <c r="J1131" s="28" t="str">
        <f t="shared" si="36"/>
        <v>M.04</v>
      </c>
      <c r="K1131" s="28" t="str">
        <f t="shared" si="37"/>
        <v>O.04</v>
      </c>
    </row>
    <row r="1132" spans="1:11" x14ac:dyDescent="0.3">
      <c r="A1132" s="29">
        <v>16</v>
      </c>
      <c r="B1132" s="29">
        <v>2</v>
      </c>
      <c r="C1132" s="29">
        <v>30</v>
      </c>
      <c r="D1132" s="28" t="s">
        <v>108</v>
      </c>
      <c r="E1132" s="28" t="s">
        <v>120</v>
      </c>
      <c r="J1132" s="28" t="str">
        <f t="shared" si="36"/>
        <v>N.04</v>
      </c>
      <c r="K1132" s="28" t="str">
        <f t="shared" si="37"/>
        <v>L.04</v>
      </c>
    </row>
    <row r="1133" spans="1:11" x14ac:dyDescent="0.3">
      <c r="A1133" s="29">
        <v>16</v>
      </c>
      <c r="B1133" s="29">
        <v>2</v>
      </c>
      <c r="C1133" s="29">
        <v>31</v>
      </c>
      <c r="D1133" s="28" t="s">
        <v>72</v>
      </c>
      <c r="E1133" s="28" t="s">
        <v>60</v>
      </c>
      <c r="J1133" s="28" t="str">
        <f t="shared" si="36"/>
        <v>D.04</v>
      </c>
      <c r="K1133" s="28" t="str">
        <f t="shared" si="37"/>
        <v>F.04</v>
      </c>
    </row>
    <row r="1134" spans="1:11" x14ac:dyDescent="0.3">
      <c r="A1134" s="29">
        <v>16</v>
      </c>
      <c r="B1134" s="29">
        <v>2</v>
      </c>
      <c r="C1134" s="29">
        <v>32</v>
      </c>
      <c r="D1134" s="28" t="s">
        <v>38</v>
      </c>
      <c r="E1134" s="28" t="s">
        <v>48</v>
      </c>
      <c r="J1134" s="28" t="str">
        <f t="shared" si="36"/>
        <v>B.04</v>
      </c>
      <c r="K1134" s="28" t="str">
        <f t="shared" si="37"/>
        <v>A.04</v>
      </c>
    </row>
    <row r="1135" spans="1:11" x14ac:dyDescent="0.3">
      <c r="A1135" s="29">
        <v>16</v>
      </c>
      <c r="B1135" s="29">
        <v>2</v>
      </c>
      <c r="C1135" s="29">
        <v>33</v>
      </c>
      <c r="D1135" s="28" t="s">
        <v>97</v>
      </c>
      <c r="E1135" s="28" t="s">
        <v>121</v>
      </c>
      <c r="J1135" s="28" t="str">
        <f t="shared" si="36"/>
        <v>N.05</v>
      </c>
      <c r="K1135" s="28" t="str">
        <f t="shared" si="37"/>
        <v>J.05</v>
      </c>
    </row>
    <row r="1136" spans="1:11" x14ac:dyDescent="0.3">
      <c r="A1136" s="29">
        <v>16</v>
      </c>
      <c r="B1136" s="29">
        <v>2</v>
      </c>
      <c r="C1136" s="29">
        <v>34</v>
      </c>
      <c r="D1136" s="28" t="s">
        <v>91</v>
      </c>
      <c r="E1136" s="28" t="s">
        <v>67</v>
      </c>
      <c r="J1136" s="28" t="str">
        <f t="shared" si="36"/>
        <v>E.05</v>
      </c>
      <c r="K1136" s="28" t="str">
        <f t="shared" si="37"/>
        <v>I.05</v>
      </c>
    </row>
    <row r="1137" spans="1:11" x14ac:dyDescent="0.3">
      <c r="A1137" s="29">
        <v>16</v>
      </c>
      <c r="B1137" s="29">
        <v>2</v>
      </c>
      <c r="C1137" s="29">
        <v>35</v>
      </c>
      <c r="D1137" s="28" t="s">
        <v>40</v>
      </c>
      <c r="E1137" s="28" t="s">
        <v>73</v>
      </c>
      <c r="J1137" s="28" t="str">
        <f t="shared" si="36"/>
        <v>F.05</v>
      </c>
      <c r="K1137" s="28" t="str">
        <f t="shared" si="37"/>
        <v>A.05</v>
      </c>
    </row>
    <row r="1138" spans="1:11" x14ac:dyDescent="0.3">
      <c r="A1138" s="29">
        <v>16</v>
      </c>
      <c r="B1138" s="29">
        <v>2</v>
      </c>
      <c r="C1138" s="29">
        <v>36</v>
      </c>
      <c r="D1138" s="28" t="s">
        <v>137</v>
      </c>
      <c r="E1138" s="28" t="s">
        <v>79</v>
      </c>
      <c r="J1138" s="28" t="str">
        <f t="shared" si="36"/>
        <v>G.05</v>
      </c>
      <c r="K1138" s="28" t="str">
        <f t="shared" si="37"/>
        <v>O.05</v>
      </c>
    </row>
    <row r="1139" spans="1:11" x14ac:dyDescent="0.3">
      <c r="A1139" s="29">
        <v>16</v>
      </c>
      <c r="B1139" s="29">
        <v>2</v>
      </c>
      <c r="C1139" s="29">
        <v>37</v>
      </c>
      <c r="D1139" s="28" t="s">
        <v>103</v>
      </c>
      <c r="E1139" s="28" t="s">
        <v>115</v>
      </c>
      <c r="J1139" s="28" t="str">
        <f t="shared" si="36"/>
        <v>M.05</v>
      </c>
      <c r="K1139" s="28" t="str">
        <f t="shared" si="37"/>
        <v>K.05</v>
      </c>
    </row>
    <row r="1140" spans="1:11" x14ac:dyDescent="0.3">
      <c r="A1140" s="29">
        <v>16</v>
      </c>
      <c r="B1140" s="29">
        <v>2</v>
      </c>
      <c r="C1140" s="29">
        <v>38</v>
      </c>
      <c r="D1140" s="28" t="s">
        <v>61</v>
      </c>
      <c r="E1140" s="28" t="s">
        <v>143</v>
      </c>
      <c r="J1140" s="28" t="str">
        <f t="shared" si="36"/>
        <v>P.05</v>
      </c>
      <c r="K1140" s="28" t="str">
        <f t="shared" si="37"/>
        <v>D.05</v>
      </c>
    </row>
    <row r="1141" spans="1:11" x14ac:dyDescent="0.3">
      <c r="A1141" s="29">
        <v>16</v>
      </c>
      <c r="B1141" s="29">
        <v>2</v>
      </c>
      <c r="C1141" s="29">
        <v>39</v>
      </c>
      <c r="D1141" s="28" t="s">
        <v>55</v>
      </c>
      <c r="E1141" s="28" t="s">
        <v>85</v>
      </c>
      <c r="J1141" s="28" t="str">
        <f t="shared" si="36"/>
        <v>H.05</v>
      </c>
      <c r="K1141" s="28" t="str">
        <f t="shared" si="37"/>
        <v>C.05</v>
      </c>
    </row>
    <row r="1142" spans="1:11" x14ac:dyDescent="0.3">
      <c r="A1142" s="29">
        <v>16</v>
      </c>
      <c r="B1142" s="29">
        <v>2</v>
      </c>
      <c r="C1142" s="29">
        <v>40</v>
      </c>
      <c r="D1142" s="28" t="s">
        <v>109</v>
      </c>
      <c r="E1142" s="28" t="s">
        <v>49</v>
      </c>
      <c r="J1142" s="28" t="str">
        <f t="shared" si="36"/>
        <v>B.05</v>
      </c>
      <c r="K1142" s="28" t="str">
        <f t="shared" si="37"/>
        <v>L.05</v>
      </c>
    </row>
    <row r="1143" spans="1:11" x14ac:dyDescent="0.3">
      <c r="A1143" s="29">
        <v>16</v>
      </c>
      <c r="B1143" s="29">
        <v>2</v>
      </c>
      <c r="C1143" s="29">
        <v>41</v>
      </c>
      <c r="D1143" s="28" t="s">
        <v>122</v>
      </c>
      <c r="E1143" s="28" t="s">
        <v>104</v>
      </c>
      <c r="J1143" s="28" t="str">
        <f t="shared" si="36"/>
        <v>K.06</v>
      </c>
      <c r="K1143" s="28" t="str">
        <f t="shared" si="37"/>
        <v>N.06</v>
      </c>
    </row>
    <row r="1144" spans="1:11" x14ac:dyDescent="0.3">
      <c r="A1144" s="29">
        <v>16</v>
      </c>
      <c r="B1144" s="29">
        <v>2</v>
      </c>
      <c r="C1144" s="29">
        <v>42</v>
      </c>
      <c r="D1144" s="28" t="s">
        <v>80</v>
      </c>
      <c r="E1144" s="28" t="s">
        <v>56</v>
      </c>
      <c r="J1144" s="28" t="str">
        <f t="shared" si="36"/>
        <v>C.06</v>
      </c>
      <c r="K1144" s="28" t="str">
        <f t="shared" si="37"/>
        <v>G.06</v>
      </c>
    </row>
    <row r="1145" spans="1:11" x14ac:dyDescent="0.3">
      <c r="A1145" s="29">
        <v>16</v>
      </c>
      <c r="B1145" s="29">
        <v>2</v>
      </c>
      <c r="C1145" s="29">
        <v>43</v>
      </c>
      <c r="D1145" s="28" t="s">
        <v>116</v>
      </c>
      <c r="E1145" s="28" t="s">
        <v>62</v>
      </c>
      <c r="J1145" s="28" t="str">
        <f t="shared" si="36"/>
        <v>D.06</v>
      </c>
      <c r="K1145" s="28" t="str">
        <f t="shared" si="37"/>
        <v>M.06</v>
      </c>
    </row>
    <row r="1146" spans="1:11" x14ac:dyDescent="0.3">
      <c r="A1146" s="29">
        <v>16</v>
      </c>
      <c r="B1146" s="29">
        <v>2</v>
      </c>
      <c r="C1146" s="29">
        <v>44</v>
      </c>
      <c r="D1146" s="28" t="s">
        <v>68</v>
      </c>
      <c r="E1146" s="28" t="s">
        <v>110</v>
      </c>
      <c r="J1146" s="28" t="str">
        <f t="shared" si="36"/>
        <v>L.06</v>
      </c>
      <c r="K1146" s="28" t="str">
        <f t="shared" si="37"/>
        <v>E.06</v>
      </c>
    </row>
    <row r="1147" spans="1:11" x14ac:dyDescent="0.3">
      <c r="A1147" s="29">
        <v>16</v>
      </c>
      <c r="B1147" s="29">
        <v>2</v>
      </c>
      <c r="C1147" s="29">
        <v>45</v>
      </c>
      <c r="D1147" s="28" t="s">
        <v>50</v>
      </c>
      <c r="E1147" s="28" t="s">
        <v>86</v>
      </c>
      <c r="J1147" s="28" t="str">
        <f t="shared" si="36"/>
        <v>H.06</v>
      </c>
      <c r="K1147" s="28" t="str">
        <f t="shared" si="37"/>
        <v>B.06</v>
      </c>
    </row>
    <row r="1148" spans="1:11" x14ac:dyDescent="0.3">
      <c r="A1148" s="29">
        <v>16</v>
      </c>
      <c r="B1148" s="29">
        <v>2</v>
      </c>
      <c r="C1148" s="29">
        <v>46</v>
      </c>
      <c r="D1148" s="28" t="s">
        <v>42</v>
      </c>
      <c r="E1148" s="28" t="s">
        <v>92</v>
      </c>
      <c r="J1148" s="28" t="str">
        <f t="shared" si="36"/>
        <v>I.06</v>
      </c>
      <c r="K1148" s="28" t="str">
        <f t="shared" si="37"/>
        <v>A.06</v>
      </c>
    </row>
    <row r="1149" spans="1:11" x14ac:dyDescent="0.3">
      <c r="A1149" s="29">
        <v>16</v>
      </c>
      <c r="B1149" s="29">
        <v>2</v>
      </c>
      <c r="C1149" s="29">
        <v>47</v>
      </c>
      <c r="D1149" s="28" t="s">
        <v>74</v>
      </c>
      <c r="E1149" s="28" t="s">
        <v>144</v>
      </c>
      <c r="J1149" s="28" t="str">
        <f t="shared" si="36"/>
        <v>P.06</v>
      </c>
      <c r="K1149" s="28" t="str">
        <f t="shared" si="37"/>
        <v>F.06</v>
      </c>
    </row>
    <row r="1150" spans="1:11" x14ac:dyDescent="0.3">
      <c r="A1150" s="29">
        <v>16</v>
      </c>
      <c r="B1150" s="29">
        <v>2</v>
      </c>
      <c r="C1150" s="29">
        <v>48</v>
      </c>
      <c r="D1150" s="28" t="s">
        <v>98</v>
      </c>
      <c r="E1150" s="28" t="s">
        <v>138</v>
      </c>
      <c r="J1150" s="28" t="str">
        <f t="shared" si="36"/>
        <v>O.06</v>
      </c>
      <c r="K1150" s="28" t="str">
        <f t="shared" si="37"/>
        <v>J.06</v>
      </c>
    </row>
    <row r="1151" spans="1:11" x14ac:dyDescent="0.3">
      <c r="A1151" s="29">
        <v>16</v>
      </c>
      <c r="B1151" s="29">
        <v>3</v>
      </c>
      <c r="C1151" s="29">
        <v>1</v>
      </c>
      <c r="D1151" s="28" t="s">
        <v>139</v>
      </c>
      <c r="E1151" s="28" t="s">
        <v>81</v>
      </c>
      <c r="J1151" s="28" t="str">
        <f t="shared" si="36"/>
        <v>H.01</v>
      </c>
      <c r="K1151" s="28" t="str">
        <f t="shared" si="37"/>
        <v>P.01</v>
      </c>
    </row>
    <row r="1152" spans="1:11" x14ac:dyDescent="0.3">
      <c r="A1152" s="29">
        <v>16</v>
      </c>
      <c r="B1152" s="29">
        <v>3</v>
      </c>
      <c r="C1152" s="29">
        <v>2</v>
      </c>
      <c r="D1152" s="28" t="s">
        <v>111</v>
      </c>
      <c r="E1152" s="28" t="s">
        <v>63</v>
      </c>
      <c r="J1152" s="28" t="str">
        <f t="shared" si="36"/>
        <v>E.01</v>
      </c>
      <c r="K1152" s="28" t="str">
        <f t="shared" si="37"/>
        <v>M.01</v>
      </c>
    </row>
    <row r="1153" spans="1:11" x14ac:dyDescent="0.3">
      <c r="A1153" s="29">
        <v>16</v>
      </c>
      <c r="B1153" s="29">
        <v>3</v>
      </c>
      <c r="C1153" s="29">
        <v>3</v>
      </c>
      <c r="D1153" s="28" t="s">
        <v>45</v>
      </c>
      <c r="E1153" s="28" t="s">
        <v>87</v>
      </c>
      <c r="J1153" s="28" t="str">
        <f t="shared" si="36"/>
        <v>I.01</v>
      </c>
      <c r="K1153" s="28" t="str">
        <f t="shared" si="37"/>
        <v>B.01</v>
      </c>
    </row>
    <row r="1154" spans="1:11" x14ac:dyDescent="0.3">
      <c r="A1154" s="29">
        <v>16</v>
      </c>
      <c r="B1154" s="29">
        <v>3</v>
      </c>
      <c r="C1154" s="29">
        <v>4</v>
      </c>
      <c r="D1154" s="28" t="s">
        <v>105</v>
      </c>
      <c r="E1154" s="28" t="s">
        <v>127</v>
      </c>
      <c r="J1154" s="28" t="str">
        <f t="shared" si="36"/>
        <v>O.01</v>
      </c>
      <c r="K1154" s="28" t="str">
        <f t="shared" si="37"/>
        <v>L.01</v>
      </c>
    </row>
    <row r="1155" spans="1:11" x14ac:dyDescent="0.3">
      <c r="A1155" s="29">
        <v>16</v>
      </c>
      <c r="B1155" s="29">
        <v>3</v>
      </c>
      <c r="C1155" s="29">
        <v>5</v>
      </c>
      <c r="D1155" s="28" t="s">
        <v>57</v>
      </c>
      <c r="E1155" s="28" t="s">
        <v>99</v>
      </c>
      <c r="J1155" s="28" t="str">
        <f t="shared" si="36"/>
        <v>K.01</v>
      </c>
      <c r="K1155" s="28" t="str">
        <f t="shared" si="37"/>
        <v>D.01</v>
      </c>
    </row>
    <row r="1156" spans="1:11" x14ac:dyDescent="0.3">
      <c r="A1156" s="29">
        <v>16</v>
      </c>
      <c r="B1156" s="29">
        <v>3</v>
      </c>
      <c r="C1156" s="29">
        <v>6</v>
      </c>
      <c r="D1156" s="28" t="s">
        <v>51</v>
      </c>
      <c r="E1156" s="28" t="s">
        <v>117</v>
      </c>
      <c r="J1156" s="28" t="str">
        <f t="shared" si="36"/>
        <v>N.01</v>
      </c>
      <c r="K1156" s="28" t="str">
        <f t="shared" si="37"/>
        <v>C.01</v>
      </c>
    </row>
    <row r="1157" spans="1:11" x14ac:dyDescent="0.3">
      <c r="A1157" s="29">
        <v>16</v>
      </c>
      <c r="B1157" s="29">
        <v>3</v>
      </c>
      <c r="C1157" s="29">
        <v>7</v>
      </c>
      <c r="D1157" s="28" t="s">
        <v>32</v>
      </c>
      <c r="E1157" s="28" t="s">
        <v>93</v>
      </c>
      <c r="J1157" s="28" t="str">
        <f t="shared" si="36"/>
        <v>J.01</v>
      </c>
      <c r="K1157" s="28" t="str">
        <f t="shared" si="37"/>
        <v>A.01</v>
      </c>
    </row>
    <row r="1158" spans="1:11" x14ac:dyDescent="0.3">
      <c r="A1158" s="29">
        <v>16</v>
      </c>
      <c r="B1158" s="29">
        <v>3</v>
      </c>
      <c r="C1158" s="29">
        <v>8</v>
      </c>
      <c r="D1158" s="28" t="s">
        <v>69</v>
      </c>
      <c r="E1158" s="28" t="s">
        <v>75</v>
      </c>
      <c r="J1158" s="28" t="str">
        <f t="shared" si="36"/>
        <v>G.01</v>
      </c>
      <c r="K1158" s="28" t="str">
        <f t="shared" si="37"/>
        <v>F.01</v>
      </c>
    </row>
    <row r="1159" spans="1:11" x14ac:dyDescent="0.3">
      <c r="A1159" s="29">
        <v>16</v>
      </c>
      <c r="B1159" s="29">
        <v>3</v>
      </c>
      <c r="C1159" s="29">
        <v>9</v>
      </c>
      <c r="D1159" s="28" t="s">
        <v>106</v>
      </c>
      <c r="E1159" s="28" t="s">
        <v>140</v>
      </c>
      <c r="J1159" s="28" t="str">
        <f t="shared" si="36"/>
        <v>P.02</v>
      </c>
      <c r="K1159" s="28" t="str">
        <f t="shared" si="37"/>
        <v>L.02</v>
      </c>
    </row>
    <row r="1160" spans="1:11" x14ac:dyDescent="0.3">
      <c r="A1160" s="29">
        <v>16</v>
      </c>
      <c r="B1160" s="29">
        <v>3</v>
      </c>
      <c r="C1160" s="29">
        <v>10</v>
      </c>
      <c r="D1160" s="28" t="s">
        <v>76</v>
      </c>
      <c r="E1160" s="28" t="s">
        <v>82</v>
      </c>
      <c r="J1160" s="28" t="str">
        <f t="shared" si="36"/>
        <v>H.02</v>
      </c>
      <c r="K1160" s="28" t="str">
        <f t="shared" si="37"/>
        <v>G.02</v>
      </c>
    </row>
    <row r="1161" spans="1:11" x14ac:dyDescent="0.3">
      <c r="A1161" s="29">
        <v>16</v>
      </c>
      <c r="B1161" s="29">
        <v>3</v>
      </c>
      <c r="C1161" s="29">
        <v>11</v>
      </c>
      <c r="D1161" s="28" t="s">
        <v>94</v>
      </c>
      <c r="E1161" s="28" t="s">
        <v>70</v>
      </c>
      <c r="J1161" s="28" t="str">
        <f t="shared" si="36"/>
        <v>F.02</v>
      </c>
      <c r="K1161" s="28" t="str">
        <f t="shared" si="37"/>
        <v>J.02</v>
      </c>
    </row>
    <row r="1162" spans="1:11" x14ac:dyDescent="0.3">
      <c r="A1162" s="29">
        <v>16</v>
      </c>
      <c r="B1162" s="29">
        <v>3</v>
      </c>
      <c r="C1162" s="29">
        <v>12</v>
      </c>
      <c r="D1162" s="28" t="s">
        <v>58</v>
      </c>
      <c r="E1162" s="28" t="s">
        <v>64</v>
      </c>
      <c r="J1162" s="28" t="str">
        <f t="shared" si="36"/>
        <v>E.02</v>
      </c>
      <c r="K1162" s="28" t="str">
        <f t="shared" si="37"/>
        <v>D.02</v>
      </c>
    </row>
    <row r="1163" spans="1:11" x14ac:dyDescent="0.3">
      <c r="A1163" s="29">
        <v>16</v>
      </c>
      <c r="B1163" s="29">
        <v>3</v>
      </c>
      <c r="C1163" s="29">
        <v>13</v>
      </c>
      <c r="D1163" s="28" t="s">
        <v>100</v>
      </c>
      <c r="E1163" s="28" t="s">
        <v>46</v>
      </c>
      <c r="J1163" s="28" t="str">
        <f t="shared" si="36"/>
        <v>B.02</v>
      </c>
      <c r="K1163" s="28" t="str">
        <f t="shared" si="37"/>
        <v>K.02</v>
      </c>
    </row>
    <row r="1164" spans="1:11" x14ac:dyDescent="0.3">
      <c r="A1164" s="29">
        <v>16</v>
      </c>
      <c r="B1164" s="29">
        <v>3</v>
      </c>
      <c r="C1164" s="29">
        <v>14</v>
      </c>
      <c r="D1164" s="28" t="s">
        <v>34</v>
      </c>
      <c r="E1164" s="28" t="s">
        <v>112</v>
      </c>
      <c r="J1164" s="28" t="str">
        <f t="shared" si="36"/>
        <v>M.02</v>
      </c>
      <c r="K1164" s="28" t="str">
        <f t="shared" si="37"/>
        <v>A.02</v>
      </c>
    </row>
    <row r="1165" spans="1:11" x14ac:dyDescent="0.3">
      <c r="A1165" s="29">
        <v>16</v>
      </c>
      <c r="B1165" s="29">
        <v>3</v>
      </c>
      <c r="C1165" s="29">
        <v>15</v>
      </c>
      <c r="D1165" s="28" t="s">
        <v>88</v>
      </c>
      <c r="E1165" s="28" t="s">
        <v>118</v>
      </c>
      <c r="J1165" s="28" t="str">
        <f t="shared" si="36"/>
        <v>N.02</v>
      </c>
      <c r="K1165" s="28" t="str">
        <f t="shared" si="37"/>
        <v>I.02</v>
      </c>
    </row>
    <row r="1166" spans="1:11" x14ac:dyDescent="0.3">
      <c r="A1166" s="29">
        <v>16</v>
      </c>
      <c r="B1166" s="29">
        <v>3</v>
      </c>
      <c r="C1166" s="29">
        <v>16</v>
      </c>
      <c r="D1166" s="28" t="s">
        <v>134</v>
      </c>
      <c r="E1166" s="28" t="s">
        <v>52</v>
      </c>
      <c r="J1166" s="28" t="str">
        <f t="shared" si="36"/>
        <v>C.02</v>
      </c>
      <c r="K1166" s="28" t="str">
        <f t="shared" si="37"/>
        <v>O.02</v>
      </c>
    </row>
    <row r="1167" spans="1:11" x14ac:dyDescent="0.3">
      <c r="A1167" s="29">
        <v>16</v>
      </c>
      <c r="B1167" s="29">
        <v>3</v>
      </c>
      <c r="C1167" s="29">
        <v>17</v>
      </c>
      <c r="D1167" s="28" t="s">
        <v>89</v>
      </c>
      <c r="E1167" s="28" t="s">
        <v>77</v>
      </c>
      <c r="J1167" s="28" t="str">
        <f t="shared" si="36"/>
        <v>G.03</v>
      </c>
      <c r="K1167" s="28" t="str">
        <f t="shared" si="37"/>
        <v>I.03</v>
      </c>
    </row>
    <row r="1168" spans="1:11" x14ac:dyDescent="0.3">
      <c r="A1168" s="29">
        <v>16</v>
      </c>
      <c r="B1168" s="29">
        <v>3</v>
      </c>
      <c r="C1168" s="29">
        <v>18</v>
      </c>
      <c r="D1168" s="28" t="s">
        <v>71</v>
      </c>
      <c r="E1168" s="28" t="s">
        <v>65</v>
      </c>
      <c r="J1168" s="28" t="str">
        <f t="shared" si="36"/>
        <v>E.03</v>
      </c>
      <c r="K1168" s="28" t="str">
        <f t="shared" si="37"/>
        <v>F.03</v>
      </c>
    </row>
    <row r="1169" spans="1:11" x14ac:dyDescent="0.3">
      <c r="A1169" s="29">
        <v>16</v>
      </c>
      <c r="B1169" s="29">
        <v>3</v>
      </c>
      <c r="C1169" s="29">
        <v>19</v>
      </c>
      <c r="D1169" s="28" t="s">
        <v>83</v>
      </c>
      <c r="E1169" s="28" t="s">
        <v>53</v>
      </c>
      <c r="J1169" s="28" t="str">
        <f t="shared" si="36"/>
        <v>C.03</v>
      </c>
      <c r="K1169" s="28" t="str">
        <f t="shared" si="37"/>
        <v>H.03</v>
      </c>
    </row>
    <row r="1170" spans="1:11" x14ac:dyDescent="0.3">
      <c r="A1170" s="29">
        <v>16</v>
      </c>
      <c r="B1170" s="29">
        <v>3</v>
      </c>
      <c r="C1170" s="29">
        <v>20</v>
      </c>
      <c r="D1170" s="28" t="s">
        <v>107</v>
      </c>
      <c r="E1170" s="28" t="s">
        <v>95</v>
      </c>
      <c r="J1170" s="28" t="str">
        <f t="shared" si="36"/>
        <v>J.03</v>
      </c>
      <c r="K1170" s="28" t="str">
        <f t="shared" si="37"/>
        <v>L.03</v>
      </c>
    </row>
    <row r="1171" spans="1:11" x14ac:dyDescent="0.3">
      <c r="A1171" s="29">
        <v>16</v>
      </c>
      <c r="B1171" s="29">
        <v>3</v>
      </c>
      <c r="C1171" s="29">
        <v>21</v>
      </c>
      <c r="D1171" s="28" t="s">
        <v>141</v>
      </c>
      <c r="E1171" s="28" t="s">
        <v>101</v>
      </c>
      <c r="J1171" s="28" t="str">
        <f t="shared" si="36"/>
        <v>K.03</v>
      </c>
      <c r="K1171" s="28" t="str">
        <f t="shared" si="37"/>
        <v>P.03</v>
      </c>
    </row>
    <row r="1172" spans="1:11" x14ac:dyDescent="0.3">
      <c r="A1172" s="29">
        <v>16</v>
      </c>
      <c r="B1172" s="29">
        <v>3</v>
      </c>
      <c r="C1172" s="29">
        <v>22</v>
      </c>
      <c r="D1172" s="28" t="s">
        <v>119</v>
      </c>
      <c r="E1172" s="28" t="s">
        <v>113</v>
      </c>
      <c r="J1172" s="28" t="str">
        <f t="shared" si="36"/>
        <v>M.03</v>
      </c>
      <c r="K1172" s="28" t="str">
        <f t="shared" si="37"/>
        <v>N.03</v>
      </c>
    </row>
    <row r="1173" spans="1:11" x14ac:dyDescent="0.3">
      <c r="A1173" s="29">
        <v>16</v>
      </c>
      <c r="B1173" s="29">
        <v>3</v>
      </c>
      <c r="C1173" s="29">
        <v>23</v>
      </c>
      <c r="D1173" s="28" t="s">
        <v>59</v>
      </c>
      <c r="E1173" s="28" t="s">
        <v>135</v>
      </c>
      <c r="J1173" s="28" t="str">
        <f t="shared" si="36"/>
        <v>O.03</v>
      </c>
      <c r="K1173" s="28" t="str">
        <f t="shared" si="37"/>
        <v>D.03</v>
      </c>
    </row>
    <row r="1174" spans="1:11" x14ac:dyDescent="0.3">
      <c r="A1174" s="29">
        <v>16</v>
      </c>
      <c r="B1174" s="29">
        <v>3</v>
      </c>
      <c r="C1174" s="29">
        <v>24</v>
      </c>
      <c r="D1174" s="28" t="s">
        <v>36</v>
      </c>
      <c r="E1174" s="28" t="s">
        <v>47</v>
      </c>
      <c r="J1174" s="28" t="str">
        <f t="shared" si="36"/>
        <v>B.03</v>
      </c>
      <c r="K1174" s="28" t="str">
        <f t="shared" si="37"/>
        <v>A.03</v>
      </c>
    </row>
    <row r="1175" spans="1:11" x14ac:dyDescent="0.3">
      <c r="A1175" s="29">
        <v>16</v>
      </c>
      <c r="B1175" s="29">
        <v>3</v>
      </c>
      <c r="C1175" s="29">
        <v>25</v>
      </c>
      <c r="D1175" s="28" t="s">
        <v>72</v>
      </c>
      <c r="E1175" s="28" t="s">
        <v>108</v>
      </c>
      <c r="J1175" s="28" t="str">
        <f t="shared" si="36"/>
        <v>L.04</v>
      </c>
      <c r="K1175" s="28" t="str">
        <f t="shared" si="37"/>
        <v>F.04</v>
      </c>
    </row>
    <row r="1176" spans="1:11" x14ac:dyDescent="0.3">
      <c r="A1176" s="29">
        <v>16</v>
      </c>
      <c r="B1176" s="29">
        <v>3</v>
      </c>
      <c r="C1176" s="29">
        <v>26</v>
      </c>
      <c r="D1176" s="28" t="s">
        <v>66</v>
      </c>
      <c r="E1176" s="28" t="s">
        <v>102</v>
      </c>
      <c r="J1176" s="28" t="str">
        <f t="shared" si="36"/>
        <v>K.04</v>
      </c>
      <c r="K1176" s="28" t="str">
        <f t="shared" si="37"/>
        <v>E.04</v>
      </c>
    </row>
    <row r="1177" spans="1:11" x14ac:dyDescent="0.3">
      <c r="A1177" s="29">
        <v>16</v>
      </c>
      <c r="B1177" s="29">
        <v>3</v>
      </c>
      <c r="C1177" s="29">
        <v>27</v>
      </c>
      <c r="D1177" s="28" t="s">
        <v>54</v>
      </c>
      <c r="E1177" s="28" t="s">
        <v>60</v>
      </c>
      <c r="J1177" s="28" t="str">
        <f t="shared" si="36"/>
        <v>D.04</v>
      </c>
      <c r="K1177" s="28" t="str">
        <f t="shared" si="37"/>
        <v>C.04</v>
      </c>
    </row>
    <row r="1178" spans="1:11" x14ac:dyDescent="0.3">
      <c r="A1178" s="29">
        <v>16</v>
      </c>
      <c r="B1178" s="29">
        <v>3</v>
      </c>
      <c r="C1178" s="29">
        <v>28</v>
      </c>
      <c r="D1178" s="28" t="s">
        <v>142</v>
      </c>
      <c r="E1178" s="28" t="s">
        <v>96</v>
      </c>
      <c r="J1178" s="28" t="str">
        <f t="shared" si="36"/>
        <v>J.04</v>
      </c>
      <c r="K1178" s="28" t="str">
        <f t="shared" si="37"/>
        <v>P.04</v>
      </c>
    </row>
    <row r="1179" spans="1:11" x14ac:dyDescent="0.3">
      <c r="A1179" s="29">
        <v>16</v>
      </c>
      <c r="B1179" s="29">
        <v>3</v>
      </c>
      <c r="C1179" s="29">
        <v>29</v>
      </c>
      <c r="D1179" s="28" t="s">
        <v>48</v>
      </c>
      <c r="E1179" s="28" t="s">
        <v>120</v>
      </c>
      <c r="J1179" s="28" t="str">
        <f t="shared" si="36"/>
        <v>N.04</v>
      </c>
      <c r="K1179" s="28" t="str">
        <f t="shared" si="37"/>
        <v>B.04</v>
      </c>
    </row>
    <row r="1180" spans="1:11" x14ac:dyDescent="0.3">
      <c r="A1180" s="29">
        <v>16</v>
      </c>
      <c r="B1180" s="29">
        <v>3</v>
      </c>
      <c r="C1180" s="29">
        <v>30</v>
      </c>
      <c r="D1180" s="28" t="s">
        <v>78</v>
      </c>
      <c r="E1180" s="28" t="s">
        <v>38</v>
      </c>
      <c r="J1180" s="28" t="str">
        <f t="shared" si="36"/>
        <v>A.04</v>
      </c>
      <c r="K1180" s="28" t="str">
        <f t="shared" si="37"/>
        <v>G.04</v>
      </c>
    </row>
    <row r="1181" spans="1:11" x14ac:dyDescent="0.3">
      <c r="A1181" s="29">
        <v>16</v>
      </c>
      <c r="B1181" s="29">
        <v>3</v>
      </c>
      <c r="C1181" s="29">
        <v>31</v>
      </c>
      <c r="D1181" s="28" t="s">
        <v>114</v>
      </c>
      <c r="E1181" s="28" t="s">
        <v>90</v>
      </c>
      <c r="J1181" s="28" t="str">
        <f t="shared" ref="J1181:J1244" si="38">E1181</f>
        <v>I.04</v>
      </c>
      <c r="K1181" s="28" t="str">
        <f t="shared" ref="K1181:K1244" si="39">D1181</f>
        <v>M.04</v>
      </c>
    </row>
    <row r="1182" spans="1:11" x14ac:dyDescent="0.3">
      <c r="A1182" s="29">
        <v>16</v>
      </c>
      <c r="B1182" s="29">
        <v>3</v>
      </c>
      <c r="C1182" s="29">
        <v>32</v>
      </c>
      <c r="D1182" s="28" t="s">
        <v>84</v>
      </c>
      <c r="E1182" s="28" t="s">
        <v>136</v>
      </c>
      <c r="J1182" s="28" t="str">
        <f t="shared" si="38"/>
        <v>O.04</v>
      </c>
      <c r="K1182" s="28" t="str">
        <f t="shared" si="39"/>
        <v>H.04</v>
      </c>
    </row>
    <row r="1183" spans="1:11" x14ac:dyDescent="0.3">
      <c r="A1183" s="29">
        <v>16</v>
      </c>
      <c r="B1183" s="29">
        <v>3</v>
      </c>
      <c r="C1183" s="29">
        <v>33</v>
      </c>
      <c r="D1183" s="28" t="s">
        <v>109</v>
      </c>
      <c r="E1183" s="28" t="s">
        <v>40</v>
      </c>
      <c r="J1183" s="28" t="str">
        <f t="shared" si="38"/>
        <v>A.05</v>
      </c>
      <c r="K1183" s="28" t="str">
        <f t="shared" si="39"/>
        <v>L.05</v>
      </c>
    </row>
    <row r="1184" spans="1:11" x14ac:dyDescent="0.3">
      <c r="A1184" s="29">
        <v>16</v>
      </c>
      <c r="B1184" s="29">
        <v>3</v>
      </c>
      <c r="C1184" s="29">
        <v>34</v>
      </c>
      <c r="D1184" s="28" t="s">
        <v>49</v>
      </c>
      <c r="E1184" s="28" t="s">
        <v>137</v>
      </c>
      <c r="J1184" s="28" t="str">
        <f t="shared" si="38"/>
        <v>O.05</v>
      </c>
      <c r="K1184" s="28" t="str">
        <f t="shared" si="39"/>
        <v>B.05</v>
      </c>
    </row>
    <row r="1185" spans="1:11" x14ac:dyDescent="0.3">
      <c r="A1185" s="29">
        <v>16</v>
      </c>
      <c r="B1185" s="29">
        <v>3</v>
      </c>
      <c r="C1185" s="29">
        <v>35</v>
      </c>
      <c r="D1185" s="28" t="s">
        <v>115</v>
      </c>
      <c r="E1185" s="28" t="s">
        <v>79</v>
      </c>
      <c r="J1185" s="28" t="str">
        <f t="shared" si="38"/>
        <v>G.05</v>
      </c>
      <c r="K1185" s="28" t="str">
        <f t="shared" si="39"/>
        <v>M.05</v>
      </c>
    </row>
    <row r="1186" spans="1:11" x14ac:dyDescent="0.3">
      <c r="A1186" s="29">
        <v>16</v>
      </c>
      <c r="B1186" s="29">
        <v>3</v>
      </c>
      <c r="C1186" s="29">
        <v>36</v>
      </c>
      <c r="D1186" s="28" t="s">
        <v>73</v>
      </c>
      <c r="E1186" s="28" t="s">
        <v>55</v>
      </c>
      <c r="J1186" s="28" t="str">
        <f t="shared" si="38"/>
        <v>C.05</v>
      </c>
      <c r="K1186" s="28" t="str">
        <f t="shared" si="39"/>
        <v>F.05</v>
      </c>
    </row>
    <row r="1187" spans="1:11" x14ac:dyDescent="0.3">
      <c r="A1187" s="29">
        <v>16</v>
      </c>
      <c r="B1187" s="29">
        <v>3</v>
      </c>
      <c r="C1187" s="29">
        <v>37</v>
      </c>
      <c r="D1187" s="28" t="s">
        <v>97</v>
      </c>
      <c r="E1187" s="28" t="s">
        <v>103</v>
      </c>
      <c r="J1187" s="28" t="str">
        <f t="shared" si="38"/>
        <v>K.05</v>
      </c>
      <c r="K1187" s="28" t="str">
        <f t="shared" si="39"/>
        <v>J.05</v>
      </c>
    </row>
    <row r="1188" spans="1:11" x14ac:dyDescent="0.3">
      <c r="A1188" s="29">
        <v>16</v>
      </c>
      <c r="B1188" s="29">
        <v>3</v>
      </c>
      <c r="C1188" s="29">
        <v>38</v>
      </c>
      <c r="D1188" s="28" t="s">
        <v>67</v>
      </c>
      <c r="E1188" s="28" t="s">
        <v>85</v>
      </c>
      <c r="J1188" s="28" t="str">
        <f t="shared" si="38"/>
        <v>H.05</v>
      </c>
      <c r="K1188" s="28" t="str">
        <f t="shared" si="39"/>
        <v>E.05</v>
      </c>
    </row>
    <row r="1189" spans="1:11" x14ac:dyDescent="0.3">
      <c r="A1189" s="29">
        <v>16</v>
      </c>
      <c r="B1189" s="29">
        <v>3</v>
      </c>
      <c r="C1189" s="29">
        <v>39</v>
      </c>
      <c r="D1189" s="28" t="s">
        <v>121</v>
      </c>
      <c r="E1189" s="28" t="s">
        <v>61</v>
      </c>
      <c r="J1189" s="28" t="str">
        <f t="shared" si="38"/>
        <v>D.05</v>
      </c>
      <c r="K1189" s="28" t="str">
        <f t="shared" si="39"/>
        <v>N.05</v>
      </c>
    </row>
    <row r="1190" spans="1:11" x14ac:dyDescent="0.3">
      <c r="A1190" s="29">
        <v>16</v>
      </c>
      <c r="B1190" s="29">
        <v>3</v>
      </c>
      <c r="C1190" s="29">
        <v>40</v>
      </c>
      <c r="D1190" s="28" t="s">
        <v>91</v>
      </c>
      <c r="E1190" s="28" t="s">
        <v>143</v>
      </c>
      <c r="J1190" s="28" t="str">
        <f t="shared" si="38"/>
        <v>P.05</v>
      </c>
      <c r="K1190" s="28" t="str">
        <f t="shared" si="39"/>
        <v>I.05</v>
      </c>
    </row>
    <row r="1191" spans="1:11" x14ac:dyDescent="0.3">
      <c r="A1191" s="29">
        <v>16</v>
      </c>
      <c r="B1191" s="29">
        <v>3</v>
      </c>
      <c r="C1191" s="29">
        <v>41</v>
      </c>
      <c r="D1191" s="28" t="s">
        <v>98</v>
      </c>
      <c r="E1191" s="28" t="s">
        <v>50</v>
      </c>
      <c r="J1191" s="28" t="str">
        <f t="shared" si="38"/>
        <v>B.06</v>
      </c>
      <c r="K1191" s="28" t="str">
        <f t="shared" si="39"/>
        <v>J.06</v>
      </c>
    </row>
    <row r="1192" spans="1:11" x14ac:dyDescent="0.3">
      <c r="A1192" s="29">
        <v>16</v>
      </c>
      <c r="B1192" s="29">
        <v>3</v>
      </c>
      <c r="C1192" s="29">
        <v>42</v>
      </c>
      <c r="D1192" s="28" t="s">
        <v>62</v>
      </c>
      <c r="E1192" s="28" t="s">
        <v>80</v>
      </c>
      <c r="J1192" s="28" t="str">
        <f t="shared" si="38"/>
        <v>G.06</v>
      </c>
      <c r="K1192" s="28" t="str">
        <f t="shared" si="39"/>
        <v>D.06</v>
      </c>
    </row>
    <row r="1193" spans="1:11" x14ac:dyDescent="0.3">
      <c r="A1193" s="29">
        <v>16</v>
      </c>
      <c r="B1193" s="29">
        <v>3</v>
      </c>
      <c r="C1193" s="29">
        <v>43</v>
      </c>
      <c r="D1193" s="28" t="s">
        <v>68</v>
      </c>
      <c r="E1193" s="28" t="s">
        <v>122</v>
      </c>
      <c r="J1193" s="28" t="str">
        <f t="shared" si="38"/>
        <v>N.06</v>
      </c>
      <c r="K1193" s="28" t="str">
        <f t="shared" si="39"/>
        <v>E.06</v>
      </c>
    </row>
    <row r="1194" spans="1:11" x14ac:dyDescent="0.3">
      <c r="A1194" s="29">
        <v>16</v>
      </c>
      <c r="B1194" s="29">
        <v>3</v>
      </c>
      <c r="C1194" s="29">
        <v>44</v>
      </c>
      <c r="D1194" s="28" t="s">
        <v>42</v>
      </c>
      <c r="E1194" s="28" t="s">
        <v>144</v>
      </c>
      <c r="J1194" s="28" t="str">
        <f t="shared" si="38"/>
        <v>P.06</v>
      </c>
      <c r="K1194" s="28" t="str">
        <f t="shared" si="39"/>
        <v>A.06</v>
      </c>
    </row>
    <row r="1195" spans="1:11" x14ac:dyDescent="0.3">
      <c r="A1195" s="29">
        <v>16</v>
      </c>
      <c r="B1195" s="29">
        <v>3</v>
      </c>
      <c r="C1195" s="29">
        <v>45</v>
      </c>
      <c r="D1195" s="28" t="s">
        <v>56</v>
      </c>
      <c r="E1195" s="28" t="s">
        <v>116</v>
      </c>
      <c r="J1195" s="28" t="str">
        <f t="shared" si="38"/>
        <v>M.06</v>
      </c>
      <c r="K1195" s="28" t="str">
        <f t="shared" si="39"/>
        <v>C.06</v>
      </c>
    </row>
    <row r="1196" spans="1:11" x14ac:dyDescent="0.3">
      <c r="A1196" s="29">
        <v>16</v>
      </c>
      <c r="B1196" s="29">
        <v>3</v>
      </c>
      <c r="C1196" s="29">
        <v>46</v>
      </c>
      <c r="D1196" s="28" t="s">
        <v>138</v>
      </c>
      <c r="E1196" s="28" t="s">
        <v>104</v>
      </c>
      <c r="J1196" s="28" t="str">
        <f t="shared" si="38"/>
        <v>K.06</v>
      </c>
      <c r="K1196" s="28" t="str">
        <f t="shared" si="39"/>
        <v>O.06</v>
      </c>
    </row>
    <row r="1197" spans="1:11" x14ac:dyDescent="0.3">
      <c r="A1197" s="29">
        <v>16</v>
      </c>
      <c r="B1197" s="29">
        <v>3</v>
      </c>
      <c r="C1197" s="29">
        <v>47</v>
      </c>
      <c r="D1197" s="28" t="s">
        <v>86</v>
      </c>
      <c r="E1197" s="28" t="s">
        <v>74</v>
      </c>
      <c r="J1197" s="28" t="str">
        <f t="shared" si="38"/>
        <v>F.06</v>
      </c>
      <c r="K1197" s="28" t="str">
        <f t="shared" si="39"/>
        <v>H.06</v>
      </c>
    </row>
    <row r="1198" spans="1:11" x14ac:dyDescent="0.3">
      <c r="A1198" s="29">
        <v>16</v>
      </c>
      <c r="B1198" s="29">
        <v>3</v>
      </c>
      <c r="C1198" s="29">
        <v>48</v>
      </c>
      <c r="D1198" s="28" t="s">
        <v>92</v>
      </c>
      <c r="E1198" s="28" t="s">
        <v>110</v>
      </c>
      <c r="J1198" s="28" t="str">
        <f t="shared" si="38"/>
        <v>L.06</v>
      </c>
      <c r="K1198" s="28" t="str">
        <f t="shared" si="39"/>
        <v>I.06</v>
      </c>
    </row>
    <row r="1199" spans="1:11" x14ac:dyDescent="0.3">
      <c r="A1199" s="29">
        <v>17</v>
      </c>
      <c r="B1199" s="29">
        <v>1</v>
      </c>
      <c r="C1199" s="29">
        <v>1</v>
      </c>
      <c r="D1199" s="28" t="s">
        <v>63</v>
      </c>
      <c r="E1199" s="28" t="s">
        <v>57</v>
      </c>
      <c r="J1199" s="28" t="str">
        <f t="shared" si="38"/>
        <v>D.01</v>
      </c>
      <c r="K1199" s="28" t="str">
        <f t="shared" si="39"/>
        <v>E.01</v>
      </c>
    </row>
    <row r="1200" spans="1:11" x14ac:dyDescent="0.3">
      <c r="A1200" s="29">
        <v>17</v>
      </c>
      <c r="B1200" s="29">
        <v>1</v>
      </c>
      <c r="C1200" s="29">
        <v>2</v>
      </c>
      <c r="D1200" s="28" t="s">
        <v>32</v>
      </c>
      <c r="E1200" s="28" t="s">
        <v>75</v>
      </c>
      <c r="J1200" s="28" t="str">
        <f t="shared" si="38"/>
        <v>G.01</v>
      </c>
      <c r="K1200" s="28" t="str">
        <f t="shared" si="39"/>
        <v>A.01</v>
      </c>
    </row>
    <row r="1201" spans="1:11" x14ac:dyDescent="0.3">
      <c r="A1201" s="29">
        <v>17</v>
      </c>
      <c r="B1201" s="29">
        <v>1</v>
      </c>
      <c r="C1201" s="29">
        <v>3</v>
      </c>
      <c r="D1201" s="28" t="s">
        <v>99</v>
      </c>
      <c r="E1201" s="28" t="s">
        <v>51</v>
      </c>
      <c r="J1201" s="28" t="str">
        <f t="shared" si="38"/>
        <v>C.01</v>
      </c>
      <c r="K1201" s="28" t="str">
        <f t="shared" si="39"/>
        <v>K.01</v>
      </c>
    </row>
    <row r="1202" spans="1:11" x14ac:dyDescent="0.3">
      <c r="A1202" s="29">
        <v>17</v>
      </c>
      <c r="B1202" s="29">
        <v>1</v>
      </c>
      <c r="C1202" s="29">
        <v>4</v>
      </c>
      <c r="D1202" s="28" t="s">
        <v>93</v>
      </c>
      <c r="E1202" s="28" t="s">
        <v>105</v>
      </c>
      <c r="J1202" s="28" t="str">
        <f t="shared" si="38"/>
        <v>L.01</v>
      </c>
      <c r="K1202" s="28" t="str">
        <f t="shared" si="39"/>
        <v>J.01</v>
      </c>
    </row>
    <row r="1203" spans="1:11" x14ac:dyDescent="0.3">
      <c r="A1203" s="29">
        <v>17</v>
      </c>
      <c r="B1203" s="29">
        <v>1</v>
      </c>
      <c r="C1203" s="29">
        <v>5</v>
      </c>
      <c r="D1203" s="28" t="s">
        <v>117</v>
      </c>
      <c r="E1203" s="28" t="s">
        <v>69</v>
      </c>
      <c r="J1203" s="28" t="str">
        <f t="shared" si="38"/>
        <v>F.01</v>
      </c>
      <c r="K1203" s="28" t="str">
        <f t="shared" si="39"/>
        <v>N.01</v>
      </c>
    </row>
    <row r="1204" spans="1:11" x14ac:dyDescent="0.3">
      <c r="A1204" s="29">
        <v>17</v>
      </c>
      <c r="B1204" s="29">
        <v>1</v>
      </c>
      <c r="C1204" s="29">
        <v>6</v>
      </c>
      <c r="D1204" s="28" t="s">
        <v>139</v>
      </c>
      <c r="E1204" s="28" t="s">
        <v>45</v>
      </c>
      <c r="J1204" s="28" t="str">
        <f t="shared" si="38"/>
        <v>B.01</v>
      </c>
      <c r="K1204" s="28" t="str">
        <f t="shared" si="39"/>
        <v>P.01</v>
      </c>
    </row>
    <row r="1205" spans="1:11" x14ac:dyDescent="0.3">
      <c r="A1205" s="29">
        <v>17</v>
      </c>
      <c r="B1205" s="29">
        <v>1</v>
      </c>
      <c r="C1205" s="29">
        <v>7</v>
      </c>
      <c r="D1205" s="28" t="s">
        <v>127</v>
      </c>
      <c r="E1205" s="28" t="s">
        <v>145</v>
      </c>
      <c r="J1205" s="28" t="str">
        <f t="shared" si="38"/>
        <v>Q.01</v>
      </c>
      <c r="K1205" s="28" t="str">
        <f t="shared" si="39"/>
        <v>O.01</v>
      </c>
    </row>
    <row r="1206" spans="1:11" x14ac:dyDescent="0.3">
      <c r="A1206" s="29">
        <v>17</v>
      </c>
      <c r="B1206" s="29">
        <v>1</v>
      </c>
      <c r="C1206" s="29">
        <v>8</v>
      </c>
      <c r="D1206" s="28" t="s">
        <v>111</v>
      </c>
      <c r="E1206" s="28" t="s">
        <v>81</v>
      </c>
      <c r="J1206" s="28" t="str">
        <f t="shared" si="38"/>
        <v>H.01</v>
      </c>
      <c r="K1206" s="28" t="str">
        <f t="shared" si="39"/>
        <v>M.01</v>
      </c>
    </row>
    <row r="1207" spans="1:11" x14ac:dyDescent="0.3">
      <c r="A1207" s="29">
        <v>17</v>
      </c>
      <c r="B1207" s="29">
        <v>1</v>
      </c>
      <c r="C1207" s="29">
        <v>9</v>
      </c>
      <c r="D1207" s="28" t="s">
        <v>106</v>
      </c>
      <c r="E1207" s="28" t="s">
        <v>87</v>
      </c>
      <c r="J1207" s="28" t="str">
        <f t="shared" si="38"/>
        <v>I.01</v>
      </c>
      <c r="K1207" s="28" t="str">
        <f t="shared" si="39"/>
        <v>L.02</v>
      </c>
    </row>
    <row r="1208" spans="1:11" x14ac:dyDescent="0.3">
      <c r="A1208" s="29">
        <v>17</v>
      </c>
      <c r="B1208" s="29">
        <v>1</v>
      </c>
      <c r="C1208" s="29">
        <v>10</v>
      </c>
      <c r="D1208" s="28" t="s">
        <v>94</v>
      </c>
      <c r="E1208" s="28" t="s">
        <v>146</v>
      </c>
      <c r="J1208" s="28" t="str">
        <f t="shared" si="38"/>
        <v>Q.02</v>
      </c>
      <c r="K1208" s="28" t="str">
        <f t="shared" si="39"/>
        <v>J.02</v>
      </c>
    </row>
    <row r="1209" spans="1:11" x14ac:dyDescent="0.3">
      <c r="A1209" s="29">
        <v>17</v>
      </c>
      <c r="B1209" s="29">
        <v>1</v>
      </c>
      <c r="C1209" s="29">
        <v>11</v>
      </c>
      <c r="D1209" s="28" t="s">
        <v>58</v>
      </c>
      <c r="E1209" s="28" t="s">
        <v>88</v>
      </c>
      <c r="J1209" s="28" t="str">
        <f t="shared" si="38"/>
        <v>I.02</v>
      </c>
      <c r="K1209" s="28" t="str">
        <f t="shared" si="39"/>
        <v>D.02</v>
      </c>
    </row>
    <row r="1210" spans="1:11" x14ac:dyDescent="0.3">
      <c r="A1210" s="29">
        <v>17</v>
      </c>
      <c r="B1210" s="29">
        <v>1</v>
      </c>
      <c r="C1210" s="29">
        <v>12</v>
      </c>
      <c r="D1210" s="28" t="s">
        <v>52</v>
      </c>
      <c r="E1210" s="28" t="s">
        <v>34</v>
      </c>
      <c r="J1210" s="28" t="str">
        <f t="shared" si="38"/>
        <v>A.02</v>
      </c>
      <c r="K1210" s="28" t="str">
        <f t="shared" si="39"/>
        <v>C.02</v>
      </c>
    </row>
    <row r="1211" spans="1:11" x14ac:dyDescent="0.3">
      <c r="A1211" s="29">
        <v>17</v>
      </c>
      <c r="B1211" s="29">
        <v>1</v>
      </c>
      <c r="C1211" s="29">
        <v>13</v>
      </c>
      <c r="D1211" s="28" t="s">
        <v>112</v>
      </c>
      <c r="E1211" s="28" t="s">
        <v>118</v>
      </c>
      <c r="J1211" s="28" t="str">
        <f t="shared" si="38"/>
        <v>N.02</v>
      </c>
      <c r="K1211" s="28" t="str">
        <f t="shared" si="39"/>
        <v>M.02</v>
      </c>
    </row>
    <row r="1212" spans="1:11" x14ac:dyDescent="0.3">
      <c r="A1212" s="29">
        <v>17</v>
      </c>
      <c r="B1212" s="29">
        <v>1</v>
      </c>
      <c r="C1212" s="29">
        <v>14</v>
      </c>
      <c r="D1212" s="28" t="s">
        <v>134</v>
      </c>
      <c r="E1212" s="28" t="s">
        <v>140</v>
      </c>
      <c r="J1212" s="28" t="str">
        <f t="shared" si="38"/>
        <v>P.02</v>
      </c>
      <c r="K1212" s="28" t="str">
        <f t="shared" si="39"/>
        <v>O.02</v>
      </c>
    </row>
    <row r="1213" spans="1:11" x14ac:dyDescent="0.3">
      <c r="A1213" s="29">
        <v>17</v>
      </c>
      <c r="B1213" s="29">
        <v>1</v>
      </c>
      <c r="C1213" s="29">
        <v>15</v>
      </c>
      <c r="D1213" s="28" t="s">
        <v>76</v>
      </c>
      <c r="E1213" s="28" t="s">
        <v>100</v>
      </c>
      <c r="J1213" s="28" t="str">
        <f t="shared" si="38"/>
        <v>K.02</v>
      </c>
      <c r="K1213" s="28" t="str">
        <f t="shared" si="39"/>
        <v>G.02</v>
      </c>
    </row>
    <row r="1214" spans="1:11" x14ac:dyDescent="0.3">
      <c r="A1214" s="29">
        <v>17</v>
      </c>
      <c r="B1214" s="29">
        <v>1</v>
      </c>
      <c r="C1214" s="29">
        <v>16</v>
      </c>
      <c r="D1214" s="28" t="s">
        <v>82</v>
      </c>
      <c r="E1214" s="28" t="s">
        <v>70</v>
      </c>
      <c r="J1214" s="28" t="str">
        <f t="shared" si="38"/>
        <v>F.02</v>
      </c>
      <c r="K1214" s="28" t="str">
        <f t="shared" si="39"/>
        <v>H.02</v>
      </c>
    </row>
    <row r="1215" spans="1:11" x14ac:dyDescent="0.3">
      <c r="A1215" s="29">
        <v>17</v>
      </c>
      <c r="B1215" s="29">
        <v>1</v>
      </c>
      <c r="C1215" s="29">
        <v>17</v>
      </c>
      <c r="D1215" s="28" t="s">
        <v>64</v>
      </c>
      <c r="E1215" s="28" t="s">
        <v>46</v>
      </c>
      <c r="J1215" s="28" t="str">
        <f t="shared" si="38"/>
        <v>B.02</v>
      </c>
      <c r="K1215" s="28" t="str">
        <f t="shared" si="39"/>
        <v>E.02</v>
      </c>
    </row>
    <row r="1216" spans="1:11" x14ac:dyDescent="0.3">
      <c r="A1216" s="29">
        <v>17</v>
      </c>
      <c r="B1216" s="29">
        <v>1</v>
      </c>
      <c r="C1216" s="29">
        <v>18</v>
      </c>
      <c r="D1216" s="28" t="s">
        <v>135</v>
      </c>
      <c r="E1216" s="28" t="s">
        <v>77</v>
      </c>
      <c r="J1216" s="28" t="str">
        <f t="shared" si="38"/>
        <v>G.03</v>
      </c>
      <c r="K1216" s="28" t="str">
        <f t="shared" si="39"/>
        <v>O.03</v>
      </c>
    </row>
    <row r="1217" spans="1:11" x14ac:dyDescent="0.3">
      <c r="A1217" s="29">
        <v>17</v>
      </c>
      <c r="B1217" s="29">
        <v>1</v>
      </c>
      <c r="C1217" s="29">
        <v>19</v>
      </c>
      <c r="D1217" s="28" t="s">
        <v>71</v>
      </c>
      <c r="E1217" s="28" t="s">
        <v>95</v>
      </c>
      <c r="J1217" s="28" t="str">
        <f t="shared" si="38"/>
        <v>J.03</v>
      </c>
      <c r="K1217" s="28" t="str">
        <f t="shared" si="39"/>
        <v>F.03</v>
      </c>
    </row>
    <row r="1218" spans="1:11" x14ac:dyDescent="0.3">
      <c r="A1218" s="29">
        <v>17</v>
      </c>
      <c r="B1218" s="29">
        <v>1</v>
      </c>
      <c r="C1218" s="29">
        <v>20</v>
      </c>
      <c r="D1218" s="28" t="s">
        <v>83</v>
      </c>
      <c r="E1218" s="28" t="s">
        <v>107</v>
      </c>
      <c r="J1218" s="28" t="str">
        <f t="shared" si="38"/>
        <v>L.03</v>
      </c>
      <c r="K1218" s="28" t="str">
        <f t="shared" si="39"/>
        <v>H.03</v>
      </c>
    </row>
    <row r="1219" spans="1:11" x14ac:dyDescent="0.3">
      <c r="A1219" s="29">
        <v>17</v>
      </c>
      <c r="B1219" s="29">
        <v>1</v>
      </c>
      <c r="C1219" s="29">
        <v>21</v>
      </c>
      <c r="D1219" s="28" t="s">
        <v>113</v>
      </c>
      <c r="E1219" s="28" t="s">
        <v>36</v>
      </c>
      <c r="J1219" s="28" t="str">
        <f t="shared" si="38"/>
        <v>A.03</v>
      </c>
      <c r="K1219" s="28" t="str">
        <f t="shared" si="39"/>
        <v>M.03</v>
      </c>
    </row>
    <row r="1220" spans="1:11" x14ac:dyDescent="0.3">
      <c r="A1220" s="29">
        <v>17</v>
      </c>
      <c r="B1220" s="29">
        <v>1</v>
      </c>
      <c r="C1220" s="29">
        <v>22</v>
      </c>
      <c r="D1220" s="28" t="s">
        <v>65</v>
      </c>
      <c r="E1220" s="28" t="s">
        <v>147</v>
      </c>
      <c r="J1220" s="28" t="str">
        <f t="shared" si="38"/>
        <v>Q.03</v>
      </c>
      <c r="K1220" s="28" t="str">
        <f t="shared" si="39"/>
        <v>E.03</v>
      </c>
    </row>
    <row r="1221" spans="1:11" x14ac:dyDescent="0.3">
      <c r="A1221" s="29">
        <v>17</v>
      </c>
      <c r="B1221" s="29">
        <v>1</v>
      </c>
      <c r="C1221" s="29">
        <v>23</v>
      </c>
      <c r="D1221" s="28" t="s">
        <v>53</v>
      </c>
      <c r="E1221" s="28" t="s">
        <v>47</v>
      </c>
      <c r="J1221" s="28" t="str">
        <f t="shared" si="38"/>
        <v>B.03</v>
      </c>
      <c r="K1221" s="28" t="str">
        <f t="shared" si="39"/>
        <v>C.03</v>
      </c>
    </row>
    <row r="1222" spans="1:11" x14ac:dyDescent="0.3">
      <c r="A1222" s="29">
        <v>17</v>
      </c>
      <c r="B1222" s="29">
        <v>1</v>
      </c>
      <c r="C1222" s="29">
        <v>24</v>
      </c>
      <c r="D1222" s="28" t="s">
        <v>141</v>
      </c>
      <c r="E1222" s="28" t="s">
        <v>101</v>
      </c>
      <c r="J1222" s="28" t="str">
        <f t="shared" si="38"/>
        <v>K.03</v>
      </c>
      <c r="K1222" s="28" t="str">
        <f t="shared" si="39"/>
        <v>P.03</v>
      </c>
    </row>
    <row r="1223" spans="1:11" x14ac:dyDescent="0.3">
      <c r="A1223" s="29">
        <v>17</v>
      </c>
      <c r="B1223" s="29">
        <v>1</v>
      </c>
      <c r="C1223" s="29">
        <v>25</v>
      </c>
      <c r="D1223" s="28" t="s">
        <v>89</v>
      </c>
      <c r="E1223" s="28" t="s">
        <v>119</v>
      </c>
      <c r="J1223" s="28" t="str">
        <f t="shared" si="38"/>
        <v>N.03</v>
      </c>
      <c r="K1223" s="28" t="str">
        <f t="shared" si="39"/>
        <v>I.03</v>
      </c>
    </row>
    <row r="1224" spans="1:11" x14ac:dyDescent="0.3">
      <c r="A1224" s="29">
        <v>17</v>
      </c>
      <c r="B1224" s="29">
        <v>1</v>
      </c>
      <c r="C1224" s="29">
        <v>26</v>
      </c>
      <c r="D1224" s="28" t="s">
        <v>84</v>
      </c>
      <c r="E1224" s="28" t="s">
        <v>59</v>
      </c>
      <c r="J1224" s="28" t="str">
        <f t="shared" si="38"/>
        <v>D.03</v>
      </c>
      <c r="K1224" s="28" t="str">
        <f t="shared" si="39"/>
        <v>H.04</v>
      </c>
    </row>
    <row r="1225" spans="1:11" x14ac:dyDescent="0.3">
      <c r="A1225" s="29">
        <v>17</v>
      </c>
      <c r="B1225" s="29">
        <v>1</v>
      </c>
      <c r="C1225" s="29">
        <v>27</v>
      </c>
      <c r="D1225" s="28" t="s">
        <v>102</v>
      </c>
      <c r="E1225" s="28" t="s">
        <v>120</v>
      </c>
      <c r="J1225" s="28" t="str">
        <f t="shared" si="38"/>
        <v>N.04</v>
      </c>
      <c r="K1225" s="28" t="str">
        <f t="shared" si="39"/>
        <v>K.04</v>
      </c>
    </row>
    <row r="1226" spans="1:11" x14ac:dyDescent="0.3">
      <c r="A1226" s="29">
        <v>17</v>
      </c>
      <c r="B1226" s="29">
        <v>1</v>
      </c>
      <c r="C1226" s="29">
        <v>28</v>
      </c>
      <c r="D1226" s="28" t="s">
        <v>142</v>
      </c>
      <c r="E1226" s="28" t="s">
        <v>90</v>
      </c>
      <c r="J1226" s="28" t="str">
        <f t="shared" si="38"/>
        <v>I.04</v>
      </c>
      <c r="K1226" s="28" t="str">
        <f t="shared" si="39"/>
        <v>P.04</v>
      </c>
    </row>
    <row r="1227" spans="1:11" x14ac:dyDescent="0.3">
      <c r="A1227" s="29">
        <v>17</v>
      </c>
      <c r="B1227" s="29">
        <v>1</v>
      </c>
      <c r="C1227" s="29">
        <v>29</v>
      </c>
      <c r="D1227" s="28" t="s">
        <v>148</v>
      </c>
      <c r="E1227" s="28" t="s">
        <v>108</v>
      </c>
      <c r="J1227" s="28" t="str">
        <f t="shared" si="38"/>
        <v>L.04</v>
      </c>
      <c r="K1227" s="28" t="str">
        <f t="shared" si="39"/>
        <v>Q.04</v>
      </c>
    </row>
    <row r="1228" spans="1:11" x14ac:dyDescent="0.3">
      <c r="A1228" s="29">
        <v>17</v>
      </c>
      <c r="B1228" s="29">
        <v>1</v>
      </c>
      <c r="C1228" s="29">
        <v>30</v>
      </c>
      <c r="D1228" s="28" t="s">
        <v>96</v>
      </c>
      <c r="E1228" s="28" t="s">
        <v>114</v>
      </c>
      <c r="J1228" s="28" t="str">
        <f t="shared" si="38"/>
        <v>M.04</v>
      </c>
      <c r="K1228" s="28" t="str">
        <f t="shared" si="39"/>
        <v>J.04</v>
      </c>
    </row>
    <row r="1229" spans="1:11" x14ac:dyDescent="0.3">
      <c r="A1229" s="29">
        <v>17</v>
      </c>
      <c r="B1229" s="29">
        <v>1</v>
      </c>
      <c r="C1229" s="29">
        <v>31</v>
      </c>
      <c r="D1229" s="28" t="s">
        <v>136</v>
      </c>
      <c r="E1229" s="28" t="s">
        <v>48</v>
      </c>
      <c r="J1229" s="28" t="str">
        <f t="shared" si="38"/>
        <v>B.04</v>
      </c>
      <c r="K1229" s="28" t="str">
        <f t="shared" si="39"/>
        <v>O.04</v>
      </c>
    </row>
    <row r="1230" spans="1:11" x14ac:dyDescent="0.3">
      <c r="A1230" s="29">
        <v>17</v>
      </c>
      <c r="B1230" s="29">
        <v>1</v>
      </c>
      <c r="C1230" s="29">
        <v>32</v>
      </c>
      <c r="D1230" s="28" t="s">
        <v>78</v>
      </c>
      <c r="E1230" s="28" t="s">
        <v>38</v>
      </c>
      <c r="J1230" s="28" t="str">
        <f t="shared" si="38"/>
        <v>A.04</v>
      </c>
      <c r="K1230" s="28" t="str">
        <f t="shared" si="39"/>
        <v>G.04</v>
      </c>
    </row>
    <row r="1231" spans="1:11" x14ac:dyDescent="0.3">
      <c r="A1231" s="29">
        <v>17</v>
      </c>
      <c r="B1231" s="29">
        <v>1</v>
      </c>
      <c r="C1231" s="29">
        <v>33</v>
      </c>
      <c r="D1231" s="28" t="s">
        <v>72</v>
      </c>
      <c r="E1231" s="28" t="s">
        <v>66</v>
      </c>
      <c r="J1231" s="28" t="str">
        <f t="shared" si="38"/>
        <v>E.04</v>
      </c>
      <c r="K1231" s="28" t="str">
        <f t="shared" si="39"/>
        <v>F.04</v>
      </c>
    </row>
    <row r="1232" spans="1:11" x14ac:dyDescent="0.3">
      <c r="A1232" s="29">
        <v>17</v>
      </c>
      <c r="B1232" s="29">
        <v>1</v>
      </c>
      <c r="C1232" s="29">
        <v>34</v>
      </c>
      <c r="D1232" s="28" t="s">
        <v>54</v>
      </c>
      <c r="E1232" s="28" t="s">
        <v>60</v>
      </c>
      <c r="J1232" s="28" t="str">
        <f t="shared" si="38"/>
        <v>D.04</v>
      </c>
      <c r="K1232" s="28" t="str">
        <f t="shared" si="39"/>
        <v>C.04</v>
      </c>
    </row>
    <row r="1233" spans="1:11" x14ac:dyDescent="0.3">
      <c r="A1233" s="29">
        <v>17</v>
      </c>
      <c r="B1233" s="29">
        <v>1</v>
      </c>
      <c r="C1233" s="29">
        <v>35</v>
      </c>
      <c r="D1233" s="28" t="s">
        <v>149</v>
      </c>
      <c r="E1233" s="28" t="s">
        <v>143</v>
      </c>
      <c r="J1233" s="28" t="str">
        <f t="shared" si="38"/>
        <v>P.05</v>
      </c>
      <c r="K1233" s="28" t="str">
        <f t="shared" si="39"/>
        <v>Q.05</v>
      </c>
    </row>
    <row r="1234" spans="1:11" x14ac:dyDescent="0.3">
      <c r="A1234" s="29">
        <v>17</v>
      </c>
      <c r="B1234" s="29">
        <v>1</v>
      </c>
      <c r="C1234" s="29">
        <v>36</v>
      </c>
      <c r="D1234" s="28" t="s">
        <v>109</v>
      </c>
      <c r="E1234" s="28" t="s">
        <v>67</v>
      </c>
      <c r="J1234" s="28" t="str">
        <f t="shared" si="38"/>
        <v>E.05</v>
      </c>
      <c r="K1234" s="28" t="str">
        <f t="shared" si="39"/>
        <v>L.05</v>
      </c>
    </row>
    <row r="1235" spans="1:11" x14ac:dyDescent="0.3">
      <c r="A1235" s="29">
        <v>17</v>
      </c>
      <c r="B1235" s="29">
        <v>1</v>
      </c>
      <c r="C1235" s="29">
        <v>37</v>
      </c>
      <c r="D1235" s="28" t="s">
        <v>137</v>
      </c>
      <c r="E1235" s="28" t="s">
        <v>103</v>
      </c>
      <c r="J1235" s="28" t="str">
        <f t="shared" si="38"/>
        <v>K.05</v>
      </c>
      <c r="K1235" s="28" t="str">
        <f t="shared" si="39"/>
        <v>O.05</v>
      </c>
    </row>
    <row r="1236" spans="1:11" x14ac:dyDescent="0.3">
      <c r="A1236" s="29">
        <v>17</v>
      </c>
      <c r="B1236" s="29">
        <v>1</v>
      </c>
      <c r="C1236" s="29">
        <v>38</v>
      </c>
      <c r="D1236" s="28" t="s">
        <v>79</v>
      </c>
      <c r="E1236" s="28" t="s">
        <v>121</v>
      </c>
      <c r="J1236" s="28" t="str">
        <f t="shared" si="38"/>
        <v>N.05</v>
      </c>
      <c r="K1236" s="28" t="str">
        <f t="shared" si="39"/>
        <v>G.05</v>
      </c>
    </row>
    <row r="1237" spans="1:11" x14ac:dyDescent="0.3">
      <c r="A1237" s="29">
        <v>17</v>
      </c>
      <c r="B1237" s="29">
        <v>1</v>
      </c>
      <c r="C1237" s="29">
        <v>39</v>
      </c>
      <c r="D1237" s="28" t="s">
        <v>40</v>
      </c>
      <c r="E1237" s="28" t="s">
        <v>73</v>
      </c>
      <c r="J1237" s="28" t="str">
        <f t="shared" si="38"/>
        <v>F.05</v>
      </c>
      <c r="K1237" s="28" t="str">
        <f t="shared" si="39"/>
        <v>A.05</v>
      </c>
    </row>
    <row r="1238" spans="1:11" x14ac:dyDescent="0.3">
      <c r="A1238" s="29">
        <v>17</v>
      </c>
      <c r="B1238" s="29">
        <v>1</v>
      </c>
      <c r="C1238" s="29">
        <v>40</v>
      </c>
      <c r="D1238" s="28" t="s">
        <v>91</v>
      </c>
      <c r="E1238" s="28" t="s">
        <v>55</v>
      </c>
      <c r="J1238" s="28" t="str">
        <f t="shared" si="38"/>
        <v>C.05</v>
      </c>
      <c r="K1238" s="28" t="str">
        <f t="shared" si="39"/>
        <v>I.05</v>
      </c>
    </row>
    <row r="1239" spans="1:11" x14ac:dyDescent="0.3">
      <c r="A1239" s="29">
        <v>17</v>
      </c>
      <c r="B1239" s="29">
        <v>1</v>
      </c>
      <c r="C1239" s="29">
        <v>41</v>
      </c>
      <c r="D1239" s="28" t="s">
        <v>49</v>
      </c>
      <c r="E1239" s="28" t="s">
        <v>61</v>
      </c>
      <c r="J1239" s="28" t="str">
        <f t="shared" si="38"/>
        <v>D.05</v>
      </c>
      <c r="K1239" s="28" t="str">
        <f t="shared" si="39"/>
        <v>B.05</v>
      </c>
    </row>
    <row r="1240" spans="1:11" x14ac:dyDescent="0.3">
      <c r="A1240" s="29">
        <v>17</v>
      </c>
      <c r="B1240" s="29">
        <v>1</v>
      </c>
      <c r="C1240" s="29">
        <v>42</v>
      </c>
      <c r="D1240" s="28" t="s">
        <v>85</v>
      </c>
      <c r="E1240" s="28" t="s">
        <v>97</v>
      </c>
      <c r="J1240" s="28" t="str">
        <f t="shared" si="38"/>
        <v>J.05</v>
      </c>
      <c r="K1240" s="28" t="str">
        <f t="shared" si="39"/>
        <v>H.05</v>
      </c>
    </row>
    <row r="1241" spans="1:11" x14ac:dyDescent="0.3">
      <c r="A1241" s="29">
        <v>17</v>
      </c>
      <c r="B1241" s="29">
        <v>1</v>
      </c>
      <c r="C1241" s="29">
        <v>43</v>
      </c>
      <c r="D1241" s="28" t="s">
        <v>80</v>
      </c>
      <c r="E1241" s="28" t="s">
        <v>115</v>
      </c>
      <c r="J1241" s="28" t="str">
        <f t="shared" si="38"/>
        <v>M.05</v>
      </c>
      <c r="K1241" s="28" t="str">
        <f t="shared" si="39"/>
        <v>G.06</v>
      </c>
    </row>
    <row r="1242" spans="1:11" x14ac:dyDescent="0.3">
      <c r="A1242" s="29">
        <v>17</v>
      </c>
      <c r="B1242" s="29">
        <v>1</v>
      </c>
      <c r="C1242" s="29">
        <v>44</v>
      </c>
      <c r="D1242" s="28" t="s">
        <v>104</v>
      </c>
      <c r="E1242" s="28" t="s">
        <v>92</v>
      </c>
      <c r="J1242" s="28" t="str">
        <f t="shared" si="38"/>
        <v>I.06</v>
      </c>
      <c r="K1242" s="28" t="str">
        <f t="shared" si="39"/>
        <v>K.06</v>
      </c>
    </row>
    <row r="1243" spans="1:11" x14ac:dyDescent="0.3">
      <c r="A1243" s="29">
        <v>17</v>
      </c>
      <c r="B1243" s="29">
        <v>1</v>
      </c>
      <c r="C1243" s="29">
        <v>45</v>
      </c>
      <c r="D1243" s="28" t="s">
        <v>86</v>
      </c>
      <c r="E1243" s="28" t="s">
        <v>138</v>
      </c>
      <c r="J1243" s="28" t="str">
        <f t="shared" si="38"/>
        <v>O.06</v>
      </c>
      <c r="K1243" s="28" t="str">
        <f t="shared" si="39"/>
        <v>H.06</v>
      </c>
    </row>
    <row r="1244" spans="1:11" x14ac:dyDescent="0.3">
      <c r="A1244" s="29">
        <v>17</v>
      </c>
      <c r="B1244" s="29">
        <v>1</v>
      </c>
      <c r="C1244" s="29">
        <v>46</v>
      </c>
      <c r="D1244" s="28" t="s">
        <v>74</v>
      </c>
      <c r="E1244" s="28" t="s">
        <v>56</v>
      </c>
      <c r="J1244" s="28" t="str">
        <f t="shared" si="38"/>
        <v>C.06</v>
      </c>
      <c r="K1244" s="28" t="str">
        <f t="shared" si="39"/>
        <v>F.06</v>
      </c>
    </row>
    <row r="1245" spans="1:11" x14ac:dyDescent="0.3">
      <c r="A1245" s="29">
        <v>17</v>
      </c>
      <c r="B1245" s="29">
        <v>1</v>
      </c>
      <c r="C1245" s="29">
        <v>47</v>
      </c>
      <c r="D1245" s="28" t="s">
        <v>98</v>
      </c>
      <c r="E1245" s="28" t="s">
        <v>144</v>
      </c>
      <c r="J1245" s="28" t="str">
        <f t="shared" ref="J1245:J1308" si="40">E1245</f>
        <v>P.06</v>
      </c>
      <c r="K1245" s="28" t="str">
        <f t="shared" ref="K1245:K1308" si="41">D1245</f>
        <v>J.06</v>
      </c>
    </row>
    <row r="1246" spans="1:11" x14ac:dyDescent="0.3">
      <c r="A1246" s="29">
        <v>17</v>
      </c>
      <c r="B1246" s="29">
        <v>1</v>
      </c>
      <c r="C1246" s="29">
        <v>48</v>
      </c>
      <c r="D1246" s="28" t="s">
        <v>116</v>
      </c>
      <c r="E1246" s="28" t="s">
        <v>68</v>
      </c>
      <c r="J1246" s="28" t="str">
        <f t="shared" si="40"/>
        <v>E.06</v>
      </c>
      <c r="K1246" s="28" t="str">
        <f t="shared" si="41"/>
        <v>M.06</v>
      </c>
    </row>
    <row r="1247" spans="1:11" x14ac:dyDescent="0.3">
      <c r="A1247" s="29">
        <v>17</v>
      </c>
      <c r="B1247" s="29">
        <v>1</v>
      </c>
      <c r="C1247" s="29">
        <v>49</v>
      </c>
      <c r="D1247" s="28" t="s">
        <v>122</v>
      </c>
      <c r="E1247" s="28" t="s">
        <v>42</v>
      </c>
      <c r="J1247" s="28" t="str">
        <f t="shared" si="40"/>
        <v>A.06</v>
      </c>
      <c r="K1247" s="28" t="str">
        <f t="shared" si="41"/>
        <v>N.06</v>
      </c>
    </row>
    <row r="1248" spans="1:11" x14ac:dyDescent="0.3">
      <c r="A1248" s="29">
        <v>17</v>
      </c>
      <c r="B1248" s="29">
        <v>1</v>
      </c>
      <c r="C1248" s="29">
        <v>50</v>
      </c>
      <c r="D1248" s="28" t="s">
        <v>50</v>
      </c>
      <c r="E1248" s="28" t="s">
        <v>110</v>
      </c>
      <c r="J1248" s="28" t="str">
        <f t="shared" si="40"/>
        <v>L.06</v>
      </c>
      <c r="K1248" s="28" t="str">
        <f t="shared" si="41"/>
        <v>B.06</v>
      </c>
    </row>
    <row r="1249" spans="1:11" x14ac:dyDescent="0.3">
      <c r="A1249" s="29">
        <v>17</v>
      </c>
      <c r="B1249" s="29">
        <v>1</v>
      </c>
      <c r="C1249" s="29">
        <v>51</v>
      </c>
      <c r="D1249" s="28" t="s">
        <v>62</v>
      </c>
      <c r="E1249" s="28" t="s">
        <v>150</v>
      </c>
      <c r="J1249" s="28" t="str">
        <f t="shared" si="40"/>
        <v>Q.06</v>
      </c>
      <c r="K1249" s="28" t="str">
        <f t="shared" si="41"/>
        <v>D.06</v>
      </c>
    </row>
    <row r="1250" spans="1:11" x14ac:dyDescent="0.3">
      <c r="A1250" s="29">
        <v>17</v>
      </c>
      <c r="B1250" s="29">
        <v>2</v>
      </c>
      <c r="C1250" s="29">
        <v>1</v>
      </c>
      <c r="D1250" s="28" t="s">
        <v>145</v>
      </c>
      <c r="E1250" s="28" t="s">
        <v>99</v>
      </c>
      <c r="J1250" s="28" t="str">
        <f t="shared" si="40"/>
        <v>K.01</v>
      </c>
      <c r="K1250" s="28" t="str">
        <f t="shared" si="41"/>
        <v>Q.01</v>
      </c>
    </row>
    <row r="1251" spans="1:11" x14ac:dyDescent="0.3">
      <c r="A1251" s="29">
        <v>17</v>
      </c>
      <c r="B1251" s="29">
        <v>2</v>
      </c>
      <c r="C1251" s="29">
        <v>2</v>
      </c>
      <c r="D1251" s="28" t="s">
        <v>93</v>
      </c>
      <c r="E1251" s="28" t="s">
        <v>139</v>
      </c>
      <c r="J1251" s="28" t="str">
        <f t="shared" si="40"/>
        <v>P.01</v>
      </c>
      <c r="K1251" s="28" t="str">
        <f t="shared" si="41"/>
        <v>J.01</v>
      </c>
    </row>
    <row r="1252" spans="1:11" x14ac:dyDescent="0.3">
      <c r="A1252" s="29">
        <v>17</v>
      </c>
      <c r="B1252" s="29">
        <v>2</v>
      </c>
      <c r="C1252" s="29">
        <v>3</v>
      </c>
      <c r="D1252" s="28" t="s">
        <v>45</v>
      </c>
      <c r="E1252" s="28" t="s">
        <v>32</v>
      </c>
      <c r="J1252" s="28" t="str">
        <f t="shared" si="40"/>
        <v>A.01</v>
      </c>
      <c r="K1252" s="28" t="str">
        <f t="shared" si="41"/>
        <v>B.01</v>
      </c>
    </row>
    <row r="1253" spans="1:11" x14ac:dyDescent="0.3">
      <c r="A1253" s="29">
        <v>17</v>
      </c>
      <c r="B1253" s="29">
        <v>2</v>
      </c>
      <c r="C1253" s="29">
        <v>4</v>
      </c>
      <c r="D1253" s="28" t="s">
        <v>87</v>
      </c>
      <c r="E1253" s="28" t="s">
        <v>69</v>
      </c>
      <c r="J1253" s="28" t="str">
        <f t="shared" si="40"/>
        <v>F.01</v>
      </c>
      <c r="K1253" s="28" t="str">
        <f t="shared" si="41"/>
        <v>I.01</v>
      </c>
    </row>
    <row r="1254" spans="1:11" x14ac:dyDescent="0.3">
      <c r="A1254" s="29">
        <v>17</v>
      </c>
      <c r="B1254" s="29">
        <v>2</v>
      </c>
      <c r="C1254" s="29">
        <v>5</v>
      </c>
      <c r="D1254" s="28" t="s">
        <v>51</v>
      </c>
      <c r="E1254" s="28" t="s">
        <v>63</v>
      </c>
      <c r="J1254" s="28" t="str">
        <f t="shared" si="40"/>
        <v>E.01</v>
      </c>
      <c r="K1254" s="28" t="str">
        <f t="shared" si="41"/>
        <v>C.01</v>
      </c>
    </row>
    <row r="1255" spans="1:11" x14ac:dyDescent="0.3">
      <c r="A1255" s="29">
        <v>17</v>
      </c>
      <c r="B1255" s="29">
        <v>2</v>
      </c>
      <c r="C1255" s="29">
        <v>6</v>
      </c>
      <c r="D1255" s="28" t="s">
        <v>57</v>
      </c>
      <c r="E1255" s="28" t="s">
        <v>111</v>
      </c>
      <c r="J1255" s="28" t="str">
        <f t="shared" si="40"/>
        <v>M.01</v>
      </c>
      <c r="K1255" s="28" t="str">
        <f t="shared" si="41"/>
        <v>D.01</v>
      </c>
    </row>
    <row r="1256" spans="1:11" x14ac:dyDescent="0.3">
      <c r="A1256" s="29">
        <v>17</v>
      </c>
      <c r="B1256" s="29">
        <v>2</v>
      </c>
      <c r="C1256" s="29">
        <v>7</v>
      </c>
      <c r="D1256" s="28" t="s">
        <v>117</v>
      </c>
      <c r="E1256" s="28" t="s">
        <v>81</v>
      </c>
      <c r="J1256" s="28" t="str">
        <f t="shared" si="40"/>
        <v>H.01</v>
      </c>
      <c r="K1256" s="28" t="str">
        <f t="shared" si="41"/>
        <v>N.01</v>
      </c>
    </row>
    <row r="1257" spans="1:11" x14ac:dyDescent="0.3">
      <c r="A1257" s="29">
        <v>17</v>
      </c>
      <c r="B1257" s="29">
        <v>2</v>
      </c>
      <c r="C1257" s="29">
        <v>8</v>
      </c>
      <c r="D1257" s="28" t="s">
        <v>75</v>
      </c>
      <c r="E1257" s="28" t="s">
        <v>105</v>
      </c>
      <c r="J1257" s="28" t="str">
        <f t="shared" si="40"/>
        <v>L.01</v>
      </c>
      <c r="K1257" s="28" t="str">
        <f t="shared" si="41"/>
        <v>G.01</v>
      </c>
    </row>
    <row r="1258" spans="1:11" x14ac:dyDescent="0.3">
      <c r="A1258" s="29">
        <v>17</v>
      </c>
      <c r="B1258" s="29">
        <v>2</v>
      </c>
      <c r="C1258" s="29">
        <v>9</v>
      </c>
      <c r="D1258" s="28" t="s">
        <v>88</v>
      </c>
      <c r="E1258" s="28" t="s">
        <v>127</v>
      </c>
      <c r="J1258" s="28" t="str">
        <f t="shared" si="40"/>
        <v>O.01</v>
      </c>
      <c r="K1258" s="28" t="str">
        <f t="shared" si="41"/>
        <v>I.02</v>
      </c>
    </row>
    <row r="1259" spans="1:11" x14ac:dyDescent="0.3">
      <c r="A1259" s="29">
        <v>17</v>
      </c>
      <c r="B1259" s="29">
        <v>2</v>
      </c>
      <c r="C1259" s="29">
        <v>10</v>
      </c>
      <c r="D1259" s="28" t="s">
        <v>70</v>
      </c>
      <c r="E1259" s="28" t="s">
        <v>58</v>
      </c>
      <c r="J1259" s="28" t="str">
        <f t="shared" si="40"/>
        <v>D.02</v>
      </c>
      <c r="K1259" s="28" t="str">
        <f t="shared" si="41"/>
        <v>F.02</v>
      </c>
    </row>
    <row r="1260" spans="1:11" x14ac:dyDescent="0.3">
      <c r="A1260" s="29">
        <v>17</v>
      </c>
      <c r="B1260" s="29">
        <v>2</v>
      </c>
      <c r="C1260" s="29">
        <v>11</v>
      </c>
      <c r="D1260" s="28" t="s">
        <v>140</v>
      </c>
      <c r="E1260" s="28" t="s">
        <v>52</v>
      </c>
      <c r="J1260" s="28" t="str">
        <f t="shared" si="40"/>
        <v>C.02</v>
      </c>
      <c r="K1260" s="28" t="str">
        <f t="shared" si="41"/>
        <v>P.02</v>
      </c>
    </row>
    <row r="1261" spans="1:11" x14ac:dyDescent="0.3">
      <c r="A1261" s="29">
        <v>17</v>
      </c>
      <c r="B1261" s="29">
        <v>2</v>
      </c>
      <c r="C1261" s="29">
        <v>12</v>
      </c>
      <c r="D1261" s="28" t="s">
        <v>100</v>
      </c>
      <c r="E1261" s="28" t="s">
        <v>94</v>
      </c>
      <c r="J1261" s="28" t="str">
        <f t="shared" si="40"/>
        <v>J.02</v>
      </c>
      <c r="K1261" s="28" t="str">
        <f t="shared" si="41"/>
        <v>K.02</v>
      </c>
    </row>
    <row r="1262" spans="1:11" x14ac:dyDescent="0.3">
      <c r="A1262" s="29">
        <v>17</v>
      </c>
      <c r="B1262" s="29">
        <v>2</v>
      </c>
      <c r="C1262" s="29">
        <v>13</v>
      </c>
      <c r="D1262" s="28" t="s">
        <v>112</v>
      </c>
      <c r="E1262" s="28" t="s">
        <v>134</v>
      </c>
      <c r="J1262" s="28" t="str">
        <f t="shared" si="40"/>
        <v>O.02</v>
      </c>
      <c r="K1262" s="28" t="str">
        <f t="shared" si="41"/>
        <v>M.02</v>
      </c>
    </row>
    <row r="1263" spans="1:11" x14ac:dyDescent="0.3">
      <c r="A1263" s="29">
        <v>17</v>
      </c>
      <c r="B1263" s="29">
        <v>2</v>
      </c>
      <c r="C1263" s="29">
        <v>14</v>
      </c>
      <c r="D1263" s="28" t="s">
        <v>146</v>
      </c>
      <c r="E1263" s="28" t="s">
        <v>34</v>
      </c>
      <c r="J1263" s="28" t="str">
        <f t="shared" si="40"/>
        <v>A.02</v>
      </c>
      <c r="K1263" s="28" t="str">
        <f t="shared" si="41"/>
        <v>Q.02</v>
      </c>
    </row>
    <row r="1264" spans="1:11" x14ac:dyDescent="0.3">
      <c r="A1264" s="29">
        <v>17</v>
      </c>
      <c r="B1264" s="29">
        <v>2</v>
      </c>
      <c r="C1264" s="29">
        <v>15</v>
      </c>
      <c r="D1264" s="28" t="s">
        <v>46</v>
      </c>
      <c r="E1264" s="28" t="s">
        <v>82</v>
      </c>
      <c r="J1264" s="28" t="str">
        <f t="shared" si="40"/>
        <v>H.02</v>
      </c>
      <c r="K1264" s="28" t="str">
        <f t="shared" si="41"/>
        <v>B.02</v>
      </c>
    </row>
    <row r="1265" spans="1:11" x14ac:dyDescent="0.3">
      <c r="A1265" s="29">
        <v>17</v>
      </c>
      <c r="B1265" s="29">
        <v>2</v>
      </c>
      <c r="C1265" s="29">
        <v>16</v>
      </c>
      <c r="D1265" s="28" t="s">
        <v>76</v>
      </c>
      <c r="E1265" s="28" t="s">
        <v>64</v>
      </c>
      <c r="J1265" s="28" t="str">
        <f t="shared" si="40"/>
        <v>E.02</v>
      </c>
      <c r="K1265" s="28" t="str">
        <f t="shared" si="41"/>
        <v>G.02</v>
      </c>
    </row>
    <row r="1266" spans="1:11" x14ac:dyDescent="0.3">
      <c r="A1266" s="29">
        <v>17</v>
      </c>
      <c r="B1266" s="29">
        <v>2</v>
      </c>
      <c r="C1266" s="29">
        <v>17</v>
      </c>
      <c r="D1266" s="28" t="s">
        <v>118</v>
      </c>
      <c r="E1266" s="28" t="s">
        <v>106</v>
      </c>
      <c r="J1266" s="28" t="str">
        <f t="shared" si="40"/>
        <v>L.02</v>
      </c>
      <c r="K1266" s="28" t="str">
        <f t="shared" si="41"/>
        <v>N.02</v>
      </c>
    </row>
    <row r="1267" spans="1:11" x14ac:dyDescent="0.3">
      <c r="A1267" s="29">
        <v>17</v>
      </c>
      <c r="B1267" s="29">
        <v>2</v>
      </c>
      <c r="C1267" s="29">
        <v>18</v>
      </c>
      <c r="D1267" s="28" t="s">
        <v>36</v>
      </c>
      <c r="E1267" s="28" t="s">
        <v>101</v>
      </c>
      <c r="J1267" s="28" t="str">
        <f t="shared" si="40"/>
        <v>K.03</v>
      </c>
      <c r="K1267" s="28" t="str">
        <f t="shared" si="41"/>
        <v>A.03</v>
      </c>
    </row>
    <row r="1268" spans="1:11" x14ac:dyDescent="0.3">
      <c r="A1268" s="29">
        <v>17</v>
      </c>
      <c r="B1268" s="29">
        <v>2</v>
      </c>
      <c r="C1268" s="29">
        <v>19</v>
      </c>
      <c r="D1268" s="28" t="s">
        <v>107</v>
      </c>
      <c r="E1268" s="28" t="s">
        <v>113</v>
      </c>
      <c r="J1268" s="28" t="str">
        <f t="shared" si="40"/>
        <v>M.03</v>
      </c>
      <c r="K1268" s="28" t="str">
        <f t="shared" si="41"/>
        <v>L.03</v>
      </c>
    </row>
    <row r="1269" spans="1:11" x14ac:dyDescent="0.3">
      <c r="A1269" s="29">
        <v>17</v>
      </c>
      <c r="B1269" s="29">
        <v>2</v>
      </c>
      <c r="C1269" s="29">
        <v>20</v>
      </c>
      <c r="D1269" s="28" t="s">
        <v>59</v>
      </c>
      <c r="E1269" s="28" t="s">
        <v>53</v>
      </c>
      <c r="J1269" s="28" t="str">
        <f t="shared" si="40"/>
        <v>C.03</v>
      </c>
      <c r="K1269" s="28" t="str">
        <f t="shared" si="41"/>
        <v>D.03</v>
      </c>
    </row>
    <row r="1270" spans="1:11" x14ac:dyDescent="0.3">
      <c r="A1270" s="29">
        <v>17</v>
      </c>
      <c r="B1270" s="29">
        <v>2</v>
      </c>
      <c r="C1270" s="29">
        <v>21</v>
      </c>
      <c r="D1270" s="28" t="s">
        <v>47</v>
      </c>
      <c r="E1270" s="28" t="s">
        <v>71</v>
      </c>
      <c r="J1270" s="28" t="str">
        <f t="shared" si="40"/>
        <v>F.03</v>
      </c>
      <c r="K1270" s="28" t="str">
        <f t="shared" si="41"/>
        <v>B.03</v>
      </c>
    </row>
    <row r="1271" spans="1:11" x14ac:dyDescent="0.3">
      <c r="A1271" s="29">
        <v>17</v>
      </c>
      <c r="B1271" s="29">
        <v>2</v>
      </c>
      <c r="C1271" s="29">
        <v>22</v>
      </c>
      <c r="D1271" s="28" t="s">
        <v>119</v>
      </c>
      <c r="E1271" s="28" t="s">
        <v>65</v>
      </c>
      <c r="J1271" s="28" t="str">
        <f t="shared" si="40"/>
        <v>E.03</v>
      </c>
      <c r="K1271" s="28" t="str">
        <f t="shared" si="41"/>
        <v>N.03</v>
      </c>
    </row>
    <row r="1272" spans="1:11" x14ac:dyDescent="0.3">
      <c r="A1272" s="29">
        <v>17</v>
      </c>
      <c r="B1272" s="29">
        <v>2</v>
      </c>
      <c r="C1272" s="29">
        <v>23</v>
      </c>
      <c r="D1272" s="28" t="s">
        <v>147</v>
      </c>
      <c r="E1272" s="28" t="s">
        <v>135</v>
      </c>
      <c r="J1272" s="28" t="str">
        <f t="shared" si="40"/>
        <v>O.03</v>
      </c>
      <c r="K1272" s="28" t="str">
        <f t="shared" si="41"/>
        <v>Q.03</v>
      </c>
    </row>
    <row r="1273" spans="1:11" x14ac:dyDescent="0.3">
      <c r="A1273" s="29">
        <v>17</v>
      </c>
      <c r="B1273" s="29">
        <v>2</v>
      </c>
      <c r="C1273" s="29">
        <v>24</v>
      </c>
      <c r="D1273" s="28" t="s">
        <v>141</v>
      </c>
      <c r="E1273" s="28" t="s">
        <v>83</v>
      </c>
      <c r="J1273" s="28" t="str">
        <f t="shared" si="40"/>
        <v>H.03</v>
      </c>
      <c r="K1273" s="28" t="str">
        <f t="shared" si="41"/>
        <v>P.03</v>
      </c>
    </row>
    <row r="1274" spans="1:11" x14ac:dyDescent="0.3">
      <c r="A1274" s="29">
        <v>17</v>
      </c>
      <c r="B1274" s="29">
        <v>2</v>
      </c>
      <c r="C1274" s="29">
        <v>25</v>
      </c>
      <c r="D1274" s="28" t="s">
        <v>77</v>
      </c>
      <c r="E1274" s="28" t="s">
        <v>89</v>
      </c>
      <c r="J1274" s="28" t="str">
        <f t="shared" si="40"/>
        <v>I.03</v>
      </c>
      <c r="K1274" s="28" t="str">
        <f t="shared" si="41"/>
        <v>G.03</v>
      </c>
    </row>
    <row r="1275" spans="1:11" x14ac:dyDescent="0.3">
      <c r="A1275" s="29">
        <v>17</v>
      </c>
      <c r="B1275" s="29">
        <v>2</v>
      </c>
      <c r="C1275" s="29">
        <v>26</v>
      </c>
      <c r="D1275" s="28" t="s">
        <v>78</v>
      </c>
      <c r="E1275" s="28" t="s">
        <v>95</v>
      </c>
      <c r="J1275" s="28" t="str">
        <f t="shared" si="40"/>
        <v>J.03</v>
      </c>
      <c r="K1275" s="28" t="str">
        <f t="shared" si="41"/>
        <v>G.04</v>
      </c>
    </row>
    <row r="1276" spans="1:11" x14ac:dyDescent="0.3">
      <c r="A1276" s="29">
        <v>17</v>
      </c>
      <c r="B1276" s="29">
        <v>2</v>
      </c>
      <c r="C1276" s="29">
        <v>27</v>
      </c>
      <c r="D1276" s="28" t="s">
        <v>90</v>
      </c>
      <c r="E1276" s="28" t="s">
        <v>114</v>
      </c>
      <c r="J1276" s="28" t="str">
        <f t="shared" si="40"/>
        <v>M.04</v>
      </c>
      <c r="K1276" s="28" t="str">
        <f t="shared" si="41"/>
        <v>I.04</v>
      </c>
    </row>
    <row r="1277" spans="1:11" x14ac:dyDescent="0.3">
      <c r="A1277" s="29">
        <v>17</v>
      </c>
      <c r="B1277" s="29">
        <v>2</v>
      </c>
      <c r="C1277" s="29">
        <v>28</v>
      </c>
      <c r="D1277" s="28" t="s">
        <v>120</v>
      </c>
      <c r="E1277" s="28" t="s">
        <v>136</v>
      </c>
      <c r="J1277" s="28" t="str">
        <f t="shared" si="40"/>
        <v>O.04</v>
      </c>
      <c r="K1277" s="28" t="str">
        <f t="shared" si="41"/>
        <v>N.04</v>
      </c>
    </row>
    <row r="1278" spans="1:11" x14ac:dyDescent="0.3">
      <c r="A1278" s="29">
        <v>17</v>
      </c>
      <c r="B1278" s="29">
        <v>2</v>
      </c>
      <c r="C1278" s="29">
        <v>29</v>
      </c>
      <c r="D1278" s="28" t="s">
        <v>66</v>
      </c>
      <c r="E1278" s="28" t="s">
        <v>96</v>
      </c>
      <c r="J1278" s="28" t="str">
        <f t="shared" si="40"/>
        <v>J.04</v>
      </c>
      <c r="K1278" s="28" t="str">
        <f t="shared" si="41"/>
        <v>E.04</v>
      </c>
    </row>
    <row r="1279" spans="1:11" x14ac:dyDescent="0.3">
      <c r="A1279" s="29">
        <v>17</v>
      </c>
      <c r="B1279" s="29">
        <v>2</v>
      </c>
      <c r="C1279" s="29">
        <v>30</v>
      </c>
      <c r="D1279" s="28" t="s">
        <v>108</v>
      </c>
      <c r="E1279" s="28" t="s">
        <v>102</v>
      </c>
      <c r="J1279" s="28" t="str">
        <f t="shared" si="40"/>
        <v>K.04</v>
      </c>
      <c r="K1279" s="28" t="str">
        <f t="shared" si="41"/>
        <v>L.04</v>
      </c>
    </row>
    <row r="1280" spans="1:11" x14ac:dyDescent="0.3">
      <c r="A1280" s="29">
        <v>17</v>
      </c>
      <c r="B1280" s="29">
        <v>2</v>
      </c>
      <c r="C1280" s="29">
        <v>31</v>
      </c>
      <c r="D1280" s="28" t="s">
        <v>84</v>
      </c>
      <c r="E1280" s="28" t="s">
        <v>54</v>
      </c>
      <c r="J1280" s="28" t="str">
        <f t="shared" si="40"/>
        <v>C.04</v>
      </c>
      <c r="K1280" s="28" t="str">
        <f t="shared" si="41"/>
        <v>H.04</v>
      </c>
    </row>
    <row r="1281" spans="1:11" x14ac:dyDescent="0.3">
      <c r="A1281" s="29">
        <v>17</v>
      </c>
      <c r="B1281" s="29">
        <v>2</v>
      </c>
      <c r="C1281" s="29">
        <v>32</v>
      </c>
      <c r="D1281" s="28" t="s">
        <v>48</v>
      </c>
      <c r="E1281" s="28" t="s">
        <v>142</v>
      </c>
      <c r="J1281" s="28" t="str">
        <f t="shared" si="40"/>
        <v>P.04</v>
      </c>
      <c r="K1281" s="28" t="str">
        <f t="shared" si="41"/>
        <v>B.04</v>
      </c>
    </row>
    <row r="1282" spans="1:11" x14ac:dyDescent="0.3">
      <c r="A1282" s="29">
        <v>17</v>
      </c>
      <c r="B1282" s="29">
        <v>2</v>
      </c>
      <c r="C1282" s="29">
        <v>33</v>
      </c>
      <c r="D1282" s="28" t="s">
        <v>38</v>
      </c>
      <c r="E1282" s="28" t="s">
        <v>60</v>
      </c>
      <c r="J1282" s="28" t="str">
        <f t="shared" si="40"/>
        <v>D.04</v>
      </c>
      <c r="K1282" s="28" t="str">
        <f t="shared" si="41"/>
        <v>A.04</v>
      </c>
    </row>
    <row r="1283" spans="1:11" x14ac:dyDescent="0.3">
      <c r="A1283" s="29">
        <v>17</v>
      </c>
      <c r="B1283" s="29">
        <v>2</v>
      </c>
      <c r="C1283" s="29">
        <v>34</v>
      </c>
      <c r="D1283" s="28" t="s">
        <v>72</v>
      </c>
      <c r="E1283" s="28" t="s">
        <v>148</v>
      </c>
      <c r="J1283" s="28" t="str">
        <f t="shared" si="40"/>
        <v>Q.04</v>
      </c>
      <c r="K1283" s="28" t="str">
        <f t="shared" si="41"/>
        <v>F.04</v>
      </c>
    </row>
    <row r="1284" spans="1:11" x14ac:dyDescent="0.3">
      <c r="A1284" s="29">
        <v>17</v>
      </c>
      <c r="B1284" s="29">
        <v>2</v>
      </c>
      <c r="C1284" s="29">
        <v>35</v>
      </c>
      <c r="D1284" s="28" t="s">
        <v>143</v>
      </c>
      <c r="E1284" s="28" t="s">
        <v>67</v>
      </c>
      <c r="J1284" s="28" t="str">
        <f t="shared" si="40"/>
        <v>E.05</v>
      </c>
      <c r="K1284" s="28" t="str">
        <f t="shared" si="41"/>
        <v>P.05</v>
      </c>
    </row>
    <row r="1285" spans="1:11" x14ac:dyDescent="0.3">
      <c r="A1285" s="29">
        <v>17</v>
      </c>
      <c r="B1285" s="29">
        <v>2</v>
      </c>
      <c r="C1285" s="29">
        <v>36</v>
      </c>
      <c r="D1285" s="28" t="s">
        <v>103</v>
      </c>
      <c r="E1285" s="28" t="s">
        <v>61</v>
      </c>
      <c r="J1285" s="28" t="str">
        <f t="shared" si="40"/>
        <v>D.05</v>
      </c>
      <c r="K1285" s="28" t="str">
        <f t="shared" si="41"/>
        <v>K.05</v>
      </c>
    </row>
    <row r="1286" spans="1:11" x14ac:dyDescent="0.3">
      <c r="A1286" s="29">
        <v>17</v>
      </c>
      <c r="B1286" s="29">
        <v>2</v>
      </c>
      <c r="C1286" s="29">
        <v>37</v>
      </c>
      <c r="D1286" s="28" t="s">
        <v>97</v>
      </c>
      <c r="E1286" s="28" t="s">
        <v>55</v>
      </c>
      <c r="J1286" s="28" t="str">
        <f t="shared" si="40"/>
        <v>C.05</v>
      </c>
      <c r="K1286" s="28" t="str">
        <f t="shared" si="41"/>
        <v>J.05</v>
      </c>
    </row>
    <row r="1287" spans="1:11" x14ac:dyDescent="0.3">
      <c r="A1287" s="29">
        <v>17</v>
      </c>
      <c r="B1287" s="29">
        <v>2</v>
      </c>
      <c r="C1287" s="29">
        <v>38</v>
      </c>
      <c r="D1287" s="28" t="s">
        <v>40</v>
      </c>
      <c r="E1287" s="28" t="s">
        <v>91</v>
      </c>
      <c r="J1287" s="28" t="str">
        <f t="shared" si="40"/>
        <v>I.05</v>
      </c>
      <c r="K1287" s="28" t="str">
        <f t="shared" si="41"/>
        <v>A.05</v>
      </c>
    </row>
    <row r="1288" spans="1:11" x14ac:dyDescent="0.3">
      <c r="A1288" s="29">
        <v>17</v>
      </c>
      <c r="B1288" s="29">
        <v>2</v>
      </c>
      <c r="C1288" s="29">
        <v>39</v>
      </c>
      <c r="D1288" s="28" t="s">
        <v>79</v>
      </c>
      <c r="E1288" s="28" t="s">
        <v>49</v>
      </c>
      <c r="J1288" s="28" t="str">
        <f t="shared" si="40"/>
        <v>B.05</v>
      </c>
      <c r="K1288" s="28" t="str">
        <f t="shared" si="41"/>
        <v>G.05</v>
      </c>
    </row>
    <row r="1289" spans="1:11" x14ac:dyDescent="0.3">
      <c r="A1289" s="29">
        <v>17</v>
      </c>
      <c r="B1289" s="29">
        <v>2</v>
      </c>
      <c r="C1289" s="29">
        <v>40</v>
      </c>
      <c r="D1289" s="28" t="s">
        <v>115</v>
      </c>
      <c r="E1289" s="28" t="s">
        <v>149</v>
      </c>
      <c r="J1289" s="28" t="str">
        <f t="shared" si="40"/>
        <v>Q.05</v>
      </c>
      <c r="K1289" s="28" t="str">
        <f t="shared" si="41"/>
        <v>M.05</v>
      </c>
    </row>
    <row r="1290" spans="1:11" x14ac:dyDescent="0.3">
      <c r="A1290" s="29">
        <v>17</v>
      </c>
      <c r="B1290" s="29">
        <v>2</v>
      </c>
      <c r="C1290" s="29">
        <v>41</v>
      </c>
      <c r="D1290" s="28" t="s">
        <v>109</v>
      </c>
      <c r="E1290" s="28" t="s">
        <v>121</v>
      </c>
      <c r="J1290" s="28" t="str">
        <f t="shared" si="40"/>
        <v>N.05</v>
      </c>
      <c r="K1290" s="28" t="str">
        <f t="shared" si="41"/>
        <v>L.05</v>
      </c>
    </row>
    <row r="1291" spans="1:11" x14ac:dyDescent="0.3">
      <c r="A1291" s="29">
        <v>17</v>
      </c>
      <c r="B1291" s="29">
        <v>2</v>
      </c>
      <c r="C1291" s="29">
        <v>42</v>
      </c>
      <c r="D1291" s="28" t="s">
        <v>73</v>
      </c>
      <c r="E1291" s="28" t="s">
        <v>137</v>
      </c>
      <c r="J1291" s="28" t="str">
        <f t="shared" si="40"/>
        <v>O.05</v>
      </c>
      <c r="K1291" s="28" t="str">
        <f t="shared" si="41"/>
        <v>F.05</v>
      </c>
    </row>
    <row r="1292" spans="1:11" x14ac:dyDescent="0.3">
      <c r="A1292" s="29">
        <v>17</v>
      </c>
      <c r="B1292" s="29">
        <v>2</v>
      </c>
      <c r="C1292" s="29">
        <v>43</v>
      </c>
      <c r="D1292" s="28" t="s">
        <v>92</v>
      </c>
      <c r="E1292" s="28" t="s">
        <v>85</v>
      </c>
      <c r="J1292" s="28" t="str">
        <f t="shared" si="40"/>
        <v>H.05</v>
      </c>
      <c r="K1292" s="28" t="str">
        <f t="shared" si="41"/>
        <v>I.06</v>
      </c>
    </row>
    <row r="1293" spans="1:11" x14ac:dyDescent="0.3">
      <c r="A1293" s="29">
        <v>17</v>
      </c>
      <c r="B1293" s="29">
        <v>2</v>
      </c>
      <c r="C1293" s="29">
        <v>44</v>
      </c>
      <c r="D1293" s="28" t="s">
        <v>144</v>
      </c>
      <c r="E1293" s="28" t="s">
        <v>62</v>
      </c>
      <c r="J1293" s="28" t="str">
        <f t="shared" si="40"/>
        <v>D.06</v>
      </c>
      <c r="K1293" s="28" t="str">
        <f t="shared" si="41"/>
        <v>P.06</v>
      </c>
    </row>
    <row r="1294" spans="1:11" x14ac:dyDescent="0.3">
      <c r="A1294" s="29">
        <v>17</v>
      </c>
      <c r="B1294" s="29">
        <v>2</v>
      </c>
      <c r="C1294" s="29">
        <v>45</v>
      </c>
      <c r="D1294" s="28" t="s">
        <v>68</v>
      </c>
      <c r="E1294" s="28" t="s">
        <v>42</v>
      </c>
      <c r="J1294" s="28" t="str">
        <f t="shared" si="40"/>
        <v>A.06</v>
      </c>
      <c r="K1294" s="28" t="str">
        <f t="shared" si="41"/>
        <v>E.06</v>
      </c>
    </row>
    <row r="1295" spans="1:11" x14ac:dyDescent="0.3">
      <c r="A1295" s="29">
        <v>17</v>
      </c>
      <c r="B1295" s="29">
        <v>2</v>
      </c>
      <c r="C1295" s="29">
        <v>46</v>
      </c>
      <c r="D1295" s="28" t="s">
        <v>150</v>
      </c>
      <c r="E1295" s="28" t="s">
        <v>104</v>
      </c>
      <c r="J1295" s="28" t="str">
        <f t="shared" si="40"/>
        <v>K.06</v>
      </c>
      <c r="K1295" s="28" t="str">
        <f t="shared" si="41"/>
        <v>Q.06</v>
      </c>
    </row>
    <row r="1296" spans="1:11" x14ac:dyDescent="0.3">
      <c r="A1296" s="29">
        <v>17</v>
      </c>
      <c r="B1296" s="29">
        <v>2</v>
      </c>
      <c r="C1296" s="29">
        <v>47</v>
      </c>
      <c r="D1296" s="28" t="s">
        <v>116</v>
      </c>
      <c r="E1296" s="28" t="s">
        <v>86</v>
      </c>
      <c r="J1296" s="28" t="str">
        <f t="shared" si="40"/>
        <v>H.06</v>
      </c>
      <c r="K1296" s="28" t="str">
        <f t="shared" si="41"/>
        <v>M.06</v>
      </c>
    </row>
    <row r="1297" spans="1:11" x14ac:dyDescent="0.3">
      <c r="A1297" s="29">
        <v>17</v>
      </c>
      <c r="B1297" s="29">
        <v>2</v>
      </c>
      <c r="C1297" s="29">
        <v>48</v>
      </c>
      <c r="D1297" s="28" t="s">
        <v>122</v>
      </c>
      <c r="E1297" s="28" t="s">
        <v>50</v>
      </c>
      <c r="J1297" s="28" t="str">
        <f t="shared" si="40"/>
        <v>B.06</v>
      </c>
      <c r="K1297" s="28" t="str">
        <f t="shared" si="41"/>
        <v>N.06</v>
      </c>
    </row>
    <row r="1298" spans="1:11" x14ac:dyDescent="0.3">
      <c r="A1298" s="29">
        <v>17</v>
      </c>
      <c r="B1298" s="29">
        <v>2</v>
      </c>
      <c r="C1298" s="29">
        <v>49</v>
      </c>
      <c r="D1298" s="28" t="s">
        <v>138</v>
      </c>
      <c r="E1298" s="28" t="s">
        <v>98</v>
      </c>
      <c r="J1298" s="28" t="str">
        <f t="shared" si="40"/>
        <v>J.06</v>
      </c>
      <c r="K1298" s="28" t="str">
        <f t="shared" si="41"/>
        <v>O.06</v>
      </c>
    </row>
    <row r="1299" spans="1:11" x14ac:dyDescent="0.3">
      <c r="A1299" s="29">
        <v>17</v>
      </c>
      <c r="B1299" s="29">
        <v>2</v>
      </c>
      <c r="C1299" s="29">
        <v>50</v>
      </c>
      <c r="D1299" s="28" t="s">
        <v>110</v>
      </c>
      <c r="E1299" s="28" t="s">
        <v>74</v>
      </c>
      <c r="J1299" s="28" t="str">
        <f t="shared" si="40"/>
        <v>F.06</v>
      </c>
      <c r="K1299" s="28" t="str">
        <f t="shared" si="41"/>
        <v>L.06</v>
      </c>
    </row>
    <row r="1300" spans="1:11" x14ac:dyDescent="0.3">
      <c r="A1300" s="29">
        <v>17</v>
      </c>
      <c r="B1300" s="29">
        <v>2</v>
      </c>
      <c r="C1300" s="29">
        <v>51</v>
      </c>
      <c r="D1300" s="28" t="s">
        <v>56</v>
      </c>
      <c r="E1300" s="28" t="s">
        <v>80</v>
      </c>
      <c r="J1300" s="28" t="str">
        <f t="shared" si="40"/>
        <v>G.06</v>
      </c>
      <c r="K1300" s="28" t="str">
        <f t="shared" si="41"/>
        <v>C.06</v>
      </c>
    </row>
    <row r="1301" spans="1:11" x14ac:dyDescent="0.3">
      <c r="A1301" s="29">
        <v>17</v>
      </c>
      <c r="B1301" s="29">
        <v>3</v>
      </c>
      <c r="C1301" s="29">
        <v>1</v>
      </c>
      <c r="D1301" s="28" t="s">
        <v>81</v>
      </c>
      <c r="E1301" s="28" t="s">
        <v>75</v>
      </c>
      <c r="J1301" s="28" t="str">
        <f t="shared" si="40"/>
        <v>G.01</v>
      </c>
      <c r="K1301" s="28" t="str">
        <f t="shared" si="41"/>
        <v>H.01</v>
      </c>
    </row>
    <row r="1302" spans="1:11" x14ac:dyDescent="0.3">
      <c r="A1302" s="29">
        <v>17</v>
      </c>
      <c r="B1302" s="29">
        <v>3</v>
      </c>
      <c r="C1302" s="29">
        <v>2</v>
      </c>
      <c r="D1302" s="28" t="s">
        <v>69</v>
      </c>
      <c r="E1302" s="28" t="s">
        <v>139</v>
      </c>
      <c r="J1302" s="28" t="str">
        <f t="shared" si="40"/>
        <v>P.01</v>
      </c>
      <c r="K1302" s="28" t="str">
        <f t="shared" si="41"/>
        <v>F.01</v>
      </c>
    </row>
    <row r="1303" spans="1:11" x14ac:dyDescent="0.3">
      <c r="A1303" s="29">
        <v>17</v>
      </c>
      <c r="B1303" s="29">
        <v>3</v>
      </c>
      <c r="C1303" s="29">
        <v>3</v>
      </c>
      <c r="D1303" s="28" t="s">
        <v>127</v>
      </c>
      <c r="E1303" s="28" t="s">
        <v>63</v>
      </c>
      <c r="J1303" s="28" t="str">
        <f t="shared" si="40"/>
        <v>E.01</v>
      </c>
      <c r="K1303" s="28" t="str">
        <f t="shared" si="41"/>
        <v>O.01</v>
      </c>
    </row>
    <row r="1304" spans="1:11" x14ac:dyDescent="0.3">
      <c r="A1304" s="29">
        <v>17</v>
      </c>
      <c r="B1304" s="29">
        <v>3</v>
      </c>
      <c r="C1304" s="29">
        <v>4</v>
      </c>
      <c r="D1304" s="28" t="s">
        <v>87</v>
      </c>
      <c r="E1304" s="28" t="s">
        <v>93</v>
      </c>
      <c r="J1304" s="28" t="str">
        <f t="shared" si="40"/>
        <v>J.01</v>
      </c>
      <c r="K1304" s="28" t="str">
        <f t="shared" si="41"/>
        <v>I.01</v>
      </c>
    </row>
    <row r="1305" spans="1:11" x14ac:dyDescent="0.3">
      <c r="A1305" s="29">
        <v>17</v>
      </c>
      <c r="B1305" s="29">
        <v>3</v>
      </c>
      <c r="C1305" s="29">
        <v>5</v>
      </c>
      <c r="D1305" s="28" t="s">
        <v>105</v>
      </c>
      <c r="E1305" s="28" t="s">
        <v>32</v>
      </c>
      <c r="J1305" s="28" t="str">
        <f t="shared" si="40"/>
        <v>A.01</v>
      </c>
      <c r="K1305" s="28" t="str">
        <f t="shared" si="41"/>
        <v>L.01</v>
      </c>
    </row>
    <row r="1306" spans="1:11" x14ac:dyDescent="0.3">
      <c r="A1306" s="29">
        <v>17</v>
      </c>
      <c r="B1306" s="29">
        <v>3</v>
      </c>
      <c r="C1306" s="29">
        <v>6</v>
      </c>
      <c r="D1306" s="28" t="s">
        <v>111</v>
      </c>
      <c r="E1306" s="28" t="s">
        <v>51</v>
      </c>
      <c r="J1306" s="28" t="str">
        <f t="shared" si="40"/>
        <v>C.01</v>
      </c>
      <c r="K1306" s="28" t="str">
        <f t="shared" si="41"/>
        <v>M.01</v>
      </c>
    </row>
    <row r="1307" spans="1:11" x14ac:dyDescent="0.3">
      <c r="A1307" s="29">
        <v>17</v>
      </c>
      <c r="B1307" s="29">
        <v>3</v>
      </c>
      <c r="C1307" s="29">
        <v>7</v>
      </c>
      <c r="D1307" s="28" t="s">
        <v>99</v>
      </c>
      <c r="E1307" s="28" t="s">
        <v>45</v>
      </c>
      <c r="J1307" s="28" t="str">
        <f t="shared" si="40"/>
        <v>B.01</v>
      </c>
      <c r="K1307" s="28" t="str">
        <f t="shared" si="41"/>
        <v>K.01</v>
      </c>
    </row>
    <row r="1308" spans="1:11" x14ac:dyDescent="0.3">
      <c r="A1308" s="29">
        <v>17</v>
      </c>
      <c r="B1308" s="29">
        <v>3</v>
      </c>
      <c r="C1308" s="29">
        <v>8</v>
      </c>
      <c r="D1308" s="28" t="s">
        <v>57</v>
      </c>
      <c r="E1308" s="28" t="s">
        <v>117</v>
      </c>
      <c r="J1308" s="28" t="str">
        <f t="shared" si="40"/>
        <v>N.01</v>
      </c>
      <c r="K1308" s="28" t="str">
        <f t="shared" si="41"/>
        <v>D.01</v>
      </c>
    </row>
    <row r="1309" spans="1:11" x14ac:dyDescent="0.3">
      <c r="A1309" s="29">
        <v>17</v>
      </c>
      <c r="B1309" s="29">
        <v>3</v>
      </c>
      <c r="C1309" s="29">
        <v>9</v>
      </c>
      <c r="D1309" s="28" t="s">
        <v>118</v>
      </c>
      <c r="E1309" s="28" t="s">
        <v>145</v>
      </c>
      <c r="J1309" s="28" t="str">
        <f t="shared" ref="J1309:J1372" si="42">E1309</f>
        <v>Q.01</v>
      </c>
      <c r="K1309" s="28" t="str">
        <f t="shared" ref="K1309:K1372" si="43">D1309</f>
        <v>N.02</v>
      </c>
    </row>
    <row r="1310" spans="1:11" x14ac:dyDescent="0.3">
      <c r="A1310" s="29">
        <v>17</v>
      </c>
      <c r="B1310" s="29">
        <v>3</v>
      </c>
      <c r="C1310" s="29">
        <v>10</v>
      </c>
      <c r="D1310" s="28" t="s">
        <v>140</v>
      </c>
      <c r="E1310" s="28" t="s">
        <v>112</v>
      </c>
      <c r="J1310" s="28" t="str">
        <f t="shared" si="42"/>
        <v>M.02</v>
      </c>
      <c r="K1310" s="28" t="str">
        <f t="shared" si="43"/>
        <v>P.02</v>
      </c>
    </row>
    <row r="1311" spans="1:11" x14ac:dyDescent="0.3">
      <c r="A1311" s="29">
        <v>17</v>
      </c>
      <c r="B1311" s="29">
        <v>3</v>
      </c>
      <c r="C1311" s="29">
        <v>11</v>
      </c>
      <c r="D1311" s="28" t="s">
        <v>106</v>
      </c>
      <c r="E1311" s="28" t="s">
        <v>58</v>
      </c>
      <c r="J1311" s="28" t="str">
        <f t="shared" si="42"/>
        <v>D.02</v>
      </c>
      <c r="K1311" s="28" t="str">
        <f t="shared" si="43"/>
        <v>L.02</v>
      </c>
    </row>
    <row r="1312" spans="1:11" x14ac:dyDescent="0.3">
      <c r="A1312" s="29">
        <v>17</v>
      </c>
      <c r="B1312" s="29">
        <v>3</v>
      </c>
      <c r="C1312" s="29">
        <v>12</v>
      </c>
      <c r="D1312" s="28" t="s">
        <v>70</v>
      </c>
      <c r="E1312" s="28" t="s">
        <v>76</v>
      </c>
      <c r="J1312" s="28" t="str">
        <f t="shared" si="42"/>
        <v>G.02</v>
      </c>
      <c r="K1312" s="28" t="str">
        <f t="shared" si="43"/>
        <v>F.02</v>
      </c>
    </row>
    <row r="1313" spans="1:11" x14ac:dyDescent="0.3">
      <c r="A1313" s="29">
        <v>17</v>
      </c>
      <c r="B1313" s="29">
        <v>3</v>
      </c>
      <c r="C1313" s="29">
        <v>13</v>
      </c>
      <c r="D1313" s="28" t="s">
        <v>82</v>
      </c>
      <c r="E1313" s="28" t="s">
        <v>100</v>
      </c>
      <c r="J1313" s="28" t="str">
        <f t="shared" si="42"/>
        <v>K.02</v>
      </c>
      <c r="K1313" s="28" t="str">
        <f t="shared" si="43"/>
        <v>H.02</v>
      </c>
    </row>
    <row r="1314" spans="1:11" x14ac:dyDescent="0.3">
      <c r="A1314" s="29">
        <v>17</v>
      </c>
      <c r="B1314" s="29">
        <v>3</v>
      </c>
      <c r="C1314" s="29">
        <v>14</v>
      </c>
      <c r="D1314" s="28" t="s">
        <v>146</v>
      </c>
      <c r="E1314" s="28" t="s">
        <v>52</v>
      </c>
      <c r="J1314" s="28" t="str">
        <f t="shared" si="42"/>
        <v>C.02</v>
      </c>
      <c r="K1314" s="28" t="str">
        <f t="shared" si="43"/>
        <v>Q.02</v>
      </c>
    </row>
    <row r="1315" spans="1:11" x14ac:dyDescent="0.3">
      <c r="A1315" s="29">
        <v>17</v>
      </c>
      <c r="B1315" s="29">
        <v>3</v>
      </c>
      <c r="C1315" s="29">
        <v>15</v>
      </c>
      <c r="D1315" s="28" t="s">
        <v>64</v>
      </c>
      <c r="E1315" s="28" t="s">
        <v>88</v>
      </c>
      <c r="J1315" s="28" t="str">
        <f t="shared" si="42"/>
        <v>I.02</v>
      </c>
      <c r="K1315" s="28" t="str">
        <f t="shared" si="43"/>
        <v>E.02</v>
      </c>
    </row>
    <row r="1316" spans="1:11" x14ac:dyDescent="0.3">
      <c r="A1316" s="29">
        <v>17</v>
      </c>
      <c r="B1316" s="29">
        <v>3</v>
      </c>
      <c r="C1316" s="29">
        <v>16</v>
      </c>
      <c r="D1316" s="28" t="s">
        <v>94</v>
      </c>
      <c r="E1316" s="28" t="s">
        <v>46</v>
      </c>
      <c r="J1316" s="28" t="str">
        <f t="shared" si="42"/>
        <v>B.02</v>
      </c>
      <c r="K1316" s="28" t="str">
        <f t="shared" si="43"/>
        <v>J.02</v>
      </c>
    </row>
    <row r="1317" spans="1:11" x14ac:dyDescent="0.3">
      <c r="A1317" s="29">
        <v>17</v>
      </c>
      <c r="B1317" s="29">
        <v>3</v>
      </c>
      <c r="C1317" s="29">
        <v>17</v>
      </c>
      <c r="D1317" s="28" t="s">
        <v>34</v>
      </c>
      <c r="E1317" s="28" t="s">
        <v>134</v>
      </c>
      <c r="J1317" s="28" t="str">
        <f t="shared" si="42"/>
        <v>O.02</v>
      </c>
      <c r="K1317" s="28" t="str">
        <f t="shared" si="43"/>
        <v>A.02</v>
      </c>
    </row>
    <row r="1318" spans="1:11" x14ac:dyDescent="0.3">
      <c r="A1318" s="29">
        <v>17</v>
      </c>
      <c r="B1318" s="29">
        <v>3</v>
      </c>
      <c r="C1318" s="29">
        <v>18</v>
      </c>
      <c r="D1318" s="28" t="s">
        <v>107</v>
      </c>
      <c r="E1318" s="28" t="s">
        <v>141</v>
      </c>
      <c r="J1318" s="28" t="str">
        <f t="shared" si="42"/>
        <v>P.03</v>
      </c>
      <c r="K1318" s="28" t="str">
        <f t="shared" si="43"/>
        <v>L.03</v>
      </c>
    </row>
    <row r="1319" spans="1:11" x14ac:dyDescent="0.3">
      <c r="A1319" s="29">
        <v>17</v>
      </c>
      <c r="B1319" s="29">
        <v>3</v>
      </c>
      <c r="C1319" s="29">
        <v>19</v>
      </c>
      <c r="D1319" s="28" t="s">
        <v>89</v>
      </c>
      <c r="E1319" s="28" t="s">
        <v>113</v>
      </c>
      <c r="J1319" s="28" t="str">
        <f t="shared" si="42"/>
        <v>M.03</v>
      </c>
      <c r="K1319" s="28" t="str">
        <f t="shared" si="43"/>
        <v>I.03</v>
      </c>
    </row>
    <row r="1320" spans="1:11" x14ac:dyDescent="0.3">
      <c r="A1320" s="29">
        <v>17</v>
      </c>
      <c r="B1320" s="29">
        <v>3</v>
      </c>
      <c r="C1320" s="29">
        <v>20</v>
      </c>
      <c r="D1320" s="28" t="s">
        <v>147</v>
      </c>
      <c r="E1320" s="28" t="s">
        <v>77</v>
      </c>
      <c r="J1320" s="28" t="str">
        <f t="shared" si="42"/>
        <v>G.03</v>
      </c>
      <c r="K1320" s="28" t="str">
        <f t="shared" si="43"/>
        <v>Q.03</v>
      </c>
    </row>
    <row r="1321" spans="1:11" x14ac:dyDescent="0.3">
      <c r="A1321" s="29">
        <v>17</v>
      </c>
      <c r="B1321" s="29">
        <v>3</v>
      </c>
      <c r="C1321" s="29">
        <v>21</v>
      </c>
      <c r="D1321" s="28" t="s">
        <v>101</v>
      </c>
      <c r="E1321" s="28" t="s">
        <v>71</v>
      </c>
      <c r="J1321" s="28" t="str">
        <f t="shared" si="42"/>
        <v>F.03</v>
      </c>
      <c r="K1321" s="28" t="str">
        <f t="shared" si="43"/>
        <v>K.03</v>
      </c>
    </row>
    <row r="1322" spans="1:11" x14ac:dyDescent="0.3">
      <c r="A1322" s="29">
        <v>17</v>
      </c>
      <c r="B1322" s="29">
        <v>3</v>
      </c>
      <c r="C1322" s="29">
        <v>22</v>
      </c>
      <c r="D1322" s="28" t="s">
        <v>53</v>
      </c>
      <c r="E1322" s="28" t="s">
        <v>65</v>
      </c>
      <c r="J1322" s="28" t="str">
        <f t="shared" si="42"/>
        <v>E.03</v>
      </c>
      <c r="K1322" s="28" t="str">
        <f t="shared" si="43"/>
        <v>C.03</v>
      </c>
    </row>
    <row r="1323" spans="1:11" x14ac:dyDescent="0.3">
      <c r="A1323" s="29">
        <v>17</v>
      </c>
      <c r="B1323" s="29">
        <v>3</v>
      </c>
      <c r="C1323" s="29">
        <v>23</v>
      </c>
      <c r="D1323" s="28" t="s">
        <v>59</v>
      </c>
      <c r="E1323" s="28" t="s">
        <v>135</v>
      </c>
      <c r="J1323" s="28" t="str">
        <f t="shared" si="42"/>
        <v>O.03</v>
      </c>
      <c r="K1323" s="28" t="str">
        <f t="shared" si="43"/>
        <v>D.03</v>
      </c>
    </row>
    <row r="1324" spans="1:11" x14ac:dyDescent="0.3">
      <c r="A1324" s="29">
        <v>17</v>
      </c>
      <c r="B1324" s="29">
        <v>3</v>
      </c>
      <c r="C1324" s="29">
        <v>24</v>
      </c>
      <c r="D1324" s="28" t="s">
        <v>95</v>
      </c>
      <c r="E1324" s="28" t="s">
        <v>119</v>
      </c>
      <c r="J1324" s="28" t="str">
        <f t="shared" si="42"/>
        <v>N.03</v>
      </c>
      <c r="K1324" s="28" t="str">
        <f t="shared" si="43"/>
        <v>J.03</v>
      </c>
    </row>
    <row r="1325" spans="1:11" x14ac:dyDescent="0.3">
      <c r="A1325" s="29">
        <v>17</v>
      </c>
      <c r="B1325" s="29">
        <v>3</v>
      </c>
      <c r="C1325" s="29">
        <v>25</v>
      </c>
      <c r="D1325" s="28" t="s">
        <v>36</v>
      </c>
      <c r="E1325" s="28" t="s">
        <v>83</v>
      </c>
      <c r="J1325" s="28" t="str">
        <f t="shared" si="42"/>
        <v>H.03</v>
      </c>
      <c r="K1325" s="28" t="str">
        <f t="shared" si="43"/>
        <v>A.03</v>
      </c>
    </row>
    <row r="1326" spans="1:11" x14ac:dyDescent="0.3">
      <c r="A1326" s="29">
        <v>17</v>
      </c>
      <c r="B1326" s="29">
        <v>3</v>
      </c>
      <c r="C1326" s="29">
        <v>26</v>
      </c>
      <c r="D1326" s="28" t="s">
        <v>148</v>
      </c>
      <c r="E1326" s="28" t="s">
        <v>47</v>
      </c>
      <c r="J1326" s="28" t="str">
        <f t="shared" si="42"/>
        <v>B.03</v>
      </c>
      <c r="K1326" s="28" t="str">
        <f t="shared" si="43"/>
        <v>Q.04</v>
      </c>
    </row>
    <row r="1327" spans="1:11" x14ac:dyDescent="0.3">
      <c r="A1327" s="29">
        <v>17</v>
      </c>
      <c r="B1327" s="29">
        <v>3</v>
      </c>
      <c r="C1327" s="29">
        <v>27</v>
      </c>
      <c r="D1327" s="28" t="s">
        <v>66</v>
      </c>
      <c r="E1327" s="28" t="s">
        <v>84</v>
      </c>
      <c r="J1327" s="28" t="str">
        <f t="shared" si="42"/>
        <v>H.04</v>
      </c>
      <c r="K1327" s="28" t="str">
        <f t="shared" si="43"/>
        <v>E.04</v>
      </c>
    </row>
    <row r="1328" spans="1:11" x14ac:dyDescent="0.3">
      <c r="A1328" s="29">
        <v>17</v>
      </c>
      <c r="B1328" s="29">
        <v>3</v>
      </c>
      <c r="C1328" s="29">
        <v>28</v>
      </c>
      <c r="D1328" s="28" t="s">
        <v>54</v>
      </c>
      <c r="E1328" s="28" t="s">
        <v>120</v>
      </c>
      <c r="J1328" s="28" t="str">
        <f t="shared" si="42"/>
        <v>N.04</v>
      </c>
      <c r="K1328" s="28" t="str">
        <f t="shared" si="43"/>
        <v>C.04</v>
      </c>
    </row>
    <row r="1329" spans="1:11" x14ac:dyDescent="0.3">
      <c r="A1329" s="29">
        <v>17</v>
      </c>
      <c r="B1329" s="29">
        <v>3</v>
      </c>
      <c r="C1329" s="29">
        <v>29</v>
      </c>
      <c r="D1329" s="28" t="s">
        <v>48</v>
      </c>
      <c r="E1329" s="28" t="s">
        <v>90</v>
      </c>
      <c r="J1329" s="28" t="str">
        <f t="shared" si="42"/>
        <v>I.04</v>
      </c>
      <c r="K1329" s="28" t="str">
        <f t="shared" si="43"/>
        <v>B.04</v>
      </c>
    </row>
    <row r="1330" spans="1:11" x14ac:dyDescent="0.3">
      <c r="A1330" s="29">
        <v>17</v>
      </c>
      <c r="B1330" s="29">
        <v>3</v>
      </c>
      <c r="C1330" s="29">
        <v>30</v>
      </c>
      <c r="D1330" s="28" t="s">
        <v>38</v>
      </c>
      <c r="E1330" s="28" t="s">
        <v>142</v>
      </c>
      <c r="J1330" s="28" t="str">
        <f t="shared" si="42"/>
        <v>P.04</v>
      </c>
      <c r="K1330" s="28" t="str">
        <f t="shared" si="43"/>
        <v>A.04</v>
      </c>
    </row>
    <row r="1331" spans="1:11" x14ac:dyDescent="0.3">
      <c r="A1331" s="29">
        <v>17</v>
      </c>
      <c r="B1331" s="29">
        <v>3</v>
      </c>
      <c r="C1331" s="29">
        <v>31</v>
      </c>
      <c r="D1331" s="28" t="s">
        <v>102</v>
      </c>
      <c r="E1331" s="28" t="s">
        <v>78</v>
      </c>
      <c r="J1331" s="28" t="str">
        <f t="shared" si="42"/>
        <v>G.04</v>
      </c>
      <c r="K1331" s="28" t="str">
        <f t="shared" si="43"/>
        <v>K.04</v>
      </c>
    </row>
    <row r="1332" spans="1:11" x14ac:dyDescent="0.3">
      <c r="A1332" s="29">
        <v>17</v>
      </c>
      <c r="B1332" s="29">
        <v>3</v>
      </c>
      <c r="C1332" s="29">
        <v>32</v>
      </c>
      <c r="D1332" s="28" t="s">
        <v>136</v>
      </c>
      <c r="E1332" s="28" t="s">
        <v>108</v>
      </c>
      <c r="J1332" s="28" t="str">
        <f t="shared" si="42"/>
        <v>L.04</v>
      </c>
      <c r="K1332" s="28" t="str">
        <f t="shared" si="43"/>
        <v>O.04</v>
      </c>
    </row>
    <row r="1333" spans="1:11" x14ac:dyDescent="0.3">
      <c r="A1333" s="29">
        <v>17</v>
      </c>
      <c r="B1333" s="29">
        <v>3</v>
      </c>
      <c r="C1333" s="29">
        <v>33</v>
      </c>
      <c r="D1333" s="28" t="s">
        <v>60</v>
      </c>
      <c r="E1333" s="28" t="s">
        <v>96</v>
      </c>
      <c r="J1333" s="28" t="str">
        <f t="shared" si="42"/>
        <v>J.04</v>
      </c>
      <c r="K1333" s="28" t="str">
        <f t="shared" si="43"/>
        <v>D.04</v>
      </c>
    </row>
    <row r="1334" spans="1:11" x14ac:dyDescent="0.3">
      <c r="A1334" s="29">
        <v>17</v>
      </c>
      <c r="B1334" s="29">
        <v>3</v>
      </c>
      <c r="C1334" s="29">
        <v>34</v>
      </c>
      <c r="D1334" s="28" t="s">
        <v>114</v>
      </c>
      <c r="E1334" s="28" t="s">
        <v>72</v>
      </c>
      <c r="J1334" s="28" t="str">
        <f t="shared" si="42"/>
        <v>F.04</v>
      </c>
      <c r="K1334" s="28" t="str">
        <f t="shared" si="43"/>
        <v>M.04</v>
      </c>
    </row>
    <row r="1335" spans="1:11" x14ac:dyDescent="0.3">
      <c r="A1335" s="29">
        <v>17</v>
      </c>
      <c r="B1335" s="29">
        <v>3</v>
      </c>
      <c r="C1335" s="29">
        <v>35</v>
      </c>
      <c r="D1335" s="28" t="s">
        <v>67</v>
      </c>
      <c r="E1335" s="28" t="s">
        <v>73</v>
      </c>
      <c r="J1335" s="28" t="str">
        <f t="shared" si="42"/>
        <v>F.05</v>
      </c>
      <c r="K1335" s="28" t="str">
        <f t="shared" si="43"/>
        <v>E.05</v>
      </c>
    </row>
    <row r="1336" spans="1:11" x14ac:dyDescent="0.3">
      <c r="A1336" s="29">
        <v>17</v>
      </c>
      <c r="B1336" s="29">
        <v>3</v>
      </c>
      <c r="C1336" s="29">
        <v>36</v>
      </c>
      <c r="D1336" s="28" t="s">
        <v>103</v>
      </c>
      <c r="E1336" s="28" t="s">
        <v>115</v>
      </c>
      <c r="J1336" s="28" t="str">
        <f t="shared" si="42"/>
        <v>M.05</v>
      </c>
      <c r="K1336" s="28" t="str">
        <f t="shared" si="43"/>
        <v>K.05</v>
      </c>
    </row>
    <row r="1337" spans="1:11" x14ac:dyDescent="0.3">
      <c r="A1337" s="29">
        <v>17</v>
      </c>
      <c r="B1337" s="29">
        <v>3</v>
      </c>
      <c r="C1337" s="29">
        <v>37</v>
      </c>
      <c r="D1337" s="28" t="s">
        <v>91</v>
      </c>
      <c r="E1337" s="28" t="s">
        <v>149</v>
      </c>
      <c r="J1337" s="28" t="str">
        <f t="shared" si="42"/>
        <v>Q.05</v>
      </c>
      <c r="K1337" s="28" t="str">
        <f t="shared" si="43"/>
        <v>I.05</v>
      </c>
    </row>
    <row r="1338" spans="1:11" x14ac:dyDescent="0.3">
      <c r="A1338" s="29">
        <v>17</v>
      </c>
      <c r="B1338" s="29">
        <v>3</v>
      </c>
      <c r="C1338" s="29">
        <v>38</v>
      </c>
      <c r="D1338" s="28" t="s">
        <v>61</v>
      </c>
      <c r="E1338" s="28" t="s">
        <v>85</v>
      </c>
      <c r="J1338" s="28" t="str">
        <f t="shared" si="42"/>
        <v>H.05</v>
      </c>
      <c r="K1338" s="28" t="str">
        <f t="shared" si="43"/>
        <v>D.05</v>
      </c>
    </row>
    <row r="1339" spans="1:11" x14ac:dyDescent="0.3">
      <c r="A1339" s="29">
        <v>17</v>
      </c>
      <c r="B1339" s="29">
        <v>3</v>
      </c>
      <c r="C1339" s="29">
        <v>39</v>
      </c>
      <c r="D1339" s="28" t="s">
        <v>49</v>
      </c>
      <c r="E1339" s="28" t="s">
        <v>40</v>
      </c>
      <c r="J1339" s="28" t="str">
        <f t="shared" si="42"/>
        <v>A.05</v>
      </c>
      <c r="K1339" s="28" t="str">
        <f t="shared" si="43"/>
        <v>B.05</v>
      </c>
    </row>
    <row r="1340" spans="1:11" x14ac:dyDescent="0.3">
      <c r="A1340" s="29">
        <v>17</v>
      </c>
      <c r="B1340" s="29">
        <v>3</v>
      </c>
      <c r="C1340" s="29">
        <v>40</v>
      </c>
      <c r="D1340" s="28" t="s">
        <v>121</v>
      </c>
      <c r="E1340" s="28" t="s">
        <v>143</v>
      </c>
      <c r="J1340" s="28" t="str">
        <f t="shared" si="42"/>
        <v>P.05</v>
      </c>
      <c r="K1340" s="28" t="str">
        <f t="shared" si="43"/>
        <v>N.05</v>
      </c>
    </row>
    <row r="1341" spans="1:11" x14ac:dyDescent="0.3">
      <c r="A1341" s="29">
        <v>17</v>
      </c>
      <c r="B1341" s="29">
        <v>3</v>
      </c>
      <c r="C1341" s="29">
        <v>41</v>
      </c>
      <c r="D1341" s="28" t="s">
        <v>97</v>
      </c>
      <c r="E1341" s="28" t="s">
        <v>109</v>
      </c>
      <c r="J1341" s="28" t="str">
        <f t="shared" si="42"/>
        <v>L.05</v>
      </c>
      <c r="K1341" s="28" t="str">
        <f t="shared" si="43"/>
        <v>J.05</v>
      </c>
    </row>
    <row r="1342" spans="1:11" x14ac:dyDescent="0.3">
      <c r="A1342" s="29">
        <v>17</v>
      </c>
      <c r="B1342" s="29">
        <v>3</v>
      </c>
      <c r="C1342" s="29">
        <v>42</v>
      </c>
      <c r="D1342" s="28" t="s">
        <v>55</v>
      </c>
      <c r="E1342" s="28" t="s">
        <v>137</v>
      </c>
      <c r="J1342" s="28" t="str">
        <f t="shared" si="42"/>
        <v>O.05</v>
      </c>
      <c r="K1342" s="28" t="str">
        <f t="shared" si="43"/>
        <v>C.05</v>
      </c>
    </row>
    <row r="1343" spans="1:11" x14ac:dyDescent="0.3">
      <c r="A1343" s="29">
        <v>17</v>
      </c>
      <c r="B1343" s="29">
        <v>3</v>
      </c>
      <c r="C1343" s="29">
        <v>43</v>
      </c>
      <c r="D1343" s="28" t="s">
        <v>144</v>
      </c>
      <c r="E1343" s="28" t="s">
        <v>79</v>
      </c>
      <c r="J1343" s="28" t="str">
        <f t="shared" si="42"/>
        <v>G.05</v>
      </c>
      <c r="K1343" s="28" t="str">
        <f t="shared" si="43"/>
        <v>P.06</v>
      </c>
    </row>
    <row r="1344" spans="1:11" x14ac:dyDescent="0.3">
      <c r="A1344" s="29">
        <v>17</v>
      </c>
      <c r="B1344" s="29">
        <v>3</v>
      </c>
      <c r="C1344" s="29">
        <v>44</v>
      </c>
      <c r="D1344" s="28" t="s">
        <v>62</v>
      </c>
      <c r="E1344" s="28" t="s">
        <v>80</v>
      </c>
      <c r="J1344" s="28" t="str">
        <f t="shared" si="42"/>
        <v>G.06</v>
      </c>
      <c r="K1344" s="28" t="str">
        <f t="shared" si="43"/>
        <v>D.06</v>
      </c>
    </row>
    <row r="1345" spans="1:11" x14ac:dyDescent="0.3">
      <c r="A1345" s="29">
        <v>17</v>
      </c>
      <c r="B1345" s="29">
        <v>3</v>
      </c>
      <c r="C1345" s="29">
        <v>45</v>
      </c>
      <c r="D1345" s="28" t="s">
        <v>138</v>
      </c>
      <c r="E1345" s="28" t="s">
        <v>122</v>
      </c>
      <c r="J1345" s="28" t="str">
        <f t="shared" si="42"/>
        <v>N.06</v>
      </c>
      <c r="K1345" s="28" t="str">
        <f t="shared" si="43"/>
        <v>O.06</v>
      </c>
    </row>
    <row r="1346" spans="1:11" x14ac:dyDescent="0.3">
      <c r="A1346" s="29">
        <v>17</v>
      </c>
      <c r="B1346" s="29">
        <v>3</v>
      </c>
      <c r="C1346" s="29">
        <v>46</v>
      </c>
      <c r="D1346" s="28" t="s">
        <v>68</v>
      </c>
      <c r="E1346" s="28" t="s">
        <v>104</v>
      </c>
      <c r="J1346" s="28" t="str">
        <f t="shared" si="42"/>
        <v>K.06</v>
      </c>
      <c r="K1346" s="28" t="str">
        <f t="shared" si="43"/>
        <v>E.06</v>
      </c>
    </row>
    <row r="1347" spans="1:11" x14ac:dyDescent="0.3">
      <c r="A1347" s="29">
        <v>17</v>
      </c>
      <c r="B1347" s="29">
        <v>3</v>
      </c>
      <c r="C1347" s="29">
        <v>47</v>
      </c>
      <c r="D1347" s="28" t="s">
        <v>56</v>
      </c>
      <c r="E1347" s="28" t="s">
        <v>110</v>
      </c>
      <c r="J1347" s="28" t="str">
        <f t="shared" si="42"/>
        <v>L.06</v>
      </c>
      <c r="K1347" s="28" t="str">
        <f t="shared" si="43"/>
        <v>C.06</v>
      </c>
    </row>
    <row r="1348" spans="1:11" x14ac:dyDescent="0.3">
      <c r="A1348" s="29">
        <v>17</v>
      </c>
      <c r="B1348" s="29">
        <v>3</v>
      </c>
      <c r="C1348" s="29">
        <v>48</v>
      </c>
      <c r="D1348" s="28" t="s">
        <v>42</v>
      </c>
      <c r="E1348" s="28" t="s">
        <v>98</v>
      </c>
      <c r="J1348" s="28" t="str">
        <f t="shared" si="42"/>
        <v>J.06</v>
      </c>
      <c r="K1348" s="28" t="str">
        <f t="shared" si="43"/>
        <v>A.06</v>
      </c>
    </row>
    <row r="1349" spans="1:11" x14ac:dyDescent="0.3">
      <c r="A1349" s="29">
        <v>17</v>
      </c>
      <c r="B1349" s="29">
        <v>3</v>
      </c>
      <c r="C1349" s="29">
        <v>49</v>
      </c>
      <c r="D1349" s="28" t="s">
        <v>86</v>
      </c>
      <c r="E1349" s="28" t="s">
        <v>150</v>
      </c>
      <c r="J1349" s="28" t="str">
        <f t="shared" si="42"/>
        <v>Q.06</v>
      </c>
      <c r="K1349" s="28" t="str">
        <f t="shared" si="43"/>
        <v>H.06</v>
      </c>
    </row>
    <row r="1350" spans="1:11" x14ac:dyDescent="0.3">
      <c r="A1350" s="29">
        <v>17</v>
      </c>
      <c r="B1350" s="29">
        <v>3</v>
      </c>
      <c r="C1350" s="29">
        <v>50</v>
      </c>
      <c r="D1350" s="28" t="s">
        <v>74</v>
      </c>
      <c r="E1350" s="28" t="s">
        <v>92</v>
      </c>
      <c r="J1350" s="28" t="str">
        <f t="shared" si="42"/>
        <v>I.06</v>
      </c>
      <c r="K1350" s="28" t="str">
        <f t="shared" si="43"/>
        <v>F.06</v>
      </c>
    </row>
    <row r="1351" spans="1:11" x14ac:dyDescent="0.3">
      <c r="A1351" s="29">
        <v>17</v>
      </c>
      <c r="B1351" s="29">
        <v>3</v>
      </c>
      <c r="C1351" s="29">
        <v>51</v>
      </c>
      <c r="D1351" s="28" t="s">
        <v>50</v>
      </c>
      <c r="E1351" s="28" t="s">
        <v>116</v>
      </c>
      <c r="J1351" s="28" t="str">
        <f t="shared" si="42"/>
        <v>M.06</v>
      </c>
      <c r="K1351" s="28" t="str">
        <f t="shared" si="43"/>
        <v>B.06</v>
      </c>
    </row>
    <row r="1352" spans="1:11" x14ac:dyDescent="0.3">
      <c r="A1352" s="29">
        <v>18</v>
      </c>
      <c r="B1352" s="29">
        <v>1</v>
      </c>
      <c r="C1352" s="29">
        <v>1</v>
      </c>
      <c r="D1352" s="28" t="s">
        <v>32</v>
      </c>
      <c r="E1352" s="28" t="s">
        <v>81</v>
      </c>
      <c r="J1352" s="28" t="str">
        <f t="shared" si="42"/>
        <v>H.01</v>
      </c>
      <c r="K1352" s="28" t="str">
        <f t="shared" si="43"/>
        <v>A.01</v>
      </c>
    </row>
    <row r="1353" spans="1:11" x14ac:dyDescent="0.3">
      <c r="A1353" s="29">
        <v>18</v>
      </c>
      <c r="B1353" s="29">
        <v>1</v>
      </c>
      <c r="C1353" s="29">
        <v>2</v>
      </c>
      <c r="D1353" s="28" t="s">
        <v>63</v>
      </c>
      <c r="E1353" s="28" t="s">
        <v>93</v>
      </c>
      <c r="J1353" s="28" t="str">
        <f t="shared" si="42"/>
        <v>J.01</v>
      </c>
      <c r="K1353" s="28" t="str">
        <f t="shared" si="43"/>
        <v>E.01</v>
      </c>
    </row>
    <row r="1354" spans="1:11" x14ac:dyDescent="0.3">
      <c r="A1354" s="29">
        <v>18</v>
      </c>
      <c r="B1354" s="29">
        <v>1</v>
      </c>
      <c r="C1354" s="29">
        <v>3</v>
      </c>
      <c r="D1354" s="28" t="s">
        <v>117</v>
      </c>
      <c r="E1354" s="28" t="s">
        <v>151</v>
      </c>
      <c r="J1354" s="28" t="str">
        <f t="shared" si="42"/>
        <v>R.01</v>
      </c>
      <c r="K1354" s="28" t="str">
        <f t="shared" si="43"/>
        <v>N.01</v>
      </c>
    </row>
    <row r="1355" spans="1:11" x14ac:dyDescent="0.3">
      <c r="A1355" s="29">
        <v>18</v>
      </c>
      <c r="B1355" s="29">
        <v>1</v>
      </c>
      <c r="C1355" s="29">
        <v>4</v>
      </c>
      <c r="D1355" s="28" t="s">
        <v>57</v>
      </c>
      <c r="E1355" s="28" t="s">
        <v>145</v>
      </c>
      <c r="J1355" s="28" t="str">
        <f t="shared" si="42"/>
        <v>Q.01</v>
      </c>
      <c r="K1355" s="28" t="str">
        <f t="shared" si="43"/>
        <v>D.01</v>
      </c>
    </row>
    <row r="1356" spans="1:11" x14ac:dyDescent="0.3">
      <c r="A1356" s="29">
        <v>18</v>
      </c>
      <c r="B1356" s="29">
        <v>1</v>
      </c>
      <c r="C1356" s="29">
        <v>5</v>
      </c>
      <c r="D1356" s="28" t="s">
        <v>111</v>
      </c>
      <c r="E1356" s="28" t="s">
        <v>87</v>
      </c>
      <c r="J1356" s="28" t="str">
        <f t="shared" si="42"/>
        <v>I.01</v>
      </c>
      <c r="K1356" s="28" t="str">
        <f t="shared" si="43"/>
        <v>M.01</v>
      </c>
    </row>
    <row r="1357" spans="1:11" x14ac:dyDescent="0.3">
      <c r="A1357" s="29">
        <v>18</v>
      </c>
      <c r="B1357" s="29">
        <v>1</v>
      </c>
      <c r="C1357" s="29">
        <v>6</v>
      </c>
      <c r="D1357" s="28" t="s">
        <v>75</v>
      </c>
      <c r="E1357" s="28" t="s">
        <v>99</v>
      </c>
      <c r="J1357" s="28" t="str">
        <f t="shared" si="42"/>
        <v>K.01</v>
      </c>
      <c r="K1357" s="28" t="str">
        <f t="shared" si="43"/>
        <v>G.01</v>
      </c>
    </row>
    <row r="1358" spans="1:11" x14ac:dyDescent="0.3">
      <c r="A1358" s="29">
        <v>18</v>
      </c>
      <c r="B1358" s="29">
        <v>1</v>
      </c>
      <c r="C1358" s="29">
        <v>7</v>
      </c>
      <c r="D1358" s="28" t="s">
        <v>51</v>
      </c>
      <c r="E1358" s="28" t="s">
        <v>127</v>
      </c>
      <c r="J1358" s="28" t="str">
        <f t="shared" si="42"/>
        <v>O.01</v>
      </c>
      <c r="K1358" s="28" t="str">
        <f t="shared" si="43"/>
        <v>C.01</v>
      </c>
    </row>
    <row r="1359" spans="1:11" x14ac:dyDescent="0.3">
      <c r="A1359" s="29">
        <v>18</v>
      </c>
      <c r="B1359" s="29">
        <v>1</v>
      </c>
      <c r="C1359" s="29">
        <v>8</v>
      </c>
      <c r="D1359" s="28" t="s">
        <v>69</v>
      </c>
      <c r="E1359" s="28" t="s">
        <v>105</v>
      </c>
      <c r="J1359" s="28" t="str">
        <f t="shared" si="42"/>
        <v>L.01</v>
      </c>
      <c r="K1359" s="28" t="str">
        <f t="shared" si="43"/>
        <v>F.01</v>
      </c>
    </row>
    <row r="1360" spans="1:11" x14ac:dyDescent="0.3">
      <c r="A1360" s="29">
        <v>18</v>
      </c>
      <c r="B1360" s="29">
        <v>1</v>
      </c>
      <c r="C1360" s="29">
        <v>9</v>
      </c>
      <c r="D1360" s="28" t="s">
        <v>139</v>
      </c>
      <c r="E1360" s="28" t="s">
        <v>45</v>
      </c>
      <c r="J1360" s="28" t="str">
        <f t="shared" si="42"/>
        <v>B.01</v>
      </c>
      <c r="K1360" s="28" t="str">
        <f t="shared" si="43"/>
        <v>P.01</v>
      </c>
    </row>
    <row r="1361" spans="1:11" x14ac:dyDescent="0.3">
      <c r="A1361" s="29">
        <v>18</v>
      </c>
      <c r="B1361" s="29">
        <v>1</v>
      </c>
      <c r="C1361" s="29">
        <v>10</v>
      </c>
      <c r="D1361" s="28" t="s">
        <v>64</v>
      </c>
      <c r="E1361" s="28" t="s">
        <v>146</v>
      </c>
      <c r="J1361" s="28" t="str">
        <f t="shared" si="42"/>
        <v>Q.02</v>
      </c>
      <c r="K1361" s="28" t="str">
        <f t="shared" si="43"/>
        <v>E.02</v>
      </c>
    </row>
    <row r="1362" spans="1:11" x14ac:dyDescent="0.3">
      <c r="A1362" s="29">
        <v>18</v>
      </c>
      <c r="B1362" s="29">
        <v>1</v>
      </c>
      <c r="C1362" s="29">
        <v>11</v>
      </c>
      <c r="D1362" s="28" t="s">
        <v>58</v>
      </c>
      <c r="E1362" s="28" t="s">
        <v>34</v>
      </c>
      <c r="J1362" s="28" t="str">
        <f t="shared" si="42"/>
        <v>A.02</v>
      </c>
      <c r="K1362" s="28" t="str">
        <f t="shared" si="43"/>
        <v>D.02</v>
      </c>
    </row>
    <row r="1363" spans="1:11" x14ac:dyDescent="0.3">
      <c r="A1363" s="29">
        <v>18</v>
      </c>
      <c r="B1363" s="29">
        <v>1</v>
      </c>
      <c r="C1363" s="29">
        <v>12</v>
      </c>
      <c r="D1363" s="28" t="s">
        <v>134</v>
      </c>
      <c r="E1363" s="28" t="s">
        <v>118</v>
      </c>
      <c r="J1363" s="28" t="str">
        <f t="shared" si="42"/>
        <v>N.02</v>
      </c>
      <c r="K1363" s="28" t="str">
        <f t="shared" si="43"/>
        <v>O.02</v>
      </c>
    </row>
    <row r="1364" spans="1:11" x14ac:dyDescent="0.3">
      <c r="A1364" s="29">
        <v>18</v>
      </c>
      <c r="B1364" s="29">
        <v>1</v>
      </c>
      <c r="C1364" s="29">
        <v>13</v>
      </c>
      <c r="D1364" s="28" t="s">
        <v>76</v>
      </c>
      <c r="E1364" s="28" t="s">
        <v>152</v>
      </c>
      <c r="J1364" s="28" t="str">
        <f t="shared" si="42"/>
        <v>R.02</v>
      </c>
      <c r="K1364" s="28" t="str">
        <f t="shared" si="43"/>
        <v>G.02</v>
      </c>
    </row>
    <row r="1365" spans="1:11" x14ac:dyDescent="0.3">
      <c r="A1365" s="29">
        <v>18</v>
      </c>
      <c r="B1365" s="29">
        <v>1</v>
      </c>
      <c r="C1365" s="29">
        <v>14</v>
      </c>
      <c r="D1365" s="28" t="s">
        <v>94</v>
      </c>
      <c r="E1365" s="28" t="s">
        <v>106</v>
      </c>
      <c r="J1365" s="28" t="str">
        <f t="shared" si="42"/>
        <v>L.02</v>
      </c>
      <c r="K1365" s="28" t="str">
        <f t="shared" si="43"/>
        <v>J.02</v>
      </c>
    </row>
    <row r="1366" spans="1:11" x14ac:dyDescent="0.3">
      <c r="A1366" s="29">
        <v>18</v>
      </c>
      <c r="B1366" s="29">
        <v>1</v>
      </c>
      <c r="C1366" s="29">
        <v>15</v>
      </c>
      <c r="D1366" s="28" t="s">
        <v>140</v>
      </c>
      <c r="E1366" s="28" t="s">
        <v>70</v>
      </c>
      <c r="J1366" s="28" t="str">
        <f t="shared" si="42"/>
        <v>F.02</v>
      </c>
      <c r="K1366" s="28" t="str">
        <f t="shared" si="43"/>
        <v>P.02</v>
      </c>
    </row>
    <row r="1367" spans="1:11" x14ac:dyDescent="0.3">
      <c r="A1367" s="29">
        <v>18</v>
      </c>
      <c r="B1367" s="29">
        <v>1</v>
      </c>
      <c r="C1367" s="29">
        <v>16</v>
      </c>
      <c r="D1367" s="28" t="s">
        <v>100</v>
      </c>
      <c r="E1367" s="28" t="s">
        <v>112</v>
      </c>
      <c r="J1367" s="28" t="str">
        <f t="shared" si="42"/>
        <v>M.02</v>
      </c>
      <c r="K1367" s="28" t="str">
        <f t="shared" si="43"/>
        <v>K.02</v>
      </c>
    </row>
    <row r="1368" spans="1:11" x14ac:dyDescent="0.3">
      <c r="A1368" s="29">
        <v>18</v>
      </c>
      <c r="B1368" s="29">
        <v>1</v>
      </c>
      <c r="C1368" s="29">
        <v>17</v>
      </c>
      <c r="D1368" s="28" t="s">
        <v>52</v>
      </c>
      <c r="E1368" s="28" t="s">
        <v>88</v>
      </c>
      <c r="J1368" s="28" t="str">
        <f t="shared" si="42"/>
        <v>I.02</v>
      </c>
      <c r="K1368" s="28" t="str">
        <f t="shared" si="43"/>
        <v>C.02</v>
      </c>
    </row>
    <row r="1369" spans="1:11" x14ac:dyDescent="0.3">
      <c r="A1369" s="29">
        <v>18</v>
      </c>
      <c r="B1369" s="29">
        <v>1</v>
      </c>
      <c r="C1369" s="29">
        <v>18</v>
      </c>
      <c r="D1369" s="28" t="s">
        <v>46</v>
      </c>
      <c r="E1369" s="28" t="s">
        <v>82</v>
      </c>
      <c r="J1369" s="28" t="str">
        <f t="shared" si="42"/>
        <v>H.02</v>
      </c>
      <c r="K1369" s="28" t="str">
        <f t="shared" si="43"/>
        <v>B.02</v>
      </c>
    </row>
    <row r="1370" spans="1:11" x14ac:dyDescent="0.3">
      <c r="A1370" s="29">
        <v>18</v>
      </c>
      <c r="B1370" s="29">
        <v>1</v>
      </c>
      <c r="C1370" s="29">
        <v>19</v>
      </c>
      <c r="D1370" s="28" t="s">
        <v>36</v>
      </c>
      <c r="E1370" s="28" t="s">
        <v>119</v>
      </c>
      <c r="J1370" s="28" t="str">
        <f t="shared" si="42"/>
        <v>N.03</v>
      </c>
      <c r="K1370" s="28" t="str">
        <f t="shared" si="43"/>
        <v>A.03</v>
      </c>
    </row>
    <row r="1371" spans="1:11" x14ac:dyDescent="0.3">
      <c r="A1371" s="29">
        <v>18</v>
      </c>
      <c r="B1371" s="29">
        <v>1</v>
      </c>
      <c r="C1371" s="29">
        <v>20</v>
      </c>
      <c r="D1371" s="28" t="s">
        <v>141</v>
      </c>
      <c r="E1371" s="28" t="s">
        <v>53</v>
      </c>
      <c r="J1371" s="28" t="str">
        <f t="shared" si="42"/>
        <v>C.03</v>
      </c>
      <c r="K1371" s="28" t="str">
        <f t="shared" si="43"/>
        <v>P.03</v>
      </c>
    </row>
    <row r="1372" spans="1:11" x14ac:dyDescent="0.3">
      <c r="A1372" s="29">
        <v>18</v>
      </c>
      <c r="B1372" s="29">
        <v>1</v>
      </c>
      <c r="C1372" s="29">
        <v>21</v>
      </c>
      <c r="D1372" s="28" t="s">
        <v>47</v>
      </c>
      <c r="E1372" s="28" t="s">
        <v>113</v>
      </c>
      <c r="J1372" s="28" t="str">
        <f t="shared" si="42"/>
        <v>M.03</v>
      </c>
      <c r="K1372" s="28" t="str">
        <f t="shared" si="43"/>
        <v>B.03</v>
      </c>
    </row>
    <row r="1373" spans="1:11" x14ac:dyDescent="0.3">
      <c r="A1373" s="29">
        <v>18</v>
      </c>
      <c r="B1373" s="29">
        <v>1</v>
      </c>
      <c r="C1373" s="29">
        <v>22</v>
      </c>
      <c r="D1373" s="28" t="s">
        <v>71</v>
      </c>
      <c r="E1373" s="28" t="s">
        <v>135</v>
      </c>
      <c r="J1373" s="28" t="str">
        <f t="shared" ref="J1373:J1436" si="44">E1373</f>
        <v>O.03</v>
      </c>
      <c r="K1373" s="28" t="str">
        <f t="shared" ref="K1373:K1436" si="45">D1373</f>
        <v>F.03</v>
      </c>
    </row>
    <row r="1374" spans="1:11" x14ac:dyDescent="0.3">
      <c r="A1374" s="29">
        <v>18</v>
      </c>
      <c r="B1374" s="29">
        <v>1</v>
      </c>
      <c r="C1374" s="29">
        <v>23</v>
      </c>
      <c r="D1374" s="28" t="s">
        <v>153</v>
      </c>
      <c r="E1374" s="28" t="s">
        <v>101</v>
      </c>
      <c r="J1374" s="28" t="str">
        <f t="shared" si="44"/>
        <v>K.03</v>
      </c>
      <c r="K1374" s="28" t="str">
        <f t="shared" si="45"/>
        <v>R.03</v>
      </c>
    </row>
    <row r="1375" spans="1:11" x14ac:dyDescent="0.3">
      <c r="A1375" s="29">
        <v>18</v>
      </c>
      <c r="B1375" s="29">
        <v>1</v>
      </c>
      <c r="C1375" s="29">
        <v>24</v>
      </c>
      <c r="D1375" s="28" t="s">
        <v>89</v>
      </c>
      <c r="E1375" s="28" t="s">
        <v>65</v>
      </c>
      <c r="J1375" s="28" t="str">
        <f t="shared" si="44"/>
        <v>E.03</v>
      </c>
      <c r="K1375" s="28" t="str">
        <f t="shared" si="45"/>
        <v>I.03</v>
      </c>
    </row>
    <row r="1376" spans="1:11" x14ac:dyDescent="0.3">
      <c r="A1376" s="29">
        <v>18</v>
      </c>
      <c r="B1376" s="29">
        <v>1</v>
      </c>
      <c r="C1376" s="29">
        <v>25</v>
      </c>
      <c r="D1376" s="28" t="s">
        <v>83</v>
      </c>
      <c r="E1376" s="28" t="s">
        <v>95</v>
      </c>
      <c r="J1376" s="28" t="str">
        <f t="shared" si="44"/>
        <v>J.03</v>
      </c>
      <c r="K1376" s="28" t="str">
        <f t="shared" si="45"/>
        <v>H.03</v>
      </c>
    </row>
    <row r="1377" spans="1:11" x14ac:dyDescent="0.3">
      <c r="A1377" s="29">
        <v>18</v>
      </c>
      <c r="B1377" s="29">
        <v>1</v>
      </c>
      <c r="C1377" s="29">
        <v>26</v>
      </c>
      <c r="D1377" s="28" t="s">
        <v>107</v>
      </c>
      <c r="E1377" s="28" t="s">
        <v>147</v>
      </c>
      <c r="J1377" s="28" t="str">
        <f t="shared" si="44"/>
        <v>Q.03</v>
      </c>
      <c r="K1377" s="28" t="str">
        <f t="shared" si="45"/>
        <v>L.03</v>
      </c>
    </row>
    <row r="1378" spans="1:11" x14ac:dyDescent="0.3">
      <c r="A1378" s="29">
        <v>18</v>
      </c>
      <c r="B1378" s="29">
        <v>1</v>
      </c>
      <c r="C1378" s="29">
        <v>27</v>
      </c>
      <c r="D1378" s="28" t="s">
        <v>59</v>
      </c>
      <c r="E1378" s="28" t="s">
        <v>77</v>
      </c>
      <c r="J1378" s="28" t="str">
        <f t="shared" si="44"/>
        <v>G.03</v>
      </c>
      <c r="K1378" s="28" t="str">
        <f t="shared" si="45"/>
        <v>D.03</v>
      </c>
    </row>
    <row r="1379" spans="1:11" x14ac:dyDescent="0.3">
      <c r="A1379" s="29">
        <v>18</v>
      </c>
      <c r="B1379" s="29">
        <v>1</v>
      </c>
      <c r="C1379" s="29">
        <v>28</v>
      </c>
      <c r="D1379" s="28" t="s">
        <v>96</v>
      </c>
      <c r="E1379" s="28" t="s">
        <v>38</v>
      </c>
      <c r="J1379" s="28" t="str">
        <f t="shared" si="44"/>
        <v>A.04</v>
      </c>
      <c r="K1379" s="28" t="str">
        <f t="shared" si="45"/>
        <v>J.04</v>
      </c>
    </row>
    <row r="1380" spans="1:11" x14ac:dyDescent="0.3">
      <c r="A1380" s="29">
        <v>18</v>
      </c>
      <c r="B1380" s="29">
        <v>1</v>
      </c>
      <c r="C1380" s="29">
        <v>29</v>
      </c>
      <c r="D1380" s="28" t="s">
        <v>102</v>
      </c>
      <c r="E1380" s="28" t="s">
        <v>66</v>
      </c>
      <c r="J1380" s="28" t="str">
        <f t="shared" si="44"/>
        <v>E.04</v>
      </c>
      <c r="K1380" s="28" t="str">
        <f t="shared" si="45"/>
        <v>K.04</v>
      </c>
    </row>
    <row r="1381" spans="1:11" x14ac:dyDescent="0.3">
      <c r="A1381" s="29">
        <v>18</v>
      </c>
      <c r="B1381" s="29">
        <v>1</v>
      </c>
      <c r="C1381" s="29">
        <v>30</v>
      </c>
      <c r="D1381" s="28" t="s">
        <v>84</v>
      </c>
      <c r="E1381" s="28" t="s">
        <v>108</v>
      </c>
      <c r="J1381" s="28" t="str">
        <f t="shared" si="44"/>
        <v>L.04</v>
      </c>
      <c r="K1381" s="28" t="str">
        <f t="shared" si="45"/>
        <v>H.04</v>
      </c>
    </row>
    <row r="1382" spans="1:11" x14ac:dyDescent="0.3">
      <c r="A1382" s="29">
        <v>18</v>
      </c>
      <c r="B1382" s="29">
        <v>1</v>
      </c>
      <c r="C1382" s="29">
        <v>31</v>
      </c>
      <c r="D1382" s="28" t="s">
        <v>154</v>
      </c>
      <c r="E1382" s="28" t="s">
        <v>90</v>
      </c>
      <c r="J1382" s="28" t="str">
        <f t="shared" si="44"/>
        <v>I.04</v>
      </c>
      <c r="K1382" s="28" t="str">
        <f t="shared" si="45"/>
        <v>R.04</v>
      </c>
    </row>
    <row r="1383" spans="1:11" x14ac:dyDescent="0.3">
      <c r="A1383" s="29">
        <v>18</v>
      </c>
      <c r="B1383" s="29">
        <v>1</v>
      </c>
      <c r="C1383" s="29">
        <v>32</v>
      </c>
      <c r="D1383" s="28" t="s">
        <v>120</v>
      </c>
      <c r="E1383" s="28" t="s">
        <v>60</v>
      </c>
      <c r="J1383" s="28" t="str">
        <f t="shared" si="44"/>
        <v>D.04</v>
      </c>
      <c r="K1383" s="28" t="str">
        <f t="shared" si="45"/>
        <v>N.04</v>
      </c>
    </row>
    <row r="1384" spans="1:11" x14ac:dyDescent="0.3">
      <c r="A1384" s="29">
        <v>18</v>
      </c>
      <c r="B1384" s="29">
        <v>1</v>
      </c>
      <c r="C1384" s="29">
        <v>33</v>
      </c>
      <c r="D1384" s="28" t="s">
        <v>78</v>
      </c>
      <c r="E1384" s="28" t="s">
        <v>142</v>
      </c>
      <c r="J1384" s="28" t="str">
        <f t="shared" si="44"/>
        <v>P.04</v>
      </c>
      <c r="K1384" s="28" t="str">
        <f t="shared" si="45"/>
        <v>G.04</v>
      </c>
    </row>
    <row r="1385" spans="1:11" x14ac:dyDescent="0.3">
      <c r="A1385" s="29">
        <v>18</v>
      </c>
      <c r="B1385" s="29">
        <v>1</v>
      </c>
      <c r="C1385" s="29">
        <v>34</v>
      </c>
      <c r="D1385" s="28" t="s">
        <v>48</v>
      </c>
      <c r="E1385" s="28" t="s">
        <v>72</v>
      </c>
      <c r="J1385" s="28" t="str">
        <f t="shared" si="44"/>
        <v>F.04</v>
      </c>
      <c r="K1385" s="28" t="str">
        <f t="shared" si="45"/>
        <v>B.04</v>
      </c>
    </row>
    <row r="1386" spans="1:11" x14ac:dyDescent="0.3">
      <c r="A1386" s="29">
        <v>18</v>
      </c>
      <c r="B1386" s="29">
        <v>1</v>
      </c>
      <c r="C1386" s="29">
        <v>35</v>
      </c>
      <c r="D1386" s="28" t="s">
        <v>148</v>
      </c>
      <c r="E1386" s="28" t="s">
        <v>54</v>
      </c>
      <c r="J1386" s="28" t="str">
        <f t="shared" si="44"/>
        <v>C.04</v>
      </c>
      <c r="K1386" s="28" t="str">
        <f t="shared" si="45"/>
        <v>Q.04</v>
      </c>
    </row>
    <row r="1387" spans="1:11" x14ac:dyDescent="0.3">
      <c r="A1387" s="29">
        <v>18</v>
      </c>
      <c r="B1387" s="29">
        <v>1</v>
      </c>
      <c r="C1387" s="29">
        <v>36</v>
      </c>
      <c r="D1387" s="28" t="s">
        <v>136</v>
      </c>
      <c r="E1387" s="28" t="s">
        <v>114</v>
      </c>
      <c r="J1387" s="28" t="str">
        <f t="shared" si="44"/>
        <v>M.04</v>
      </c>
      <c r="K1387" s="28" t="str">
        <f t="shared" si="45"/>
        <v>O.04</v>
      </c>
    </row>
    <row r="1388" spans="1:11" x14ac:dyDescent="0.3">
      <c r="A1388" s="29">
        <v>18</v>
      </c>
      <c r="B1388" s="29">
        <v>1</v>
      </c>
      <c r="C1388" s="29">
        <v>37</v>
      </c>
      <c r="D1388" s="28" t="s">
        <v>137</v>
      </c>
      <c r="E1388" s="28" t="s">
        <v>61</v>
      </c>
      <c r="J1388" s="28" t="str">
        <f t="shared" si="44"/>
        <v>D.05</v>
      </c>
      <c r="K1388" s="28" t="str">
        <f t="shared" si="45"/>
        <v>O.05</v>
      </c>
    </row>
    <row r="1389" spans="1:11" x14ac:dyDescent="0.3">
      <c r="A1389" s="29">
        <v>18</v>
      </c>
      <c r="B1389" s="29">
        <v>1</v>
      </c>
      <c r="C1389" s="29">
        <v>38</v>
      </c>
      <c r="D1389" s="28" t="s">
        <v>103</v>
      </c>
      <c r="E1389" s="28" t="s">
        <v>55</v>
      </c>
      <c r="J1389" s="28" t="str">
        <f t="shared" si="44"/>
        <v>C.05</v>
      </c>
      <c r="K1389" s="28" t="str">
        <f t="shared" si="45"/>
        <v>K.05</v>
      </c>
    </row>
    <row r="1390" spans="1:11" x14ac:dyDescent="0.3">
      <c r="A1390" s="29">
        <v>18</v>
      </c>
      <c r="B1390" s="29">
        <v>1</v>
      </c>
      <c r="C1390" s="29">
        <v>39</v>
      </c>
      <c r="D1390" s="28" t="s">
        <v>155</v>
      </c>
      <c r="E1390" s="28" t="s">
        <v>73</v>
      </c>
      <c r="J1390" s="28" t="str">
        <f t="shared" si="44"/>
        <v>F.05</v>
      </c>
      <c r="K1390" s="28" t="str">
        <f t="shared" si="45"/>
        <v>R.05</v>
      </c>
    </row>
    <row r="1391" spans="1:11" x14ac:dyDescent="0.3">
      <c r="A1391" s="29">
        <v>18</v>
      </c>
      <c r="B1391" s="29">
        <v>1</v>
      </c>
      <c r="C1391" s="29">
        <v>40</v>
      </c>
      <c r="D1391" s="28" t="s">
        <v>115</v>
      </c>
      <c r="E1391" s="28" t="s">
        <v>67</v>
      </c>
      <c r="J1391" s="28" t="str">
        <f t="shared" si="44"/>
        <v>E.05</v>
      </c>
      <c r="K1391" s="28" t="str">
        <f t="shared" si="45"/>
        <v>M.05</v>
      </c>
    </row>
    <row r="1392" spans="1:11" x14ac:dyDescent="0.3">
      <c r="A1392" s="29">
        <v>18</v>
      </c>
      <c r="B1392" s="29">
        <v>1</v>
      </c>
      <c r="C1392" s="29">
        <v>41</v>
      </c>
      <c r="D1392" s="28" t="s">
        <v>91</v>
      </c>
      <c r="E1392" s="28" t="s">
        <v>143</v>
      </c>
      <c r="J1392" s="28" t="str">
        <f t="shared" si="44"/>
        <v>P.05</v>
      </c>
      <c r="K1392" s="28" t="str">
        <f t="shared" si="45"/>
        <v>I.05</v>
      </c>
    </row>
    <row r="1393" spans="1:11" x14ac:dyDescent="0.3">
      <c r="A1393" s="29">
        <v>18</v>
      </c>
      <c r="B1393" s="29">
        <v>1</v>
      </c>
      <c r="C1393" s="29">
        <v>42</v>
      </c>
      <c r="D1393" s="28" t="s">
        <v>121</v>
      </c>
      <c r="E1393" s="28" t="s">
        <v>109</v>
      </c>
      <c r="J1393" s="28" t="str">
        <f t="shared" si="44"/>
        <v>L.05</v>
      </c>
      <c r="K1393" s="28" t="str">
        <f t="shared" si="45"/>
        <v>N.05</v>
      </c>
    </row>
    <row r="1394" spans="1:11" x14ac:dyDescent="0.3">
      <c r="A1394" s="29">
        <v>18</v>
      </c>
      <c r="B1394" s="29">
        <v>1</v>
      </c>
      <c r="C1394" s="29">
        <v>43</v>
      </c>
      <c r="D1394" s="28" t="s">
        <v>149</v>
      </c>
      <c r="E1394" s="28" t="s">
        <v>85</v>
      </c>
      <c r="J1394" s="28" t="str">
        <f t="shared" si="44"/>
        <v>H.05</v>
      </c>
      <c r="K1394" s="28" t="str">
        <f t="shared" si="45"/>
        <v>Q.05</v>
      </c>
    </row>
    <row r="1395" spans="1:11" x14ac:dyDescent="0.3">
      <c r="A1395" s="29">
        <v>18</v>
      </c>
      <c r="B1395" s="29">
        <v>1</v>
      </c>
      <c r="C1395" s="29">
        <v>44</v>
      </c>
      <c r="D1395" s="28" t="s">
        <v>97</v>
      </c>
      <c r="E1395" s="28" t="s">
        <v>49</v>
      </c>
      <c r="J1395" s="28" t="str">
        <f t="shared" si="44"/>
        <v>B.05</v>
      </c>
      <c r="K1395" s="28" t="str">
        <f t="shared" si="45"/>
        <v>J.05</v>
      </c>
    </row>
    <row r="1396" spans="1:11" x14ac:dyDescent="0.3">
      <c r="A1396" s="29">
        <v>18</v>
      </c>
      <c r="B1396" s="29">
        <v>1</v>
      </c>
      <c r="C1396" s="29">
        <v>45</v>
      </c>
      <c r="D1396" s="28" t="s">
        <v>40</v>
      </c>
      <c r="E1396" s="28" t="s">
        <v>79</v>
      </c>
      <c r="J1396" s="28" t="str">
        <f t="shared" si="44"/>
        <v>G.05</v>
      </c>
      <c r="K1396" s="28" t="str">
        <f t="shared" si="45"/>
        <v>A.05</v>
      </c>
    </row>
    <row r="1397" spans="1:11" x14ac:dyDescent="0.3">
      <c r="A1397" s="29">
        <v>18</v>
      </c>
      <c r="B1397" s="29">
        <v>1</v>
      </c>
      <c r="C1397" s="29">
        <v>46</v>
      </c>
      <c r="D1397" s="28" t="s">
        <v>138</v>
      </c>
      <c r="E1397" s="28" t="s">
        <v>144</v>
      </c>
      <c r="J1397" s="28" t="str">
        <f t="shared" si="44"/>
        <v>P.06</v>
      </c>
      <c r="K1397" s="28" t="str">
        <f t="shared" si="45"/>
        <v>O.06</v>
      </c>
    </row>
    <row r="1398" spans="1:11" x14ac:dyDescent="0.3">
      <c r="A1398" s="29">
        <v>18</v>
      </c>
      <c r="B1398" s="29">
        <v>1</v>
      </c>
      <c r="C1398" s="29">
        <v>47</v>
      </c>
      <c r="D1398" s="28" t="s">
        <v>122</v>
      </c>
      <c r="E1398" s="28" t="s">
        <v>50</v>
      </c>
      <c r="J1398" s="28" t="str">
        <f t="shared" si="44"/>
        <v>B.06</v>
      </c>
      <c r="K1398" s="28" t="str">
        <f t="shared" si="45"/>
        <v>N.06</v>
      </c>
    </row>
    <row r="1399" spans="1:11" x14ac:dyDescent="0.3">
      <c r="A1399" s="29">
        <v>18</v>
      </c>
      <c r="B1399" s="29">
        <v>1</v>
      </c>
      <c r="C1399" s="29">
        <v>48</v>
      </c>
      <c r="D1399" s="28" t="s">
        <v>86</v>
      </c>
      <c r="E1399" s="28" t="s">
        <v>56</v>
      </c>
      <c r="J1399" s="28" t="str">
        <f t="shared" si="44"/>
        <v>C.06</v>
      </c>
      <c r="K1399" s="28" t="str">
        <f t="shared" si="45"/>
        <v>H.06</v>
      </c>
    </row>
    <row r="1400" spans="1:11" x14ac:dyDescent="0.3">
      <c r="A1400" s="29">
        <v>18</v>
      </c>
      <c r="B1400" s="29">
        <v>1</v>
      </c>
      <c r="C1400" s="29">
        <v>49</v>
      </c>
      <c r="D1400" s="28" t="s">
        <v>68</v>
      </c>
      <c r="E1400" s="28" t="s">
        <v>74</v>
      </c>
      <c r="J1400" s="28" t="str">
        <f t="shared" si="44"/>
        <v>F.06</v>
      </c>
      <c r="K1400" s="28" t="str">
        <f t="shared" si="45"/>
        <v>E.06</v>
      </c>
    </row>
    <row r="1401" spans="1:11" x14ac:dyDescent="0.3">
      <c r="A1401" s="29">
        <v>18</v>
      </c>
      <c r="B1401" s="29">
        <v>1</v>
      </c>
      <c r="C1401" s="29">
        <v>50</v>
      </c>
      <c r="D1401" s="28" t="s">
        <v>80</v>
      </c>
      <c r="E1401" s="28" t="s">
        <v>110</v>
      </c>
      <c r="J1401" s="28" t="str">
        <f t="shared" si="44"/>
        <v>L.06</v>
      </c>
      <c r="K1401" s="28" t="str">
        <f t="shared" si="45"/>
        <v>G.06</v>
      </c>
    </row>
    <row r="1402" spans="1:11" x14ac:dyDescent="0.3">
      <c r="A1402" s="29">
        <v>18</v>
      </c>
      <c r="B1402" s="29">
        <v>1</v>
      </c>
      <c r="C1402" s="29">
        <v>51</v>
      </c>
      <c r="D1402" s="28" t="s">
        <v>116</v>
      </c>
      <c r="E1402" s="28" t="s">
        <v>62</v>
      </c>
      <c r="J1402" s="28" t="str">
        <f t="shared" si="44"/>
        <v>D.06</v>
      </c>
      <c r="K1402" s="28" t="str">
        <f t="shared" si="45"/>
        <v>M.06</v>
      </c>
    </row>
    <row r="1403" spans="1:11" x14ac:dyDescent="0.3">
      <c r="A1403" s="29">
        <v>18</v>
      </c>
      <c r="B1403" s="29">
        <v>1</v>
      </c>
      <c r="C1403" s="29">
        <v>52</v>
      </c>
      <c r="D1403" s="28" t="s">
        <v>98</v>
      </c>
      <c r="E1403" s="28" t="s">
        <v>150</v>
      </c>
      <c r="J1403" s="28" t="str">
        <f t="shared" si="44"/>
        <v>Q.06</v>
      </c>
      <c r="K1403" s="28" t="str">
        <f t="shared" si="45"/>
        <v>J.06</v>
      </c>
    </row>
    <row r="1404" spans="1:11" x14ac:dyDescent="0.3">
      <c r="A1404" s="29">
        <v>18</v>
      </c>
      <c r="B1404" s="29">
        <v>1</v>
      </c>
      <c r="C1404" s="29">
        <v>53</v>
      </c>
      <c r="D1404" s="28" t="s">
        <v>156</v>
      </c>
      <c r="E1404" s="28" t="s">
        <v>42</v>
      </c>
      <c r="J1404" s="28" t="str">
        <f t="shared" si="44"/>
        <v>A.06</v>
      </c>
      <c r="K1404" s="28" t="str">
        <f t="shared" si="45"/>
        <v>R.06</v>
      </c>
    </row>
    <row r="1405" spans="1:11" x14ac:dyDescent="0.3">
      <c r="A1405" s="29">
        <v>18</v>
      </c>
      <c r="B1405" s="29">
        <v>1</v>
      </c>
      <c r="C1405" s="29">
        <v>54</v>
      </c>
      <c r="D1405" s="28" t="s">
        <v>92</v>
      </c>
      <c r="E1405" s="28" t="s">
        <v>104</v>
      </c>
      <c r="J1405" s="28" t="str">
        <f t="shared" si="44"/>
        <v>K.06</v>
      </c>
      <c r="K1405" s="28" t="str">
        <f t="shared" si="45"/>
        <v>I.06</v>
      </c>
    </row>
    <row r="1406" spans="1:11" x14ac:dyDescent="0.3">
      <c r="A1406" s="29">
        <v>18</v>
      </c>
      <c r="B1406" s="29">
        <v>2</v>
      </c>
      <c r="C1406" s="29">
        <v>1</v>
      </c>
      <c r="D1406" s="28" t="s">
        <v>45</v>
      </c>
      <c r="E1406" s="28" t="s">
        <v>99</v>
      </c>
      <c r="J1406" s="28" t="str">
        <f t="shared" si="44"/>
        <v>K.01</v>
      </c>
      <c r="K1406" s="28" t="str">
        <f t="shared" si="45"/>
        <v>B.01</v>
      </c>
    </row>
    <row r="1407" spans="1:11" x14ac:dyDescent="0.3">
      <c r="A1407" s="29">
        <v>18</v>
      </c>
      <c r="B1407" s="29">
        <v>2</v>
      </c>
      <c r="C1407" s="29">
        <v>2</v>
      </c>
      <c r="D1407" s="28" t="s">
        <v>151</v>
      </c>
      <c r="E1407" s="28" t="s">
        <v>93</v>
      </c>
      <c r="J1407" s="28" t="str">
        <f t="shared" si="44"/>
        <v>J.01</v>
      </c>
      <c r="K1407" s="28" t="str">
        <f t="shared" si="45"/>
        <v>R.01</v>
      </c>
    </row>
    <row r="1408" spans="1:11" x14ac:dyDescent="0.3">
      <c r="A1408" s="29">
        <v>18</v>
      </c>
      <c r="B1408" s="29">
        <v>2</v>
      </c>
      <c r="C1408" s="29">
        <v>3</v>
      </c>
      <c r="D1408" s="28" t="s">
        <v>145</v>
      </c>
      <c r="E1408" s="28" t="s">
        <v>87</v>
      </c>
      <c r="J1408" s="28" t="str">
        <f t="shared" si="44"/>
        <v>I.01</v>
      </c>
      <c r="K1408" s="28" t="str">
        <f t="shared" si="45"/>
        <v>Q.01</v>
      </c>
    </row>
    <row r="1409" spans="1:11" x14ac:dyDescent="0.3">
      <c r="A1409" s="29">
        <v>18</v>
      </c>
      <c r="B1409" s="29">
        <v>2</v>
      </c>
      <c r="C1409" s="29">
        <v>4</v>
      </c>
      <c r="D1409" s="28" t="s">
        <v>111</v>
      </c>
      <c r="E1409" s="28" t="s">
        <v>32</v>
      </c>
      <c r="J1409" s="28" t="str">
        <f t="shared" si="44"/>
        <v>A.01</v>
      </c>
      <c r="K1409" s="28" t="str">
        <f t="shared" si="45"/>
        <v>M.01</v>
      </c>
    </row>
    <row r="1410" spans="1:11" x14ac:dyDescent="0.3">
      <c r="A1410" s="29">
        <v>18</v>
      </c>
      <c r="B1410" s="29">
        <v>2</v>
      </c>
      <c r="C1410" s="29">
        <v>5</v>
      </c>
      <c r="D1410" s="28" t="s">
        <v>81</v>
      </c>
      <c r="E1410" s="28" t="s">
        <v>139</v>
      </c>
      <c r="J1410" s="28" t="str">
        <f t="shared" si="44"/>
        <v>P.01</v>
      </c>
      <c r="K1410" s="28" t="str">
        <f t="shared" si="45"/>
        <v>H.01</v>
      </c>
    </row>
    <row r="1411" spans="1:11" x14ac:dyDescent="0.3">
      <c r="A1411" s="29">
        <v>18</v>
      </c>
      <c r="B1411" s="29">
        <v>2</v>
      </c>
      <c r="C1411" s="29">
        <v>6</v>
      </c>
      <c r="D1411" s="28" t="s">
        <v>57</v>
      </c>
      <c r="E1411" s="28" t="s">
        <v>69</v>
      </c>
      <c r="J1411" s="28" t="str">
        <f t="shared" si="44"/>
        <v>F.01</v>
      </c>
      <c r="K1411" s="28" t="str">
        <f t="shared" si="45"/>
        <v>D.01</v>
      </c>
    </row>
    <row r="1412" spans="1:11" x14ac:dyDescent="0.3">
      <c r="A1412" s="29">
        <v>18</v>
      </c>
      <c r="B1412" s="29">
        <v>2</v>
      </c>
      <c r="C1412" s="29">
        <v>7</v>
      </c>
      <c r="D1412" s="28" t="s">
        <v>127</v>
      </c>
      <c r="E1412" s="28" t="s">
        <v>63</v>
      </c>
      <c r="J1412" s="28" t="str">
        <f t="shared" si="44"/>
        <v>E.01</v>
      </c>
      <c r="K1412" s="28" t="str">
        <f t="shared" si="45"/>
        <v>O.01</v>
      </c>
    </row>
    <row r="1413" spans="1:11" x14ac:dyDescent="0.3">
      <c r="A1413" s="29">
        <v>18</v>
      </c>
      <c r="B1413" s="29">
        <v>2</v>
      </c>
      <c r="C1413" s="29">
        <v>8</v>
      </c>
      <c r="D1413" s="28" t="s">
        <v>75</v>
      </c>
      <c r="E1413" s="28" t="s">
        <v>117</v>
      </c>
      <c r="J1413" s="28" t="str">
        <f t="shared" si="44"/>
        <v>N.01</v>
      </c>
      <c r="K1413" s="28" t="str">
        <f t="shared" si="45"/>
        <v>G.01</v>
      </c>
    </row>
    <row r="1414" spans="1:11" x14ac:dyDescent="0.3">
      <c r="A1414" s="29">
        <v>18</v>
      </c>
      <c r="B1414" s="29">
        <v>2</v>
      </c>
      <c r="C1414" s="29">
        <v>9</v>
      </c>
      <c r="D1414" s="28" t="s">
        <v>105</v>
      </c>
      <c r="E1414" s="28" t="s">
        <v>51</v>
      </c>
      <c r="J1414" s="28" t="str">
        <f t="shared" si="44"/>
        <v>C.01</v>
      </c>
      <c r="K1414" s="28" t="str">
        <f t="shared" si="45"/>
        <v>L.01</v>
      </c>
    </row>
    <row r="1415" spans="1:11" x14ac:dyDescent="0.3">
      <c r="A1415" s="29">
        <v>18</v>
      </c>
      <c r="B1415" s="29">
        <v>2</v>
      </c>
      <c r="C1415" s="29">
        <v>10</v>
      </c>
      <c r="D1415" s="28" t="s">
        <v>146</v>
      </c>
      <c r="E1415" s="28" t="s">
        <v>134</v>
      </c>
      <c r="J1415" s="28" t="str">
        <f t="shared" si="44"/>
        <v>O.02</v>
      </c>
      <c r="K1415" s="28" t="str">
        <f t="shared" si="45"/>
        <v>Q.02</v>
      </c>
    </row>
    <row r="1416" spans="1:11" x14ac:dyDescent="0.3">
      <c r="A1416" s="29">
        <v>18</v>
      </c>
      <c r="B1416" s="29">
        <v>2</v>
      </c>
      <c r="C1416" s="29">
        <v>11</v>
      </c>
      <c r="D1416" s="28" t="s">
        <v>118</v>
      </c>
      <c r="E1416" s="28" t="s">
        <v>52</v>
      </c>
      <c r="J1416" s="28" t="str">
        <f t="shared" si="44"/>
        <v>C.02</v>
      </c>
      <c r="K1416" s="28" t="str">
        <f t="shared" si="45"/>
        <v>N.02</v>
      </c>
    </row>
    <row r="1417" spans="1:11" x14ac:dyDescent="0.3">
      <c r="A1417" s="29">
        <v>18</v>
      </c>
      <c r="B1417" s="29">
        <v>2</v>
      </c>
      <c r="C1417" s="29">
        <v>12</v>
      </c>
      <c r="D1417" s="28" t="s">
        <v>112</v>
      </c>
      <c r="E1417" s="28" t="s">
        <v>70</v>
      </c>
      <c r="J1417" s="28" t="str">
        <f t="shared" si="44"/>
        <v>F.02</v>
      </c>
      <c r="K1417" s="28" t="str">
        <f t="shared" si="45"/>
        <v>M.02</v>
      </c>
    </row>
    <row r="1418" spans="1:11" x14ac:dyDescent="0.3">
      <c r="A1418" s="29">
        <v>18</v>
      </c>
      <c r="B1418" s="29">
        <v>2</v>
      </c>
      <c r="C1418" s="29">
        <v>13</v>
      </c>
      <c r="D1418" s="28" t="s">
        <v>152</v>
      </c>
      <c r="E1418" s="28" t="s">
        <v>58</v>
      </c>
      <c r="J1418" s="28" t="str">
        <f t="shared" si="44"/>
        <v>D.02</v>
      </c>
      <c r="K1418" s="28" t="str">
        <f t="shared" si="45"/>
        <v>R.02</v>
      </c>
    </row>
    <row r="1419" spans="1:11" x14ac:dyDescent="0.3">
      <c r="A1419" s="29">
        <v>18</v>
      </c>
      <c r="B1419" s="29">
        <v>2</v>
      </c>
      <c r="C1419" s="29">
        <v>14</v>
      </c>
      <c r="D1419" s="28" t="s">
        <v>140</v>
      </c>
      <c r="E1419" s="28" t="s">
        <v>64</v>
      </c>
      <c r="J1419" s="28" t="str">
        <f t="shared" si="44"/>
        <v>E.02</v>
      </c>
      <c r="K1419" s="28" t="str">
        <f t="shared" si="45"/>
        <v>P.02</v>
      </c>
    </row>
    <row r="1420" spans="1:11" x14ac:dyDescent="0.3">
      <c r="A1420" s="29">
        <v>18</v>
      </c>
      <c r="B1420" s="29">
        <v>2</v>
      </c>
      <c r="C1420" s="29">
        <v>15</v>
      </c>
      <c r="D1420" s="28" t="s">
        <v>94</v>
      </c>
      <c r="E1420" s="28" t="s">
        <v>82</v>
      </c>
      <c r="J1420" s="28" t="str">
        <f t="shared" si="44"/>
        <v>H.02</v>
      </c>
      <c r="K1420" s="28" t="str">
        <f t="shared" si="45"/>
        <v>J.02</v>
      </c>
    </row>
    <row r="1421" spans="1:11" x14ac:dyDescent="0.3">
      <c r="A1421" s="29">
        <v>18</v>
      </c>
      <c r="B1421" s="29">
        <v>2</v>
      </c>
      <c r="C1421" s="29">
        <v>16</v>
      </c>
      <c r="D1421" s="28" t="s">
        <v>76</v>
      </c>
      <c r="E1421" s="28" t="s">
        <v>46</v>
      </c>
      <c r="J1421" s="28" t="str">
        <f t="shared" si="44"/>
        <v>B.02</v>
      </c>
      <c r="K1421" s="28" t="str">
        <f t="shared" si="45"/>
        <v>G.02</v>
      </c>
    </row>
    <row r="1422" spans="1:11" x14ac:dyDescent="0.3">
      <c r="A1422" s="29">
        <v>18</v>
      </c>
      <c r="B1422" s="29">
        <v>2</v>
      </c>
      <c r="C1422" s="29">
        <v>17</v>
      </c>
      <c r="D1422" s="28" t="s">
        <v>88</v>
      </c>
      <c r="E1422" s="28" t="s">
        <v>106</v>
      </c>
      <c r="J1422" s="28" t="str">
        <f t="shared" si="44"/>
        <v>L.02</v>
      </c>
      <c r="K1422" s="28" t="str">
        <f t="shared" si="45"/>
        <v>I.02</v>
      </c>
    </row>
    <row r="1423" spans="1:11" x14ac:dyDescent="0.3">
      <c r="A1423" s="29">
        <v>18</v>
      </c>
      <c r="B1423" s="29">
        <v>2</v>
      </c>
      <c r="C1423" s="29">
        <v>18</v>
      </c>
      <c r="D1423" s="28" t="s">
        <v>34</v>
      </c>
      <c r="E1423" s="28" t="s">
        <v>100</v>
      </c>
      <c r="J1423" s="28" t="str">
        <f t="shared" si="44"/>
        <v>K.02</v>
      </c>
      <c r="K1423" s="28" t="str">
        <f t="shared" si="45"/>
        <v>A.02</v>
      </c>
    </row>
    <row r="1424" spans="1:11" x14ac:dyDescent="0.3">
      <c r="A1424" s="29">
        <v>18</v>
      </c>
      <c r="B1424" s="29">
        <v>2</v>
      </c>
      <c r="C1424" s="29">
        <v>19</v>
      </c>
      <c r="D1424" s="28" t="s">
        <v>95</v>
      </c>
      <c r="E1424" s="28" t="s">
        <v>77</v>
      </c>
      <c r="J1424" s="28" t="str">
        <f t="shared" si="44"/>
        <v>G.03</v>
      </c>
      <c r="K1424" s="28" t="str">
        <f t="shared" si="45"/>
        <v>J.03</v>
      </c>
    </row>
    <row r="1425" spans="1:11" x14ac:dyDescent="0.3">
      <c r="A1425" s="29">
        <v>18</v>
      </c>
      <c r="B1425" s="29">
        <v>2</v>
      </c>
      <c r="C1425" s="29">
        <v>20</v>
      </c>
      <c r="D1425" s="28" t="s">
        <v>147</v>
      </c>
      <c r="E1425" s="28" t="s">
        <v>141</v>
      </c>
      <c r="J1425" s="28" t="str">
        <f t="shared" si="44"/>
        <v>P.03</v>
      </c>
      <c r="K1425" s="28" t="str">
        <f t="shared" si="45"/>
        <v>Q.03</v>
      </c>
    </row>
    <row r="1426" spans="1:11" x14ac:dyDescent="0.3">
      <c r="A1426" s="29">
        <v>18</v>
      </c>
      <c r="B1426" s="29">
        <v>2</v>
      </c>
      <c r="C1426" s="29">
        <v>21</v>
      </c>
      <c r="D1426" s="28" t="s">
        <v>65</v>
      </c>
      <c r="E1426" s="28" t="s">
        <v>113</v>
      </c>
      <c r="J1426" s="28" t="str">
        <f t="shared" si="44"/>
        <v>M.03</v>
      </c>
      <c r="K1426" s="28" t="str">
        <f t="shared" si="45"/>
        <v>E.03</v>
      </c>
    </row>
    <row r="1427" spans="1:11" x14ac:dyDescent="0.3">
      <c r="A1427" s="29">
        <v>18</v>
      </c>
      <c r="B1427" s="29">
        <v>2</v>
      </c>
      <c r="C1427" s="29">
        <v>22</v>
      </c>
      <c r="D1427" s="28" t="s">
        <v>135</v>
      </c>
      <c r="E1427" s="28" t="s">
        <v>153</v>
      </c>
      <c r="J1427" s="28" t="str">
        <f t="shared" si="44"/>
        <v>R.03</v>
      </c>
      <c r="K1427" s="28" t="str">
        <f t="shared" si="45"/>
        <v>O.03</v>
      </c>
    </row>
    <row r="1428" spans="1:11" x14ac:dyDescent="0.3">
      <c r="A1428" s="29">
        <v>18</v>
      </c>
      <c r="B1428" s="29">
        <v>2</v>
      </c>
      <c r="C1428" s="29">
        <v>23</v>
      </c>
      <c r="D1428" s="28" t="s">
        <v>101</v>
      </c>
      <c r="E1428" s="28" t="s">
        <v>107</v>
      </c>
      <c r="J1428" s="28" t="str">
        <f t="shared" si="44"/>
        <v>L.03</v>
      </c>
      <c r="K1428" s="28" t="str">
        <f t="shared" si="45"/>
        <v>K.03</v>
      </c>
    </row>
    <row r="1429" spans="1:11" x14ac:dyDescent="0.3">
      <c r="A1429" s="29">
        <v>18</v>
      </c>
      <c r="B1429" s="29">
        <v>2</v>
      </c>
      <c r="C1429" s="29">
        <v>24</v>
      </c>
      <c r="D1429" s="28" t="s">
        <v>53</v>
      </c>
      <c r="E1429" s="28" t="s">
        <v>89</v>
      </c>
      <c r="J1429" s="28" t="str">
        <f t="shared" si="44"/>
        <v>I.03</v>
      </c>
      <c r="K1429" s="28" t="str">
        <f t="shared" si="45"/>
        <v>C.03</v>
      </c>
    </row>
    <row r="1430" spans="1:11" x14ac:dyDescent="0.3">
      <c r="A1430" s="29">
        <v>18</v>
      </c>
      <c r="B1430" s="29">
        <v>2</v>
      </c>
      <c r="C1430" s="29">
        <v>25</v>
      </c>
      <c r="D1430" s="28" t="s">
        <v>83</v>
      </c>
      <c r="E1430" s="28" t="s">
        <v>119</v>
      </c>
      <c r="J1430" s="28" t="str">
        <f t="shared" si="44"/>
        <v>N.03</v>
      </c>
      <c r="K1430" s="28" t="str">
        <f t="shared" si="45"/>
        <v>H.03</v>
      </c>
    </row>
    <row r="1431" spans="1:11" x14ac:dyDescent="0.3">
      <c r="A1431" s="29">
        <v>18</v>
      </c>
      <c r="B1431" s="29">
        <v>2</v>
      </c>
      <c r="C1431" s="29">
        <v>26</v>
      </c>
      <c r="D1431" s="28" t="s">
        <v>36</v>
      </c>
      <c r="E1431" s="28" t="s">
        <v>71</v>
      </c>
      <c r="J1431" s="28" t="str">
        <f t="shared" si="44"/>
        <v>F.03</v>
      </c>
      <c r="K1431" s="28" t="str">
        <f t="shared" si="45"/>
        <v>A.03</v>
      </c>
    </row>
    <row r="1432" spans="1:11" x14ac:dyDescent="0.3">
      <c r="A1432" s="29">
        <v>18</v>
      </c>
      <c r="B1432" s="29">
        <v>2</v>
      </c>
      <c r="C1432" s="29">
        <v>27</v>
      </c>
      <c r="D1432" s="28" t="s">
        <v>59</v>
      </c>
      <c r="E1432" s="28" t="s">
        <v>47</v>
      </c>
      <c r="J1432" s="28" t="str">
        <f t="shared" si="44"/>
        <v>B.03</v>
      </c>
      <c r="K1432" s="28" t="str">
        <f t="shared" si="45"/>
        <v>D.03</v>
      </c>
    </row>
    <row r="1433" spans="1:11" x14ac:dyDescent="0.3">
      <c r="A1433" s="29">
        <v>18</v>
      </c>
      <c r="B1433" s="29">
        <v>2</v>
      </c>
      <c r="C1433" s="29">
        <v>28</v>
      </c>
      <c r="D1433" s="28" t="s">
        <v>60</v>
      </c>
      <c r="E1433" s="28" t="s">
        <v>102</v>
      </c>
      <c r="J1433" s="28" t="str">
        <f t="shared" si="44"/>
        <v>K.04</v>
      </c>
      <c r="K1433" s="28" t="str">
        <f t="shared" si="45"/>
        <v>D.04</v>
      </c>
    </row>
    <row r="1434" spans="1:11" x14ac:dyDescent="0.3">
      <c r="A1434" s="29">
        <v>18</v>
      </c>
      <c r="B1434" s="29">
        <v>2</v>
      </c>
      <c r="C1434" s="29">
        <v>29</v>
      </c>
      <c r="D1434" s="28" t="s">
        <v>66</v>
      </c>
      <c r="E1434" s="28" t="s">
        <v>120</v>
      </c>
      <c r="J1434" s="28" t="str">
        <f t="shared" si="44"/>
        <v>N.04</v>
      </c>
      <c r="K1434" s="28" t="str">
        <f t="shared" si="45"/>
        <v>E.04</v>
      </c>
    </row>
    <row r="1435" spans="1:11" x14ac:dyDescent="0.3">
      <c r="A1435" s="29">
        <v>18</v>
      </c>
      <c r="B1435" s="29">
        <v>2</v>
      </c>
      <c r="C1435" s="29">
        <v>30</v>
      </c>
      <c r="D1435" s="28" t="s">
        <v>54</v>
      </c>
      <c r="E1435" s="28" t="s">
        <v>78</v>
      </c>
      <c r="J1435" s="28" t="str">
        <f t="shared" si="44"/>
        <v>G.04</v>
      </c>
      <c r="K1435" s="28" t="str">
        <f t="shared" si="45"/>
        <v>C.04</v>
      </c>
    </row>
    <row r="1436" spans="1:11" x14ac:dyDescent="0.3">
      <c r="A1436" s="29">
        <v>18</v>
      </c>
      <c r="B1436" s="29">
        <v>2</v>
      </c>
      <c r="C1436" s="29">
        <v>31</v>
      </c>
      <c r="D1436" s="28" t="s">
        <v>136</v>
      </c>
      <c r="E1436" s="28" t="s">
        <v>90</v>
      </c>
      <c r="J1436" s="28" t="str">
        <f t="shared" si="44"/>
        <v>I.04</v>
      </c>
      <c r="K1436" s="28" t="str">
        <f t="shared" si="45"/>
        <v>O.04</v>
      </c>
    </row>
    <row r="1437" spans="1:11" x14ac:dyDescent="0.3">
      <c r="A1437" s="29">
        <v>18</v>
      </c>
      <c r="B1437" s="29">
        <v>2</v>
      </c>
      <c r="C1437" s="29">
        <v>32</v>
      </c>
      <c r="D1437" s="28" t="s">
        <v>142</v>
      </c>
      <c r="E1437" s="28" t="s">
        <v>114</v>
      </c>
      <c r="J1437" s="28" t="str">
        <f t="shared" ref="J1437:J1500" si="46">E1437</f>
        <v>M.04</v>
      </c>
      <c r="K1437" s="28" t="str">
        <f t="shared" ref="K1437:K1500" si="47">D1437</f>
        <v>P.04</v>
      </c>
    </row>
    <row r="1438" spans="1:11" x14ac:dyDescent="0.3">
      <c r="A1438" s="29">
        <v>18</v>
      </c>
      <c r="B1438" s="29">
        <v>2</v>
      </c>
      <c r="C1438" s="29">
        <v>33</v>
      </c>
      <c r="D1438" s="28" t="s">
        <v>38</v>
      </c>
      <c r="E1438" s="28" t="s">
        <v>148</v>
      </c>
      <c r="J1438" s="28" t="str">
        <f t="shared" si="46"/>
        <v>Q.04</v>
      </c>
      <c r="K1438" s="28" t="str">
        <f t="shared" si="47"/>
        <v>A.04</v>
      </c>
    </row>
    <row r="1439" spans="1:11" x14ac:dyDescent="0.3">
      <c r="A1439" s="29">
        <v>18</v>
      </c>
      <c r="B1439" s="29">
        <v>2</v>
      </c>
      <c r="C1439" s="29">
        <v>34</v>
      </c>
      <c r="D1439" s="28" t="s">
        <v>154</v>
      </c>
      <c r="E1439" s="28" t="s">
        <v>84</v>
      </c>
      <c r="J1439" s="28" t="str">
        <f t="shared" si="46"/>
        <v>H.04</v>
      </c>
      <c r="K1439" s="28" t="str">
        <f t="shared" si="47"/>
        <v>R.04</v>
      </c>
    </row>
    <row r="1440" spans="1:11" x14ac:dyDescent="0.3">
      <c r="A1440" s="29">
        <v>18</v>
      </c>
      <c r="B1440" s="29">
        <v>2</v>
      </c>
      <c r="C1440" s="29">
        <v>35</v>
      </c>
      <c r="D1440" s="28" t="s">
        <v>72</v>
      </c>
      <c r="E1440" s="28" t="s">
        <v>96</v>
      </c>
      <c r="J1440" s="28" t="str">
        <f t="shared" si="46"/>
        <v>J.04</v>
      </c>
      <c r="K1440" s="28" t="str">
        <f t="shared" si="47"/>
        <v>F.04</v>
      </c>
    </row>
    <row r="1441" spans="1:11" x14ac:dyDescent="0.3">
      <c r="A1441" s="29">
        <v>18</v>
      </c>
      <c r="B1441" s="29">
        <v>2</v>
      </c>
      <c r="C1441" s="29">
        <v>36</v>
      </c>
      <c r="D1441" s="28" t="s">
        <v>108</v>
      </c>
      <c r="E1441" s="28" t="s">
        <v>48</v>
      </c>
      <c r="J1441" s="28" t="str">
        <f t="shared" si="46"/>
        <v>B.04</v>
      </c>
      <c r="K1441" s="28" t="str">
        <f t="shared" si="47"/>
        <v>L.04</v>
      </c>
    </row>
    <row r="1442" spans="1:11" x14ac:dyDescent="0.3">
      <c r="A1442" s="29">
        <v>18</v>
      </c>
      <c r="B1442" s="29">
        <v>2</v>
      </c>
      <c r="C1442" s="29">
        <v>37</v>
      </c>
      <c r="D1442" s="28" t="s">
        <v>143</v>
      </c>
      <c r="E1442" s="28" t="s">
        <v>121</v>
      </c>
      <c r="J1442" s="28" t="str">
        <f t="shared" si="46"/>
        <v>N.05</v>
      </c>
      <c r="K1442" s="28" t="str">
        <f t="shared" si="47"/>
        <v>P.05</v>
      </c>
    </row>
    <row r="1443" spans="1:11" x14ac:dyDescent="0.3">
      <c r="A1443" s="29">
        <v>18</v>
      </c>
      <c r="B1443" s="29">
        <v>2</v>
      </c>
      <c r="C1443" s="29">
        <v>38</v>
      </c>
      <c r="D1443" s="28" t="s">
        <v>149</v>
      </c>
      <c r="E1443" s="28" t="s">
        <v>155</v>
      </c>
      <c r="J1443" s="28" t="str">
        <f t="shared" si="46"/>
        <v>R.05</v>
      </c>
      <c r="K1443" s="28" t="str">
        <f t="shared" si="47"/>
        <v>Q.05</v>
      </c>
    </row>
    <row r="1444" spans="1:11" x14ac:dyDescent="0.3">
      <c r="A1444" s="29">
        <v>18</v>
      </c>
      <c r="B1444" s="29">
        <v>2</v>
      </c>
      <c r="C1444" s="29">
        <v>39</v>
      </c>
      <c r="D1444" s="28" t="s">
        <v>115</v>
      </c>
      <c r="E1444" s="28" t="s">
        <v>55</v>
      </c>
      <c r="J1444" s="28" t="str">
        <f t="shared" si="46"/>
        <v>C.05</v>
      </c>
      <c r="K1444" s="28" t="str">
        <f t="shared" si="47"/>
        <v>M.05</v>
      </c>
    </row>
    <row r="1445" spans="1:11" x14ac:dyDescent="0.3">
      <c r="A1445" s="29">
        <v>18</v>
      </c>
      <c r="B1445" s="29">
        <v>2</v>
      </c>
      <c r="C1445" s="29">
        <v>40</v>
      </c>
      <c r="D1445" s="28" t="s">
        <v>49</v>
      </c>
      <c r="E1445" s="28" t="s">
        <v>137</v>
      </c>
      <c r="J1445" s="28" t="str">
        <f t="shared" si="46"/>
        <v>O.05</v>
      </c>
      <c r="K1445" s="28" t="str">
        <f t="shared" si="47"/>
        <v>B.05</v>
      </c>
    </row>
    <row r="1446" spans="1:11" x14ac:dyDescent="0.3">
      <c r="A1446" s="29">
        <v>18</v>
      </c>
      <c r="B1446" s="29">
        <v>2</v>
      </c>
      <c r="C1446" s="29">
        <v>41</v>
      </c>
      <c r="D1446" s="28" t="s">
        <v>103</v>
      </c>
      <c r="E1446" s="28" t="s">
        <v>97</v>
      </c>
      <c r="J1446" s="28" t="str">
        <f t="shared" si="46"/>
        <v>J.05</v>
      </c>
      <c r="K1446" s="28" t="str">
        <f t="shared" si="47"/>
        <v>K.05</v>
      </c>
    </row>
    <row r="1447" spans="1:11" x14ac:dyDescent="0.3">
      <c r="A1447" s="29">
        <v>18</v>
      </c>
      <c r="B1447" s="29">
        <v>2</v>
      </c>
      <c r="C1447" s="29">
        <v>42</v>
      </c>
      <c r="D1447" s="28" t="s">
        <v>85</v>
      </c>
      <c r="E1447" s="28" t="s">
        <v>91</v>
      </c>
      <c r="J1447" s="28" t="str">
        <f t="shared" si="46"/>
        <v>I.05</v>
      </c>
      <c r="K1447" s="28" t="str">
        <f t="shared" si="47"/>
        <v>H.05</v>
      </c>
    </row>
    <row r="1448" spans="1:11" x14ac:dyDescent="0.3">
      <c r="A1448" s="29">
        <v>18</v>
      </c>
      <c r="B1448" s="29">
        <v>2</v>
      </c>
      <c r="C1448" s="29">
        <v>43</v>
      </c>
      <c r="D1448" s="28" t="s">
        <v>73</v>
      </c>
      <c r="E1448" s="28" t="s">
        <v>79</v>
      </c>
      <c r="J1448" s="28" t="str">
        <f t="shared" si="46"/>
        <v>G.05</v>
      </c>
      <c r="K1448" s="28" t="str">
        <f t="shared" si="47"/>
        <v>F.05</v>
      </c>
    </row>
    <row r="1449" spans="1:11" x14ac:dyDescent="0.3">
      <c r="A1449" s="29">
        <v>18</v>
      </c>
      <c r="B1449" s="29">
        <v>2</v>
      </c>
      <c r="C1449" s="29">
        <v>44</v>
      </c>
      <c r="D1449" s="28" t="s">
        <v>67</v>
      </c>
      <c r="E1449" s="28" t="s">
        <v>40</v>
      </c>
      <c r="J1449" s="28" t="str">
        <f t="shared" si="46"/>
        <v>A.05</v>
      </c>
      <c r="K1449" s="28" t="str">
        <f t="shared" si="47"/>
        <v>E.05</v>
      </c>
    </row>
    <row r="1450" spans="1:11" x14ac:dyDescent="0.3">
      <c r="A1450" s="29">
        <v>18</v>
      </c>
      <c r="B1450" s="29">
        <v>2</v>
      </c>
      <c r="C1450" s="29">
        <v>45</v>
      </c>
      <c r="D1450" s="28" t="s">
        <v>109</v>
      </c>
      <c r="E1450" s="28" t="s">
        <v>61</v>
      </c>
      <c r="J1450" s="28" t="str">
        <f t="shared" si="46"/>
        <v>D.05</v>
      </c>
      <c r="K1450" s="28" t="str">
        <f t="shared" si="47"/>
        <v>L.05</v>
      </c>
    </row>
    <row r="1451" spans="1:11" x14ac:dyDescent="0.3">
      <c r="A1451" s="29">
        <v>18</v>
      </c>
      <c r="B1451" s="29">
        <v>2</v>
      </c>
      <c r="C1451" s="29">
        <v>46</v>
      </c>
      <c r="D1451" s="28" t="s">
        <v>74</v>
      </c>
      <c r="E1451" s="28" t="s">
        <v>122</v>
      </c>
      <c r="J1451" s="28" t="str">
        <f t="shared" si="46"/>
        <v>N.06</v>
      </c>
      <c r="K1451" s="28" t="str">
        <f t="shared" si="47"/>
        <v>F.06</v>
      </c>
    </row>
    <row r="1452" spans="1:11" x14ac:dyDescent="0.3">
      <c r="A1452" s="29">
        <v>18</v>
      </c>
      <c r="B1452" s="29">
        <v>2</v>
      </c>
      <c r="C1452" s="29">
        <v>47</v>
      </c>
      <c r="D1452" s="28" t="s">
        <v>42</v>
      </c>
      <c r="E1452" s="28" t="s">
        <v>50</v>
      </c>
      <c r="J1452" s="28" t="str">
        <f t="shared" si="46"/>
        <v>B.06</v>
      </c>
      <c r="K1452" s="28" t="str">
        <f t="shared" si="47"/>
        <v>A.06</v>
      </c>
    </row>
    <row r="1453" spans="1:11" x14ac:dyDescent="0.3">
      <c r="A1453" s="29">
        <v>18</v>
      </c>
      <c r="B1453" s="29">
        <v>2</v>
      </c>
      <c r="C1453" s="29">
        <v>48</v>
      </c>
      <c r="D1453" s="28" t="s">
        <v>110</v>
      </c>
      <c r="E1453" s="28" t="s">
        <v>156</v>
      </c>
      <c r="J1453" s="28" t="str">
        <f t="shared" si="46"/>
        <v>R.06</v>
      </c>
      <c r="K1453" s="28" t="str">
        <f t="shared" si="47"/>
        <v>L.06</v>
      </c>
    </row>
    <row r="1454" spans="1:11" x14ac:dyDescent="0.3">
      <c r="A1454" s="29">
        <v>18</v>
      </c>
      <c r="B1454" s="29">
        <v>2</v>
      </c>
      <c r="C1454" s="29">
        <v>49</v>
      </c>
      <c r="D1454" s="28" t="s">
        <v>80</v>
      </c>
      <c r="E1454" s="28" t="s">
        <v>86</v>
      </c>
      <c r="J1454" s="28" t="str">
        <f t="shared" si="46"/>
        <v>H.06</v>
      </c>
      <c r="K1454" s="28" t="str">
        <f t="shared" si="47"/>
        <v>G.06</v>
      </c>
    </row>
    <row r="1455" spans="1:11" x14ac:dyDescent="0.3">
      <c r="A1455" s="29">
        <v>18</v>
      </c>
      <c r="B1455" s="29">
        <v>2</v>
      </c>
      <c r="C1455" s="29">
        <v>50</v>
      </c>
      <c r="D1455" s="28" t="s">
        <v>104</v>
      </c>
      <c r="E1455" s="28" t="s">
        <v>138</v>
      </c>
      <c r="J1455" s="28" t="str">
        <f t="shared" si="46"/>
        <v>O.06</v>
      </c>
      <c r="K1455" s="28" t="str">
        <f t="shared" si="47"/>
        <v>K.06</v>
      </c>
    </row>
    <row r="1456" spans="1:11" x14ac:dyDescent="0.3">
      <c r="A1456" s="29">
        <v>18</v>
      </c>
      <c r="B1456" s="29">
        <v>2</v>
      </c>
      <c r="C1456" s="29">
        <v>51</v>
      </c>
      <c r="D1456" s="28" t="s">
        <v>92</v>
      </c>
      <c r="E1456" s="28" t="s">
        <v>98</v>
      </c>
      <c r="J1456" s="28" t="str">
        <f t="shared" si="46"/>
        <v>J.06</v>
      </c>
      <c r="K1456" s="28" t="str">
        <f t="shared" si="47"/>
        <v>I.06</v>
      </c>
    </row>
    <row r="1457" spans="1:11" x14ac:dyDescent="0.3">
      <c r="A1457" s="29">
        <v>18</v>
      </c>
      <c r="B1457" s="29">
        <v>2</v>
      </c>
      <c r="C1457" s="29">
        <v>52</v>
      </c>
      <c r="D1457" s="28" t="s">
        <v>144</v>
      </c>
      <c r="E1457" s="28" t="s">
        <v>62</v>
      </c>
      <c r="J1457" s="28" t="str">
        <f t="shared" si="46"/>
        <v>D.06</v>
      </c>
      <c r="K1457" s="28" t="str">
        <f t="shared" si="47"/>
        <v>P.06</v>
      </c>
    </row>
    <row r="1458" spans="1:11" x14ac:dyDescent="0.3">
      <c r="A1458" s="29">
        <v>18</v>
      </c>
      <c r="B1458" s="29">
        <v>2</v>
      </c>
      <c r="C1458" s="29">
        <v>53</v>
      </c>
      <c r="D1458" s="28" t="s">
        <v>150</v>
      </c>
      <c r="E1458" s="28" t="s">
        <v>116</v>
      </c>
      <c r="J1458" s="28" t="str">
        <f t="shared" si="46"/>
        <v>M.06</v>
      </c>
      <c r="K1458" s="28" t="str">
        <f t="shared" si="47"/>
        <v>Q.06</v>
      </c>
    </row>
    <row r="1459" spans="1:11" x14ac:dyDescent="0.3">
      <c r="A1459" s="29">
        <v>18</v>
      </c>
      <c r="B1459" s="29">
        <v>2</v>
      </c>
      <c r="C1459" s="29">
        <v>54</v>
      </c>
      <c r="D1459" s="28" t="s">
        <v>56</v>
      </c>
      <c r="E1459" s="28" t="s">
        <v>68</v>
      </c>
      <c r="J1459" s="28" t="str">
        <f t="shared" si="46"/>
        <v>E.06</v>
      </c>
      <c r="K1459" s="28" t="str">
        <f t="shared" si="47"/>
        <v>C.06</v>
      </c>
    </row>
    <row r="1460" spans="1:11" x14ac:dyDescent="0.3">
      <c r="A1460" s="29">
        <v>18</v>
      </c>
      <c r="B1460" s="29">
        <v>3</v>
      </c>
      <c r="C1460" s="29">
        <v>1</v>
      </c>
      <c r="D1460" s="28" t="s">
        <v>99</v>
      </c>
      <c r="E1460" s="28" t="s">
        <v>145</v>
      </c>
      <c r="J1460" s="28" t="str">
        <f t="shared" si="46"/>
        <v>Q.01</v>
      </c>
      <c r="K1460" s="28" t="str">
        <f t="shared" si="47"/>
        <v>K.01</v>
      </c>
    </row>
    <row r="1461" spans="1:11" x14ac:dyDescent="0.3">
      <c r="A1461" s="29">
        <v>18</v>
      </c>
      <c r="B1461" s="29">
        <v>3</v>
      </c>
      <c r="C1461" s="29">
        <v>2</v>
      </c>
      <c r="D1461" s="28" t="s">
        <v>105</v>
      </c>
      <c r="E1461" s="28" t="s">
        <v>127</v>
      </c>
      <c r="J1461" s="28" t="str">
        <f t="shared" si="46"/>
        <v>O.01</v>
      </c>
      <c r="K1461" s="28" t="str">
        <f t="shared" si="47"/>
        <v>L.01</v>
      </c>
    </row>
    <row r="1462" spans="1:11" x14ac:dyDescent="0.3">
      <c r="A1462" s="29">
        <v>18</v>
      </c>
      <c r="B1462" s="29">
        <v>3</v>
      </c>
      <c r="C1462" s="29">
        <v>3</v>
      </c>
      <c r="D1462" s="28" t="s">
        <v>69</v>
      </c>
      <c r="E1462" s="28" t="s">
        <v>81</v>
      </c>
      <c r="J1462" s="28" t="str">
        <f t="shared" si="46"/>
        <v>H.01</v>
      </c>
      <c r="K1462" s="28" t="str">
        <f t="shared" si="47"/>
        <v>F.01</v>
      </c>
    </row>
    <row r="1463" spans="1:11" x14ac:dyDescent="0.3">
      <c r="A1463" s="29">
        <v>18</v>
      </c>
      <c r="B1463" s="29">
        <v>3</v>
      </c>
      <c r="C1463" s="29">
        <v>4</v>
      </c>
      <c r="D1463" s="28" t="s">
        <v>93</v>
      </c>
      <c r="E1463" s="28" t="s">
        <v>57</v>
      </c>
      <c r="J1463" s="28" t="str">
        <f t="shared" si="46"/>
        <v>D.01</v>
      </c>
      <c r="K1463" s="28" t="str">
        <f t="shared" si="47"/>
        <v>J.01</v>
      </c>
    </row>
    <row r="1464" spans="1:11" x14ac:dyDescent="0.3">
      <c r="A1464" s="29">
        <v>18</v>
      </c>
      <c r="B1464" s="29">
        <v>3</v>
      </c>
      <c r="C1464" s="29">
        <v>5</v>
      </c>
      <c r="D1464" s="28" t="s">
        <v>139</v>
      </c>
      <c r="E1464" s="28" t="s">
        <v>32</v>
      </c>
      <c r="J1464" s="28" t="str">
        <f t="shared" si="46"/>
        <v>A.01</v>
      </c>
      <c r="K1464" s="28" t="str">
        <f t="shared" si="47"/>
        <v>P.01</v>
      </c>
    </row>
    <row r="1465" spans="1:11" x14ac:dyDescent="0.3">
      <c r="A1465" s="29">
        <v>18</v>
      </c>
      <c r="B1465" s="29">
        <v>3</v>
      </c>
      <c r="C1465" s="29">
        <v>6</v>
      </c>
      <c r="D1465" s="28" t="s">
        <v>63</v>
      </c>
      <c r="E1465" s="28" t="s">
        <v>45</v>
      </c>
      <c r="J1465" s="28" t="str">
        <f t="shared" si="46"/>
        <v>B.01</v>
      </c>
      <c r="K1465" s="28" t="str">
        <f t="shared" si="47"/>
        <v>E.01</v>
      </c>
    </row>
    <row r="1466" spans="1:11" x14ac:dyDescent="0.3">
      <c r="A1466" s="29">
        <v>18</v>
      </c>
      <c r="B1466" s="29">
        <v>3</v>
      </c>
      <c r="C1466" s="29">
        <v>7</v>
      </c>
      <c r="D1466" s="28" t="s">
        <v>87</v>
      </c>
      <c r="E1466" s="28" t="s">
        <v>75</v>
      </c>
      <c r="J1466" s="28" t="str">
        <f t="shared" si="46"/>
        <v>G.01</v>
      </c>
      <c r="K1466" s="28" t="str">
        <f t="shared" si="47"/>
        <v>I.01</v>
      </c>
    </row>
    <row r="1467" spans="1:11" x14ac:dyDescent="0.3">
      <c r="A1467" s="29">
        <v>18</v>
      </c>
      <c r="B1467" s="29">
        <v>3</v>
      </c>
      <c r="C1467" s="29">
        <v>8</v>
      </c>
      <c r="D1467" s="28" t="s">
        <v>51</v>
      </c>
      <c r="E1467" s="28" t="s">
        <v>151</v>
      </c>
      <c r="J1467" s="28" t="str">
        <f t="shared" si="46"/>
        <v>R.01</v>
      </c>
      <c r="K1467" s="28" t="str">
        <f t="shared" si="47"/>
        <v>C.01</v>
      </c>
    </row>
    <row r="1468" spans="1:11" x14ac:dyDescent="0.3">
      <c r="A1468" s="29">
        <v>18</v>
      </c>
      <c r="B1468" s="29">
        <v>3</v>
      </c>
      <c r="C1468" s="29">
        <v>9</v>
      </c>
      <c r="D1468" s="28" t="s">
        <v>117</v>
      </c>
      <c r="E1468" s="28" t="s">
        <v>111</v>
      </c>
      <c r="J1468" s="28" t="str">
        <f t="shared" si="46"/>
        <v>M.01</v>
      </c>
      <c r="K1468" s="28" t="str">
        <f t="shared" si="47"/>
        <v>N.01</v>
      </c>
    </row>
    <row r="1469" spans="1:11" x14ac:dyDescent="0.3">
      <c r="A1469" s="29">
        <v>18</v>
      </c>
      <c r="B1469" s="29">
        <v>3</v>
      </c>
      <c r="C1469" s="29">
        <v>10</v>
      </c>
      <c r="D1469" s="28" t="s">
        <v>152</v>
      </c>
      <c r="E1469" s="28" t="s">
        <v>140</v>
      </c>
      <c r="J1469" s="28" t="str">
        <f t="shared" si="46"/>
        <v>P.02</v>
      </c>
      <c r="K1469" s="28" t="str">
        <f t="shared" si="47"/>
        <v>R.02</v>
      </c>
    </row>
    <row r="1470" spans="1:11" x14ac:dyDescent="0.3">
      <c r="A1470" s="29">
        <v>18</v>
      </c>
      <c r="B1470" s="29">
        <v>3</v>
      </c>
      <c r="C1470" s="29">
        <v>11</v>
      </c>
      <c r="D1470" s="28" t="s">
        <v>106</v>
      </c>
      <c r="E1470" s="28" t="s">
        <v>112</v>
      </c>
      <c r="J1470" s="28" t="str">
        <f t="shared" si="46"/>
        <v>M.02</v>
      </c>
      <c r="K1470" s="28" t="str">
        <f t="shared" si="47"/>
        <v>L.02</v>
      </c>
    </row>
    <row r="1471" spans="1:11" x14ac:dyDescent="0.3">
      <c r="A1471" s="29">
        <v>18</v>
      </c>
      <c r="B1471" s="29">
        <v>3</v>
      </c>
      <c r="C1471" s="29">
        <v>12</v>
      </c>
      <c r="D1471" s="28" t="s">
        <v>52</v>
      </c>
      <c r="E1471" s="28" t="s">
        <v>34</v>
      </c>
      <c r="J1471" s="28" t="str">
        <f t="shared" si="46"/>
        <v>A.02</v>
      </c>
      <c r="K1471" s="28" t="str">
        <f t="shared" si="47"/>
        <v>C.02</v>
      </c>
    </row>
    <row r="1472" spans="1:11" x14ac:dyDescent="0.3">
      <c r="A1472" s="29">
        <v>18</v>
      </c>
      <c r="B1472" s="29">
        <v>3</v>
      </c>
      <c r="C1472" s="29">
        <v>13</v>
      </c>
      <c r="D1472" s="28" t="s">
        <v>46</v>
      </c>
      <c r="E1472" s="28" t="s">
        <v>88</v>
      </c>
      <c r="J1472" s="28" t="str">
        <f t="shared" si="46"/>
        <v>I.02</v>
      </c>
      <c r="K1472" s="28" t="str">
        <f t="shared" si="47"/>
        <v>B.02</v>
      </c>
    </row>
    <row r="1473" spans="1:11" x14ac:dyDescent="0.3">
      <c r="A1473" s="29">
        <v>18</v>
      </c>
      <c r="B1473" s="29">
        <v>3</v>
      </c>
      <c r="C1473" s="29">
        <v>14</v>
      </c>
      <c r="D1473" s="28" t="s">
        <v>70</v>
      </c>
      <c r="E1473" s="28" t="s">
        <v>146</v>
      </c>
      <c r="J1473" s="28" t="str">
        <f t="shared" si="46"/>
        <v>Q.02</v>
      </c>
      <c r="K1473" s="28" t="str">
        <f t="shared" si="47"/>
        <v>F.02</v>
      </c>
    </row>
    <row r="1474" spans="1:11" x14ac:dyDescent="0.3">
      <c r="A1474" s="29">
        <v>18</v>
      </c>
      <c r="B1474" s="29">
        <v>3</v>
      </c>
      <c r="C1474" s="29">
        <v>15</v>
      </c>
      <c r="D1474" s="28" t="s">
        <v>82</v>
      </c>
      <c r="E1474" s="28" t="s">
        <v>100</v>
      </c>
      <c r="J1474" s="28" t="str">
        <f t="shared" si="46"/>
        <v>K.02</v>
      </c>
      <c r="K1474" s="28" t="str">
        <f t="shared" si="47"/>
        <v>H.02</v>
      </c>
    </row>
    <row r="1475" spans="1:11" x14ac:dyDescent="0.3">
      <c r="A1475" s="29">
        <v>18</v>
      </c>
      <c r="B1475" s="29">
        <v>3</v>
      </c>
      <c r="C1475" s="29">
        <v>16</v>
      </c>
      <c r="D1475" s="28" t="s">
        <v>134</v>
      </c>
      <c r="E1475" s="28" t="s">
        <v>76</v>
      </c>
      <c r="J1475" s="28" t="str">
        <f t="shared" si="46"/>
        <v>G.02</v>
      </c>
      <c r="K1475" s="28" t="str">
        <f t="shared" si="47"/>
        <v>O.02</v>
      </c>
    </row>
    <row r="1476" spans="1:11" x14ac:dyDescent="0.3">
      <c r="A1476" s="29">
        <v>18</v>
      </c>
      <c r="B1476" s="29">
        <v>3</v>
      </c>
      <c r="C1476" s="29">
        <v>17</v>
      </c>
      <c r="D1476" s="28" t="s">
        <v>64</v>
      </c>
      <c r="E1476" s="28" t="s">
        <v>58</v>
      </c>
      <c r="J1476" s="28" t="str">
        <f t="shared" si="46"/>
        <v>D.02</v>
      </c>
      <c r="K1476" s="28" t="str">
        <f t="shared" si="47"/>
        <v>E.02</v>
      </c>
    </row>
    <row r="1477" spans="1:11" x14ac:dyDescent="0.3">
      <c r="A1477" s="29">
        <v>18</v>
      </c>
      <c r="B1477" s="29">
        <v>3</v>
      </c>
      <c r="C1477" s="29">
        <v>18</v>
      </c>
      <c r="D1477" s="28" t="s">
        <v>118</v>
      </c>
      <c r="E1477" s="28" t="s">
        <v>94</v>
      </c>
      <c r="J1477" s="28" t="str">
        <f t="shared" si="46"/>
        <v>J.02</v>
      </c>
      <c r="K1477" s="28" t="str">
        <f t="shared" si="47"/>
        <v>N.02</v>
      </c>
    </row>
    <row r="1478" spans="1:11" x14ac:dyDescent="0.3">
      <c r="A1478" s="29">
        <v>18</v>
      </c>
      <c r="B1478" s="29">
        <v>3</v>
      </c>
      <c r="C1478" s="29">
        <v>19</v>
      </c>
      <c r="D1478" s="28" t="s">
        <v>47</v>
      </c>
      <c r="E1478" s="28" t="s">
        <v>153</v>
      </c>
      <c r="J1478" s="28" t="str">
        <f t="shared" si="46"/>
        <v>R.03</v>
      </c>
      <c r="K1478" s="28" t="str">
        <f t="shared" si="47"/>
        <v>B.03</v>
      </c>
    </row>
    <row r="1479" spans="1:11" x14ac:dyDescent="0.3">
      <c r="A1479" s="29">
        <v>18</v>
      </c>
      <c r="B1479" s="29">
        <v>3</v>
      </c>
      <c r="C1479" s="29">
        <v>20</v>
      </c>
      <c r="D1479" s="28" t="s">
        <v>95</v>
      </c>
      <c r="E1479" s="28" t="s">
        <v>141</v>
      </c>
      <c r="J1479" s="28" t="str">
        <f t="shared" si="46"/>
        <v>P.03</v>
      </c>
      <c r="K1479" s="28" t="str">
        <f t="shared" si="47"/>
        <v>J.03</v>
      </c>
    </row>
    <row r="1480" spans="1:11" x14ac:dyDescent="0.3">
      <c r="A1480" s="29">
        <v>18</v>
      </c>
      <c r="B1480" s="29">
        <v>3</v>
      </c>
      <c r="C1480" s="29">
        <v>21</v>
      </c>
      <c r="D1480" s="28" t="s">
        <v>89</v>
      </c>
      <c r="E1480" s="28" t="s">
        <v>36</v>
      </c>
      <c r="J1480" s="28" t="str">
        <f t="shared" si="46"/>
        <v>A.03</v>
      </c>
      <c r="K1480" s="28" t="str">
        <f t="shared" si="47"/>
        <v>I.03</v>
      </c>
    </row>
    <row r="1481" spans="1:11" x14ac:dyDescent="0.3">
      <c r="A1481" s="29">
        <v>18</v>
      </c>
      <c r="B1481" s="29">
        <v>3</v>
      </c>
      <c r="C1481" s="29">
        <v>22</v>
      </c>
      <c r="D1481" s="28" t="s">
        <v>135</v>
      </c>
      <c r="E1481" s="28" t="s">
        <v>107</v>
      </c>
      <c r="J1481" s="28" t="str">
        <f t="shared" si="46"/>
        <v>L.03</v>
      </c>
      <c r="K1481" s="28" t="str">
        <f t="shared" si="47"/>
        <v>O.03</v>
      </c>
    </row>
    <row r="1482" spans="1:11" x14ac:dyDescent="0.3">
      <c r="A1482" s="29">
        <v>18</v>
      </c>
      <c r="B1482" s="29">
        <v>3</v>
      </c>
      <c r="C1482" s="29">
        <v>23</v>
      </c>
      <c r="D1482" s="28" t="s">
        <v>113</v>
      </c>
      <c r="E1482" s="28" t="s">
        <v>83</v>
      </c>
      <c r="J1482" s="28" t="str">
        <f t="shared" si="46"/>
        <v>H.03</v>
      </c>
      <c r="K1482" s="28" t="str">
        <f t="shared" si="47"/>
        <v>M.03</v>
      </c>
    </row>
    <row r="1483" spans="1:11" x14ac:dyDescent="0.3">
      <c r="A1483" s="29">
        <v>18</v>
      </c>
      <c r="B1483" s="29">
        <v>3</v>
      </c>
      <c r="C1483" s="29">
        <v>24</v>
      </c>
      <c r="D1483" s="28" t="s">
        <v>101</v>
      </c>
      <c r="E1483" s="28" t="s">
        <v>59</v>
      </c>
      <c r="J1483" s="28" t="str">
        <f t="shared" si="46"/>
        <v>D.03</v>
      </c>
      <c r="K1483" s="28" t="str">
        <f t="shared" si="47"/>
        <v>K.03</v>
      </c>
    </row>
    <row r="1484" spans="1:11" x14ac:dyDescent="0.3">
      <c r="A1484" s="29">
        <v>18</v>
      </c>
      <c r="B1484" s="29">
        <v>3</v>
      </c>
      <c r="C1484" s="29">
        <v>25</v>
      </c>
      <c r="D1484" s="28" t="s">
        <v>53</v>
      </c>
      <c r="E1484" s="28" t="s">
        <v>71</v>
      </c>
      <c r="J1484" s="28" t="str">
        <f t="shared" si="46"/>
        <v>F.03</v>
      </c>
      <c r="K1484" s="28" t="str">
        <f t="shared" si="47"/>
        <v>C.03</v>
      </c>
    </row>
    <row r="1485" spans="1:11" x14ac:dyDescent="0.3">
      <c r="A1485" s="29">
        <v>18</v>
      </c>
      <c r="B1485" s="29">
        <v>3</v>
      </c>
      <c r="C1485" s="29">
        <v>26</v>
      </c>
      <c r="D1485" s="28" t="s">
        <v>77</v>
      </c>
      <c r="E1485" s="28" t="s">
        <v>65</v>
      </c>
      <c r="J1485" s="28" t="str">
        <f t="shared" si="46"/>
        <v>E.03</v>
      </c>
      <c r="K1485" s="28" t="str">
        <f t="shared" si="47"/>
        <v>G.03</v>
      </c>
    </row>
    <row r="1486" spans="1:11" x14ac:dyDescent="0.3">
      <c r="A1486" s="29">
        <v>18</v>
      </c>
      <c r="B1486" s="29">
        <v>3</v>
      </c>
      <c r="C1486" s="29">
        <v>27</v>
      </c>
      <c r="D1486" s="28" t="s">
        <v>119</v>
      </c>
      <c r="E1486" s="28" t="s">
        <v>147</v>
      </c>
      <c r="J1486" s="28" t="str">
        <f t="shared" si="46"/>
        <v>Q.03</v>
      </c>
      <c r="K1486" s="28" t="str">
        <f t="shared" si="47"/>
        <v>N.03</v>
      </c>
    </row>
    <row r="1487" spans="1:11" x14ac:dyDescent="0.3">
      <c r="A1487" s="29">
        <v>18</v>
      </c>
      <c r="B1487" s="29">
        <v>3</v>
      </c>
      <c r="C1487" s="29">
        <v>28</v>
      </c>
      <c r="D1487" s="28" t="s">
        <v>90</v>
      </c>
      <c r="E1487" s="28" t="s">
        <v>120</v>
      </c>
      <c r="J1487" s="28" t="str">
        <f t="shared" si="46"/>
        <v>N.04</v>
      </c>
      <c r="K1487" s="28" t="str">
        <f t="shared" si="47"/>
        <v>I.04</v>
      </c>
    </row>
    <row r="1488" spans="1:11" x14ac:dyDescent="0.3">
      <c r="A1488" s="29">
        <v>18</v>
      </c>
      <c r="B1488" s="29">
        <v>3</v>
      </c>
      <c r="C1488" s="29">
        <v>29</v>
      </c>
      <c r="D1488" s="28" t="s">
        <v>114</v>
      </c>
      <c r="E1488" s="28" t="s">
        <v>96</v>
      </c>
      <c r="J1488" s="28" t="str">
        <f t="shared" si="46"/>
        <v>J.04</v>
      </c>
      <c r="K1488" s="28" t="str">
        <f t="shared" si="47"/>
        <v>M.04</v>
      </c>
    </row>
    <row r="1489" spans="1:11" x14ac:dyDescent="0.3">
      <c r="A1489" s="29">
        <v>18</v>
      </c>
      <c r="B1489" s="29">
        <v>3</v>
      </c>
      <c r="C1489" s="29">
        <v>30</v>
      </c>
      <c r="D1489" s="28" t="s">
        <v>60</v>
      </c>
      <c r="E1489" s="28" t="s">
        <v>54</v>
      </c>
      <c r="J1489" s="28" t="str">
        <f t="shared" si="46"/>
        <v>C.04</v>
      </c>
      <c r="K1489" s="28" t="str">
        <f t="shared" si="47"/>
        <v>D.04</v>
      </c>
    </row>
    <row r="1490" spans="1:11" x14ac:dyDescent="0.3">
      <c r="A1490" s="29">
        <v>18</v>
      </c>
      <c r="B1490" s="29">
        <v>3</v>
      </c>
      <c r="C1490" s="29">
        <v>31</v>
      </c>
      <c r="D1490" s="28" t="s">
        <v>148</v>
      </c>
      <c r="E1490" s="28" t="s">
        <v>48</v>
      </c>
      <c r="J1490" s="28" t="str">
        <f t="shared" si="46"/>
        <v>B.04</v>
      </c>
      <c r="K1490" s="28" t="str">
        <f t="shared" si="47"/>
        <v>Q.04</v>
      </c>
    </row>
    <row r="1491" spans="1:11" x14ac:dyDescent="0.3">
      <c r="A1491" s="29">
        <v>18</v>
      </c>
      <c r="B1491" s="29">
        <v>3</v>
      </c>
      <c r="C1491" s="29">
        <v>32</v>
      </c>
      <c r="D1491" s="28" t="s">
        <v>84</v>
      </c>
      <c r="E1491" s="28" t="s">
        <v>136</v>
      </c>
      <c r="J1491" s="28" t="str">
        <f t="shared" si="46"/>
        <v>O.04</v>
      </c>
      <c r="K1491" s="28" t="str">
        <f t="shared" si="47"/>
        <v>H.04</v>
      </c>
    </row>
    <row r="1492" spans="1:11" x14ac:dyDescent="0.3">
      <c r="A1492" s="29">
        <v>18</v>
      </c>
      <c r="B1492" s="29">
        <v>3</v>
      </c>
      <c r="C1492" s="29">
        <v>33</v>
      </c>
      <c r="D1492" s="28" t="s">
        <v>66</v>
      </c>
      <c r="E1492" s="28" t="s">
        <v>154</v>
      </c>
      <c r="J1492" s="28" t="str">
        <f t="shared" si="46"/>
        <v>R.04</v>
      </c>
      <c r="K1492" s="28" t="str">
        <f t="shared" si="47"/>
        <v>E.04</v>
      </c>
    </row>
    <row r="1493" spans="1:11" x14ac:dyDescent="0.3">
      <c r="A1493" s="29">
        <v>18</v>
      </c>
      <c r="B1493" s="29">
        <v>3</v>
      </c>
      <c r="C1493" s="29">
        <v>34</v>
      </c>
      <c r="D1493" s="28" t="s">
        <v>102</v>
      </c>
      <c r="E1493" s="28" t="s">
        <v>142</v>
      </c>
      <c r="J1493" s="28" t="str">
        <f t="shared" si="46"/>
        <v>P.04</v>
      </c>
      <c r="K1493" s="28" t="str">
        <f t="shared" si="47"/>
        <v>K.04</v>
      </c>
    </row>
    <row r="1494" spans="1:11" x14ac:dyDescent="0.3">
      <c r="A1494" s="29">
        <v>18</v>
      </c>
      <c r="B1494" s="29">
        <v>3</v>
      </c>
      <c r="C1494" s="29">
        <v>35</v>
      </c>
      <c r="D1494" s="28" t="s">
        <v>72</v>
      </c>
      <c r="E1494" s="28" t="s">
        <v>78</v>
      </c>
      <c r="J1494" s="28" t="str">
        <f t="shared" si="46"/>
        <v>G.04</v>
      </c>
      <c r="K1494" s="28" t="str">
        <f t="shared" si="47"/>
        <v>F.04</v>
      </c>
    </row>
    <row r="1495" spans="1:11" x14ac:dyDescent="0.3">
      <c r="A1495" s="29">
        <v>18</v>
      </c>
      <c r="B1495" s="29">
        <v>3</v>
      </c>
      <c r="C1495" s="29">
        <v>36</v>
      </c>
      <c r="D1495" s="28" t="s">
        <v>108</v>
      </c>
      <c r="E1495" s="28" t="s">
        <v>38</v>
      </c>
      <c r="J1495" s="28" t="str">
        <f t="shared" si="46"/>
        <v>A.04</v>
      </c>
      <c r="K1495" s="28" t="str">
        <f t="shared" si="47"/>
        <v>L.04</v>
      </c>
    </row>
    <row r="1496" spans="1:11" x14ac:dyDescent="0.3">
      <c r="A1496" s="29">
        <v>18</v>
      </c>
      <c r="B1496" s="29">
        <v>3</v>
      </c>
      <c r="C1496" s="29">
        <v>37</v>
      </c>
      <c r="D1496" s="28" t="s">
        <v>55</v>
      </c>
      <c r="E1496" s="28" t="s">
        <v>97</v>
      </c>
      <c r="J1496" s="28" t="str">
        <f t="shared" si="46"/>
        <v>J.05</v>
      </c>
      <c r="K1496" s="28" t="str">
        <f t="shared" si="47"/>
        <v>C.05</v>
      </c>
    </row>
    <row r="1497" spans="1:11" x14ac:dyDescent="0.3">
      <c r="A1497" s="29">
        <v>18</v>
      </c>
      <c r="B1497" s="29">
        <v>3</v>
      </c>
      <c r="C1497" s="29">
        <v>38</v>
      </c>
      <c r="D1497" s="28" t="s">
        <v>40</v>
      </c>
      <c r="E1497" s="28" t="s">
        <v>137</v>
      </c>
      <c r="J1497" s="28" t="str">
        <f t="shared" si="46"/>
        <v>O.05</v>
      </c>
      <c r="K1497" s="28" t="str">
        <f t="shared" si="47"/>
        <v>A.05</v>
      </c>
    </row>
    <row r="1498" spans="1:11" x14ac:dyDescent="0.3">
      <c r="A1498" s="29">
        <v>18</v>
      </c>
      <c r="B1498" s="29">
        <v>3</v>
      </c>
      <c r="C1498" s="29">
        <v>39</v>
      </c>
      <c r="D1498" s="28" t="s">
        <v>155</v>
      </c>
      <c r="E1498" s="28" t="s">
        <v>143</v>
      </c>
      <c r="J1498" s="28" t="str">
        <f t="shared" si="46"/>
        <v>P.05</v>
      </c>
      <c r="K1498" s="28" t="str">
        <f t="shared" si="47"/>
        <v>R.05</v>
      </c>
    </row>
    <row r="1499" spans="1:11" x14ac:dyDescent="0.3">
      <c r="A1499" s="29">
        <v>18</v>
      </c>
      <c r="B1499" s="29">
        <v>3</v>
      </c>
      <c r="C1499" s="29">
        <v>40</v>
      </c>
      <c r="D1499" s="28" t="s">
        <v>79</v>
      </c>
      <c r="E1499" s="28" t="s">
        <v>115</v>
      </c>
      <c r="J1499" s="28" t="str">
        <f t="shared" si="46"/>
        <v>M.05</v>
      </c>
      <c r="K1499" s="28" t="str">
        <f t="shared" si="47"/>
        <v>G.05</v>
      </c>
    </row>
    <row r="1500" spans="1:11" x14ac:dyDescent="0.3">
      <c r="A1500" s="29">
        <v>18</v>
      </c>
      <c r="B1500" s="29">
        <v>3</v>
      </c>
      <c r="C1500" s="29">
        <v>41</v>
      </c>
      <c r="D1500" s="28" t="s">
        <v>91</v>
      </c>
      <c r="E1500" s="28" t="s">
        <v>73</v>
      </c>
      <c r="J1500" s="28" t="str">
        <f t="shared" si="46"/>
        <v>F.05</v>
      </c>
      <c r="K1500" s="28" t="str">
        <f t="shared" si="47"/>
        <v>I.05</v>
      </c>
    </row>
    <row r="1501" spans="1:11" x14ac:dyDescent="0.3">
      <c r="A1501" s="29">
        <v>18</v>
      </c>
      <c r="B1501" s="29">
        <v>3</v>
      </c>
      <c r="C1501" s="29">
        <v>42</v>
      </c>
      <c r="D1501" s="28" t="s">
        <v>109</v>
      </c>
      <c r="E1501" s="28" t="s">
        <v>67</v>
      </c>
      <c r="J1501" s="28" t="str">
        <f t="shared" ref="J1501:J1564" si="48">E1501</f>
        <v>E.05</v>
      </c>
      <c r="K1501" s="28" t="str">
        <f t="shared" ref="K1501:K1564" si="49">D1501</f>
        <v>L.05</v>
      </c>
    </row>
    <row r="1502" spans="1:11" x14ac:dyDescent="0.3">
      <c r="A1502" s="29">
        <v>18</v>
      </c>
      <c r="B1502" s="29">
        <v>3</v>
      </c>
      <c r="C1502" s="29">
        <v>43</v>
      </c>
      <c r="D1502" s="28" t="s">
        <v>61</v>
      </c>
      <c r="E1502" s="28" t="s">
        <v>85</v>
      </c>
      <c r="J1502" s="28" t="str">
        <f t="shared" si="48"/>
        <v>H.05</v>
      </c>
      <c r="K1502" s="28" t="str">
        <f t="shared" si="49"/>
        <v>D.05</v>
      </c>
    </row>
    <row r="1503" spans="1:11" x14ac:dyDescent="0.3">
      <c r="A1503" s="29">
        <v>18</v>
      </c>
      <c r="B1503" s="29">
        <v>3</v>
      </c>
      <c r="C1503" s="29">
        <v>44</v>
      </c>
      <c r="D1503" s="28" t="s">
        <v>121</v>
      </c>
      <c r="E1503" s="28" t="s">
        <v>103</v>
      </c>
      <c r="J1503" s="28" t="str">
        <f t="shared" si="48"/>
        <v>K.05</v>
      </c>
      <c r="K1503" s="28" t="str">
        <f t="shared" si="49"/>
        <v>N.05</v>
      </c>
    </row>
    <row r="1504" spans="1:11" x14ac:dyDescent="0.3">
      <c r="A1504" s="29">
        <v>18</v>
      </c>
      <c r="B1504" s="29">
        <v>3</v>
      </c>
      <c r="C1504" s="29">
        <v>45</v>
      </c>
      <c r="D1504" s="28" t="s">
        <v>49</v>
      </c>
      <c r="E1504" s="28" t="s">
        <v>149</v>
      </c>
      <c r="J1504" s="28" t="str">
        <f t="shared" si="48"/>
        <v>Q.05</v>
      </c>
      <c r="K1504" s="28" t="str">
        <f t="shared" si="49"/>
        <v>B.05</v>
      </c>
    </row>
    <row r="1505" spans="1:11" x14ac:dyDescent="0.3">
      <c r="A1505" s="29">
        <v>18</v>
      </c>
      <c r="B1505" s="29">
        <v>3</v>
      </c>
      <c r="C1505" s="29">
        <v>46</v>
      </c>
      <c r="D1505" s="28" t="s">
        <v>74</v>
      </c>
      <c r="E1505" s="28" t="s">
        <v>104</v>
      </c>
      <c r="J1505" s="28" t="str">
        <f t="shared" si="48"/>
        <v>K.06</v>
      </c>
      <c r="K1505" s="28" t="str">
        <f t="shared" si="49"/>
        <v>F.06</v>
      </c>
    </row>
    <row r="1506" spans="1:11" x14ac:dyDescent="0.3">
      <c r="A1506" s="29">
        <v>18</v>
      </c>
      <c r="B1506" s="29">
        <v>3</v>
      </c>
      <c r="C1506" s="29">
        <v>47</v>
      </c>
      <c r="D1506" s="28" t="s">
        <v>150</v>
      </c>
      <c r="E1506" s="28" t="s">
        <v>80</v>
      </c>
      <c r="J1506" s="28" t="str">
        <f t="shared" si="48"/>
        <v>G.06</v>
      </c>
      <c r="K1506" s="28" t="str">
        <f t="shared" si="49"/>
        <v>Q.06</v>
      </c>
    </row>
    <row r="1507" spans="1:11" x14ac:dyDescent="0.3">
      <c r="A1507" s="29">
        <v>18</v>
      </c>
      <c r="B1507" s="29">
        <v>3</v>
      </c>
      <c r="C1507" s="29">
        <v>48</v>
      </c>
      <c r="D1507" s="28" t="s">
        <v>62</v>
      </c>
      <c r="E1507" s="28" t="s">
        <v>92</v>
      </c>
      <c r="J1507" s="28" t="str">
        <f t="shared" si="48"/>
        <v>I.06</v>
      </c>
      <c r="K1507" s="28" t="str">
        <f t="shared" si="49"/>
        <v>D.06</v>
      </c>
    </row>
    <row r="1508" spans="1:11" x14ac:dyDescent="0.3">
      <c r="A1508" s="29">
        <v>18</v>
      </c>
      <c r="B1508" s="29">
        <v>3</v>
      </c>
      <c r="C1508" s="29">
        <v>49</v>
      </c>
      <c r="D1508" s="28" t="s">
        <v>42</v>
      </c>
      <c r="E1508" s="28" t="s">
        <v>122</v>
      </c>
      <c r="J1508" s="28" t="str">
        <f t="shared" si="48"/>
        <v>N.06</v>
      </c>
      <c r="K1508" s="28" t="str">
        <f t="shared" si="49"/>
        <v>A.06</v>
      </c>
    </row>
    <row r="1509" spans="1:11" x14ac:dyDescent="0.3">
      <c r="A1509" s="29">
        <v>18</v>
      </c>
      <c r="B1509" s="29">
        <v>3</v>
      </c>
      <c r="C1509" s="29">
        <v>50</v>
      </c>
      <c r="D1509" s="28" t="s">
        <v>144</v>
      </c>
      <c r="E1509" s="28" t="s">
        <v>110</v>
      </c>
      <c r="J1509" s="28" t="str">
        <f t="shared" si="48"/>
        <v>L.06</v>
      </c>
      <c r="K1509" s="28" t="str">
        <f t="shared" si="49"/>
        <v>P.06</v>
      </c>
    </row>
    <row r="1510" spans="1:11" x14ac:dyDescent="0.3">
      <c r="A1510" s="29">
        <v>18</v>
      </c>
      <c r="B1510" s="29">
        <v>3</v>
      </c>
      <c r="C1510" s="29">
        <v>51</v>
      </c>
      <c r="D1510" s="28" t="s">
        <v>50</v>
      </c>
      <c r="E1510" s="28" t="s">
        <v>56</v>
      </c>
      <c r="J1510" s="28" t="str">
        <f t="shared" si="48"/>
        <v>C.06</v>
      </c>
      <c r="K1510" s="28" t="str">
        <f t="shared" si="49"/>
        <v>B.06</v>
      </c>
    </row>
    <row r="1511" spans="1:11" x14ac:dyDescent="0.3">
      <c r="A1511" s="29">
        <v>18</v>
      </c>
      <c r="B1511" s="29">
        <v>3</v>
      </c>
      <c r="C1511" s="29">
        <v>52</v>
      </c>
      <c r="D1511" s="28" t="s">
        <v>116</v>
      </c>
      <c r="E1511" s="28" t="s">
        <v>156</v>
      </c>
      <c r="J1511" s="28" t="str">
        <f t="shared" si="48"/>
        <v>R.06</v>
      </c>
      <c r="K1511" s="28" t="str">
        <f t="shared" si="49"/>
        <v>M.06</v>
      </c>
    </row>
    <row r="1512" spans="1:11" x14ac:dyDescent="0.3">
      <c r="A1512" s="29">
        <v>18</v>
      </c>
      <c r="B1512" s="29">
        <v>3</v>
      </c>
      <c r="C1512" s="29">
        <v>53</v>
      </c>
      <c r="D1512" s="28" t="s">
        <v>86</v>
      </c>
      <c r="E1512" s="28" t="s">
        <v>68</v>
      </c>
      <c r="J1512" s="28" t="str">
        <f t="shared" si="48"/>
        <v>E.06</v>
      </c>
      <c r="K1512" s="28" t="str">
        <f t="shared" si="49"/>
        <v>H.06</v>
      </c>
    </row>
    <row r="1513" spans="1:11" x14ac:dyDescent="0.3">
      <c r="A1513" s="29">
        <v>18</v>
      </c>
      <c r="B1513" s="29">
        <v>3</v>
      </c>
      <c r="C1513" s="29">
        <v>54</v>
      </c>
      <c r="D1513" s="28" t="s">
        <v>98</v>
      </c>
      <c r="E1513" s="28" t="s">
        <v>138</v>
      </c>
      <c r="J1513" s="28" t="str">
        <f t="shared" si="48"/>
        <v>O.06</v>
      </c>
      <c r="K1513" s="28" t="str">
        <f t="shared" si="49"/>
        <v>J.06</v>
      </c>
    </row>
    <row r="1514" spans="1:11" x14ac:dyDescent="0.3">
      <c r="A1514" s="29">
        <v>19</v>
      </c>
      <c r="B1514" s="29">
        <v>1</v>
      </c>
      <c r="C1514" s="29">
        <v>1</v>
      </c>
      <c r="D1514" s="28" t="s">
        <v>45</v>
      </c>
      <c r="E1514" s="28" t="s">
        <v>145</v>
      </c>
      <c r="J1514" s="28" t="str">
        <f t="shared" si="48"/>
        <v>Q.01</v>
      </c>
      <c r="K1514" s="28" t="str">
        <f t="shared" si="49"/>
        <v>B.01</v>
      </c>
    </row>
    <row r="1515" spans="1:11" x14ac:dyDescent="0.3">
      <c r="A1515" s="29">
        <v>19</v>
      </c>
      <c r="B1515" s="29">
        <v>1</v>
      </c>
      <c r="C1515" s="29">
        <v>2</v>
      </c>
      <c r="D1515" s="28" t="s">
        <v>127</v>
      </c>
      <c r="E1515" s="28" t="s">
        <v>93</v>
      </c>
      <c r="J1515" s="28" t="str">
        <f t="shared" si="48"/>
        <v>J.01</v>
      </c>
      <c r="K1515" s="28" t="str">
        <f t="shared" si="49"/>
        <v>O.01</v>
      </c>
    </row>
    <row r="1516" spans="1:11" x14ac:dyDescent="0.3">
      <c r="A1516" s="29">
        <v>19</v>
      </c>
      <c r="B1516" s="29">
        <v>1</v>
      </c>
      <c r="C1516" s="29">
        <v>3</v>
      </c>
      <c r="D1516" s="28" t="s">
        <v>111</v>
      </c>
      <c r="E1516" s="28" t="s">
        <v>168</v>
      </c>
      <c r="J1516" s="28" t="str">
        <f t="shared" si="48"/>
        <v>S.01</v>
      </c>
      <c r="K1516" s="28" t="str">
        <f t="shared" si="49"/>
        <v>M.01</v>
      </c>
    </row>
    <row r="1517" spans="1:11" x14ac:dyDescent="0.3">
      <c r="A1517" s="29">
        <v>19</v>
      </c>
      <c r="B1517" s="29">
        <v>1</v>
      </c>
      <c r="C1517" s="29">
        <v>4</v>
      </c>
      <c r="D1517" s="28" t="s">
        <v>99</v>
      </c>
      <c r="E1517" s="28" t="s">
        <v>63</v>
      </c>
      <c r="J1517" s="28" t="str">
        <f t="shared" si="48"/>
        <v>E.01</v>
      </c>
      <c r="K1517" s="28" t="str">
        <f t="shared" si="49"/>
        <v>K.01</v>
      </c>
    </row>
    <row r="1518" spans="1:11" x14ac:dyDescent="0.3">
      <c r="A1518" s="29">
        <v>19</v>
      </c>
      <c r="B1518" s="29">
        <v>1</v>
      </c>
      <c r="C1518" s="29">
        <v>5</v>
      </c>
      <c r="D1518" s="28" t="s">
        <v>57</v>
      </c>
      <c r="E1518" s="28" t="s">
        <v>32</v>
      </c>
      <c r="J1518" s="28" t="str">
        <f t="shared" si="48"/>
        <v>A.01</v>
      </c>
      <c r="K1518" s="28" t="str">
        <f t="shared" si="49"/>
        <v>D.01</v>
      </c>
    </row>
    <row r="1519" spans="1:11" x14ac:dyDescent="0.3">
      <c r="A1519" s="29">
        <v>19</v>
      </c>
      <c r="B1519" s="29">
        <v>1</v>
      </c>
      <c r="C1519" s="29">
        <v>6</v>
      </c>
      <c r="D1519" s="28" t="s">
        <v>81</v>
      </c>
      <c r="E1519" s="28" t="s">
        <v>51</v>
      </c>
      <c r="J1519" s="28" t="str">
        <f t="shared" si="48"/>
        <v>C.01</v>
      </c>
      <c r="K1519" s="28" t="str">
        <f t="shared" si="49"/>
        <v>H.01</v>
      </c>
    </row>
    <row r="1520" spans="1:11" x14ac:dyDescent="0.3">
      <c r="A1520" s="29">
        <v>19</v>
      </c>
      <c r="B1520" s="29">
        <v>1</v>
      </c>
      <c r="C1520" s="29">
        <v>7</v>
      </c>
      <c r="D1520" s="28" t="s">
        <v>105</v>
      </c>
      <c r="E1520" s="28" t="s">
        <v>87</v>
      </c>
      <c r="J1520" s="28" t="str">
        <f t="shared" si="48"/>
        <v>I.01</v>
      </c>
      <c r="K1520" s="28" t="str">
        <f t="shared" si="49"/>
        <v>L.01</v>
      </c>
    </row>
    <row r="1521" spans="1:11" x14ac:dyDescent="0.3">
      <c r="A1521" s="29">
        <v>19</v>
      </c>
      <c r="B1521" s="29">
        <v>1</v>
      </c>
      <c r="C1521" s="29">
        <v>8</v>
      </c>
      <c r="D1521" s="28" t="s">
        <v>75</v>
      </c>
      <c r="E1521" s="28" t="s">
        <v>139</v>
      </c>
      <c r="J1521" s="28" t="str">
        <f t="shared" si="48"/>
        <v>P.01</v>
      </c>
      <c r="K1521" s="28" t="str">
        <f t="shared" si="49"/>
        <v>G.01</v>
      </c>
    </row>
    <row r="1522" spans="1:11" x14ac:dyDescent="0.3">
      <c r="A1522" s="29">
        <v>19</v>
      </c>
      <c r="B1522" s="29">
        <v>1</v>
      </c>
      <c r="C1522" s="29">
        <v>9</v>
      </c>
      <c r="D1522" s="28" t="s">
        <v>69</v>
      </c>
      <c r="E1522" s="28" t="s">
        <v>151</v>
      </c>
      <c r="J1522" s="28" t="str">
        <f t="shared" si="48"/>
        <v>R.01</v>
      </c>
      <c r="K1522" s="28" t="str">
        <f t="shared" si="49"/>
        <v>F.01</v>
      </c>
    </row>
    <row r="1523" spans="1:11" x14ac:dyDescent="0.3">
      <c r="A1523" s="29">
        <v>19</v>
      </c>
      <c r="B1523" s="29">
        <v>1</v>
      </c>
      <c r="C1523" s="29">
        <v>10</v>
      </c>
      <c r="D1523" s="28" t="s">
        <v>82</v>
      </c>
      <c r="E1523" s="28" t="s">
        <v>117</v>
      </c>
      <c r="J1523" s="28" t="str">
        <f t="shared" si="48"/>
        <v>N.01</v>
      </c>
      <c r="K1523" s="28" t="str">
        <f t="shared" si="49"/>
        <v>H.02</v>
      </c>
    </row>
    <row r="1524" spans="1:11" x14ac:dyDescent="0.3">
      <c r="A1524" s="29">
        <v>19</v>
      </c>
      <c r="B1524" s="29">
        <v>1</v>
      </c>
      <c r="C1524" s="29">
        <v>11</v>
      </c>
      <c r="D1524" s="28" t="s">
        <v>76</v>
      </c>
      <c r="E1524" s="28" t="s">
        <v>94</v>
      </c>
      <c r="J1524" s="28" t="str">
        <f t="shared" si="48"/>
        <v>J.02</v>
      </c>
      <c r="K1524" s="28" t="str">
        <f t="shared" si="49"/>
        <v>G.02</v>
      </c>
    </row>
    <row r="1525" spans="1:11" x14ac:dyDescent="0.3">
      <c r="A1525" s="29">
        <v>19</v>
      </c>
      <c r="B1525" s="29">
        <v>1</v>
      </c>
      <c r="C1525" s="29">
        <v>12</v>
      </c>
      <c r="D1525" s="28" t="s">
        <v>64</v>
      </c>
      <c r="E1525" s="28" t="s">
        <v>52</v>
      </c>
      <c r="J1525" s="28" t="str">
        <f t="shared" si="48"/>
        <v>C.02</v>
      </c>
      <c r="K1525" s="28" t="str">
        <f t="shared" si="49"/>
        <v>E.02</v>
      </c>
    </row>
    <row r="1526" spans="1:11" x14ac:dyDescent="0.3">
      <c r="A1526" s="29">
        <v>19</v>
      </c>
      <c r="B1526" s="29">
        <v>1</v>
      </c>
      <c r="C1526" s="29">
        <v>13</v>
      </c>
      <c r="D1526" s="28" t="s">
        <v>46</v>
      </c>
      <c r="E1526" s="28" t="s">
        <v>106</v>
      </c>
      <c r="J1526" s="28" t="str">
        <f t="shared" si="48"/>
        <v>L.02</v>
      </c>
      <c r="K1526" s="28" t="str">
        <f t="shared" si="49"/>
        <v>B.02</v>
      </c>
    </row>
    <row r="1527" spans="1:11" x14ac:dyDescent="0.3">
      <c r="A1527" s="29">
        <v>19</v>
      </c>
      <c r="B1527" s="29">
        <v>1</v>
      </c>
      <c r="C1527" s="29">
        <v>14</v>
      </c>
      <c r="D1527" s="28" t="s">
        <v>140</v>
      </c>
      <c r="E1527" s="28" t="s">
        <v>70</v>
      </c>
      <c r="J1527" s="28" t="str">
        <f t="shared" si="48"/>
        <v>F.02</v>
      </c>
      <c r="K1527" s="28" t="str">
        <f t="shared" si="49"/>
        <v>P.02</v>
      </c>
    </row>
    <row r="1528" spans="1:11" x14ac:dyDescent="0.3">
      <c r="A1528" s="29">
        <v>19</v>
      </c>
      <c r="B1528" s="29">
        <v>1</v>
      </c>
      <c r="C1528" s="29">
        <v>15</v>
      </c>
      <c r="D1528" s="28" t="s">
        <v>169</v>
      </c>
      <c r="E1528" s="28" t="s">
        <v>100</v>
      </c>
      <c r="J1528" s="28" t="str">
        <f t="shared" si="48"/>
        <v>K.02</v>
      </c>
      <c r="K1528" s="28" t="str">
        <f t="shared" si="49"/>
        <v>S.02</v>
      </c>
    </row>
    <row r="1529" spans="1:11" x14ac:dyDescent="0.3">
      <c r="A1529" s="29">
        <v>19</v>
      </c>
      <c r="B1529" s="29">
        <v>1</v>
      </c>
      <c r="C1529" s="29">
        <v>16</v>
      </c>
      <c r="D1529" s="28" t="s">
        <v>118</v>
      </c>
      <c r="E1529" s="28" t="s">
        <v>88</v>
      </c>
      <c r="J1529" s="28" t="str">
        <f t="shared" si="48"/>
        <v>I.02</v>
      </c>
      <c r="K1529" s="28" t="str">
        <f t="shared" si="49"/>
        <v>N.02</v>
      </c>
    </row>
    <row r="1530" spans="1:11" x14ac:dyDescent="0.3">
      <c r="A1530" s="29">
        <v>19</v>
      </c>
      <c r="B1530" s="29">
        <v>1</v>
      </c>
      <c r="C1530" s="29">
        <v>17</v>
      </c>
      <c r="D1530" s="28" t="s">
        <v>34</v>
      </c>
      <c r="E1530" s="28" t="s">
        <v>134</v>
      </c>
      <c r="J1530" s="28" t="str">
        <f t="shared" si="48"/>
        <v>O.02</v>
      </c>
      <c r="K1530" s="28" t="str">
        <f t="shared" si="49"/>
        <v>A.02</v>
      </c>
    </row>
    <row r="1531" spans="1:11" x14ac:dyDescent="0.3">
      <c r="A1531" s="29">
        <v>19</v>
      </c>
      <c r="B1531" s="29">
        <v>1</v>
      </c>
      <c r="C1531" s="29">
        <v>18</v>
      </c>
      <c r="D1531" s="28" t="s">
        <v>146</v>
      </c>
      <c r="E1531" s="28" t="s">
        <v>112</v>
      </c>
      <c r="J1531" s="28" t="str">
        <f t="shared" si="48"/>
        <v>M.02</v>
      </c>
      <c r="K1531" s="28" t="str">
        <f t="shared" si="49"/>
        <v>Q.02</v>
      </c>
    </row>
    <row r="1532" spans="1:11" x14ac:dyDescent="0.3">
      <c r="A1532" s="29">
        <v>19</v>
      </c>
      <c r="B1532" s="29">
        <v>1</v>
      </c>
      <c r="C1532" s="29">
        <v>19</v>
      </c>
      <c r="D1532" s="28" t="s">
        <v>152</v>
      </c>
      <c r="E1532" s="28" t="s">
        <v>58</v>
      </c>
      <c r="J1532" s="28" t="str">
        <f t="shared" si="48"/>
        <v>D.02</v>
      </c>
      <c r="K1532" s="28" t="str">
        <f t="shared" si="49"/>
        <v>R.02</v>
      </c>
    </row>
    <row r="1533" spans="1:11" x14ac:dyDescent="0.3">
      <c r="A1533" s="29">
        <v>19</v>
      </c>
      <c r="B1533" s="29">
        <v>1</v>
      </c>
      <c r="C1533" s="29">
        <v>20</v>
      </c>
      <c r="D1533" s="28" t="s">
        <v>113</v>
      </c>
      <c r="E1533" s="28" t="s">
        <v>119</v>
      </c>
      <c r="J1533" s="28" t="str">
        <f t="shared" si="48"/>
        <v>N.03</v>
      </c>
      <c r="K1533" s="28" t="str">
        <f t="shared" si="49"/>
        <v>M.03</v>
      </c>
    </row>
    <row r="1534" spans="1:11" x14ac:dyDescent="0.3">
      <c r="A1534" s="29">
        <v>19</v>
      </c>
      <c r="B1534" s="29">
        <v>1</v>
      </c>
      <c r="C1534" s="29">
        <v>21</v>
      </c>
      <c r="D1534" s="28" t="s">
        <v>95</v>
      </c>
      <c r="E1534" s="28" t="s">
        <v>107</v>
      </c>
      <c r="J1534" s="28" t="str">
        <f t="shared" si="48"/>
        <v>L.03</v>
      </c>
      <c r="K1534" s="28" t="str">
        <f t="shared" si="49"/>
        <v>J.03</v>
      </c>
    </row>
    <row r="1535" spans="1:11" x14ac:dyDescent="0.3">
      <c r="A1535" s="29">
        <v>19</v>
      </c>
      <c r="B1535" s="29">
        <v>1</v>
      </c>
      <c r="C1535" s="29">
        <v>22</v>
      </c>
      <c r="D1535" s="28" t="s">
        <v>135</v>
      </c>
      <c r="E1535" s="28" t="s">
        <v>77</v>
      </c>
      <c r="J1535" s="28" t="str">
        <f t="shared" si="48"/>
        <v>G.03</v>
      </c>
      <c r="K1535" s="28" t="str">
        <f t="shared" si="49"/>
        <v>O.03</v>
      </c>
    </row>
    <row r="1536" spans="1:11" x14ac:dyDescent="0.3">
      <c r="A1536" s="29">
        <v>19</v>
      </c>
      <c r="B1536" s="29">
        <v>1</v>
      </c>
      <c r="C1536" s="29">
        <v>23</v>
      </c>
      <c r="D1536" s="28" t="s">
        <v>83</v>
      </c>
      <c r="E1536" s="28" t="s">
        <v>101</v>
      </c>
      <c r="J1536" s="28" t="str">
        <f t="shared" si="48"/>
        <v>K.03</v>
      </c>
      <c r="K1536" s="28" t="str">
        <f t="shared" si="49"/>
        <v>H.03</v>
      </c>
    </row>
    <row r="1537" spans="1:11" x14ac:dyDescent="0.3">
      <c r="A1537" s="29">
        <v>19</v>
      </c>
      <c r="B1537" s="29">
        <v>1</v>
      </c>
      <c r="C1537" s="29">
        <v>24</v>
      </c>
      <c r="D1537" s="28" t="s">
        <v>153</v>
      </c>
      <c r="E1537" s="28" t="s">
        <v>141</v>
      </c>
      <c r="J1537" s="28" t="str">
        <f t="shared" si="48"/>
        <v>P.03</v>
      </c>
      <c r="K1537" s="28" t="str">
        <f t="shared" si="49"/>
        <v>R.03</v>
      </c>
    </row>
    <row r="1538" spans="1:11" x14ac:dyDescent="0.3">
      <c r="A1538" s="29">
        <v>19</v>
      </c>
      <c r="B1538" s="29">
        <v>1</v>
      </c>
      <c r="C1538" s="29">
        <v>25</v>
      </c>
      <c r="D1538" s="28" t="s">
        <v>170</v>
      </c>
      <c r="E1538" s="28" t="s">
        <v>147</v>
      </c>
      <c r="J1538" s="28" t="str">
        <f t="shared" si="48"/>
        <v>Q.03</v>
      </c>
      <c r="K1538" s="28" t="str">
        <f t="shared" si="49"/>
        <v>S.03</v>
      </c>
    </row>
    <row r="1539" spans="1:11" x14ac:dyDescent="0.3">
      <c r="A1539" s="29">
        <v>19</v>
      </c>
      <c r="B1539" s="29">
        <v>1</v>
      </c>
      <c r="C1539" s="29">
        <v>26</v>
      </c>
      <c r="D1539" s="28" t="s">
        <v>36</v>
      </c>
      <c r="E1539" s="28" t="s">
        <v>71</v>
      </c>
      <c r="J1539" s="28" t="str">
        <f t="shared" si="48"/>
        <v>F.03</v>
      </c>
      <c r="K1539" s="28" t="str">
        <f t="shared" si="49"/>
        <v>A.03</v>
      </c>
    </row>
    <row r="1540" spans="1:11" x14ac:dyDescent="0.3">
      <c r="A1540" s="29">
        <v>19</v>
      </c>
      <c r="B1540" s="29">
        <v>1</v>
      </c>
      <c r="C1540" s="29">
        <v>27</v>
      </c>
      <c r="D1540" s="28" t="s">
        <v>89</v>
      </c>
      <c r="E1540" s="28" t="s">
        <v>59</v>
      </c>
      <c r="J1540" s="28" t="str">
        <f t="shared" si="48"/>
        <v>D.03</v>
      </c>
      <c r="K1540" s="28" t="str">
        <f t="shared" si="49"/>
        <v>I.03</v>
      </c>
    </row>
    <row r="1541" spans="1:11" x14ac:dyDescent="0.3">
      <c r="A1541" s="29">
        <v>19</v>
      </c>
      <c r="B1541" s="29">
        <v>1</v>
      </c>
      <c r="C1541" s="29">
        <v>28</v>
      </c>
      <c r="D1541" s="28" t="s">
        <v>53</v>
      </c>
      <c r="E1541" s="28" t="s">
        <v>47</v>
      </c>
      <c r="J1541" s="28" t="str">
        <f t="shared" si="48"/>
        <v>B.03</v>
      </c>
      <c r="K1541" s="28" t="str">
        <f t="shared" si="49"/>
        <v>C.03</v>
      </c>
    </row>
    <row r="1542" spans="1:11" x14ac:dyDescent="0.3">
      <c r="A1542" s="29">
        <v>19</v>
      </c>
      <c r="B1542" s="29">
        <v>1</v>
      </c>
      <c r="C1542" s="29">
        <v>29</v>
      </c>
      <c r="D1542" s="28" t="s">
        <v>136</v>
      </c>
      <c r="E1542" s="28" t="s">
        <v>65</v>
      </c>
      <c r="J1542" s="28" t="str">
        <f t="shared" si="48"/>
        <v>E.03</v>
      </c>
      <c r="K1542" s="28" t="str">
        <f t="shared" si="49"/>
        <v>O.04</v>
      </c>
    </row>
    <row r="1543" spans="1:11" x14ac:dyDescent="0.3">
      <c r="A1543" s="29">
        <v>19</v>
      </c>
      <c r="B1543" s="29">
        <v>1</v>
      </c>
      <c r="C1543" s="29">
        <v>30</v>
      </c>
      <c r="D1543" s="28" t="s">
        <v>154</v>
      </c>
      <c r="E1543" s="28" t="s">
        <v>48</v>
      </c>
      <c r="J1543" s="28" t="str">
        <f t="shared" si="48"/>
        <v>B.04</v>
      </c>
      <c r="K1543" s="28" t="str">
        <f t="shared" si="49"/>
        <v>R.04</v>
      </c>
    </row>
    <row r="1544" spans="1:11" x14ac:dyDescent="0.3">
      <c r="A1544" s="29">
        <v>19</v>
      </c>
      <c r="B1544" s="29">
        <v>1</v>
      </c>
      <c r="C1544" s="29">
        <v>31</v>
      </c>
      <c r="D1544" s="28" t="s">
        <v>90</v>
      </c>
      <c r="E1544" s="28" t="s">
        <v>54</v>
      </c>
      <c r="J1544" s="28" t="str">
        <f t="shared" si="48"/>
        <v>C.04</v>
      </c>
      <c r="K1544" s="28" t="str">
        <f t="shared" si="49"/>
        <v>I.04</v>
      </c>
    </row>
    <row r="1545" spans="1:11" x14ac:dyDescent="0.3">
      <c r="A1545" s="29">
        <v>19</v>
      </c>
      <c r="B1545" s="29">
        <v>1</v>
      </c>
      <c r="C1545" s="29">
        <v>32</v>
      </c>
      <c r="D1545" s="28" t="s">
        <v>171</v>
      </c>
      <c r="E1545" s="28" t="s">
        <v>38</v>
      </c>
      <c r="J1545" s="28" t="str">
        <f t="shared" si="48"/>
        <v>A.04</v>
      </c>
      <c r="K1545" s="28" t="str">
        <f t="shared" si="49"/>
        <v>S.04</v>
      </c>
    </row>
    <row r="1546" spans="1:11" x14ac:dyDescent="0.3">
      <c r="A1546" s="29">
        <v>19</v>
      </c>
      <c r="B1546" s="29">
        <v>1</v>
      </c>
      <c r="C1546" s="29">
        <v>33</v>
      </c>
      <c r="D1546" s="28" t="s">
        <v>60</v>
      </c>
      <c r="E1546" s="28" t="s">
        <v>72</v>
      </c>
      <c r="J1546" s="28" t="str">
        <f t="shared" si="48"/>
        <v>F.04</v>
      </c>
      <c r="K1546" s="28" t="str">
        <f t="shared" si="49"/>
        <v>D.04</v>
      </c>
    </row>
    <row r="1547" spans="1:11" x14ac:dyDescent="0.3">
      <c r="A1547" s="29">
        <v>19</v>
      </c>
      <c r="B1547" s="29">
        <v>1</v>
      </c>
      <c r="C1547" s="29">
        <v>34</v>
      </c>
      <c r="D1547" s="28" t="s">
        <v>142</v>
      </c>
      <c r="E1547" s="28" t="s">
        <v>96</v>
      </c>
      <c r="J1547" s="28" t="str">
        <f t="shared" si="48"/>
        <v>J.04</v>
      </c>
      <c r="K1547" s="28" t="str">
        <f t="shared" si="49"/>
        <v>P.04</v>
      </c>
    </row>
    <row r="1548" spans="1:11" x14ac:dyDescent="0.3">
      <c r="A1548" s="29">
        <v>19</v>
      </c>
      <c r="B1548" s="29">
        <v>1</v>
      </c>
      <c r="C1548" s="29">
        <v>35</v>
      </c>
      <c r="D1548" s="28" t="s">
        <v>78</v>
      </c>
      <c r="E1548" s="28" t="s">
        <v>66</v>
      </c>
      <c r="J1548" s="28" t="str">
        <f t="shared" si="48"/>
        <v>E.04</v>
      </c>
      <c r="K1548" s="28" t="str">
        <f t="shared" si="49"/>
        <v>G.04</v>
      </c>
    </row>
    <row r="1549" spans="1:11" x14ac:dyDescent="0.3">
      <c r="A1549" s="29">
        <v>19</v>
      </c>
      <c r="B1549" s="29">
        <v>1</v>
      </c>
      <c r="C1549" s="29">
        <v>36</v>
      </c>
      <c r="D1549" s="28" t="s">
        <v>114</v>
      </c>
      <c r="E1549" s="28" t="s">
        <v>102</v>
      </c>
      <c r="J1549" s="28" t="str">
        <f t="shared" si="48"/>
        <v>K.04</v>
      </c>
      <c r="K1549" s="28" t="str">
        <f t="shared" si="49"/>
        <v>M.04</v>
      </c>
    </row>
    <row r="1550" spans="1:11" x14ac:dyDescent="0.3">
      <c r="A1550" s="29">
        <v>19</v>
      </c>
      <c r="B1550" s="29">
        <v>1</v>
      </c>
      <c r="C1550" s="29">
        <v>37</v>
      </c>
      <c r="D1550" s="28" t="s">
        <v>148</v>
      </c>
      <c r="E1550" s="28" t="s">
        <v>84</v>
      </c>
      <c r="J1550" s="28" t="str">
        <f t="shared" si="48"/>
        <v>H.04</v>
      </c>
      <c r="K1550" s="28" t="str">
        <f t="shared" si="49"/>
        <v>Q.04</v>
      </c>
    </row>
    <row r="1551" spans="1:11" x14ac:dyDescent="0.3">
      <c r="A1551" s="29">
        <v>19</v>
      </c>
      <c r="B1551" s="29">
        <v>1</v>
      </c>
      <c r="C1551" s="29">
        <v>38</v>
      </c>
      <c r="D1551" s="28" t="s">
        <v>108</v>
      </c>
      <c r="E1551" s="28" t="s">
        <v>120</v>
      </c>
      <c r="J1551" s="28" t="str">
        <f t="shared" si="48"/>
        <v>N.04</v>
      </c>
      <c r="K1551" s="28" t="str">
        <f t="shared" si="49"/>
        <v>L.04</v>
      </c>
    </row>
    <row r="1552" spans="1:11" x14ac:dyDescent="0.3">
      <c r="A1552" s="29">
        <v>19</v>
      </c>
      <c r="B1552" s="29">
        <v>1</v>
      </c>
      <c r="C1552" s="29">
        <v>39</v>
      </c>
      <c r="D1552" s="28" t="s">
        <v>109</v>
      </c>
      <c r="E1552" s="28" t="s">
        <v>137</v>
      </c>
      <c r="J1552" s="28" t="str">
        <f t="shared" si="48"/>
        <v>O.05</v>
      </c>
      <c r="K1552" s="28" t="str">
        <f t="shared" si="49"/>
        <v>L.05</v>
      </c>
    </row>
    <row r="1553" spans="1:11" x14ac:dyDescent="0.3">
      <c r="A1553" s="29">
        <v>19</v>
      </c>
      <c r="B1553" s="29">
        <v>1</v>
      </c>
      <c r="C1553" s="29">
        <v>40</v>
      </c>
      <c r="D1553" s="28" t="s">
        <v>115</v>
      </c>
      <c r="E1553" s="28" t="s">
        <v>49</v>
      </c>
      <c r="J1553" s="28" t="str">
        <f t="shared" si="48"/>
        <v>B.05</v>
      </c>
      <c r="K1553" s="28" t="str">
        <f t="shared" si="49"/>
        <v>M.05</v>
      </c>
    </row>
    <row r="1554" spans="1:11" x14ac:dyDescent="0.3">
      <c r="A1554" s="29">
        <v>19</v>
      </c>
      <c r="B1554" s="29">
        <v>1</v>
      </c>
      <c r="C1554" s="29">
        <v>41</v>
      </c>
      <c r="D1554" s="28" t="s">
        <v>91</v>
      </c>
      <c r="E1554" s="28" t="s">
        <v>67</v>
      </c>
      <c r="J1554" s="28" t="str">
        <f t="shared" si="48"/>
        <v>E.05</v>
      </c>
      <c r="K1554" s="28" t="str">
        <f t="shared" si="49"/>
        <v>I.05</v>
      </c>
    </row>
    <row r="1555" spans="1:11" x14ac:dyDescent="0.3">
      <c r="A1555" s="29">
        <v>19</v>
      </c>
      <c r="B1555" s="29">
        <v>1</v>
      </c>
      <c r="C1555" s="29">
        <v>42</v>
      </c>
      <c r="D1555" s="28" t="s">
        <v>103</v>
      </c>
      <c r="E1555" s="28" t="s">
        <v>143</v>
      </c>
      <c r="J1555" s="28" t="str">
        <f t="shared" si="48"/>
        <v>P.05</v>
      </c>
      <c r="K1555" s="28" t="str">
        <f t="shared" si="49"/>
        <v>K.05</v>
      </c>
    </row>
    <row r="1556" spans="1:11" x14ac:dyDescent="0.3">
      <c r="A1556" s="29">
        <v>19</v>
      </c>
      <c r="B1556" s="29">
        <v>1</v>
      </c>
      <c r="C1556" s="29">
        <v>43</v>
      </c>
      <c r="D1556" s="28" t="s">
        <v>149</v>
      </c>
      <c r="E1556" s="28" t="s">
        <v>61</v>
      </c>
      <c r="J1556" s="28" t="str">
        <f t="shared" si="48"/>
        <v>D.05</v>
      </c>
      <c r="K1556" s="28" t="str">
        <f t="shared" si="49"/>
        <v>Q.05</v>
      </c>
    </row>
    <row r="1557" spans="1:11" x14ac:dyDescent="0.3">
      <c r="A1557" s="29">
        <v>19</v>
      </c>
      <c r="B1557" s="29">
        <v>1</v>
      </c>
      <c r="C1557" s="29">
        <v>44</v>
      </c>
      <c r="D1557" s="28" t="s">
        <v>40</v>
      </c>
      <c r="E1557" s="28" t="s">
        <v>97</v>
      </c>
      <c r="J1557" s="28" t="str">
        <f t="shared" si="48"/>
        <v>J.05</v>
      </c>
      <c r="K1557" s="28" t="str">
        <f t="shared" si="49"/>
        <v>A.05</v>
      </c>
    </row>
    <row r="1558" spans="1:11" x14ac:dyDescent="0.3">
      <c r="A1558" s="29">
        <v>19</v>
      </c>
      <c r="B1558" s="29">
        <v>1</v>
      </c>
      <c r="C1558" s="29">
        <v>45</v>
      </c>
      <c r="D1558" s="28" t="s">
        <v>121</v>
      </c>
      <c r="E1558" s="28" t="s">
        <v>73</v>
      </c>
      <c r="J1558" s="28" t="str">
        <f t="shared" si="48"/>
        <v>F.05</v>
      </c>
      <c r="K1558" s="28" t="str">
        <f t="shared" si="49"/>
        <v>N.05</v>
      </c>
    </row>
    <row r="1559" spans="1:11" x14ac:dyDescent="0.3">
      <c r="A1559" s="29">
        <v>19</v>
      </c>
      <c r="B1559" s="29">
        <v>1</v>
      </c>
      <c r="C1559" s="29">
        <v>46</v>
      </c>
      <c r="D1559" s="28" t="s">
        <v>79</v>
      </c>
      <c r="E1559" s="28" t="s">
        <v>85</v>
      </c>
      <c r="J1559" s="28" t="str">
        <f t="shared" si="48"/>
        <v>H.05</v>
      </c>
      <c r="K1559" s="28" t="str">
        <f t="shared" si="49"/>
        <v>G.05</v>
      </c>
    </row>
    <row r="1560" spans="1:11" x14ac:dyDescent="0.3">
      <c r="A1560" s="29">
        <v>19</v>
      </c>
      <c r="B1560" s="29">
        <v>1</v>
      </c>
      <c r="C1560" s="29">
        <v>47</v>
      </c>
      <c r="D1560" s="28" t="s">
        <v>155</v>
      </c>
      <c r="E1560" s="28" t="s">
        <v>172</v>
      </c>
      <c r="J1560" s="28" t="str">
        <f t="shared" si="48"/>
        <v>S.05</v>
      </c>
      <c r="K1560" s="28" t="str">
        <f t="shared" si="49"/>
        <v>R.05</v>
      </c>
    </row>
    <row r="1561" spans="1:11" x14ac:dyDescent="0.3">
      <c r="A1561" s="29">
        <v>19</v>
      </c>
      <c r="B1561" s="29">
        <v>1</v>
      </c>
      <c r="C1561" s="29">
        <v>48</v>
      </c>
      <c r="D1561" s="28" t="s">
        <v>98</v>
      </c>
      <c r="E1561" s="28" t="s">
        <v>55</v>
      </c>
      <c r="J1561" s="28" t="str">
        <f t="shared" si="48"/>
        <v>C.05</v>
      </c>
      <c r="K1561" s="28" t="str">
        <f t="shared" si="49"/>
        <v>J.06</v>
      </c>
    </row>
    <row r="1562" spans="1:11" x14ac:dyDescent="0.3">
      <c r="A1562" s="29">
        <v>19</v>
      </c>
      <c r="B1562" s="29">
        <v>1</v>
      </c>
      <c r="C1562" s="29">
        <v>49</v>
      </c>
      <c r="D1562" s="28" t="s">
        <v>56</v>
      </c>
      <c r="E1562" s="28" t="s">
        <v>62</v>
      </c>
      <c r="J1562" s="28" t="str">
        <f t="shared" si="48"/>
        <v>D.06</v>
      </c>
      <c r="K1562" s="28" t="str">
        <f t="shared" si="49"/>
        <v>C.06</v>
      </c>
    </row>
    <row r="1563" spans="1:11" x14ac:dyDescent="0.3">
      <c r="A1563" s="29">
        <v>19</v>
      </c>
      <c r="B1563" s="29">
        <v>1</v>
      </c>
      <c r="C1563" s="29">
        <v>50</v>
      </c>
      <c r="D1563" s="28" t="s">
        <v>92</v>
      </c>
      <c r="E1563" s="28" t="s">
        <v>144</v>
      </c>
      <c r="J1563" s="28" t="str">
        <f t="shared" si="48"/>
        <v>P.06</v>
      </c>
      <c r="K1563" s="28" t="str">
        <f t="shared" si="49"/>
        <v>I.06</v>
      </c>
    </row>
    <row r="1564" spans="1:11" x14ac:dyDescent="0.3">
      <c r="A1564" s="29">
        <v>19</v>
      </c>
      <c r="B1564" s="29">
        <v>1</v>
      </c>
      <c r="C1564" s="29">
        <v>51</v>
      </c>
      <c r="D1564" s="28" t="s">
        <v>74</v>
      </c>
      <c r="E1564" s="28" t="s">
        <v>86</v>
      </c>
      <c r="J1564" s="28" t="str">
        <f t="shared" si="48"/>
        <v>H.06</v>
      </c>
      <c r="K1564" s="28" t="str">
        <f t="shared" si="49"/>
        <v>F.06</v>
      </c>
    </row>
    <row r="1565" spans="1:11" x14ac:dyDescent="0.3">
      <c r="A1565" s="29">
        <v>19</v>
      </c>
      <c r="B1565" s="29">
        <v>1</v>
      </c>
      <c r="C1565" s="29">
        <v>52</v>
      </c>
      <c r="D1565" s="28" t="s">
        <v>156</v>
      </c>
      <c r="E1565" s="28" t="s">
        <v>80</v>
      </c>
      <c r="J1565" s="28" t="str">
        <f t="shared" ref="J1565:J1628" si="50">E1565</f>
        <v>G.06</v>
      </c>
      <c r="K1565" s="28" t="str">
        <f t="shared" ref="K1565:K1628" si="51">D1565</f>
        <v>R.06</v>
      </c>
    </row>
    <row r="1566" spans="1:11" x14ac:dyDescent="0.3">
      <c r="A1566" s="29">
        <v>19</v>
      </c>
      <c r="B1566" s="29">
        <v>1</v>
      </c>
      <c r="C1566" s="29">
        <v>53</v>
      </c>
      <c r="D1566" s="28" t="s">
        <v>173</v>
      </c>
      <c r="E1566" s="28" t="s">
        <v>68</v>
      </c>
      <c r="J1566" s="28" t="str">
        <f t="shared" si="50"/>
        <v>E.06</v>
      </c>
      <c r="K1566" s="28" t="str">
        <f t="shared" si="51"/>
        <v>S.06</v>
      </c>
    </row>
    <row r="1567" spans="1:11" x14ac:dyDescent="0.3">
      <c r="A1567" s="29">
        <v>19</v>
      </c>
      <c r="B1567" s="29">
        <v>1</v>
      </c>
      <c r="C1567" s="29">
        <v>54</v>
      </c>
      <c r="D1567" s="28" t="s">
        <v>150</v>
      </c>
      <c r="E1567" s="28" t="s">
        <v>122</v>
      </c>
      <c r="J1567" s="28" t="str">
        <f t="shared" si="50"/>
        <v>N.06</v>
      </c>
      <c r="K1567" s="28" t="str">
        <f t="shared" si="51"/>
        <v>Q.06</v>
      </c>
    </row>
    <row r="1568" spans="1:11" x14ac:dyDescent="0.3">
      <c r="A1568" s="29">
        <v>19</v>
      </c>
      <c r="B1568" s="29">
        <v>1</v>
      </c>
      <c r="C1568" s="29">
        <v>55</v>
      </c>
      <c r="D1568" s="28" t="s">
        <v>42</v>
      </c>
      <c r="E1568" s="28" t="s">
        <v>50</v>
      </c>
      <c r="J1568" s="28" t="str">
        <f t="shared" si="50"/>
        <v>B.06</v>
      </c>
      <c r="K1568" s="28" t="str">
        <f t="shared" si="51"/>
        <v>A.06</v>
      </c>
    </row>
    <row r="1569" spans="1:11" x14ac:dyDescent="0.3">
      <c r="A1569" s="29">
        <v>19</v>
      </c>
      <c r="B1569" s="29">
        <v>1</v>
      </c>
      <c r="C1569" s="29">
        <v>56</v>
      </c>
      <c r="D1569" s="28" t="s">
        <v>104</v>
      </c>
      <c r="E1569" s="28" t="s">
        <v>110</v>
      </c>
      <c r="J1569" s="28" t="str">
        <f t="shared" si="50"/>
        <v>L.06</v>
      </c>
      <c r="K1569" s="28" t="str">
        <f t="shared" si="51"/>
        <v>K.06</v>
      </c>
    </row>
    <row r="1570" spans="1:11" x14ac:dyDescent="0.3">
      <c r="A1570" s="29">
        <v>19</v>
      </c>
      <c r="B1570" s="29">
        <v>1</v>
      </c>
      <c r="C1570" s="29">
        <v>57</v>
      </c>
      <c r="D1570" s="28" t="s">
        <v>138</v>
      </c>
      <c r="E1570" s="28" t="s">
        <v>116</v>
      </c>
      <c r="J1570" s="28" t="str">
        <f t="shared" si="50"/>
        <v>M.06</v>
      </c>
      <c r="K1570" s="28" t="str">
        <f t="shared" si="51"/>
        <v>O.06</v>
      </c>
    </row>
    <row r="1571" spans="1:11" x14ac:dyDescent="0.3">
      <c r="A1571" s="29">
        <v>19</v>
      </c>
      <c r="B1571" s="29">
        <v>2</v>
      </c>
      <c r="C1571" s="29">
        <v>1</v>
      </c>
      <c r="D1571" s="28" t="s">
        <v>63</v>
      </c>
      <c r="E1571" s="28" t="s">
        <v>111</v>
      </c>
      <c r="J1571" s="28" t="str">
        <f t="shared" si="50"/>
        <v>M.01</v>
      </c>
      <c r="K1571" s="28" t="str">
        <f t="shared" si="51"/>
        <v>E.01</v>
      </c>
    </row>
    <row r="1572" spans="1:11" x14ac:dyDescent="0.3">
      <c r="A1572" s="29">
        <v>19</v>
      </c>
      <c r="B1572" s="29">
        <v>2</v>
      </c>
      <c r="C1572" s="29">
        <v>2</v>
      </c>
      <c r="D1572" s="28" t="s">
        <v>99</v>
      </c>
      <c r="E1572" s="28" t="s">
        <v>151</v>
      </c>
      <c r="J1572" s="28" t="str">
        <f t="shared" si="50"/>
        <v>R.01</v>
      </c>
      <c r="K1572" s="28" t="str">
        <f t="shared" si="51"/>
        <v>K.01</v>
      </c>
    </row>
    <row r="1573" spans="1:11" x14ac:dyDescent="0.3">
      <c r="A1573" s="29">
        <v>19</v>
      </c>
      <c r="B1573" s="29">
        <v>2</v>
      </c>
      <c r="C1573" s="29">
        <v>3</v>
      </c>
      <c r="D1573" s="28" t="s">
        <v>139</v>
      </c>
      <c r="E1573" s="28" t="s">
        <v>117</v>
      </c>
      <c r="J1573" s="28" t="str">
        <f t="shared" si="50"/>
        <v>N.01</v>
      </c>
      <c r="K1573" s="28" t="str">
        <f t="shared" si="51"/>
        <v>P.01</v>
      </c>
    </row>
    <row r="1574" spans="1:11" x14ac:dyDescent="0.3">
      <c r="A1574" s="29">
        <v>19</v>
      </c>
      <c r="B1574" s="29">
        <v>2</v>
      </c>
      <c r="C1574" s="29">
        <v>4</v>
      </c>
      <c r="D1574" s="28" t="s">
        <v>127</v>
      </c>
      <c r="E1574" s="28" t="s">
        <v>81</v>
      </c>
      <c r="J1574" s="28" t="str">
        <f t="shared" si="50"/>
        <v>H.01</v>
      </c>
      <c r="K1574" s="28" t="str">
        <f t="shared" si="51"/>
        <v>O.01</v>
      </c>
    </row>
    <row r="1575" spans="1:11" x14ac:dyDescent="0.3">
      <c r="A1575" s="29">
        <v>19</v>
      </c>
      <c r="B1575" s="29">
        <v>2</v>
      </c>
      <c r="C1575" s="29">
        <v>5</v>
      </c>
      <c r="D1575" s="28" t="s">
        <v>168</v>
      </c>
      <c r="E1575" s="28" t="s">
        <v>69</v>
      </c>
      <c r="J1575" s="28" t="str">
        <f t="shared" si="50"/>
        <v>F.01</v>
      </c>
      <c r="K1575" s="28" t="str">
        <f t="shared" si="51"/>
        <v>S.01</v>
      </c>
    </row>
    <row r="1576" spans="1:11" x14ac:dyDescent="0.3">
      <c r="A1576" s="29">
        <v>19</v>
      </c>
      <c r="B1576" s="29">
        <v>2</v>
      </c>
      <c r="C1576" s="29">
        <v>6</v>
      </c>
      <c r="D1576" s="28" t="s">
        <v>45</v>
      </c>
      <c r="E1576" s="28" t="s">
        <v>75</v>
      </c>
      <c r="J1576" s="28" t="str">
        <f t="shared" si="50"/>
        <v>G.01</v>
      </c>
      <c r="K1576" s="28" t="str">
        <f t="shared" si="51"/>
        <v>B.01</v>
      </c>
    </row>
    <row r="1577" spans="1:11" x14ac:dyDescent="0.3">
      <c r="A1577" s="29">
        <v>19</v>
      </c>
      <c r="B1577" s="29">
        <v>2</v>
      </c>
      <c r="C1577" s="29">
        <v>7</v>
      </c>
      <c r="D1577" s="28" t="s">
        <v>87</v>
      </c>
      <c r="E1577" s="28" t="s">
        <v>145</v>
      </c>
      <c r="J1577" s="28" t="str">
        <f t="shared" si="50"/>
        <v>Q.01</v>
      </c>
      <c r="K1577" s="28" t="str">
        <f t="shared" si="51"/>
        <v>I.01</v>
      </c>
    </row>
    <row r="1578" spans="1:11" x14ac:dyDescent="0.3">
      <c r="A1578" s="29">
        <v>19</v>
      </c>
      <c r="B1578" s="29">
        <v>2</v>
      </c>
      <c r="C1578" s="29">
        <v>8</v>
      </c>
      <c r="D1578" s="28" t="s">
        <v>57</v>
      </c>
      <c r="E1578" s="28" t="s">
        <v>105</v>
      </c>
      <c r="J1578" s="28" t="str">
        <f t="shared" si="50"/>
        <v>L.01</v>
      </c>
      <c r="K1578" s="28" t="str">
        <f t="shared" si="51"/>
        <v>D.01</v>
      </c>
    </row>
    <row r="1579" spans="1:11" x14ac:dyDescent="0.3">
      <c r="A1579" s="29">
        <v>19</v>
      </c>
      <c r="B1579" s="29">
        <v>2</v>
      </c>
      <c r="C1579" s="29">
        <v>9</v>
      </c>
      <c r="D1579" s="28" t="s">
        <v>32</v>
      </c>
      <c r="E1579" s="28" t="s">
        <v>51</v>
      </c>
      <c r="J1579" s="28" t="str">
        <f t="shared" si="50"/>
        <v>C.01</v>
      </c>
      <c r="K1579" s="28" t="str">
        <f t="shared" si="51"/>
        <v>A.01</v>
      </c>
    </row>
    <row r="1580" spans="1:11" x14ac:dyDescent="0.3">
      <c r="A1580" s="29">
        <v>19</v>
      </c>
      <c r="B1580" s="29">
        <v>2</v>
      </c>
      <c r="C1580" s="29">
        <v>10</v>
      </c>
      <c r="D1580" s="28" t="s">
        <v>146</v>
      </c>
      <c r="E1580" s="28" t="s">
        <v>93</v>
      </c>
      <c r="J1580" s="28" t="str">
        <f t="shared" si="50"/>
        <v>J.01</v>
      </c>
      <c r="K1580" s="28" t="str">
        <f t="shared" si="51"/>
        <v>Q.02</v>
      </c>
    </row>
    <row r="1581" spans="1:11" x14ac:dyDescent="0.3">
      <c r="A1581" s="29">
        <v>19</v>
      </c>
      <c r="B1581" s="29">
        <v>2</v>
      </c>
      <c r="C1581" s="29">
        <v>11</v>
      </c>
      <c r="D1581" s="28" t="s">
        <v>46</v>
      </c>
      <c r="E1581" s="28" t="s">
        <v>64</v>
      </c>
      <c r="J1581" s="28" t="str">
        <f t="shared" si="50"/>
        <v>E.02</v>
      </c>
      <c r="K1581" s="28" t="str">
        <f t="shared" si="51"/>
        <v>B.02</v>
      </c>
    </row>
    <row r="1582" spans="1:11" x14ac:dyDescent="0.3">
      <c r="A1582" s="29">
        <v>19</v>
      </c>
      <c r="B1582" s="29">
        <v>2</v>
      </c>
      <c r="C1582" s="29">
        <v>12</v>
      </c>
      <c r="D1582" s="28" t="s">
        <v>76</v>
      </c>
      <c r="E1582" s="28" t="s">
        <v>169</v>
      </c>
      <c r="J1582" s="28" t="str">
        <f t="shared" si="50"/>
        <v>S.02</v>
      </c>
      <c r="K1582" s="28" t="str">
        <f t="shared" si="51"/>
        <v>G.02</v>
      </c>
    </row>
    <row r="1583" spans="1:11" x14ac:dyDescent="0.3">
      <c r="A1583" s="29">
        <v>19</v>
      </c>
      <c r="B1583" s="29">
        <v>2</v>
      </c>
      <c r="C1583" s="29">
        <v>13</v>
      </c>
      <c r="D1583" s="28" t="s">
        <v>118</v>
      </c>
      <c r="E1583" s="28" t="s">
        <v>52</v>
      </c>
      <c r="J1583" s="28" t="str">
        <f t="shared" si="50"/>
        <v>C.02</v>
      </c>
      <c r="K1583" s="28" t="str">
        <f t="shared" si="51"/>
        <v>N.02</v>
      </c>
    </row>
    <row r="1584" spans="1:11" x14ac:dyDescent="0.3">
      <c r="A1584" s="29">
        <v>19</v>
      </c>
      <c r="B1584" s="29">
        <v>2</v>
      </c>
      <c r="C1584" s="29">
        <v>14</v>
      </c>
      <c r="D1584" s="28" t="s">
        <v>152</v>
      </c>
      <c r="E1584" s="28" t="s">
        <v>106</v>
      </c>
      <c r="J1584" s="28" t="str">
        <f t="shared" si="50"/>
        <v>L.02</v>
      </c>
      <c r="K1584" s="28" t="str">
        <f t="shared" si="51"/>
        <v>R.02</v>
      </c>
    </row>
    <row r="1585" spans="1:11" x14ac:dyDescent="0.3">
      <c r="A1585" s="29">
        <v>19</v>
      </c>
      <c r="B1585" s="29">
        <v>2</v>
      </c>
      <c r="C1585" s="29">
        <v>15</v>
      </c>
      <c r="D1585" s="28" t="s">
        <v>88</v>
      </c>
      <c r="E1585" s="28" t="s">
        <v>34</v>
      </c>
      <c r="J1585" s="28" t="str">
        <f t="shared" si="50"/>
        <v>A.02</v>
      </c>
      <c r="K1585" s="28" t="str">
        <f t="shared" si="51"/>
        <v>I.02</v>
      </c>
    </row>
    <row r="1586" spans="1:11" x14ac:dyDescent="0.3">
      <c r="A1586" s="29">
        <v>19</v>
      </c>
      <c r="B1586" s="29">
        <v>2</v>
      </c>
      <c r="C1586" s="29">
        <v>16</v>
      </c>
      <c r="D1586" s="28" t="s">
        <v>112</v>
      </c>
      <c r="E1586" s="28" t="s">
        <v>70</v>
      </c>
      <c r="J1586" s="28" t="str">
        <f t="shared" si="50"/>
        <v>F.02</v>
      </c>
      <c r="K1586" s="28" t="str">
        <f t="shared" si="51"/>
        <v>M.02</v>
      </c>
    </row>
    <row r="1587" spans="1:11" x14ac:dyDescent="0.3">
      <c r="A1587" s="29">
        <v>19</v>
      </c>
      <c r="B1587" s="29">
        <v>2</v>
      </c>
      <c r="C1587" s="29">
        <v>17</v>
      </c>
      <c r="D1587" s="28" t="s">
        <v>94</v>
      </c>
      <c r="E1587" s="28" t="s">
        <v>82</v>
      </c>
      <c r="J1587" s="28" t="str">
        <f t="shared" si="50"/>
        <v>H.02</v>
      </c>
      <c r="K1587" s="28" t="str">
        <f t="shared" si="51"/>
        <v>J.02</v>
      </c>
    </row>
    <row r="1588" spans="1:11" x14ac:dyDescent="0.3">
      <c r="A1588" s="29">
        <v>19</v>
      </c>
      <c r="B1588" s="29">
        <v>2</v>
      </c>
      <c r="C1588" s="29">
        <v>18</v>
      </c>
      <c r="D1588" s="28" t="s">
        <v>58</v>
      </c>
      <c r="E1588" s="28" t="s">
        <v>140</v>
      </c>
      <c r="J1588" s="28" t="str">
        <f t="shared" si="50"/>
        <v>P.02</v>
      </c>
      <c r="K1588" s="28" t="str">
        <f t="shared" si="51"/>
        <v>D.02</v>
      </c>
    </row>
    <row r="1589" spans="1:11" x14ac:dyDescent="0.3">
      <c r="A1589" s="29">
        <v>19</v>
      </c>
      <c r="B1589" s="29">
        <v>2</v>
      </c>
      <c r="C1589" s="29">
        <v>19</v>
      </c>
      <c r="D1589" s="28" t="s">
        <v>134</v>
      </c>
      <c r="E1589" s="28" t="s">
        <v>100</v>
      </c>
      <c r="J1589" s="28" t="str">
        <f t="shared" si="50"/>
        <v>K.02</v>
      </c>
      <c r="K1589" s="28" t="str">
        <f t="shared" si="51"/>
        <v>O.02</v>
      </c>
    </row>
    <row r="1590" spans="1:11" x14ac:dyDescent="0.3">
      <c r="A1590" s="29">
        <v>19</v>
      </c>
      <c r="B1590" s="29">
        <v>2</v>
      </c>
      <c r="C1590" s="29">
        <v>20</v>
      </c>
      <c r="D1590" s="28" t="s">
        <v>65</v>
      </c>
      <c r="E1590" s="28" t="s">
        <v>119</v>
      </c>
      <c r="J1590" s="28" t="str">
        <f t="shared" si="50"/>
        <v>N.03</v>
      </c>
      <c r="K1590" s="28" t="str">
        <f t="shared" si="51"/>
        <v>E.03</v>
      </c>
    </row>
    <row r="1591" spans="1:11" x14ac:dyDescent="0.3">
      <c r="A1591" s="29">
        <v>19</v>
      </c>
      <c r="B1591" s="29">
        <v>2</v>
      </c>
      <c r="C1591" s="29">
        <v>21</v>
      </c>
      <c r="D1591" s="28" t="s">
        <v>107</v>
      </c>
      <c r="E1591" s="28" t="s">
        <v>113</v>
      </c>
      <c r="J1591" s="28" t="str">
        <f t="shared" si="50"/>
        <v>M.03</v>
      </c>
      <c r="K1591" s="28" t="str">
        <f t="shared" si="51"/>
        <v>L.03</v>
      </c>
    </row>
    <row r="1592" spans="1:11" x14ac:dyDescent="0.3">
      <c r="A1592" s="29">
        <v>19</v>
      </c>
      <c r="B1592" s="29">
        <v>2</v>
      </c>
      <c r="C1592" s="29">
        <v>22</v>
      </c>
      <c r="D1592" s="28" t="s">
        <v>95</v>
      </c>
      <c r="E1592" s="28" t="s">
        <v>71</v>
      </c>
      <c r="J1592" s="28" t="str">
        <f t="shared" si="50"/>
        <v>F.03</v>
      </c>
      <c r="K1592" s="28" t="str">
        <f t="shared" si="51"/>
        <v>J.03</v>
      </c>
    </row>
    <row r="1593" spans="1:11" x14ac:dyDescent="0.3">
      <c r="A1593" s="29">
        <v>19</v>
      </c>
      <c r="B1593" s="29">
        <v>2</v>
      </c>
      <c r="C1593" s="29">
        <v>23</v>
      </c>
      <c r="D1593" s="28" t="s">
        <v>47</v>
      </c>
      <c r="E1593" s="28" t="s">
        <v>83</v>
      </c>
      <c r="J1593" s="28" t="str">
        <f t="shared" si="50"/>
        <v>H.03</v>
      </c>
      <c r="K1593" s="28" t="str">
        <f t="shared" si="51"/>
        <v>B.03</v>
      </c>
    </row>
    <row r="1594" spans="1:11" x14ac:dyDescent="0.3">
      <c r="A1594" s="29">
        <v>19</v>
      </c>
      <c r="B1594" s="29">
        <v>2</v>
      </c>
      <c r="C1594" s="29">
        <v>24</v>
      </c>
      <c r="D1594" s="28" t="s">
        <v>53</v>
      </c>
      <c r="E1594" s="28" t="s">
        <v>170</v>
      </c>
      <c r="J1594" s="28" t="str">
        <f t="shared" si="50"/>
        <v>S.03</v>
      </c>
      <c r="K1594" s="28" t="str">
        <f t="shared" si="51"/>
        <v>C.03</v>
      </c>
    </row>
    <row r="1595" spans="1:11" x14ac:dyDescent="0.3">
      <c r="A1595" s="29">
        <v>19</v>
      </c>
      <c r="B1595" s="29">
        <v>2</v>
      </c>
      <c r="C1595" s="29">
        <v>25</v>
      </c>
      <c r="D1595" s="28" t="s">
        <v>141</v>
      </c>
      <c r="E1595" s="28" t="s">
        <v>147</v>
      </c>
      <c r="J1595" s="28" t="str">
        <f t="shared" si="50"/>
        <v>Q.03</v>
      </c>
      <c r="K1595" s="28" t="str">
        <f t="shared" si="51"/>
        <v>P.03</v>
      </c>
    </row>
    <row r="1596" spans="1:11" x14ac:dyDescent="0.3">
      <c r="A1596" s="29">
        <v>19</v>
      </c>
      <c r="B1596" s="29">
        <v>2</v>
      </c>
      <c r="C1596" s="29">
        <v>26</v>
      </c>
      <c r="D1596" s="28" t="s">
        <v>153</v>
      </c>
      <c r="E1596" s="28" t="s">
        <v>89</v>
      </c>
      <c r="J1596" s="28" t="str">
        <f t="shared" si="50"/>
        <v>I.03</v>
      </c>
      <c r="K1596" s="28" t="str">
        <f t="shared" si="51"/>
        <v>R.03</v>
      </c>
    </row>
    <row r="1597" spans="1:11" x14ac:dyDescent="0.3">
      <c r="A1597" s="29">
        <v>19</v>
      </c>
      <c r="B1597" s="29">
        <v>2</v>
      </c>
      <c r="C1597" s="29">
        <v>27</v>
      </c>
      <c r="D1597" s="28" t="s">
        <v>101</v>
      </c>
      <c r="E1597" s="28" t="s">
        <v>36</v>
      </c>
      <c r="J1597" s="28" t="str">
        <f t="shared" si="50"/>
        <v>A.03</v>
      </c>
      <c r="K1597" s="28" t="str">
        <f t="shared" si="51"/>
        <v>K.03</v>
      </c>
    </row>
    <row r="1598" spans="1:11" x14ac:dyDescent="0.3">
      <c r="A1598" s="29">
        <v>19</v>
      </c>
      <c r="B1598" s="29">
        <v>2</v>
      </c>
      <c r="C1598" s="29">
        <v>28</v>
      </c>
      <c r="D1598" s="28" t="s">
        <v>77</v>
      </c>
      <c r="E1598" s="28" t="s">
        <v>59</v>
      </c>
      <c r="J1598" s="28" t="str">
        <f t="shared" si="50"/>
        <v>D.03</v>
      </c>
      <c r="K1598" s="28" t="str">
        <f t="shared" si="51"/>
        <v>G.03</v>
      </c>
    </row>
    <row r="1599" spans="1:11" x14ac:dyDescent="0.3">
      <c r="A1599" s="29">
        <v>19</v>
      </c>
      <c r="B1599" s="29">
        <v>2</v>
      </c>
      <c r="C1599" s="29">
        <v>29</v>
      </c>
      <c r="D1599" s="28" t="s">
        <v>60</v>
      </c>
      <c r="E1599" s="28" t="s">
        <v>135</v>
      </c>
      <c r="J1599" s="28" t="str">
        <f t="shared" si="50"/>
        <v>O.03</v>
      </c>
      <c r="K1599" s="28" t="str">
        <f t="shared" si="51"/>
        <v>D.04</v>
      </c>
    </row>
    <row r="1600" spans="1:11" x14ac:dyDescent="0.3">
      <c r="A1600" s="29">
        <v>19</v>
      </c>
      <c r="B1600" s="29">
        <v>2</v>
      </c>
      <c r="C1600" s="29">
        <v>30</v>
      </c>
      <c r="D1600" s="28" t="s">
        <v>54</v>
      </c>
      <c r="E1600" s="28" t="s">
        <v>102</v>
      </c>
      <c r="J1600" s="28" t="str">
        <f t="shared" si="50"/>
        <v>K.04</v>
      </c>
      <c r="K1600" s="28" t="str">
        <f t="shared" si="51"/>
        <v>C.04</v>
      </c>
    </row>
    <row r="1601" spans="1:11" x14ac:dyDescent="0.3">
      <c r="A1601" s="29">
        <v>19</v>
      </c>
      <c r="B1601" s="29">
        <v>2</v>
      </c>
      <c r="C1601" s="29">
        <v>31</v>
      </c>
      <c r="D1601" s="28" t="s">
        <v>96</v>
      </c>
      <c r="E1601" s="28" t="s">
        <v>171</v>
      </c>
      <c r="J1601" s="28" t="str">
        <f t="shared" si="50"/>
        <v>S.04</v>
      </c>
      <c r="K1601" s="28" t="str">
        <f t="shared" si="51"/>
        <v>J.04</v>
      </c>
    </row>
    <row r="1602" spans="1:11" x14ac:dyDescent="0.3">
      <c r="A1602" s="29">
        <v>19</v>
      </c>
      <c r="B1602" s="29">
        <v>2</v>
      </c>
      <c r="C1602" s="29">
        <v>32</v>
      </c>
      <c r="D1602" s="28" t="s">
        <v>78</v>
      </c>
      <c r="E1602" s="28" t="s">
        <v>108</v>
      </c>
      <c r="J1602" s="28" t="str">
        <f t="shared" si="50"/>
        <v>L.04</v>
      </c>
      <c r="K1602" s="28" t="str">
        <f t="shared" si="51"/>
        <v>G.04</v>
      </c>
    </row>
    <row r="1603" spans="1:11" x14ac:dyDescent="0.3">
      <c r="A1603" s="29">
        <v>19</v>
      </c>
      <c r="B1603" s="29">
        <v>2</v>
      </c>
      <c r="C1603" s="29">
        <v>33</v>
      </c>
      <c r="D1603" s="28" t="s">
        <v>120</v>
      </c>
      <c r="E1603" s="28" t="s">
        <v>154</v>
      </c>
      <c r="J1603" s="28" t="str">
        <f t="shared" si="50"/>
        <v>R.04</v>
      </c>
      <c r="K1603" s="28" t="str">
        <f t="shared" si="51"/>
        <v>N.04</v>
      </c>
    </row>
    <row r="1604" spans="1:11" x14ac:dyDescent="0.3">
      <c r="A1604" s="29">
        <v>19</v>
      </c>
      <c r="B1604" s="29">
        <v>2</v>
      </c>
      <c r="C1604" s="29">
        <v>34</v>
      </c>
      <c r="D1604" s="28" t="s">
        <v>90</v>
      </c>
      <c r="E1604" s="28" t="s">
        <v>114</v>
      </c>
      <c r="J1604" s="28" t="str">
        <f t="shared" si="50"/>
        <v>M.04</v>
      </c>
      <c r="K1604" s="28" t="str">
        <f t="shared" si="51"/>
        <v>I.04</v>
      </c>
    </row>
    <row r="1605" spans="1:11" x14ac:dyDescent="0.3">
      <c r="A1605" s="29">
        <v>19</v>
      </c>
      <c r="B1605" s="29">
        <v>2</v>
      </c>
      <c r="C1605" s="29">
        <v>35</v>
      </c>
      <c r="D1605" s="28" t="s">
        <v>38</v>
      </c>
      <c r="E1605" s="28" t="s">
        <v>84</v>
      </c>
      <c r="J1605" s="28" t="str">
        <f t="shared" si="50"/>
        <v>H.04</v>
      </c>
      <c r="K1605" s="28" t="str">
        <f t="shared" si="51"/>
        <v>A.04</v>
      </c>
    </row>
    <row r="1606" spans="1:11" x14ac:dyDescent="0.3">
      <c r="A1606" s="29">
        <v>19</v>
      </c>
      <c r="B1606" s="29">
        <v>2</v>
      </c>
      <c r="C1606" s="29">
        <v>36</v>
      </c>
      <c r="D1606" s="28" t="s">
        <v>66</v>
      </c>
      <c r="E1606" s="28" t="s">
        <v>148</v>
      </c>
      <c r="J1606" s="28" t="str">
        <f t="shared" si="50"/>
        <v>Q.04</v>
      </c>
      <c r="K1606" s="28" t="str">
        <f t="shared" si="51"/>
        <v>E.04</v>
      </c>
    </row>
    <row r="1607" spans="1:11" x14ac:dyDescent="0.3">
      <c r="A1607" s="29">
        <v>19</v>
      </c>
      <c r="B1607" s="29">
        <v>2</v>
      </c>
      <c r="C1607" s="29">
        <v>37</v>
      </c>
      <c r="D1607" s="28" t="s">
        <v>72</v>
      </c>
      <c r="E1607" s="28" t="s">
        <v>136</v>
      </c>
      <c r="J1607" s="28" t="str">
        <f t="shared" si="50"/>
        <v>O.04</v>
      </c>
      <c r="K1607" s="28" t="str">
        <f t="shared" si="51"/>
        <v>F.04</v>
      </c>
    </row>
    <row r="1608" spans="1:11" x14ac:dyDescent="0.3">
      <c r="A1608" s="29">
        <v>19</v>
      </c>
      <c r="B1608" s="29">
        <v>2</v>
      </c>
      <c r="C1608" s="29">
        <v>38</v>
      </c>
      <c r="D1608" s="28" t="s">
        <v>142</v>
      </c>
      <c r="E1608" s="28" t="s">
        <v>48</v>
      </c>
      <c r="J1608" s="28" t="str">
        <f t="shared" si="50"/>
        <v>B.04</v>
      </c>
      <c r="K1608" s="28" t="str">
        <f t="shared" si="51"/>
        <v>P.04</v>
      </c>
    </row>
    <row r="1609" spans="1:11" x14ac:dyDescent="0.3">
      <c r="A1609" s="29">
        <v>19</v>
      </c>
      <c r="B1609" s="29">
        <v>2</v>
      </c>
      <c r="C1609" s="29">
        <v>39</v>
      </c>
      <c r="D1609" s="28" t="s">
        <v>109</v>
      </c>
      <c r="E1609" s="28" t="s">
        <v>40</v>
      </c>
      <c r="J1609" s="28" t="str">
        <f t="shared" si="50"/>
        <v>A.05</v>
      </c>
      <c r="K1609" s="28" t="str">
        <f t="shared" si="51"/>
        <v>L.05</v>
      </c>
    </row>
    <row r="1610" spans="1:11" x14ac:dyDescent="0.3">
      <c r="A1610" s="29">
        <v>19</v>
      </c>
      <c r="B1610" s="29">
        <v>2</v>
      </c>
      <c r="C1610" s="29">
        <v>40</v>
      </c>
      <c r="D1610" s="28" t="s">
        <v>73</v>
      </c>
      <c r="E1610" s="28" t="s">
        <v>149</v>
      </c>
      <c r="J1610" s="28" t="str">
        <f t="shared" si="50"/>
        <v>Q.05</v>
      </c>
      <c r="K1610" s="28" t="str">
        <f t="shared" si="51"/>
        <v>F.05</v>
      </c>
    </row>
    <row r="1611" spans="1:11" x14ac:dyDescent="0.3">
      <c r="A1611" s="29">
        <v>19</v>
      </c>
      <c r="B1611" s="29">
        <v>2</v>
      </c>
      <c r="C1611" s="29">
        <v>41</v>
      </c>
      <c r="D1611" s="28" t="s">
        <v>97</v>
      </c>
      <c r="E1611" s="28" t="s">
        <v>121</v>
      </c>
      <c r="J1611" s="28" t="str">
        <f t="shared" si="50"/>
        <v>N.05</v>
      </c>
      <c r="K1611" s="28" t="str">
        <f t="shared" si="51"/>
        <v>J.05</v>
      </c>
    </row>
    <row r="1612" spans="1:11" x14ac:dyDescent="0.3">
      <c r="A1612" s="29">
        <v>19</v>
      </c>
      <c r="B1612" s="29">
        <v>2</v>
      </c>
      <c r="C1612" s="29">
        <v>42</v>
      </c>
      <c r="D1612" s="28" t="s">
        <v>172</v>
      </c>
      <c r="E1612" s="28" t="s">
        <v>49</v>
      </c>
      <c r="J1612" s="28" t="str">
        <f t="shared" si="50"/>
        <v>B.05</v>
      </c>
      <c r="K1612" s="28" t="str">
        <f t="shared" si="51"/>
        <v>S.05</v>
      </c>
    </row>
    <row r="1613" spans="1:11" x14ac:dyDescent="0.3">
      <c r="A1613" s="29">
        <v>19</v>
      </c>
      <c r="B1613" s="29">
        <v>2</v>
      </c>
      <c r="C1613" s="29">
        <v>43</v>
      </c>
      <c r="D1613" s="28" t="s">
        <v>137</v>
      </c>
      <c r="E1613" s="28" t="s">
        <v>155</v>
      </c>
      <c r="J1613" s="28" t="str">
        <f t="shared" si="50"/>
        <v>R.05</v>
      </c>
      <c r="K1613" s="28" t="str">
        <f t="shared" si="51"/>
        <v>O.05</v>
      </c>
    </row>
    <row r="1614" spans="1:11" x14ac:dyDescent="0.3">
      <c r="A1614" s="29">
        <v>19</v>
      </c>
      <c r="B1614" s="29">
        <v>2</v>
      </c>
      <c r="C1614" s="29">
        <v>44</v>
      </c>
      <c r="D1614" s="28" t="s">
        <v>143</v>
      </c>
      <c r="E1614" s="28" t="s">
        <v>55</v>
      </c>
      <c r="J1614" s="28" t="str">
        <f t="shared" si="50"/>
        <v>C.05</v>
      </c>
      <c r="K1614" s="28" t="str">
        <f t="shared" si="51"/>
        <v>P.05</v>
      </c>
    </row>
    <row r="1615" spans="1:11" x14ac:dyDescent="0.3">
      <c r="A1615" s="29">
        <v>19</v>
      </c>
      <c r="B1615" s="29">
        <v>2</v>
      </c>
      <c r="C1615" s="29">
        <v>45</v>
      </c>
      <c r="D1615" s="28" t="s">
        <v>67</v>
      </c>
      <c r="E1615" s="28" t="s">
        <v>61</v>
      </c>
      <c r="J1615" s="28" t="str">
        <f t="shared" si="50"/>
        <v>D.05</v>
      </c>
      <c r="K1615" s="28" t="str">
        <f t="shared" si="51"/>
        <v>E.05</v>
      </c>
    </row>
    <row r="1616" spans="1:11" x14ac:dyDescent="0.3">
      <c r="A1616" s="29">
        <v>19</v>
      </c>
      <c r="B1616" s="29">
        <v>2</v>
      </c>
      <c r="C1616" s="29">
        <v>46</v>
      </c>
      <c r="D1616" s="28" t="s">
        <v>91</v>
      </c>
      <c r="E1616" s="28" t="s">
        <v>103</v>
      </c>
      <c r="J1616" s="28" t="str">
        <f t="shared" si="50"/>
        <v>K.05</v>
      </c>
      <c r="K1616" s="28" t="str">
        <f t="shared" si="51"/>
        <v>I.05</v>
      </c>
    </row>
    <row r="1617" spans="1:11" x14ac:dyDescent="0.3">
      <c r="A1617" s="29">
        <v>19</v>
      </c>
      <c r="B1617" s="29">
        <v>2</v>
      </c>
      <c r="C1617" s="29">
        <v>47</v>
      </c>
      <c r="D1617" s="28" t="s">
        <v>85</v>
      </c>
      <c r="E1617" s="28" t="s">
        <v>115</v>
      </c>
      <c r="J1617" s="28" t="str">
        <f t="shared" si="50"/>
        <v>M.05</v>
      </c>
      <c r="K1617" s="28" t="str">
        <f t="shared" si="51"/>
        <v>H.05</v>
      </c>
    </row>
    <row r="1618" spans="1:11" x14ac:dyDescent="0.3">
      <c r="A1618" s="29">
        <v>19</v>
      </c>
      <c r="B1618" s="29">
        <v>2</v>
      </c>
      <c r="C1618" s="29">
        <v>48</v>
      </c>
      <c r="D1618" s="28" t="s">
        <v>116</v>
      </c>
      <c r="E1618" s="28" t="s">
        <v>79</v>
      </c>
      <c r="J1618" s="28" t="str">
        <f t="shared" si="50"/>
        <v>G.05</v>
      </c>
      <c r="K1618" s="28" t="str">
        <f t="shared" si="51"/>
        <v>M.06</v>
      </c>
    </row>
    <row r="1619" spans="1:11" x14ac:dyDescent="0.3">
      <c r="A1619" s="29">
        <v>19</v>
      </c>
      <c r="B1619" s="29">
        <v>2</v>
      </c>
      <c r="C1619" s="29">
        <v>49</v>
      </c>
      <c r="D1619" s="28" t="s">
        <v>98</v>
      </c>
      <c r="E1619" s="28" t="s">
        <v>156</v>
      </c>
      <c r="J1619" s="28" t="str">
        <f t="shared" si="50"/>
        <v>R.06</v>
      </c>
      <c r="K1619" s="28" t="str">
        <f t="shared" si="51"/>
        <v>J.06</v>
      </c>
    </row>
    <row r="1620" spans="1:11" x14ac:dyDescent="0.3">
      <c r="A1620" s="29">
        <v>19</v>
      </c>
      <c r="B1620" s="29">
        <v>2</v>
      </c>
      <c r="C1620" s="29">
        <v>50</v>
      </c>
      <c r="D1620" s="28" t="s">
        <v>62</v>
      </c>
      <c r="E1620" s="28" t="s">
        <v>86</v>
      </c>
      <c r="J1620" s="28" t="str">
        <f t="shared" si="50"/>
        <v>H.06</v>
      </c>
      <c r="K1620" s="28" t="str">
        <f t="shared" si="51"/>
        <v>D.06</v>
      </c>
    </row>
    <row r="1621" spans="1:11" x14ac:dyDescent="0.3">
      <c r="A1621" s="29">
        <v>19</v>
      </c>
      <c r="B1621" s="29">
        <v>2</v>
      </c>
      <c r="C1621" s="29">
        <v>51</v>
      </c>
      <c r="D1621" s="28" t="s">
        <v>68</v>
      </c>
      <c r="E1621" s="28" t="s">
        <v>144</v>
      </c>
      <c r="J1621" s="28" t="str">
        <f t="shared" si="50"/>
        <v>P.06</v>
      </c>
      <c r="K1621" s="28" t="str">
        <f t="shared" si="51"/>
        <v>E.06</v>
      </c>
    </row>
    <row r="1622" spans="1:11" x14ac:dyDescent="0.3">
      <c r="A1622" s="29">
        <v>19</v>
      </c>
      <c r="B1622" s="29">
        <v>2</v>
      </c>
      <c r="C1622" s="29">
        <v>52</v>
      </c>
      <c r="D1622" s="28" t="s">
        <v>122</v>
      </c>
      <c r="E1622" s="28" t="s">
        <v>104</v>
      </c>
      <c r="J1622" s="28" t="str">
        <f t="shared" si="50"/>
        <v>K.06</v>
      </c>
      <c r="K1622" s="28" t="str">
        <f t="shared" si="51"/>
        <v>N.06</v>
      </c>
    </row>
    <row r="1623" spans="1:11" x14ac:dyDescent="0.3">
      <c r="A1623" s="29">
        <v>19</v>
      </c>
      <c r="B1623" s="29">
        <v>2</v>
      </c>
      <c r="C1623" s="29">
        <v>53</v>
      </c>
      <c r="D1623" s="28" t="s">
        <v>173</v>
      </c>
      <c r="E1623" s="28" t="s">
        <v>138</v>
      </c>
      <c r="J1623" s="28" t="str">
        <f t="shared" si="50"/>
        <v>O.06</v>
      </c>
      <c r="K1623" s="28" t="str">
        <f t="shared" si="51"/>
        <v>S.06</v>
      </c>
    </row>
    <row r="1624" spans="1:11" x14ac:dyDescent="0.3">
      <c r="A1624" s="29">
        <v>19</v>
      </c>
      <c r="B1624" s="29">
        <v>2</v>
      </c>
      <c r="C1624" s="29">
        <v>54</v>
      </c>
      <c r="D1624" s="28" t="s">
        <v>150</v>
      </c>
      <c r="E1624" s="28" t="s">
        <v>42</v>
      </c>
      <c r="J1624" s="28" t="str">
        <f t="shared" si="50"/>
        <v>A.06</v>
      </c>
      <c r="K1624" s="28" t="str">
        <f t="shared" si="51"/>
        <v>Q.06</v>
      </c>
    </row>
    <row r="1625" spans="1:11" x14ac:dyDescent="0.3">
      <c r="A1625" s="29">
        <v>19</v>
      </c>
      <c r="B1625" s="29">
        <v>2</v>
      </c>
      <c r="C1625" s="29">
        <v>55</v>
      </c>
      <c r="D1625" s="28" t="s">
        <v>50</v>
      </c>
      <c r="E1625" s="28" t="s">
        <v>74</v>
      </c>
      <c r="J1625" s="28" t="str">
        <f t="shared" si="50"/>
        <v>F.06</v>
      </c>
      <c r="K1625" s="28" t="str">
        <f t="shared" si="51"/>
        <v>B.06</v>
      </c>
    </row>
    <row r="1626" spans="1:11" x14ac:dyDescent="0.3">
      <c r="A1626" s="29">
        <v>19</v>
      </c>
      <c r="B1626" s="29">
        <v>2</v>
      </c>
      <c r="C1626" s="29">
        <v>56</v>
      </c>
      <c r="D1626" s="28" t="s">
        <v>80</v>
      </c>
      <c r="E1626" s="28" t="s">
        <v>92</v>
      </c>
      <c r="J1626" s="28" t="str">
        <f t="shared" si="50"/>
        <v>I.06</v>
      </c>
      <c r="K1626" s="28" t="str">
        <f t="shared" si="51"/>
        <v>G.06</v>
      </c>
    </row>
    <row r="1627" spans="1:11" x14ac:dyDescent="0.3">
      <c r="A1627" s="29">
        <v>19</v>
      </c>
      <c r="B1627" s="29">
        <v>2</v>
      </c>
      <c r="C1627" s="29">
        <v>57</v>
      </c>
      <c r="D1627" s="28" t="s">
        <v>110</v>
      </c>
      <c r="E1627" s="28" t="s">
        <v>56</v>
      </c>
      <c r="J1627" s="28" t="str">
        <f t="shared" si="50"/>
        <v>C.06</v>
      </c>
      <c r="K1627" s="28" t="str">
        <f t="shared" si="51"/>
        <v>L.06</v>
      </c>
    </row>
    <row r="1628" spans="1:11" x14ac:dyDescent="0.3">
      <c r="A1628" s="29">
        <v>19</v>
      </c>
      <c r="B1628" s="29">
        <v>3</v>
      </c>
      <c r="C1628" s="29">
        <v>1</v>
      </c>
      <c r="D1628" s="28" t="s">
        <v>145</v>
      </c>
      <c r="E1628" s="28" t="s">
        <v>75</v>
      </c>
      <c r="J1628" s="28" t="str">
        <f t="shared" si="50"/>
        <v>G.01</v>
      </c>
      <c r="K1628" s="28" t="str">
        <f t="shared" si="51"/>
        <v>Q.01</v>
      </c>
    </row>
    <row r="1629" spans="1:11" x14ac:dyDescent="0.3">
      <c r="A1629" s="29">
        <v>19</v>
      </c>
      <c r="B1629" s="29">
        <v>3</v>
      </c>
      <c r="C1629" s="29">
        <v>2</v>
      </c>
      <c r="D1629" s="28" t="s">
        <v>93</v>
      </c>
      <c r="E1629" s="28" t="s">
        <v>57</v>
      </c>
      <c r="J1629" s="28" t="str">
        <f t="shared" ref="J1629:J1692" si="52">E1629</f>
        <v>D.01</v>
      </c>
      <c r="K1629" s="28" t="str">
        <f t="shared" ref="K1629:K1692" si="53">D1629</f>
        <v>J.01</v>
      </c>
    </row>
    <row r="1630" spans="1:11" x14ac:dyDescent="0.3">
      <c r="A1630" s="29">
        <v>19</v>
      </c>
      <c r="B1630" s="29">
        <v>3</v>
      </c>
      <c r="C1630" s="29">
        <v>3</v>
      </c>
      <c r="D1630" s="28" t="s">
        <v>51</v>
      </c>
      <c r="E1630" s="28" t="s">
        <v>127</v>
      </c>
      <c r="J1630" s="28" t="str">
        <f t="shared" si="52"/>
        <v>O.01</v>
      </c>
      <c r="K1630" s="28" t="str">
        <f t="shared" si="53"/>
        <v>C.01</v>
      </c>
    </row>
    <row r="1631" spans="1:11" x14ac:dyDescent="0.3">
      <c r="A1631" s="29">
        <v>19</v>
      </c>
      <c r="B1631" s="29">
        <v>3</v>
      </c>
      <c r="C1631" s="29">
        <v>4</v>
      </c>
      <c r="D1631" s="28" t="s">
        <v>117</v>
      </c>
      <c r="E1631" s="28" t="s">
        <v>45</v>
      </c>
      <c r="J1631" s="28" t="str">
        <f t="shared" si="52"/>
        <v>B.01</v>
      </c>
      <c r="K1631" s="28" t="str">
        <f t="shared" si="53"/>
        <v>N.01</v>
      </c>
    </row>
    <row r="1632" spans="1:11" x14ac:dyDescent="0.3">
      <c r="A1632" s="29">
        <v>19</v>
      </c>
      <c r="B1632" s="29">
        <v>3</v>
      </c>
      <c r="C1632" s="29">
        <v>5</v>
      </c>
      <c r="D1632" s="28" t="s">
        <v>81</v>
      </c>
      <c r="E1632" s="28" t="s">
        <v>87</v>
      </c>
      <c r="J1632" s="28" t="str">
        <f t="shared" si="52"/>
        <v>I.01</v>
      </c>
      <c r="K1632" s="28" t="str">
        <f t="shared" si="53"/>
        <v>H.01</v>
      </c>
    </row>
    <row r="1633" spans="1:11" x14ac:dyDescent="0.3">
      <c r="A1633" s="29">
        <v>19</v>
      </c>
      <c r="B1633" s="29">
        <v>3</v>
      </c>
      <c r="C1633" s="29">
        <v>6</v>
      </c>
      <c r="D1633" s="28" t="s">
        <v>151</v>
      </c>
      <c r="E1633" s="28" t="s">
        <v>111</v>
      </c>
      <c r="J1633" s="28" t="str">
        <f t="shared" si="52"/>
        <v>M.01</v>
      </c>
      <c r="K1633" s="28" t="str">
        <f t="shared" si="53"/>
        <v>R.01</v>
      </c>
    </row>
    <row r="1634" spans="1:11" x14ac:dyDescent="0.3">
      <c r="A1634" s="29">
        <v>19</v>
      </c>
      <c r="B1634" s="29">
        <v>3</v>
      </c>
      <c r="C1634" s="29">
        <v>7</v>
      </c>
      <c r="D1634" s="28" t="s">
        <v>139</v>
      </c>
      <c r="E1634" s="28" t="s">
        <v>32</v>
      </c>
      <c r="J1634" s="28" t="str">
        <f t="shared" si="52"/>
        <v>A.01</v>
      </c>
      <c r="K1634" s="28" t="str">
        <f t="shared" si="53"/>
        <v>P.01</v>
      </c>
    </row>
    <row r="1635" spans="1:11" x14ac:dyDescent="0.3">
      <c r="A1635" s="29">
        <v>19</v>
      </c>
      <c r="B1635" s="29">
        <v>3</v>
      </c>
      <c r="C1635" s="29">
        <v>8</v>
      </c>
      <c r="D1635" s="28" t="s">
        <v>63</v>
      </c>
      <c r="E1635" s="28" t="s">
        <v>69</v>
      </c>
      <c r="J1635" s="28" t="str">
        <f t="shared" si="52"/>
        <v>F.01</v>
      </c>
      <c r="K1635" s="28" t="str">
        <f t="shared" si="53"/>
        <v>E.01</v>
      </c>
    </row>
    <row r="1636" spans="1:11" x14ac:dyDescent="0.3">
      <c r="A1636" s="29">
        <v>19</v>
      </c>
      <c r="B1636" s="29">
        <v>3</v>
      </c>
      <c r="C1636" s="29">
        <v>9</v>
      </c>
      <c r="D1636" s="28" t="s">
        <v>105</v>
      </c>
      <c r="E1636" s="28" t="s">
        <v>168</v>
      </c>
      <c r="J1636" s="28" t="str">
        <f t="shared" si="52"/>
        <v>S.01</v>
      </c>
      <c r="K1636" s="28" t="str">
        <f t="shared" si="53"/>
        <v>L.01</v>
      </c>
    </row>
    <row r="1637" spans="1:11" x14ac:dyDescent="0.3">
      <c r="A1637" s="29">
        <v>19</v>
      </c>
      <c r="B1637" s="29">
        <v>3</v>
      </c>
      <c r="C1637" s="29">
        <v>10</v>
      </c>
      <c r="D1637" s="28" t="s">
        <v>70</v>
      </c>
      <c r="E1637" s="28" t="s">
        <v>99</v>
      </c>
      <c r="J1637" s="28" t="str">
        <f t="shared" si="52"/>
        <v>K.01</v>
      </c>
      <c r="K1637" s="28" t="str">
        <f t="shared" si="53"/>
        <v>F.02</v>
      </c>
    </row>
    <row r="1638" spans="1:11" x14ac:dyDescent="0.3">
      <c r="A1638" s="29">
        <v>19</v>
      </c>
      <c r="B1638" s="29">
        <v>3</v>
      </c>
      <c r="C1638" s="29">
        <v>11</v>
      </c>
      <c r="D1638" s="28" t="s">
        <v>88</v>
      </c>
      <c r="E1638" s="28" t="s">
        <v>46</v>
      </c>
      <c r="J1638" s="28" t="str">
        <f t="shared" si="52"/>
        <v>B.02</v>
      </c>
      <c r="K1638" s="28" t="str">
        <f t="shared" si="53"/>
        <v>I.02</v>
      </c>
    </row>
    <row r="1639" spans="1:11" x14ac:dyDescent="0.3">
      <c r="A1639" s="29">
        <v>19</v>
      </c>
      <c r="B1639" s="29">
        <v>3</v>
      </c>
      <c r="C1639" s="29">
        <v>12</v>
      </c>
      <c r="D1639" s="28" t="s">
        <v>106</v>
      </c>
      <c r="E1639" s="28" t="s">
        <v>140</v>
      </c>
      <c r="J1639" s="28" t="str">
        <f t="shared" si="52"/>
        <v>P.02</v>
      </c>
      <c r="K1639" s="28" t="str">
        <f t="shared" si="53"/>
        <v>L.02</v>
      </c>
    </row>
    <row r="1640" spans="1:11" x14ac:dyDescent="0.3">
      <c r="A1640" s="29">
        <v>19</v>
      </c>
      <c r="B1640" s="29">
        <v>3</v>
      </c>
      <c r="C1640" s="29">
        <v>13</v>
      </c>
      <c r="D1640" s="28" t="s">
        <v>82</v>
      </c>
      <c r="E1640" s="28" t="s">
        <v>169</v>
      </c>
      <c r="J1640" s="28" t="str">
        <f t="shared" si="52"/>
        <v>S.02</v>
      </c>
      <c r="K1640" s="28" t="str">
        <f t="shared" si="53"/>
        <v>H.02</v>
      </c>
    </row>
    <row r="1641" spans="1:11" x14ac:dyDescent="0.3">
      <c r="A1641" s="29">
        <v>19</v>
      </c>
      <c r="B1641" s="29">
        <v>3</v>
      </c>
      <c r="C1641" s="29">
        <v>14</v>
      </c>
      <c r="D1641" s="28" t="s">
        <v>112</v>
      </c>
      <c r="E1641" s="28" t="s">
        <v>58</v>
      </c>
      <c r="J1641" s="28" t="str">
        <f t="shared" si="52"/>
        <v>D.02</v>
      </c>
      <c r="K1641" s="28" t="str">
        <f t="shared" si="53"/>
        <v>M.02</v>
      </c>
    </row>
    <row r="1642" spans="1:11" x14ac:dyDescent="0.3">
      <c r="A1642" s="29">
        <v>19</v>
      </c>
      <c r="B1642" s="29">
        <v>3</v>
      </c>
      <c r="C1642" s="29">
        <v>15</v>
      </c>
      <c r="D1642" s="28" t="s">
        <v>64</v>
      </c>
      <c r="E1642" s="28" t="s">
        <v>152</v>
      </c>
      <c r="J1642" s="28" t="str">
        <f t="shared" si="52"/>
        <v>R.02</v>
      </c>
      <c r="K1642" s="28" t="str">
        <f t="shared" si="53"/>
        <v>E.02</v>
      </c>
    </row>
    <row r="1643" spans="1:11" x14ac:dyDescent="0.3">
      <c r="A1643" s="29">
        <v>19</v>
      </c>
      <c r="B1643" s="29">
        <v>3</v>
      </c>
      <c r="C1643" s="29">
        <v>16</v>
      </c>
      <c r="D1643" s="28" t="s">
        <v>134</v>
      </c>
      <c r="E1643" s="28" t="s">
        <v>146</v>
      </c>
      <c r="J1643" s="28" t="str">
        <f t="shared" si="52"/>
        <v>Q.02</v>
      </c>
      <c r="K1643" s="28" t="str">
        <f t="shared" si="53"/>
        <v>O.02</v>
      </c>
    </row>
    <row r="1644" spans="1:11" x14ac:dyDescent="0.3">
      <c r="A1644" s="29">
        <v>19</v>
      </c>
      <c r="B1644" s="29">
        <v>3</v>
      </c>
      <c r="C1644" s="29">
        <v>17</v>
      </c>
      <c r="D1644" s="28" t="s">
        <v>34</v>
      </c>
      <c r="E1644" s="28" t="s">
        <v>118</v>
      </c>
      <c r="J1644" s="28" t="str">
        <f t="shared" si="52"/>
        <v>N.02</v>
      </c>
      <c r="K1644" s="28" t="str">
        <f t="shared" si="53"/>
        <v>A.02</v>
      </c>
    </row>
    <row r="1645" spans="1:11" x14ac:dyDescent="0.3">
      <c r="A1645" s="29">
        <v>19</v>
      </c>
      <c r="B1645" s="29">
        <v>3</v>
      </c>
      <c r="C1645" s="29">
        <v>18</v>
      </c>
      <c r="D1645" s="28" t="s">
        <v>100</v>
      </c>
      <c r="E1645" s="28" t="s">
        <v>94</v>
      </c>
      <c r="J1645" s="28" t="str">
        <f t="shared" si="52"/>
        <v>J.02</v>
      </c>
      <c r="K1645" s="28" t="str">
        <f t="shared" si="53"/>
        <v>K.02</v>
      </c>
    </row>
    <row r="1646" spans="1:11" x14ac:dyDescent="0.3">
      <c r="A1646" s="29">
        <v>19</v>
      </c>
      <c r="B1646" s="29">
        <v>3</v>
      </c>
      <c r="C1646" s="29">
        <v>19</v>
      </c>
      <c r="D1646" s="28" t="s">
        <v>52</v>
      </c>
      <c r="E1646" s="28" t="s">
        <v>76</v>
      </c>
      <c r="J1646" s="28" t="str">
        <f t="shared" si="52"/>
        <v>G.02</v>
      </c>
      <c r="K1646" s="28" t="str">
        <f t="shared" si="53"/>
        <v>C.02</v>
      </c>
    </row>
    <row r="1647" spans="1:11" x14ac:dyDescent="0.3">
      <c r="A1647" s="29">
        <v>19</v>
      </c>
      <c r="B1647" s="29">
        <v>3</v>
      </c>
      <c r="C1647" s="29">
        <v>20</v>
      </c>
      <c r="D1647" s="28" t="s">
        <v>71</v>
      </c>
      <c r="E1647" s="28" t="s">
        <v>53</v>
      </c>
      <c r="J1647" s="28" t="str">
        <f t="shared" si="52"/>
        <v>C.03</v>
      </c>
      <c r="K1647" s="28" t="str">
        <f t="shared" si="53"/>
        <v>F.03</v>
      </c>
    </row>
    <row r="1648" spans="1:11" x14ac:dyDescent="0.3">
      <c r="A1648" s="29">
        <v>19</v>
      </c>
      <c r="B1648" s="29">
        <v>3</v>
      </c>
      <c r="C1648" s="29">
        <v>21</v>
      </c>
      <c r="D1648" s="28" t="s">
        <v>101</v>
      </c>
      <c r="E1648" s="28" t="s">
        <v>77</v>
      </c>
      <c r="J1648" s="28" t="str">
        <f t="shared" si="52"/>
        <v>G.03</v>
      </c>
      <c r="K1648" s="28" t="str">
        <f t="shared" si="53"/>
        <v>K.03</v>
      </c>
    </row>
    <row r="1649" spans="1:11" x14ac:dyDescent="0.3">
      <c r="A1649" s="29">
        <v>19</v>
      </c>
      <c r="B1649" s="29">
        <v>3</v>
      </c>
      <c r="C1649" s="29">
        <v>22</v>
      </c>
      <c r="D1649" s="28" t="s">
        <v>59</v>
      </c>
      <c r="E1649" s="28" t="s">
        <v>47</v>
      </c>
      <c r="J1649" s="28" t="str">
        <f t="shared" si="52"/>
        <v>B.03</v>
      </c>
      <c r="K1649" s="28" t="str">
        <f t="shared" si="53"/>
        <v>D.03</v>
      </c>
    </row>
    <row r="1650" spans="1:11" x14ac:dyDescent="0.3">
      <c r="A1650" s="29">
        <v>19</v>
      </c>
      <c r="B1650" s="29">
        <v>3</v>
      </c>
      <c r="C1650" s="29">
        <v>23</v>
      </c>
      <c r="D1650" s="28" t="s">
        <v>113</v>
      </c>
      <c r="E1650" s="28" t="s">
        <v>95</v>
      </c>
      <c r="J1650" s="28" t="str">
        <f t="shared" si="52"/>
        <v>J.03</v>
      </c>
      <c r="K1650" s="28" t="str">
        <f t="shared" si="53"/>
        <v>M.03</v>
      </c>
    </row>
    <row r="1651" spans="1:11" x14ac:dyDescent="0.3">
      <c r="A1651" s="29">
        <v>19</v>
      </c>
      <c r="B1651" s="29">
        <v>3</v>
      </c>
      <c r="C1651" s="29">
        <v>24</v>
      </c>
      <c r="D1651" s="28" t="s">
        <v>119</v>
      </c>
      <c r="E1651" s="28" t="s">
        <v>170</v>
      </c>
      <c r="J1651" s="28" t="str">
        <f t="shared" si="52"/>
        <v>S.03</v>
      </c>
      <c r="K1651" s="28" t="str">
        <f t="shared" si="53"/>
        <v>N.03</v>
      </c>
    </row>
    <row r="1652" spans="1:11" x14ac:dyDescent="0.3">
      <c r="A1652" s="29">
        <v>19</v>
      </c>
      <c r="B1652" s="29">
        <v>3</v>
      </c>
      <c r="C1652" s="29">
        <v>25</v>
      </c>
      <c r="D1652" s="28" t="s">
        <v>141</v>
      </c>
      <c r="E1652" s="28" t="s">
        <v>83</v>
      </c>
      <c r="J1652" s="28" t="str">
        <f t="shared" si="52"/>
        <v>H.03</v>
      </c>
      <c r="K1652" s="28" t="str">
        <f t="shared" si="53"/>
        <v>P.03</v>
      </c>
    </row>
    <row r="1653" spans="1:11" x14ac:dyDescent="0.3">
      <c r="A1653" s="29">
        <v>19</v>
      </c>
      <c r="B1653" s="29">
        <v>3</v>
      </c>
      <c r="C1653" s="29">
        <v>26</v>
      </c>
      <c r="D1653" s="28" t="s">
        <v>36</v>
      </c>
      <c r="E1653" s="28" t="s">
        <v>65</v>
      </c>
      <c r="J1653" s="28" t="str">
        <f t="shared" si="52"/>
        <v>E.03</v>
      </c>
      <c r="K1653" s="28" t="str">
        <f t="shared" si="53"/>
        <v>A.03</v>
      </c>
    </row>
    <row r="1654" spans="1:11" x14ac:dyDescent="0.3">
      <c r="A1654" s="29">
        <v>19</v>
      </c>
      <c r="B1654" s="29">
        <v>3</v>
      </c>
      <c r="C1654" s="29">
        <v>27</v>
      </c>
      <c r="D1654" s="28" t="s">
        <v>147</v>
      </c>
      <c r="E1654" s="28" t="s">
        <v>107</v>
      </c>
      <c r="J1654" s="28" t="str">
        <f t="shared" si="52"/>
        <v>L.03</v>
      </c>
      <c r="K1654" s="28" t="str">
        <f t="shared" si="53"/>
        <v>Q.03</v>
      </c>
    </row>
    <row r="1655" spans="1:11" x14ac:dyDescent="0.3">
      <c r="A1655" s="29">
        <v>19</v>
      </c>
      <c r="B1655" s="29">
        <v>3</v>
      </c>
      <c r="C1655" s="29">
        <v>28</v>
      </c>
      <c r="D1655" s="28" t="s">
        <v>135</v>
      </c>
      <c r="E1655" s="28" t="s">
        <v>89</v>
      </c>
      <c r="J1655" s="28" t="str">
        <f t="shared" si="52"/>
        <v>I.03</v>
      </c>
      <c r="K1655" s="28" t="str">
        <f t="shared" si="53"/>
        <v>O.03</v>
      </c>
    </row>
    <row r="1656" spans="1:11" x14ac:dyDescent="0.3">
      <c r="A1656" s="29">
        <v>19</v>
      </c>
      <c r="B1656" s="29">
        <v>3</v>
      </c>
      <c r="C1656" s="29">
        <v>29</v>
      </c>
      <c r="D1656" s="28" t="s">
        <v>54</v>
      </c>
      <c r="E1656" s="28" t="s">
        <v>153</v>
      </c>
      <c r="J1656" s="28" t="str">
        <f t="shared" si="52"/>
        <v>R.03</v>
      </c>
      <c r="K1656" s="28" t="str">
        <f t="shared" si="53"/>
        <v>C.04</v>
      </c>
    </row>
    <row r="1657" spans="1:11" x14ac:dyDescent="0.3">
      <c r="A1657" s="29">
        <v>19</v>
      </c>
      <c r="B1657" s="29">
        <v>3</v>
      </c>
      <c r="C1657" s="29">
        <v>30</v>
      </c>
      <c r="D1657" s="28" t="s">
        <v>120</v>
      </c>
      <c r="E1657" s="28" t="s">
        <v>78</v>
      </c>
      <c r="J1657" s="28" t="str">
        <f t="shared" si="52"/>
        <v>G.04</v>
      </c>
      <c r="K1657" s="28" t="str">
        <f t="shared" si="53"/>
        <v>N.04</v>
      </c>
    </row>
    <row r="1658" spans="1:11" x14ac:dyDescent="0.3">
      <c r="A1658" s="29">
        <v>19</v>
      </c>
      <c r="B1658" s="29">
        <v>3</v>
      </c>
      <c r="C1658" s="29">
        <v>31</v>
      </c>
      <c r="D1658" s="28" t="s">
        <v>171</v>
      </c>
      <c r="E1658" s="28" t="s">
        <v>142</v>
      </c>
      <c r="J1658" s="28" t="str">
        <f t="shared" si="52"/>
        <v>P.04</v>
      </c>
      <c r="K1658" s="28" t="str">
        <f t="shared" si="53"/>
        <v>S.04</v>
      </c>
    </row>
    <row r="1659" spans="1:11" x14ac:dyDescent="0.3">
      <c r="A1659" s="29">
        <v>19</v>
      </c>
      <c r="B1659" s="29">
        <v>3</v>
      </c>
      <c r="C1659" s="29">
        <v>32</v>
      </c>
      <c r="D1659" s="28" t="s">
        <v>148</v>
      </c>
      <c r="E1659" s="28" t="s">
        <v>154</v>
      </c>
      <c r="J1659" s="28" t="str">
        <f t="shared" si="52"/>
        <v>R.04</v>
      </c>
      <c r="K1659" s="28" t="str">
        <f t="shared" si="53"/>
        <v>Q.04</v>
      </c>
    </row>
    <row r="1660" spans="1:11" x14ac:dyDescent="0.3">
      <c r="A1660" s="29">
        <v>19</v>
      </c>
      <c r="B1660" s="29">
        <v>3</v>
      </c>
      <c r="C1660" s="29">
        <v>33</v>
      </c>
      <c r="D1660" s="28" t="s">
        <v>38</v>
      </c>
      <c r="E1660" s="28" t="s">
        <v>114</v>
      </c>
      <c r="J1660" s="28" t="str">
        <f t="shared" si="52"/>
        <v>M.04</v>
      </c>
      <c r="K1660" s="28" t="str">
        <f t="shared" si="53"/>
        <v>A.04</v>
      </c>
    </row>
    <row r="1661" spans="1:11" x14ac:dyDescent="0.3">
      <c r="A1661" s="29">
        <v>19</v>
      </c>
      <c r="B1661" s="29">
        <v>3</v>
      </c>
      <c r="C1661" s="29">
        <v>34</v>
      </c>
      <c r="D1661" s="28" t="s">
        <v>102</v>
      </c>
      <c r="E1661" s="28" t="s">
        <v>60</v>
      </c>
      <c r="J1661" s="28" t="str">
        <f t="shared" si="52"/>
        <v>D.04</v>
      </c>
      <c r="K1661" s="28" t="str">
        <f t="shared" si="53"/>
        <v>K.04</v>
      </c>
    </row>
    <row r="1662" spans="1:11" x14ac:dyDescent="0.3">
      <c r="A1662" s="29">
        <v>19</v>
      </c>
      <c r="B1662" s="29">
        <v>3</v>
      </c>
      <c r="C1662" s="29">
        <v>35</v>
      </c>
      <c r="D1662" s="28" t="s">
        <v>84</v>
      </c>
      <c r="E1662" s="28" t="s">
        <v>66</v>
      </c>
      <c r="J1662" s="28" t="str">
        <f t="shared" si="52"/>
        <v>E.04</v>
      </c>
      <c r="K1662" s="28" t="str">
        <f t="shared" si="53"/>
        <v>H.04</v>
      </c>
    </row>
    <row r="1663" spans="1:11" x14ac:dyDescent="0.3">
      <c r="A1663" s="29">
        <v>19</v>
      </c>
      <c r="B1663" s="29">
        <v>3</v>
      </c>
      <c r="C1663" s="29">
        <v>36</v>
      </c>
      <c r="D1663" s="28" t="s">
        <v>48</v>
      </c>
      <c r="E1663" s="28" t="s">
        <v>136</v>
      </c>
      <c r="J1663" s="28" t="str">
        <f t="shared" si="52"/>
        <v>O.04</v>
      </c>
      <c r="K1663" s="28" t="str">
        <f t="shared" si="53"/>
        <v>B.04</v>
      </c>
    </row>
    <row r="1664" spans="1:11" x14ac:dyDescent="0.3">
      <c r="A1664" s="29">
        <v>19</v>
      </c>
      <c r="B1664" s="29">
        <v>3</v>
      </c>
      <c r="C1664" s="29">
        <v>37</v>
      </c>
      <c r="D1664" s="28" t="s">
        <v>72</v>
      </c>
      <c r="E1664" s="28" t="s">
        <v>108</v>
      </c>
      <c r="J1664" s="28" t="str">
        <f t="shared" si="52"/>
        <v>L.04</v>
      </c>
      <c r="K1664" s="28" t="str">
        <f t="shared" si="53"/>
        <v>F.04</v>
      </c>
    </row>
    <row r="1665" spans="1:11" x14ac:dyDescent="0.3">
      <c r="A1665" s="29">
        <v>19</v>
      </c>
      <c r="B1665" s="29">
        <v>3</v>
      </c>
      <c r="C1665" s="29">
        <v>38</v>
      </c>
      <c r="D1665" s="28" t="s">
        <v>96</v>
      </c>
      <c r="E1665" s="28" t="s">
        <v>90</v>
      </c>
      <c r="J1665" s="28" t="str">
        <f t="shared" si="52"/>
        <v>I.04</v>
      </c>
      <c r="K1665" s="28" t="str">
        <f t="shared" si="53"/>
        <v>J.04</v>
      </c>
    </row>
    <row r="1666" spans="1:11" x14ac:dyDescent="0.3">
      <c r="A1666" s="29">
        <v>19</v>
      </c>
      <c r="B1666" s="29">
        <v>3</v>
      </c>
      <c r="C1666" s="29">
        <v>39</v>
      </c>
      <c r="D1666" s="28" t="s">
        <v>55</v>
      </c>
      <c r="E1666" s="28" t="s">
        <v>149</v>
      </c>
      <c r="J1666" s="28" t="str">
        <f t="shared" si="52"/>
        <v>Q.05</v>
      </c>
      <c r="K1666" s="28" t="str">
        <f t="shared" si="53"/>
        <v>C.05</v>
      </c>
    </row>
    <row r="1667" spans="1:11" x14ac:dyDescent="0.3">
      <c r="A1667" s="29">
        <v>19</v>
      </c>
      <c r="B1667" s="29">
        <v>3</v>
      </c>
      <c r="C1667" s="29">
        <v>40</v>
      </c>
      <c r="D1667" s="28" t="s">
        <v>172</v>
      </c>
      <c r="E1667" s="28" t="s">
        <v>91</v>
      </c>
      <c r="J1667" s="28" t="str">
        <f t="shared" si="52"/>
        <v>I.05</v>
      </c>
      <c r="K1667" s="28" t="str">
        <f t="shared" si="53"/>
        <v>S.05</v>
      </c>
    </row>
    <row r="1668" spans="1:11" x14ac:dyDescent="0.3">
      <c r="A1668" s="29">
        <v>19</v>
      </c>
      <c r="B1668" s="29">
        <v>3</v>
      </c>
      <c r="C1668" s="29">
        <v>41</v>
      </c>
      <c r="D1668" s="28" t="s">
        <v>85</v>
      </c>
      <c r="E1668" s="28" t="s">
        <v>109</v>
      </c>
      <c r="J1668" s="28" t="str">
        <f t="shared" si="52"/>
        <v>L.05</v>
      </c>
      <c r="K1668" s="28" t="str">
        <f t="shared" si="53"/>
        <v>H.05</v>
      </c>
    </row>
    <row r="1669" spans="1:11" x14ac:dyDescent="0.3">
      <c r="A1669" s="29">
        <v>19</v>
      </c>
      <c r="B1669" s="29">
        <v>3</v>
      </c>
      <c r="C1669" s="29">
        <v>42</v>
      </c>
      <c r="D1669" s="28" t="s">
        <v>61</v>
      </c>
      <c r="E1669" s="28" t="s">
        <v>121</v>
      </c>
      <c r="J1669" s="28" t="str">
        <f t="shared" si="52"/>
        <v>N.05</v>
      </c>
      <c r="K1669" s="28" t="str">
        <f t="shared" si="53"/>
        <v>D.05</v>
      </c>
    </row>
    <row r="1670" spans="1:11" x14ac:dyDescent="0.3">
      <c r="A1670" s="29">
        <v>19</v>
      </c>
      <c r="B1670" s="29">
        <v>3</v>
      </c>
      <c r="C1670" s="29">
        <v>43</v>
      </c>
      <c r="D1670" s="28" t="s">
        <v>67</v>
      </c>
      <c r="E1670" s="28" t="s">
        <v>97</v>
      </c>
      <c r="J1670" s="28" t="str">
        <f t="shared" si="52"/>
        <v>J.05</v>
      </c>
      <c r="K1670" s="28" t="str">
        <f t="shared" si="53"/>
        <v>E.05</v>
      </c>
    </row>
    <row r="1671" spans="1:11" x14ac:dyDescent="0.3">
      <c r="A1671" s="29">
        <v>19</v>
      </c>
      <c r="B1671" s="29">
        <v>3</v>
      </c>
      <c r="C1671" s="29">
        <v>44</v>
      </c>
      <c r="D1671" s="28" t="s">
        <v>49</v>
      </c>
      <c r="E1671" s="28" t="s">
        <v>103</v>
      </c>
      <c r="J1671" s="28" t="str">
        <f t="shared" si="52"/>
        <v>K.05</v>
      </c>
      <c r="K1671" s="28" t="str">
        <f t="shared" si="53"/>
        <v>B.05</v>
      </c>
    </row>
    <row r="1672" spans="1:11" x14ac:dyDescent="0.3">
      <c r="A1672" s="29">
        <v>19</v>
      </c>
      <c r="B1672" s="29">
        <v>3</v>
      </c>
      <c r="C1672" s="29">
        <v>45</v>
      </c>
      <c r="D1672" s="28" t="s">
        <v>155</v>
      </c>
      <c r="E1672" s="28" t="s">
        <v>40</v>
      </c>
      <c r="J1672" s="28" t="str">
        <f t="shared" si="52"/>
        <v>A.05</v>
      </c>
      <c r="K1672" s="28" t="str">
        <f t="shared" si="53"/>
        <v>R.05</v>
      </c>
    </row>
    <row r="1673" spans="1:11" x14ac:dyDescent="0.3">
      <c r="A1673" s="29">
        <v>19</v>
      </c>
      <c r="B1673" s="29">
        <v>3</v>
      </c>
      <c r="C1673" s="29">
        <v>46</v>
      </c>
      <c r="D1673" s="28" t="s">
        <v>73</v>
      </c>
      <c r="E1673" s="28" t="s">
        <v>79</v>
      </c>
      <c r="J1673" s="28" t="str">
        <f t="shared" si="52"/>
        <v>G.05</v>
      </c>
      <c r="K1673" s="28" t="str">
        <f t="shared" si="53"/>
        <v>F.05</v>
      </c>
    </row>
    <row r="1674" spans="1:11" x14ac:dyDescent="0.3">
      <c r="A1674" s="29">
        <v>19</v>
      </c>
      <c r="B1674" s="29">
        <v>3</v>
      </c>
      <c r="C1674" s="29">
        <v>47</v>
      </c>
      <c r="D1674" s="28" t="s">
        <v>115</v>
      </c>
      <c r="E1674" s="28" t="s">
        <v>143</v>
      </c>
      <c r="J1674" s="28" t="str">
        <f t="shared" si="52"/>
        <v>P.05</v>
      </c>
      <c r="K1674" s="28" t="str">
        <f t="shared" si="53"/>
        <v>M.05</v>
      </c>
    </row>
    <row r="1675" spans="1:11" x14ac:dyDescent="0.3">
      <c r="A1675" s="29">
        <v>19</v>
      </c>
      <c r="B1675" s="29">
        <v>3</v>
      </c>
      <c r="C1675" s="29">
        <v>48</v>
      </c>
      <c r="D1675" s="28" t="s">
        <v>144</v>
      </c>
      <c r="E1675" s="28" t="s">
        <v>137</v>
      </c>
      <c r="J1675" s="28" t="str">
        <f t="shared" si="52"/>
        <v>O.05</v>
      </c>
      <c r="K1675" s="28" t="str">
        <f t="shared" si="53"/>
        <v>P.06</v>
      </c>
    </row>
    <row r="1676" spans="1:11" x14ac:dyDescent="0.3">
      <c r="A1676" s="29">
        <v>19</v>
      </c>
      <c r="B1676" s="29">
        <v>3</v>
      </c>
      <c r="C1676" s="29">
        <v>49</v>
      </c>
      <c r="D1676" s="28" t="s">
        <v>110</v>
      </c>
      <c r="E1676" s="28" t="s">
        <v>68</v>
      </c>
      <c r="J1676" s="28" t="str">
        <f t="shared" si="52"/>
        <v>E.06</v>
      </c>
      <c r="K1676" s="28" t="str">
        <f t="shared" si="53"/>
        <v>L.06</v>
      </c>
    </row>
    <row r="1677" spans="1:11" x14ac:dyDescent="0.3">
      <c r="A1677" s="29">
        <v>19</v>
      </c>
      <c r="B1677" s="29">
        <v>3</v>
      </c>
      <c r="C1677" s="29">
        <v>50</v>
      </c>
      <c r="D1677" s="28" t="s">
        <v>86</v>
      </c>
      <c r="E1677" s="28" t="s">
        <v>156</v>
      </c>
      <c r="J1677" s="28" t="str">
        <f t="shared" si="52"/>
        <v>R.06</v>
      </c>
      <c r="K1677" s="28" t="str">
        <f t="shared" si="53"/>
        <v>H.06</v>
      </c>
    </row>
    <row r="1678" spans="1:11" x14ac:dyDescent="0.3">
      <c r="A1678" s="29">
        <v>19</v>
      </c>
      <c r="B1678" s="29">
        <v>3</v>
      </c>
      <c r="C1678" s="29">
        <v>51</v>
      </c>
      <c r="D1678" s="28" t="s">
        <v>104</v>
      </c>
      <c r="E1678" s="28" t="s">
        <v>150</v>
      </c>
      <c r="J1678" s="28" t="str">
        <f t="shared" si="52"/>
        <v>Q.06</v>
      </c>
      <c r="K1678" s="28" t="str">
        <f t="shared" si="53"/>
        <v>K.06</v>
      </c>
    </row>
    <row r="1679" spans="1:11" x14ac:dyDescent="0.3">
      <c r="A1679" s="29">
        <v>19</v>
      </c>
      <c r="B1679" s="29">
        <v>3</v>
      </c>
      <c r="C1679" s="29">
        <v>52</v>
      </c>
      <c r="D1679" s="28" t="s">
        <v>56</v>
      </c>
      <c r="E1679" s="28" t="s">
        <v>116</v>
      </c>
      <c r="J1679" s="28" t="str">
        <f t="shared" si="52"/>
        <v>M.06</v>
      </c>
      <c r="K1679" s="28" t="str">
        <f t="shared" si="53"/>
        <v>C.06</v>
      </c>
    </row>
    <row r="1680" spans="1:11" x14ac:dyDescent="0.3">
      <c r="A1680" s="29">
        <v>19</v>
      </c>
      <c r="B1680" s="29">
        <v>3</v>
      </c>
      <c r="C1680" s="29">
        <v>53</v>
      </c>
      <c r="D1680" s="28" t="s">
        <v>80</v>
      </c>
      <c r="E1680" s="28" t="s">
        <v>42</v>
      </c>
      <c r="J1680" s="28" t="str">
        <f t="shared" si="52"/>
        <v>A.06</v>
      </c>
      <c r="K1680" s="28" t="str">
        <f t="shared" si="53"/>
        <v>G.06</v>
      </c>
    </row>
    <row r="1681" spans="1:11" x14ac:dyDescent="0.3">
      <c r="A1681" s="29">
        <v>19</v>
      </c>
      <c r="B1681" s="29">
        <v>3</v>
      </c>
      <c r="C1681" s="29">
        <v>54</v>
      </c>
      <c r="D1681" s="28" t="s">
        <v>122</v>
      </c>
      <c r="E1681" s="28" t="s">
        <v>138</v>
      </c>
      <c r="J1681" s="28" t="str">
        <f t="shared" si="52"/>
        <v>O.06</v>
      </c>
      <c r="K1681" s="28" t="str">
        <f t="shared" si="53"/>
        <v>N.06</v>
      </c>
    </row>
    <row r="1682" spans="1:11" x14ac:dyDescent="0.3">
      <c r="A1682" s="29">
        <v>19</v>
      </c>
      <c r="B1682" s="29">
        <v>3</v>
      </c>
      <c r="C1682" s="29">
        <v>55</v>
      </c>
      <c r="D1682" s="28" t="s">
        <v>74</v>
      </c>
      <c r="E1682" s="28" t="s">
        <v>92</v>
      </c>
      <c r="J1682" s="28" t="str">
        <f t="shared" si="52"/>
        <v>I.06</v>
      </c>
      <c r="K1682" s="28" t="str">
        <f t="shared" si="53"/>
        <v>F.06</v>
      </c>
    </row>
    <row r="1683" spans="1:11" x14ac:dyDescent="0.3">
      <c r="A1683" s="29">
        <v>19</v>
      </c>
      <c r="B1683" s="29">
        <v>3</v>
      </c>
      <c r="C1683" s="29">
        <v>56</v>
      </c>
      <c r="D1683" s="28" t="s">
        <v>62</v>
      </c>
      <c r="E1683" s="28" t="s">
        <v>173</v>
      </c>
      <c r="J1683" s="28" t="str">
        <f t="shared" si="52"/>
        <v>S.06</v>
      </c>
      <c r="K1683" s="28" t="str">
        <f t="shared" si="53"/>
        <v>D.06</v>
      </c>
    </row>
    <row r="1684" spans="1:11" x14ac:dyDescent="0.3">
      <c r="A1684" s="29">
        <v>19</v>
      </c>
      <c r="B1684" s="29">
        <v>3</v>
      </c>
      <c r="C1684" s="29">
        <v>57</v>
      </c>
      <c r="D1684" s="28" t="s">
        <v>50</v>
      </c>
      <c r="E1684" s="28" t="s">
        <v>98</v>
      </c>
      <c r="J1684" s="28" t="str">
        <f t="shared" si="52"/>
        <v>J.06</v>
      </c>
      <c r="K1684" s="28" t="str">
        <f t="shared" si="53"/>
        <v>B.06</v>
      </c>
    </row>
    <row r="1685" spans="1:11" x14ac:dyDescent="0.3">
      <c r="A1685" s="29">
        <v>20</v>
      </c>
      <c r="B1685" s="29">
        <v>1</v>
      </c>
      <c r="C1685" s="29">
        <v>1</v>
      </c>
      <c r="D1685" s="28" t="s">
        <v>105</v>
      </c>
      <c r="E1685" s="28" t="s">
        <v>117</v>
      </c>
      <c r="J1685" s="28" t="str">
        <f t="shared" si="52"/>
        <v>N.01</v>
      </c>
      <c r="K1685" s="28" t="str">
        <f t="shared" si="53"/>
        <v>L.01</v>
      </c>
    </row>
    <row r="1686" spans="1:11" x14ac:dyDescent="0.3">
      <c r="A1686" s="29">
        <v>20</v>
      </c>
      <c r="B1686" s="29">
        <v>1</v>
      </c>
      <c r="C1686" s="29">
        <v>2</v>
      </c>
      <c r="D1686" s="28" t="s">
        <v>32</v>
      </c>
      <c r="E1686" s="28" t="s">
        <v>69</v>
      </c>
      <c r="J1686" s="28" t="str">
        <f t="shared" si="52"/>
        <v>F.01</v>
      </c>
      <c r="K1686" s="28" t="str">
        <f t="shared" si="53"/>
        <v>A.01</v>
      </c>
    </row>
    <row r="1687" spans="1:11" x14ac:dyDescent="0.3">
      <c r="A1687" s="29">
        <v>20</v>
      </c>
      <c r="B1687" s="29">
        <v>1</v>
      </c>
      <c r="C1687" s="29">
        <v>3</v>
      </c>
      <c r="D1687" s="28" t="s">
        <v>93</v>
      </c>
      <c r="E1687" s="28" t="s">
        <v>139</v>
      </c>
      <c r="J1687" s="28" t="str">
        <f t="shared" si="52"/>
        <v>P.01</v>
      </c>
      <c r="K1687" s="28" t="str">
        <f t="shared" si="53"/>
        <v>J.01</v>
      </c>
    </row>
    <row r="1688" spans="1:11" x14ac:dyDescent="0.3">
      <c r="A1688" s="29">
        <v>20</v>
      </c>
      <c r="B1688" s="29">
        <v>1</v>
      </c>
      <c r="C1688" s="29">
        <v>4</v>
      </c>
      <c r="D1688" s="28" t="s">
        <v>127</v>
      </c>
      <c r="E1688" s="28" t="s">
        <v>145</v>
      </c>
      <c r="J1688" s="28" t="str">
        <f t="shared" si="52"/>
        <v>Q.01</v>
      </c>
      <c r="K1688" s="28" t="str">
        <f t="shared" si="53"/>
        <v>O.01</v>
      </c>
    </row>
    <row r="1689" spans="1:11" x14ac:dyDescent="0.3">
      <c r="A1689" s="29">
        <v>20</v>
      </c>
      <c r="B1689" s="29">
        <v>1</v>
      </c>
      <c r="C1689" s="29">
        <v>5</v>
      </c>
      <c r="D1689" s="28" t="s">
        <v>168</v>
      </c>
      <c r="E1689" s="28" t="s">
        <v>81</v>
      </c>
      <c r="J1689" s="28" t="str">
        <f t="shared" si="52"/>
        <v>H.01</v>
      </c>
      <c r="K1689" s="28" t="str">
        <f t="shared" si="53"/>
        <v>S.01</v>
      </c>
    </row>
    <row r="1690" spans="1:11" x14ac:dyDescent="0.3">
      <c r="A1690" s="29">
        <v>20</v>
      </c>
      <c r="B1690" s="29">
        <v>1</v>
      </c>
      <c r="C1690" s="29">
        <v>6</v>
      </c>
      <c r="D1690" s="28" t="s">
        <v>111</v>
      </c>
      <c r="E1690" s="28" t="s">
        <v>57</v>
      </c>
      <c r="J1690" s="28" t="str">
        <f t="shared" si="52"/>
        <v>D.01</v>
      </c>
      <c r="K1690" s="28" t="str">
        <f t="shared" si="53"/>
        <v>M.01</v>
      </c>
    </row>
    <row r="1691" spans="1:11" x14ac:dyDescent="0.3">
      <c r="A1691" s="29">
        <v>20</v>
      </c>
      <c r="B1691" s="29">
        <v>1</v>
      </c>
      <c r="C1691" s="29">
        <v>7</v>
      </c>
      <c r="D1691" s="28" t="s">
        <v>99</v>
      </c>
      <c r="E1691" s="28" t="s">
        <v>87</v>
      </c>
      <c r="J1691" s="28" t="str">
        <f t="shared" si="52"/>
        <v>I.01</v>
      </c>
      <c r="K1691" s="28" t="str">
        <f t="shared" si="53"/>
        <v>K.01</v>
      </c>
    </row>
    <row r="1692" spans="1:11" x14ac:dyDescent="0.3">
      <c r="A1692" s="29">
        <v>20</v>
      </c>
      <c r="B1692" s="29">
        <v>1</v>
      </c>
      <c r="C1692" s="29">
        <v>8</v>
      </c>
      <c r="D1692" s="28" t="s">
        <v>151</v>
      </c>
      <c r="E1692" s="28" t="s">
        <v>63</v>
      </c>
      <c r="J1692" s="28" t="str">
        <f t="shared" si="52"/>
        <v>E.01</v>
      </c>
      <c r="K1692" s="28" t="str">
        <f t="shared" si="53"/>
        <v>R.01</v>
      </c>
    </row>
    <row r="1693" spans="1:11" x14ac:dyDescent="0.3">
      <c r="A1693" s="29">
        <v>20</v>
      </c>
      <c r="B1693" s="29">
        <v>1</v>
      </c>
      <c r="C1693" s="29">
        <v>9</v>
      </c>
      <c r="D1693" s="28" t="s">
        <v>179</v>
      </c>
      <c r="E1693" s="28" t="s">
        <v>75</v>
      </c>
      <c r="J1693" s="28" t="str">
        <f t="shared" ref="J1693:J1756" si="54">E1693</f>
        <v>G.01</v>
      </c>
      <c r="K1693" s="28" t="str">
        <f t="shared" ref="K1693:K1756" si="55">D1693</f>
        <v>T.01</v>
      </c>
    </row>
    <row r="1694" spans="1:11" x14ac:dyDescent="0.3">
      <c r="A1694" s="29">
        <v>20</v>
      </c>
      <c r="B1694" s="29">
        <v>1</v>
      </c>
      <c r="C1694" s="29">
        <v>10</v>
      </c>
      <c r="D1694" s="28" t="s">
        <v>51</v>
      </c>
      <c r="E1694" s="28" t="s">
        <v>45</v>
      </c>
      <c r="J1694" s="28" t="str">
        <f t="shared" si="54"/>
        <v>B.01</v>
      </c>
      <c r="K1694" s="28" t="str">
        <f t="shared" si="55"/>
        <v>C.01</v>
      </c>
    </row>
    <row r="1695" spans="1:11" x14ac:dyDescent="0.3">
      <c r="A1695" s="29">
        <v>20</v>
      </c>
      <c r="B1695" s="29">
        <v>1</v>
      </c>
      <c r="C1695" s="29">
        <v>11</v>
      </c>
      <c r="D1695" s="28" t="s">
        <v>100</v>
      </c>
      <c r="E1695" s="28" t="s">
        <v>76</v>
      </c>
      <c r="J1695" s="28" t="str">
        <f t="shared" si="54"/>
        <v>G.02</v>
      </c>
      <c r="K1695" s="28" t="str">
        <f t="shared" si="55"/>
        <v>K.02</v>
      </c>
    </row>
    <row r="1696" spans="1:11" x14ac:dyDescent="0.3">
      <c r="A1696" s="29">
        <v>20</v>
      </c>
      <c r="B1696" s="29">
        <v>1</v>
      </c>
      <c r="C1696" s="29">
        <v>12</v>
      </c>
      <c r="D1696" s="28" t="s">
        <v>58</v>
      </c>
      <c r="E1696" s="28" t="s">
        <v>106</v>
      </c>
      <c r="J1696" s="28" t="str">
        <f t="shared" si="54"/>
        <v>L.02</v>
      </c>
      <c r="K1696" s="28" t="str">
        <f t="shared" si="55"/>
        <v>D.02</v>
      </c>
    </row>
    <row r="1697" spans="1:11" x14ac:dyDescent="0.3">
      <c r="A1697" s="29">
        <v>20</v>
      </c>
      <c r="B1697" s="29">
        <v>1</v>
      </c>
      <c r="C1697" s="29">
        <v>13</v>
      </c>
      <c r="D1697" s="28" t="s">
        <v>70</v>
      </c>
      <c r="E1697" s="28" t="s">
        <v>134</v>
      </c>
      <c r="J1697" s="28" t="str">
        <f t="shared" si="54"/>
        <v>O.02</v>
      </c>
      <c r="K1697" s="28" t="str">
        <f t="shared" si="55"/>
        <v>F.02</v>
      </c>
    </row>
    <row r="1698" spans="1:11" x14ac:dyDescent="0.3">
      <c r="A1698" s="29">
        <v>20</v>
      </c>
      <c r="B1698" s="29">
        <v>1</v>
      </c>
      <c r="C1698" s="29">
        <v>14</v>
      </c>
      <c r="D1698" s="28" t="s">
        <v>64</v>
      </c>
      <c r="E1698" s="28" t="s">
        <v>112</v>
      </c>
      <c r="J1698" s="28" t="str">
        <f t="shared" si="54"/>
        <v>M.02</v>
      </c>
      <c r="K1698" s="28" t="str">
        <f t="shared" si="55"/>
        <v>E.02</v>
      </c>
    </row>
    <row r="1699" spans="1:11" x14ac:dyDescent="0.3">
      <c r="A1699" s="29">
        <v>20</v>
      </c>
      <c r="B1699" s="29">
        <v>1</v>
      </c>
      <c r="C1699" s="29">
        <v>15</v>
      </c>
      <c r="D1699" s="28" t="s">
        <v>52</v>
      </c>
      <c r="E1699" s="28" t="s">
        <v>88</v>
      </c>
      <c r="J1699" s="28" t="str">
        <f t="shared" si="54"/>
        <v>I.02</v>
      </c>
      <c r="K1699" s="28" t="str">
        <f t="shared" si="55"/>
        <v>C.02</v>
      </c>
    </row>
    <row r="1700" spans="1:11" x14ac:dyDescent="0.3">
      <c r="A1700" s="29">
        <v>20</v>
      </c>
      <c r="B1700" s="29">
        <v>1</v>
      </c>
      <c r="C1700" s="29">
        <v>16</v>
      </c>
      <c r="D1700" s="28" t="s">
        <v>180</v>
      </c>
      <c r="E1700" s="28" t="s">
        <v>140</v>
      </c>
      <c r="J1700" s="28" t="str">
        <f t="shared" si="54"/>
        <v>P.02</v>
      </c>
      <c r="K1700" s="28" t="str">
        <f t="shared" si="55"/>
        <v>T.02</v>
      </c>
    </row>
    <row r="1701" spans="1:11" x14ac:dyDescent="0.3">
      <c r="A1701" s="29">
        <v>20</v>
      </c>
      <c r="B1701" s="29">
        <v>1</v>
      </c>
      <c r="C1701" s="29">
        <v>17</v>
      </c>
      <c r="D1701" s="28" t="s">
        <v>46</v>
      </c>
      <c r="E1701" s="28" t="s">
        <v>82</v>
      </c>
      <c r="J1701" s="28" t="str">
        <f t="shared" si="54"/>
        <v>H.02</v>
      </c>
      <c r="K1701" s="28" t="str">
        <f t="shared" si="55"/>
        <v>B.02</v>
      </c>
    </row>
    <row r="1702" spans="1:11" x14ac:dyDescent="0.3">
      <c r="A1702" s="29">
        <v>20</v>
      </c>
      <c r="B1702" s="29">
        <v>1</v>
      </c>
      <c r="C1702" s="29">
        <v>18</v>
      </c>
      <c r="D1702" s="28" t="s">
        <v>118</v>
      </c>
      <c r="E1702" s="28" t="s">
        <v>169</v>
      </c>
      <c r="J1702" s="28" t="str">
        <f t="shared" si="54"/>
        <v>S.02</v>
      </c>
      <c r="K1702" s="28" t="str">
        <f t="shared" si="55"/>
        <v>N.02</v>
      </c>
    </row>
    <row r="1703" spans="1:11" x14ac:dyDescent="0.3">
      <c r="A1703" s="29">
        <v>20</v>
      </c>
      <c r="B1703" s="29">
        <v>1</v>
      </c>
      <c r="C1703" s="29">
        <v>19</v>
      </c>
      <c r="D1703" s="28" t="s">
        <v>94</v>
      </c>
      <c r="E1703" s="28" t="s">
        <v>34</v>
      </c>
      <c r="J1703" s="28" t="str">
        <f t="shared" si="54"/>
        <v>A.02</v>
      </c>
      <c r="K1703" s="28" t="str">
        <f t="shared" si="55"/>
        <v>J.02</v>
      </c>
    </row>
    <row r="1704" spans="1:11" x14ac:dyDescent="0.3">
      <c r="A1704" s="29">
        <v>20</v>
      </c>
      <c r="B1704" s="29">
        <v>1</v>
      </c>
      <c r="C1704" s="29">
        <v>20</v>
      </c>
      <c r="D1704" s="28" t="s">
        <v>152</v>
      </c>
      <c r="E1704" s="28" t="s">
        <v>146</v>
      </c>
      <c r="J1704" s="28" t="str">
        <f t="shared" si="54"/>
        <v>Q.02</v>
      </c>
      <c r="K1704" s="28" t="str">
        <f t="shared" si="55"/>
        <v>R.02</v>
      </c>
    </row>
    <row r="1705" spans="1:11" x14ac:dyDescent="0.3">
      <c r="A1705" s="29">
        <v>20</v>
      </c>
      <c r="B1705" s="29">
        <v>1</v>
      </c>
      <c r="C1705" s="29">
        <v>21</v>
      </c>
      <c r="D1705" s="28" t="s">
        <v>77</v>
      </c>
      <c r="E1705" s="28" t="s">
        <v>119</v>
      </c>
      <c r="J1705" s="28" t="str">
        <f t="shared" si="54"/>
        <v>N.03</v>
      </c>
      <c r="K1705" s="28" t="str">
        <f t="shared" si="55"/>
        <v>G.03</v>
      </c>
    </row>
    <row r="1706" spans="1:11" x14ac:dyDescent="0.3">
      <c r="A1706" s="29">
        <v>20</v>
      </c>
      <c r="B1706" s="29">
        <v>1</v>
      </c>
      <c r="C1706" s="29">
        <v>22</v>
      </c>
      <c r="D1706" s="28" t="s">
        <v>101</v>
      </c>
      <c r="E1706" s="28" t="s">
        <v>59</v>
      </c>
      <c r="J1706" s="28" t="str">
        <f t="shared" si="54"/>
        <v>D.03</v>
      </c>
      <c r="K1706" s="28" t="str">
        <f t="shared" si="55"/>
        <v>K.03</v>
      </c>
    </row>
    <row r="1707" spans="1:11" x14ac:dyDescent="0.3">
      <c r="A1707" s="29">
        <v>20</v>
      </c>
      <c r="B1707" s="29">
        <v>1</v>
      </c>
      <c r="C1707" s="29">
        <v>23</v>
      </c>
      <c r="D1707" s="28" t="s">
        <v>141</v>
      </c>
      <c r="E1707" s="28" t="s">
        <v>65</v>
      </c>
      <c r="J1707" s="28" t="str">
        <f t="shared" si="54"/>
        <v>E.03</v>
      </c>
      <c r="K1707" s="28" t="str">
        <f t="shared" si="55"/>
        <v>P.03</v>
      </c>
    </row>
    <row r="1708" spans="1:11" x14ac:dyDescent="0.3">
      <c r="A1708" s="29">
        <v>20</v>
      </c>
      <c r="B1708" s="29">
        <v>1</v>
      </c>
      <c r="C1708" s="29">
        <v>24</v>
      </c>
      <c r="D1708" s="28" t="s">
        <v>36</v>
      </c>
      <c r="E1708" s="28" t="s">
        <v>113</v>
      </c>
      <c r="J1708" s="28" t="str">
        <f t="shared" si="54"/>
        <v>M.03</v>
      </c>
      <c r="K1708" s="28" t="str">
        <f t="shared" si="55"/>
        <v>A.03</v>
      </c>
    </row>
    <row r="1709" spans="1:11" x14ac:dyDescent="0.3">
      <c r="A1709" s="29">
        <v>20</v>
      </c>
      <c r="B1709" s="29">
        <v>1</v>
      </c>
      <c r="C1709" s="29">
        <v>25</v>
      </c>
      <c r="D1709" s="28" t="s">
        <v>181</v>
      </c>
      <c r="E1709" s="28" t="s">
        <v>47</v>
      </c>
      <c r="J1709" s="28" t="str">
        <f t="shared" si="54"/>
        <v>B.03</v>
      </c>
      <c r="K1709" s="28" t="str">
        <f t="shared" si="55"/>
        <v>T.03</v>
      </c>
    </row>
    <row r="1710" spans="1:11" x14ac:dyDescent="0.3">
      <c r="A1710" s="29">
        <v>20</v>
      </c>
      <c r="B1710" s="29">
        <v>1</v>
      </c>
      <c r="C1710" s="29">
        <v>26</v>
      </c>
      <c r="D1710" s="28" t="s">
        <v>153</v>
      </c>
      <c r="E1710" s="28" t="s">
        <v>170</v>
      </c>
      <c r="J1710" s="28" t="str">
        <f t="shared" si="54"/>
        <v>S.03</v>
      </c>
      <c r="K1710" s="28" t="str">
        <f t="shared" si="55"/>
        <v>R.03</v>
      </c>
    </row>
    <row r="1711" spans="1:11" x14ac:dyDescent="0.3">
      <c r="A1711" s="29">
        <v>20</v>
      </c>
      <c r="B1711" s="29">
        <v>1</v>
      </c>
      <c r="C1711" s="29">
        <v>27</v>
      </c>
      <c r="D1711" s="28" t="s">
        <v>71</v>
      </c>
      <c r="E1711" s="28" t="s">
        <v>95</v>
      </c>
      <c r="J1711" s="28" t="str">
        <f t="shared" si="54"/>
        <v>J.03</v>
      </c>
      <c r="K1711" s="28" t="str">
        <f t="shared" si="55"/>
        <v>F.03</v>
      </c>
    </row>
    <row r="1712" spans="1:11" x14ac:dyDescent="0.3">
      <c r="A1712" s="29">
        <v>20</v>
      </c>
      <c r="B1712" s="29">
        <v>1</v>
      </c>
      <c r="C1712" s="29">
        <v>28</v>
      </c>
      <c r="D1712" s="28" t="s">
        <v>53</v>
      </c>
      <c r="E1712" s="28" t="s">
        <v>135</v>
      </c>
      <c r="J1712" s="28" t="str">
        <f t="shared" si="54"/>
        <v>O.03</v>
      </c>
      <c r="K1712" s="28" t="str">
        <f t="shared" si="55"/>
        <v>C.03</v>
      </c>
    </row>
    <row r="1713" spans="1:11" x14ac:dyDescent="0.3">
      <c r="A1713" s="29">
        <v>20</v>
      </c>
      <c r="B1713" s="29">
        <v>1</v>
      </c>
      <c r="C1713" s="29">
        <v>29</v>
      </c>
      <c r="D1713" s="28" t="s">
        <v>89</v>
      </c>
      <c r="E1713" s="28" t="s">
        <v>147</v>
      </c>
      <c r="J1713" s="28" t="str">
        <f t="shared" si="54"/>
        <v>Q.03</v>
      </c>
      <c r="K1713" s="28" t="str">
        <f t="shared" si="55"/>
        <v>I.03</v>
      </c>
    </row>
    <row r="1714" spans="1:11" x14ac:dyDescent="0.3">
      <c r="A1714" s="29">
        <v>20</v>
      </c>
      <c r="B1714" s="29">
        <v>1</v>
      </c>
      <c r="C1714" s="29">
        <v>30</v>
      </c>
      <c r="D1714" s="28" t="s">
        <v>107</v>
      </c>
      <c r="E1714" s="28" t="s">
        <v>83</v>
      </c>
      <c r="J1714" s="28" t="str">
        <f t="shared" si="54"/>
        <v>H.03</v>
      </c>
      <c r="K1714" s="28" t="str">
        <f t="shared" si="55"/>
        <v>L.03</v>
      </c>
    </row>
    <row r="1715" spans="1:11" x14ac:dyDescent="0.3">
      <c r="A1715" s="29">
        <v>20</v>
      </c>
      <c r="B1715" s="29">
        <v>1</v>
      </c>
      <c r="C1715" s="29">
        <v>31</v>
      </c>
      <c r="D1715" s="28" t="s">
        <v>60</v>
      </c>
      <c r="E1715" s="28" t="s">
        <v>48</v>
      </c>
      <c r="J1715" s="28" t="str">
        <f t="shared" si="54"/>
        <v>B.04</v>
      </c>
      <c r="K1715" s="28" t="str">
        <f t="shared" si="55"/>
        <v>D.04</v>
      </c>
    </row>
    <row r="1716" spans="1:11" x14ac:dyDescent="0.3">
      <c r="A1716" s="29">
        <v>20</v>
      </c>
      <c r="B1716" s="29">
        <v>1</v>
      </c>
      <c r="C1716" s="29">
        <v>32</v>
      </c>
      <c r="D1716" s="28" t="s">
        <v>66</v>
      </c>
      <c r="E1716" s="28" t="s">
        <v>108</v>
      </c>
      <c r="J1716" s="28" t="str">
        <f t="shared" si="54"/>
        <v>L.04</v>
      </c>
      <c r="K1716" s="28" t="str">
        <f t="shared" si="55"/>
        <v>E.04</v>
      </c>
    </row>
    <row r="1717" spans="1:11" x14ac:dyDescent="0.3">
      <c r="A1717" s="29">
        <v>20</v>
      </c>
      <c r="B1717" s="29">
        <v>1</v>
      </c>
      <c r="C1717" s="29">
        <v>33</v>
      </c>
      <c r="D1717" s="28" t="s">
        <v>96</v>
      </c>
      <c r="E1717" s="28" t="s">
        <v>171</v>
      </c>
      <c r="J1717" s="28" t="str">
        <f t="shared" si="54"/>
        <v>S.04</v>
      </c>
      <c r="K1717" s="28" t="str">
        <f t="shared" si="55"/>
        <v>J.04</v>
      </c>
    </row>
    <row r="1718" spans="1:11" x14ac:dyDescent="0.3">
      <c r="A1718" s="29">
        <v>20</v>
      </c>
      <c r="B1718" s="29">
        <v>1</v>
      </c>
      <c r="C1718" s="29">
        <v>34</v>
      </c>
      <c r="D1718" s="28" t="s">
        <v>182</v>
      </c>
      <c r="E1718" s="28" t="s">
        <v>148</v>
      </c>
      <c r="J1718" s="28" t="str">
        <f t="shared" si="54"/>
        <v>Q.04</v>
      </c>
      <c r="K1718" s="28" t="str">
        <f t="shared" si="55"/>
        <v>T.04</v>
      </c>
    </row>
    <row r="1719" spans="1:11" x14ac:dyDescent="0.3">
      <c r="A1719" s="29">
        <v>20</v>
      </c>
      <c r="B1719" s="29">
        <v>1</v>
      </c>
      <c r="C1719" s="29">
        <v>35</v>
      </c>
      <c r="D1719" s="28" t="s">
        <v>142</v>
      </c>
      <c r="E1719" s="28" t="s">
        <v>78</v>
      </c>
      <c r="J1719" s="28" t="str">
        <f t="shared" si="54"/>
        <v>G.04</v>
      </c>
      <c r="K1719" s="28" t="str">
        <f t="shared" si="55"/>
        <v>P.04</v>
      </c>
    </row>
    <row r="1720" spans="1:11" x14ac:dyDescent="0.3">
      <c r="A1720" s="29">
        <v>20</v>
      </c>
      <c r="B1720" s="29">
        <v>1</v>
      </c>
      <c r="C1720" s="29">
        <v>36</v>
      </c>
      <c r="D1720" s="28" t="s">
        <v>136</v>
      </c>
      <c r="E1720" s="28" t="s">
        <v>90</v>
      </c>
      <c r="J1720" s="28" t="str">
        <f t="shared" si="54"/>
        <v>I.04</v>
      </c>
      <c r="K1720" s="28" t="str">
        <f t="shared" si="55"/>
        <v>O.04</v>
      </c>
    </row>
    <row r="1721" spans="1:11" x14ac:dyDescent="0.3">
      <c r="A1721" s="29">
        <v>20</v>
      </c>
      <c r="B1721" s="29">
        <v>1</v>
      </c>
      <c r="C1721" s="29">
        <v>37</v>
      </c>
      <c r="D1721" s="28" t="s">
        <v>102</v>
      </c>
      <c r="E1721" s="28" t="s">
        <v>38</v>
      </c>
      <c r="J1721" s="28" t="str">
        <f t="shared" si="54"/>
        <v>A.04</v>
      </c>
      <c r="K1721" s="28" t="str">
        <f t="shared" si="55"/>
        <v>K.04</v>
      </c>
    </row>
    <row r="1722" spans="1:11" x14ac:dyDescent="0.3">
      <c r="A1722" s="29">
        <v>20</v>
      </c>
      <c r="B1722" s="29">
        <v>1</v>
      </c>
      <c r="C1722" s="29">
        <v>38</v>
      </c>
      <c r="D1722" s="28" t="s">
        <v>72</v>
      </c>
      <c r="E1722" s="28" t="s">
        <v>154</v>
      </c>
      <c r="J1722" s="28" t="str">
        <f t="shared" si="54"/>
        <v>R.04</v>
      </c>
      <c r="K1722" s="28" t="str">
        <f t="shared" si="55"/>
        <v>F.04</v>
      </c>
    </row>
    <row r="1723" spans="1:11" x14ac:dyDescent="0.3">
      <c r="A1723" s="29">
        <v>20</v>
      </c>
      <c r="B1723" s="29">
        <v>1</v>
      </c>
      <c r="C1723" s="29">
        <v>39</v>
      </c>
      <c r="D1723" s="28" t="s">
        <v>84</v>
      </c>
      <c r="E1723" s="28" t="s">
        <v>54</v>
      </c>
      <c r="J1723" s="28" t="str">
        <f t="shared" si="54"/>
        <v>C.04</v>
      </c>
      <c r="K1723" s="28" t="str">
        <f t="shared" si="55"/>
        <v>H.04</v>
      </c>
    </row>
    <row r="1724" spans="1:11" x14ac:dyDescent="0.3">
      <c r="A1724" s="29">
        <v>20</v>
      </c>
      <c r="B1724" s="29">
        <v>1</v>
      </c>
      <c r="C1724" s="29">
        <v>40</v>
      </c>
      <c r="D1724" s="28" t="s">
        <v>114</v>
      </c>
      <c r="E1724" s="28" t="s">
        <v>120</v>
      </c>
      <c r="J1724" s="28" t="str">
        <f t="shared" si="54"/>
        <v>N.04</v>
      </c>
      <c r="K1724" s="28" t="str">
        <f t="shared" si="55"/>
        <v>M.04</v>
      </c>
    </row>
    <row r="1725" spans="1:11" x14ac:dyDescent="0.3">
      <c r="A1725" s="29">
        <v>20</v>
      </c>
      <c r="B1725" s="29">
        <v>1</v>
      </c>
      <c r="C1725" s="29">
        <v>41</v>
      </c>
      <c r="D1725" s="28" t="s">
        <v>121</v>
      </c>
      <c r="E1725" s="28" t="s">
        <v>149</v>
      </c>
      <c r="J1725" s="28" t="str">
        <f t="shared" si="54"/>
        <v>Q.05</v>
      </c>
      <c r="K1725" s="28" t="str">
        <f t="shared" si="55"/>
        <v>N.05</v>
      </c>
    </row>
    <row r="1726" spans="1:11" x14ac:dyDescent="0.3">
      <c r="A1726" s="29">
        <v>20</v>
      </c>
      <c r="B1726" s="29">
        <v>1</v>
      </c>
      <c r="C1726" s="29">
        <v>42</v>
      </c>
      <c r="D1726" s="28" t="s">
        <v>49</v>
      </c>
      <c r="E1726" s="28" t="s">
        <v>103</v>
      </c>
      <c r="J1726" s="28" t="str">
        <f t="shared" si="54"/>
        <v>K.05</v>
      </c>
      <c r="K1726" s="28" t="str">
        <f t="shared" si="55"/>
        <v>B.05</v>
      </c>
    </row>
    <row r="1727" spans="1:11" x14ac:dyDescent="0.3">
      <c r="A1727" s="29">
        <v>20</v>
      </c>
      <c r="B1727" s="29">
        <v>1</v>
      </c>
      <c r="C1727" s="29">
        <v>43</v>
      </c>
      <c r="D1727" s="28" t="s">
        <v>97</v>
      </c>
      <c r="E1727" s="28" t="s">
        <v>55</v>
      </c>
      <c r="J1727" s="28" t="str">
        <f t="shared" si="54"/>
        <v>C.05</v>
      </c>
      <c r="K1727" s="28" t="str">
        <f t="shared" si="55"/>
        <v>J.05</v>
      </c>
    </row>
    <row r="1728" spans="1:11" x14ac:dyDescent="0.3">
      <c r="A1728" s="29">
        <v>20</v>
      </c>
      <c r="B1728" s="29">
        <v>1</v>
      </c>
      <c r="C1728" s="29">
        <v>44</v>
      </c>
      <c r="D1728" s="28" t="s">
        <v>85</v>
      </c>
      <c r="E1728" s="28" t="s">
        <v>183</v>
      </c>
      <c r="J1728" s="28" t="str">
        <f t="shared" si="54"/>
        <v>T.05</v>
      </c>
      <c r="K1728" s="28" t="str">
        <f t="shared" si="55"/>
        <v>H.05</v>
      </c>
    </row>
    <row r="1729" spans="1:11" x14ac:dyDescent="0.3">
      <c r="A1729" s="29">
        <v>20</v>
      </c>
      <c r="B1729" s="29">
        <v>1</v>
      </c>
      <c r="C1729" s="29">
        <v>45</v>
      </c>
      <c r="D1729" s="28" t="s">
        <v>115</v>
      </c>
      <c r="E1729" s="28" t="s">
        <v>143</v>
      </c>
      <c r="J1729" s="28" t="str">
        <f t="shared" si="54"/>
        <v>P.05</v>
      </c>
      <c r="K1729" s="28" t="str">
        <f t="shared" si="55"/>
        <v>M.05</v>
      </c>
    </row>
    <row r="1730" spans="1:11" x14ac:dyDescent="0.3">
      <c r="A1730" s="29">
        <v>20</v>
      </c>
      <c r="B1730" s="29">
        <v>1</v>
      </c>
      <c r="C1730" s="29">
        <v>46</v>
      </c>
      <c r="D1730" s="28" t="s">
        <v>91</v>
      </c>
      <c r="E1730" s="28" t="s">
        <v>40</v>
      </c>
      <c r="J1730" s="28" t="str">
        <f t="shared" si="54"/>
        <v>A.05</v>
      </c>
      <c r="K1730" s="28" t="str">
        <f t="shared" si="55"/>
        <v>I.05</v>
      </c>
    </row>
    <row r="1731" spans="1:11" x14ac:dyDescent="0.3">
      <c r="A1731" s="29">
        <v>20</v>
      </c>
      <c r="B1731" s="29">
        <v>1</v>
      </c>
      <c r="C1731" s="29">
        <v>47</v>
      </c>
      <c r="D1731" s="28" t="s">
        <v>172</v>
      </c>
      <c r="E1731" s="28" t="s">
        <v>67</v>
      </c>
      <c r="J1731" s="28" t="str">
        <f t="shared" si="54"/>
        <v>E.05</v>
      </c>
      <c r="K1731" s="28" t="str">
        <f t="shared" si="55"/>
        <v>S.05</v>
      </c>
    </row>
    <row r="1732" spans="1:11" x14ac:dyDescent="0.3">
      <c r="A1732" s="29">
        <v>20</v>
      </c>
      <c r="B1732" s="29">
        <v>1</v>
      </c>
      <c r="C1732" s="29">
        <v>48</v>
      </c>
      <c r="D1732" s="28" t="s">
        <v>155</v>
      </c>
      <c r="E1732" s="28" t="s">
        <v>109</v>
      </c>
      <c r="J1732" s="28" t="str">
        <f t="shared" si="54"/>
        <v>L.05</v>
      </c>
      <c r="K1732" s="28" t="str">
        <f t="shared" si="55"/>
        <v>R.05</v>
      </c>
    </row>
    <row r="1733" spans="1:11" x14ac:dyDescent="0.3">
      <c r="A1733" s="29">
        <v>20</v>
      </c>
      <c r="B1733" s="29">
        <v>1</v>
      </c>
      <c r="C1733" s="29">
        <v>49</v>
      </c>
      <c r="D1733" s="28" t="s">
        <v>73</v>
      </c>
      <c r="E1733" s="28" t="s">
        <v>61</v>
      </c>
      <c r="J1733" s="28" t="str">
        <f t="shared" si="54"/>
        <v>D.05</v>
      </c>
      <c r="K1733" s="28" t="str">
        <f t="shared" si="55"/>
        <v>F.05</v>
      </c>
    </row>
    <row r="1734" spans="1:11" x14ac:dyDescent="0.3">
      <c r="A1734" s="29">
        <v>20</v>
      </c>
      <c r="B1734" s="29">
        <v>1</v>
      </c>
      <c r="C1734" s="29">
        <v>50</v>
      </c>
      <c r="D1734" s="28" t="s">
        <v>79</v>
      </c>
      <c r="E1734" s="28" t="s">
        <v>137</v>
      </c>
      <c r="J1734" s="28" t="str">
        <f t="shared" si="54"/>
        <v>O.05</v>
      </c>
      <c r="K1734" s="28" t="str">
        <f t="shared" si="55"/>
        <v>G.05</v>
      </c>
    </row>
    <row r="1735" spans="1:11" x14ac:dyDescent="0.3">
      <c r="A1735" s="29">
        <v>20</v>
      </c>
      <c r="B1735" s="29">
        <v>1</v>
      </c>
      <c r="C1735" s="29">
        <v>51</v>
      </c>
      <c r="D1735" s="28" t="s">
        <v>42</v>
      </c>
      <c r="E1735" s="28" t="s">
        <v>80</v>
      </c>
      <c r="J1735" s="28" t="str">
        <f t="shared" si="54"/>
        <v>G.06</v>
      </c>
      <c r="K1735" s="28" t="str">
        <f t="shared" si="55"/>
        <v>A.06</v>
      </c>
    </row>
    <row r="1736" spans="1:11" x14ac:dyDescent="0.3">
      <c r="A1736" s="29">
        <v>20</v>
      </c>
      <c r="B1736" s="29">
        <v>1</v>
      </c>
      <c r="C1736" s="29">
        <v>52</v>
      </c>
      <c r="D1736" s="28" t="s">
        <v>92</v>
      </c>
      <c r="E1736" s="28" t="s">
        <v>173</v>
      </c>
      <c r="J1736" s="28" t="str">
        <f t="shared" si="54"/>
        <v>S.06</v>
      </c>
      <c r="K1736" s="28" t="str">
        <f t="shared" si="55"/>
        <v>I.06</v>
      </c>
    </row>
    <row r="1737" spans="1:11" x14ac:dyDescent="0.3">
      <c r="A1737" s="29">
        <v>20</v>
      </c>
      <c r="B1737" s="29">
        <v>1</v>
      </c>
      <c r="C1737" s="29">
        <v>53</v>
      </c>
      <c r="D1737" s="28" t="s">
        <v>56</v>
      </c>
      <c r="E1737" s="28" t="s">
        <v>116</v>
      </c>
      <c r="J1737" s="28" t="str">
        <f t="shared" si="54"/>
        <v>M.06</v>
      </c>
      <c r="K1737" s="28" t="str">
        <f t="shared" si="55"/>
        <v>C.06</v>
      </c>
    </row>
    <row r="1738" spans="1:11" x14ac:dyDescent="0.3">
      <c r="A1738" s="29">
        <v>20</v>
      </c>
      <c r="B1738" s="29">
        <v>1</v>
      </c>
      <c r="C1738" s="29">
        <v>54</v>
      </c>
      <c r="D1738" s="28" t="s">
        <v>104</v>
      </c>
      <c r="E1738" s="28" t="s">
        <v>156</v>
      </c>
      <c r="J1738" s="28" t="str">
        <f t="shared" si="54"/>
        <v>R.06</v>
      </c>
      <c r="K1738" s="28" t="str">
        <f t="shared" si="55"/>
        <v>K.06</v>
      </c>
    </row>
    <row r="1739" spans="1:11" x14ac:dyDescent="0.3">
      <c r="A1739" s="29">
        <v>20</v>
      </c>
      <c r="B1739" s="29">
        <v>1</v>
      </c>
      <c r="C1739" s="29">
        <v>55</v>
      </c>
      <c r="D1739" s="28" t="s">
        <v>184</v>
      </c>
      <c r="E1739" s="28" t="s">
        <v>98</v>
      </c>
      <c r="J1739" s="28" t="str">
        <f t="shared" si="54"/>
        <v>J.06</v>
      </c>
      <c r="K1739" s="28" t="str">
        <f t="shared" si="55"/>
        <v>T.06</v>
      </c>
    </row>
    <row r="1740" spans="1:11" x14ac:dyDescent="0.3">
      <c r="A1740" s="29">
        <v>20</v>
      </c>
      <c r="B1740" s="29">
        <v>1</v>
      </c>
      <c r="C1740" s="29">
        <v>56</v>
      </c>
      <c r="D1740" s="28" t="s">
        <v>68</v>
      </c>
      <c r="E1740" s="28" t="s">
        <v>86</v>
      </c>
      <c r="J1740" s="28" t="str">
        <f t="shared" si="54"/>
        <v>H.06</v>
      </c>
      <c r="K1740" s="28" t="str">
        <f t="shared" si="55"/>
        <v>E.06</v>
      </c>
    </row>
    <row r="1741" spans="1:11" x14ac:dyDescent="0.3">
      <c r="A1741" s="29">
        <v>20</v>
      </c>
      <c r="B1741" s="29">
        <v>1</v>
      </c>
      <c r="C1741" s="29">
        <v>57</v>
      </c>
      <c r="D1741" s="28" t="s">
        <v>150</v>
      </c>
      <c r="E1741" s="28" t="s">
        <v>110</v>
      </c>
      <c r="J1741" s="28" t="str">
        <f t="shared" si="54"/>
        <v>L.06</v>
      </c>
      <c r="K1741" s="28" t="str">
        <f t="shared" si="55"/>
        <v>Q.06</v>
      </c>
    </row>
    <row r="1742" spans="1:11" x14ac:dyDescent="0.3">
      <c r="A1742" s="29">
        <v>20</v>
      </c>
      <c r="B1742" s="29">
        <v>1</v>
      </c>
      <c r="C1742" s="29">
        <v>58</v>
      </c>
      <c r="D1742" s="28" t="s">
        <v>50</v>
      </c>
      <c r="E1742" s="28" t="s">
        <v>138</v>
      </c>
      <c r="J1742" s="28" t="str">
        <f t="shared" si="54"/>
        <v>O.06</v>
      </c>
      <c r="K1742" s="28" t="str">
        <f t="shared" si="55"/>
        <v>B.06</v>
      </c>
    </row>
    <row r="1743" spans="1:11" x14ac:dyDescent="0.3">
      <c r="A1743" s="29">
        <v>20</v>
      </c>
      <c r="B1743" s="29">
        <v>1</v>
      </c>
      <c r="C1743" s="29">
        <v>59</v>
      </c>
      <c r="D1743" s="28" t="s">
        <v>122</v>
      </c>
      <c r="E1743" s="28" t="s">
        <v>62</v>
      </c>
      <c r="J1743" s="28" t="str">
        <f t="shared" si="54"/>
        <v>D.06</v>
      </c>
      <c r="K1743" s="28" t="str">
        <f t="shared" si="55"/>
        <v>N.06</v>
      </c>
    </row>
    <row r="1744" spans="1:11" x14ac:dyDescent="0.3">
      <c r="A1744" s="29">
        <v>20</v>
      </c>
      <c r="B1744" s="29">
        <v>1</v>
      </c>
      <c r="C1744" s="29">
        <v>60</v>
      </c>
      <c r="D1744" s="28" t="s">
        <v>144</v>
      </c>
      <c r="E1744" s="28" t="s">
        <v>74</v>
      </c>
      <c r="J1744" s="28" t="str">
        <f t="shared" si="54"/>
        <v>F.06</v>
      </c>
      <c r="K1744" s="28" t="str">
        <f t="shared" si="55"/>
        <v>P.06</v>
      </c>
    </row>
    <row r="1745" spans="1:11" x14ac:dyDescent="0.3">
      <c r="A1745" s="29">
        <v>20</v>
      </c>
      <c r="B1745" s="29">
        <v>2</v>
      </c>
      <c r="C1745" s="29">
        <v>1</v>
      </c>
      <c r="D1745" s="28" t="s">
        <v>151</v>
      </c>
      <c r="E1745" s="28" t="s">
        <v>179</v>
      </c>
      <c r="J1745" s="28" t="str">
        <f t="shared" si="54"/>
        <v>T.01</v>
      </c>
      <c r="K1745" s="28" t="str">
        <f t="shared" si="55"/>
        <v>R.01</v>
      </c>
    </row>
    <row r="1746" spans="1:11" x14ac:dyDescent="0.3">
      <c r="A1746" s="29">
        <v>20</v>
      </c>
      <c r="B1746" s="29">
        <v>2</v>
      </c>
      <c r="C1746" s="29">
        <v>2</v>
      </c>
      <c r="D1746" s="28" t="s">
        <v>63</v>
      </c>
      <c r="E1746" s="28" t="s">
        <v>87</v>
      </c>
      <c r="J1746" s="28" t="str">
        <f t="shared" si="54"/>
        <v>I.01</v>
      </c>
      <c r="K1746" s="28" t="str">
        <f t="shared" si="55"/>
        <v>E.01</v>
      </c>
    </row>
    <row r="1747" spans="1:11" x14ac:dyDescent="0.3">
      <c r="A1747" s="29">
        <v>20</v>
      </c>
      <c r="B1747" s="29">
        <v>2</v>
      </c>
      <c r="C1747" s="29">
        <v>3</v>
      </c>
      <c r="D1747" s="28" t="s">
        <v>93</v>
      </c>
      <c r="E1747" s="28" t="s">
        <v>57</v>
      </c>
      <c r="J1747" s="28" t="str">
        <f t="shared" si="54"/>
        <v>D.01</v>
      </c>
      <c r="K1747" s="28" t="str">
        <f t="shared" si="55"/>
        <v>J.01</v>
      </c>
    </row>
    <row r="1748" spans="1:11" x14ac:dyDescent="0.3">
      <c r="A1748" s="29">
        <v>20</v>
      </c>
      <c r="B1748" s="29">
        <v>2</v>
      </c>
      <c r="C1748" s="29">
        <v>4</v>
      </c>
      <c r="D1748" s="28" t="s">
        <v>51</v>
      </c>
      <c r="E1748" s="28" t="s">
        <v>32</v>
      </c>
      <c r="J1748" s="28" t="str">
        <f t="shared" si="54"/>
        <v>A.01</v>
      </c>
      <c r="K1748" s="28" t="str">
        <f t="shared" si="55"/>
        <v>C.01</v>
      </c>
    </row>
    <row r="1749" spans="1:11" x14ac:dyDescent="0.3">
      <c r="A1749" s="29">
        <v>20</v>
      </c>
      <c r="B1749" s="29">
        <v>2</v>
      </c>
      <c r="C1749" s="29">
        <v>5</v>
      </c>
      <c r="D1749" s="28" t="s">
        <v>81</v>
      </c>
      <c r="E1749" s="28" t="s">
        <v>117</v>
      </c>
      <c r="J1749" s="28" t="str">
        <f t="shared" si="54"/>
        <v>N.01</v>
      </c>
      <c r="K1749" s="28" t="str">
        <f t="shared" si="55"/>
        <v>H.01</v>
      </c>
    </row>
    <row r="1750" spans="1:11" x14ac:dyDescent="0.3">
      <c r="A1750" s="29">
        <v>20</v>
      </c>
      <c r="B1750" s="29">
        <v>2</v>
      </c>
      <c r="C1750" s="29">
        <v>6</v>
      </c>
      <c r="D1750" s="28" t="s">
        <v>45</v>
      </c>
      <c r="E1750" s="28" t="s">
        <v>69</v>
      </c>
      <c r="J1750" s="28" t="str">
        <f t="shared" si="54"/>
        <v>F.01</v>
      </c>
      <c r="K1750" s="28" t="str">
        <f t="shared" si="55"/>
        <v>B.01</v>
      </c>
    </row>
    <row r="1751" spans="1:11" x14ac:dyDescent="0.3">
      <c r="A1751" s="29">
        <v>20</v>
      </c>
      <c r="B1751" s="29">
        <v>2</v>
      </c>
      <c r="C1751" s="29">
        <v>7</v>
      </c>
      <c r="D1751" s="28" t="s">
        <v>139</v>
      </c>
      <c r="E1751" s="28" t="s">
        <v>127</v>
      </c>
      <c r="J1751" s="28" t="str">
        <f t="shared" si="54"/>
        <v>O.01</v>
      </c>
      <c r="K1751" s="28" t="str">
        <f t="shared" si="55"/>
        <v>P.01</v>
      </c>
    </row>
    <row r="1752" spans="1:11" x14ac:dyDescent="0.3">
      <c r="A1752" s="29">
        <v>20</v>
      </c>
      <c r="B1752" s="29">
        <v>2</v>
      </c>
      <c r="C1752" s="29">
        <v>8</v>
      </c>
      <c r="D1752" s="28" t="s">
        <v>168</v>
      </c>
      <c r="E1752" s="28" t="s">
        <v>145</v>
      </c>
      <c r="J1752" s="28" t="str">
        <f t="shared" si="54"/>
        <v>Q.01</v>
      </c>
      <c r="K1752" s="28" t="str">
        <f t="shared" si="55"/>
        <v>S.01</v>
      </c>
    </row>
    <row r="1753" spans="1:11" x14ac:dyDescent="0.3">
      <c r="A1753" s="29">
        <v>20</v>
      </c>
      <c r="B1753" s="29">
        <v>2</v>
      </c>
      <c r="C1753" s="29">
        <v>9</v>
      </c>
      <c r="D1753" s="28" t="s">
        <v>105</v>
      </c>
      <c r="E1753" s="28" t="s">
        <v>99</v>
      </c>
      <c r="J1753" s="28" t="str">
        <f t="shared" si="54"/>
        <v>K.01</v>
      </c>
      <c r="K1753" s="28" t="str">
        <f t="shared" si="55"/>
        <v>L.01</v>
      </c>
    </row>
    <row r="1754" spans="1:11" x14ac:dyDescent="0.3">
      <c r="A1754" s="29">
        <v>20</v>
      </c>
      <c r="B1754" s="29">
        <v>2</v>
      </c>
      <c r="C1754" s="29">
        <v>10</v>
      </c>
      <c r="D1754" s="28" t="s">
        <v>75</v>
      </c>
      <c r="E1754" s="28" t="s">
        <v>111</v>
      </c>
      <c r="J1754" s="28" t="str">
        <f t="shared" si="54"/>
        <v>M.01</v>
      </c>
      <c r="K1754" s="28" t="str">
        <f t="shared" si="55"/>
        <v>G.01</v>
      </c>
    </row>
    <row r="1755" spans="1:11" x14ac:dyDescent="0.3">
      <c r="A1755" s="29">
        <v>20</v>
      </c>
      <c r="B1755" s="29">
        <v>2</v>
      </c>
      <c r="C1755" s="29">
        <v>11</v>
      </c>
      <c r="D1755" s="28" t="s">
        <v>152</v>
      </c>
      <c r="E1755" s="28" t="s">
        <v>34</v>
      </c>
      <c r="J1755" s="28" t="str">
        <f t="shared" si="54"/>
        <v>A.02</v>
      </c>
      <c r="K1755" s="28" t="str">
        <f t="shared" si="55"/>
        <v>R.02</v>
      </c>
    </row>
    <row r="1756" spans="1:11" x14ac:dyDescent="0.3">
      <c r="A1756" s="29">
        <v>20</v>
      </c>
      <c r="B1756" s="29">
        <v>2</v>
      </c>
      <c r="C1756" s="29">
        <v>12</v>
      </c>
      <c r="D1756" s="28" t="s">
        <v>94</v>
      </c>
      <c r="E1756" s="28" t="s">
        <v>64</v>
      </c>
      <c r="J1756" s="28" t="str">
        <f t="shared" si="54"/>
        <v>E.02</v>
      </c>
      <c r="K1756" s="28" t="str">
        <f t="shared" si="55"/>
        <v>J.02</v>
      </c>
    </row>
    <row r="1757" spans="1:11" x14ac:dyDescent="0.3">
      <c r="A1757" s="29">
        <v>20</v>
      </c>
      <c r="B1757" s="29">
        <v>2</v>
      </c>
      <c r="C1757" s="29">
        <v>13</v>
      </c>
      <c r="D1757" s="28" t="s">
        <v>46</v>
      </c>
      <c r="E1757" s="28" t="s">
        <v>106</v>
      </c>
      <c r="J1757" s="28" t="str">
        <f t="shared" ref="J1757:J1820" si="56">E1757</f>
        <v>L.02</v>
      </c>
      <c r="K1757" s="28" t="str">
        <f t="shared" ref="K1757:K1820" si="57">D1757</f>
        <v>B.02</v>
      </c>
    </row>
    <row r="1758" spans="1:11" x14ac:dyDescent="0.3">
      <c r="A1758" s="29">
        <v>20</v>
      </c>
      <c r="B1758" s="29">
        <v>2</v>
      </c>
      <c r="C1758" s="29">
        <v>14</v>
      </c>
      <c r="D1758" s="28" t="s">
        <v>88</v>
      </c>
      <c r="E1758" s="28" t="s">
        <v>82</v>
      </c>
      <c r="J1758" s="28" t="str">
        <f t="shared" si="56"/>
        <v>H.02</v>
      </c>
      <c r="K1758" s="28" t="str">
        <f t="shared" si="57"/>
        <v>I.02</v>
      </c>
    </row>
    <row r="1759" spans="1:11" x14ac:dyDescent="0.3">
      <c r="A1759" s="29">
        <v>20</v>
      </c>
      <c r="B1759" s="29">
        <v>2</v>
      </c>
      <c r="C1759" s="29">
        <v>15</v>
      </c>
      <c r="D1759" s="28" t="s">
        <v>58</v>
      </c>
      <c r="E1759" s="28" t="s">
        <v>140</v>
      </c>
      <c r="J1759" s="28" t="str">
        <f t="shared" si="56"/>
        <v>P.02</v>
      </c>
      <c r="K1759" s="28" t="str">
        <f t="shared" si="57"/>
        <v>D.02</v>
      </c>
    </row>
    <row r="1760" spans="1:11" x14ac:dyDescent="0.3">
      <c r="A1760" s="29">
        <v>20</v>
      </c>
      <c r="B1760" s="29">
        <v>2</v>
      </c>
      <c r="C1760" s="29">
        <v>16</v>
      </c>
      <c r="D1760" s="28" t="s">
        <v>76</v>
      </c>
      <c r="E1760" s="28" t="s">
        <v>52</v>
      </c>
      <c r="J1760" s="28" t="str">
        <f t="shared" si="56"/>
        <v>C.02</v>
      </c>
      <c r="K1760" s="28" t="str">
        <f t="shared" si="57"/>
        <v>G.02</v>
      </c>
    </row>
    <row r="1761" spans="1:11" x14ac:dyDescent="0.3">
      <c r="A1761" s="29">
        <v>20</v>
      </c>
      <c r="B1761" s="29">
        <v>2</v>
      </c>
      <c r="C1761" s="29">
        <v>17</v>
      </c>
      <c r="D1761" s="28" t="s">
        <v>118</v>
      </c>
      <c r="E1761" s="28" t="s">
        <v>70</v>
      </c>
      <c r="J1761" s="28" t="str">
        <f t="shared" si="56"/>
        <v>F.02</v>
      </c>
      <c r="K1761" s="28" t="str">
        <f t="shared" si="57"/>
        <v>N.02</v>
      </c>
    </row>
    <row r="1762" spans="1:11" x14ac:dyDescent="0.3">
      <c r="A1762" s="29">
        <v>20</v>
      </c>
      <c r="B1762" s="29">
        <v>2</v>
      </c>
      <c r="C1762" s="29">
        <v>18</v>
      </c>
      <c r="D1762" s="28" t="s">
        <v>146</v>
      </c>
      <c r="E1762" s="28" t="s">
        <v>112</v>
      </c>
      <c r="J1762" s="28" t="str">
        <f t="shared" si="56"/>
        <v>M.02</v>
      </c>
      <c r="K1762" s="28" t="str">
        <f t="shared" si="57"/>
        <v>Q.02</v>
      </c>
    </row>
    <row r="1763" spans="1:11" x14ac:dyDescent="0.3">
      <c r="A1763" s="29">
        <v>20</v>
      </c>
      <c r="B1763" s="29">
        <v>2</v>
      </c>
      <c r="C1763" s="29">
        <v>19</v>
      </c>
      <c r="D1763" s="28" t="s">
        <v>180</v>
      </c>
      <c r="E1763" s="28" t="s">
        <v>100</v>
      </c>
      <c r="J1763" s="28" t="str">
        <f t="shared" si="56"/>
        <v>K.02</v>
      </c>
      <c r="K1763" s="28" t="str">
        <f t="shared" si="57"/>
        <v>T.02</v>
      </c>
    </row>
    <row r="1764" spans="1:11" x14ac:dyDescent="0.3">
      <c r="A1764" s="29">
        <v>20</v>
      </c>
      <c r="B1764" s="29">
        <v>2</v>
      </c>
      <c r="C1764" s="29">
        <v>20</v>
      </c>
      <c r="D1764" s="28" t="s">
        <v>134</v>
      </c>
      <c r="E1764" s="28" t="s">
        <v>169</v>
      </c>
      <c r="J1764" s="28" t="str">
        <f t="shared" si="56"/>
        <v>S.02</v>
      </c>
      <c r="K1764" s="28" t="str">
        <f t="shared" si="57"/>
        <v>O.02</v>
      </c>
    </row>
    <row r="1765" spans="1:11" x14ac:dyDescent="0.3">
      <c r="A1765" s="29">
        <v>20</v>
      </c>
      <c r="B1765" s="29">
        <v>2</v>
      </c>
      <c r="C1765" s="29">
        <v>21</v>
      </c>
      <c r="D1765" s="28" t="s">
        <v>95</v>
      </c>
      <c r="E1765" s="28" t="s">
        <v>107</v>
      </c>
      <c r="J1765" s="28" t="str">
        <f t="shared" si="56"/>
        <v>L.03</v>
      </c>
      <c r="K1765" s="28" t="str">
        <f t="shared" si="57"/>
        <v>J.03</v>
      </c>
    </row>
    <row r="1766" spans="1:11" x14ac:dyDescent="0.3">
      <c r="A1766" s="29">
        <v>20</v>
      </c>
      <c r="B1766" s="29">
        <v>2</v>
      </c>
      <c r="C1766" s="29">
        <v>22</v>
      </c>
      <c r="D1766" s="28" t="s">
        <v>141</v>
      </c>
      <c r="E1766" s="28" t="s">
        <v>153</v>
      </c>
      <c r="J1766" s="28" t="str">
        <f t="shared" si="56"/>
        <v>R.03</v>
      </c>
      <c r="K1766" s="28" t="str">
        <f t="shared" si="57"/>
        <v>P.03</v>
      </c>
    </row>
    <row r="1767" spans="1:11" x14ac:dyDescent="0.3">
      <c r="A1767" s="29">
        <v>20</v>
      </c>
      <c r="B1767" s="29">
        <v>2</v>
      </c>
      <c r="C1767" s="29">
        <v>23</v>
      </c>
      <c r="D1767" s="28" t="s">
        <v>36</v>
      </c>
      <c r="E1767" s="28" t="s">
        <v>83</v>
      </c>
      <c r="J1767" s="28" t="str">
        <f t="shared" si="56"/>
        <v>H.03</v>
      </c>
      <c r="K1767" s="28" t="str">
        <f t="shared" si="57"/>
        <v>A.03</v>
      </c>
    </row>
    <row r="1768" spans="1:11" x14ac:dyDescent="0.3">
      <c r="A1768" s="29">
        <v>20</v>
      </c>
      <c r="B1768" s="29">
        <v>2</v>
      </c>
      <c r="C1768" s="29">
        <v>24</v>
      </c>
      <c r="D1768" s="28" t="s">
        <v>71</v>
      </c>
      <c r="E1768" s="28" t="s">
        <v>89</v>
      </c>
      <c r="J1768" s="28" t="str">
        <f t="shared" si="56"/>
        <v>I.03</v>
      </c>
      <c r="K1768" s="28" t="str">
        <f t="shared" si="57"/>
        <v>F.03</v>
      </c>
    </row>
    <row r="1769" spans="1:11" x14ac:dyDescent="0.3">
      <c r="A1769" s="29">
        <v>20</v>
      </c>
      <c r="B1769" s="29">
        <v>2</v>
      </c>
      <c r="C1769" s="29">
        <v>25</v>
      </c>
      <c r="D1769" s="28" t="s">
        <v>65</v>
      </c>
      <c r="E1769" s="28" t="s">
        <v>181</v>
      </c>
      <c r="J1769" s="28" t="str">
        <f t="shared" si="56"/>
        <v>T.03</v>
      </c>
      <c r="K1769" s="28" t="str">
        <f t="shared" si="57"/>
        <v>E.03</v>
      </c>
    </row>
    <row r="1770" spans="1:11" x14ac:dyDescent="0.3">
      <c r="A1770" s="29">
        <v>20</v>
      </c>
      <c r="B1770" s="29">
        <v>2</v>
      </c>
      <c r="C1770" s="29">
        <v>26</v>
      </c>
      <c r="D1770" s="28" t="s">
        <v>147</v>
      </c>
      <c r="E1770" s="28" t="s">
        <v>101</v>
      </c>
      <c r="J1770" s="28" t="str">
        <f t="shared" si="56"/>
        <v>K.03</v>
      </c>
      <c r="K1770" s="28" t="str">
        <f t="shared" si="57"/>
        <v>Q.03</v>
      </c>
    </row>
    <row r="1771" spans="1:11" x14ac:dyDescent="0.3">
      <c r="A1771" s="29">
        <v>20</v>
      </c>
      <c r="B1771" s="29">
        <v>2</v>
      </c>
      <c r="C1771" s="29">
        <v>27</v>
      </c>
      <c r="D1771" s="28" t="s">
        <v>113</v>
      </c>
      <c r="E1771" s="28" t="s">
        <v>47</v>
      </c>
      <c r="J1771" s="28" t="str">
        <f t="shared" si="56"/>
        <v>B.03</v>
      </c>
      <c r="K1771" s="28" t="str">
        <f t="shared" si="57"/>
        <v>M.03</v>
      </c>
    </row>
    <row r="1772" spans="1:11" x14ac:dyDescent="0.3">
      <c r="A1772" s="29">
        <v>20</v>
      </c>
      <c r="B1772" s="29">
        <v>2</v>
      </c>
      <c r="C1772" s="29">
        <v>28</v>
      </c>
      <c r="D1772" s="28" t="s">
        <v>135</v>
      </c>
      <c r="E1772" s="28" t="s">
        <v>119</v>
      </c>
      <c r="J1772" s="28" t="str">
        <f t="shared" si="56"/>
        <v>N.03</v>
      </c>
      <c r="K1772" s="28" t="str">
        <f t="shared" si="57"/>
        <v>O.03</v>
      </c>
    </row>
    <row r="1773" spans="1:11" x14ac:dyDescent="0.3">
      <c r="A1773" s="29">
        <v>20</v>
      </c>
      <c r="B1773" s="29">
        <v>2</v>
      </c>
      <c r="C1773" s="29">
        <v>29</v>
      </c>
      <c r="D1773" s="28" t="s">
        <v>170</v>
      </c>
      <c r="E1773" s="28" t="s">
        <v>53</v>
      </c>
      <c r="J1773" s="28" t="str">
        <f t="shared" si="56"/>
        <v>C.03</v>
      </c>
      <c r="K1773" s="28" t="str">
        <f t="shared" si="57"/>
        <v>S.03</v>
      </c>
    </row>
    <row r="1774" spans="1:11" x14ac:dyDescent="0.3">
      <c r="A1774" s="29">
        <v>20</v>
      </c>
      <c r="B1774" s="29">
        <v>2</v>
      </c>
      <c r="C1774" s="29">
        <v>30</v>
      </c>
      <c r="D1774" s="28" t="s">
        <v>77</v>
      </c>
      <c r="E1774" s="28" t="s">
        <v>59</v>
      </c>
      <c r="J1774" s="28" t="str">
        <f t="shared" si="56"/>
        <v>D.03</v>
      </c>
      <c r="K1774" s="28" t="str">
        <f t="shared" si="57"/>
        <v>G.03</v>
      </c>
    </row>
    <row r="1775" spans="1:11" x14ac:dyDescent="0.3">
      <c r="A1775" s="29">
        <v>20</v>
      </c>
      <c r="B1775" s="29">
        <v>2</v>
      </c>
      <c r="C1775" s="29">
        <v>31</v>
      </c>
      <c r="D1775" s="28" t="s">
        <v>102</v>
      </c>
      <c r="E1775" s="28" t="s">
        <v>96</v>
      </c>
      <c r="J1775" s="28" t="str">
        <f t="shared" si="56"/>
        <v>J.04</v>
      </c>
      <c r="K1775" s="28" t="str">
        <f t="shared" si="57"/>
        <v>K.04</v>
      </c>
    </row>
    <row r="1776" spans="1:11" x14ac:dyDescent="0.3">
      <c r="A1776" s="29">
        <v>20</v>
      </c>
      <c r="B1776" s="29">
        <v>2</v>
      </c>
      <c r="C1776" s="29">
        <v>32</v>
      </c>
      <c r="D1776" s="28" t="s">
        <v>108</v>
      </c>
      <c r="E1776" s="28" t="s">
        <v>54</v>
      </c>
      <c r="J1776" s="28" t="str">
        <f t="shared" si="56"/>
        <v>C.04</v>
      </c>
      <c r="K1776" s="28" t="str">
        <f t="shared" si="57"/>
        <v>L.04</v>
      </c>
    </row>
    <row r="1777" spans="1:11" x14ac:dyDescent="0.3">
      <c r="A1777" s="29">
        <v>20</v>
      </c>
      <c r="B1777" s="29">
        <v>2</v>
      </c>
      <c r="C1777" s="29">
        <v>33</v>
      </c>
      <c r="D1777" s="28" t="s">
        <v>78</v>
      </c>
      <c r="E1777" s="28" t="s">
        <v>72</v>
      </c>
      <c r="J1777" s="28" t="str">
        <f t="shared" si="56"/>
        <v>F.04</v>
      </c>
      <c r="K1777" s="28" t="str">
        <f t="shared" si="57"/>
        <v>G.04</v>
      </c>
    </row>
    <row r="1778" spans="1:11" x14ac:dyDescent="0.3">
      <c r="A1778" s="29">
        <v>20</v>
      </c>
      <c r="B1778" s="29">
        <v>2</v>
      </c>
      <c r="C1778" s="29">
        <v>34</v>
      </c>
      <c r="D1778" s="28" t="s">
        <v>120</v>
      </c>
      <c r="E1778" s="28" t="s">
        <v>48</v>
      </c>
      <c r="J1778" s="28" t="str">
        <f t="shared" si="56"/>
        <v>B.04</v>
      </c>
      <c r="K1778" s="28" t="str">
        <f t="shared" si="57"/>
        <v>N.04</v>
      </c>
    </row>
    <row r="1779" spans="1:11" x14ac:dyDescent="0.3">
      <c r="A1779" s="29">
        <v>20</v>
      </c>
      <c r="B1779" s="29">
        <v>2</v>
      </c>
      <c r="C1779" s="29">
        <v>35</v>
      </c>
      <c r="D1779" s="28" t="s">
        <v>90</v>
      </c>
      <c r="E1779" s="28" t="s">
        <v>142</v>
      </c>
      <c r="J1779" s="28" t="str">
        <f t="shared" si="56"/>
        <v>P.04</v>
      </c>
      <c r="K1779" s="28" t="str">
        <f t="shared" si="57"/>
        <v>I.04</v>
      </c>
    </row>
    <row r="1780" spans="1:11" x14ac:dyDescent="0.3">
      <c r="A1780" s="29">
        <v>20</v>
      </c>
      <c r="B1780" s="29">
        <v>2</v>
      </c>
      <c r="C1780" s="29">
        <v>36</v>
      </c>
      <c r="D1780" s="28" t="s">
        <v>38</v>
      </c>
      <c r="E1780" s="28" t="s">
        <v>171</v>
      </c>
      <c r="J1780" s="28" t="str">
        <f t="shared" si="56"/>
        <v>S.04</v>
      </c>
      <c r="K1780" s="28" t="str">
        <f t="shared" si="57"/>
        <v>A.04</v>
      </c>
    </row>
    <row r="1781" spans="1:11" x14ac:dyDescent="0.3">
      <c r="A1781" s="29">
        <v>20</v>
      </c>
      <c r="B1781" s="29">
        <v>2</v>
      </c>
      <c r="C1781" s="29">
        <v>37</v>
      </c>
      <c r="D1781" s="28" t="s">
        <v>148</v>
      </c>
      <c r="E1781" s="28" t="s">
        <v>66</v>
      </c>
      <c r="J1781" s="28" t="str">
        <f t="shared" si="56"/>
        <v>E.04</v>
      </c>
      <c r="K1781" s="28" t="str">
        <f t="shared" si="57"/>
        <v>Q.04</v>
      </c>
    </row>
    <row r="1782" spans="1:11" x14ac:dyDescent="0.3">
      <c r="A1782" s="29">
        <v>20</v>
      </c>
      <c r="B1782" s="29">
        <v>2</v>
      </c>
      <c r="C1782" s="29">
        <v>38</v>
      </c>
      <c r="D1782" s="28" t="s">
        <v>154</v>
      </c>
      <c r="E1782" s="28" t="s">
        <v>84</v>
      </c>
      <c r="J1782" s="28" t="str">
        <f t="shared" si="56"/>
        <v>H.04</v>
      </c>
      <c r="K1782" s="28" t="str">
        <f t="shared" si="57"/>
        <v>R.04</v>
      </c>
    </row>
    <row r="1783" spans="1:11" x14ac:dyDescent="0.3">
      <c r="A1783" s="29">
        <v>20</v>
      </c>
      <c r="B1783" s="29">
        <v>2</v>
      </c>
      <c r="C1783" s="29">
        <v>39</v>
      </c>
      <c r="D1783" s="28" t="s">
        <v>114</v>
      </c>
      <c r="E1783" s="28" t="s">
        <v>136</v>
      </c>
      <c r="J1783" s="28" t="str">
        <f t="shared" si="56"/>
        <v>O.04</v>
      </c>
      <c r="K1783" s="28" t="str">
        <f t="shared" si="57"/>
        <v>M.04</v>
      </c>
    </row>
    <row r="1784" spans="1:11" x14ac:dyDescent="0.3">
      <c r="A1784" s="29">
        <v>20</v>
      </c>
      <c r="B1784" s="29">
        <v>2</v>
      </c>
      <c r="C1784" s="29">
        <v>40</v>
      </c>
      <c r="D1784" s="28" t="s">
        <v>182</v>
      </c>
      <c r="E1784" s="28" t="s">
        <v>60</v>
      </c>
      <c r="J1784" s="28" t="str">
        <f t="shared" si="56"/>
        <v>D.04</v>
      </c>
      <c r="K1784" s="28" t="str">
        <f t="shared" si="57"/>
        <v>T.04</v>
      </c>
    </row>
    <row r="1785" spans="1:11" x14ac:dyDescent="0.3">
      <c r="A1785" s="29">
        <v>20</v>
      </c>
      <c r="B1785" s="29">
        <v>2</v>
      </c>
      <c r="C1785" s="29">
        <v>41</v>
      </c>
      <c r="D1785" s="28" t="s">
        <v>143</v>
      </c>
      <c r="E1785" s="28" t="s">
        <v>121</v>
      </c>
      <c r="J1785" s="28" t="str">
        <f t="shared" si="56"/>
        <v>N.05</v>
      </c>
      <c r="K1785" s="28" t="str">
        <f t="shared" si="57"/>
        <v>P.05</v>
      </c>
    </row>
    <row r="1786" spans="1:11" x14ac:dyDescent="0.3">
      <c r="A1786" s="29">
        <v>20</v>
      </c>
      <c r="B1786" s="29">
        <v>2</v>
      </c>
      <c r="C1786" s="29">
        <v>42</v>
      </c>
      <c r="D1786" s="28" t="s">
        <v>61</v>
      </c>
      <c r="E1786" s="28" t="s">
        <v>91</v>
      </c>
      <c r="J1786" s="28" t="str">
        <f t="shared" si="56"/>
        <v>I.05</v>
      </c>
      <c r="K1786" s="28" t="str">
        <f t="shared" si="57"/>
        <v>D.05</v>
      </c>
    </row>
    <row r="1787" spans="1:11" x14ac:dyDescent="0.3">
      <c r="A1787" s="29">
        <v>20</v>
      </c>
      <c r="B1787" s="29">
        <v>2</v>
      </c>
      <c r="C1787" s="29">
        <v>43</v>
      </c>
      <c r="D1787" s="28" t="s">
        <v>137</v>
      </c>
      <c r="E1787" s="28" t="s">
        <v>109</v>
      </c>
      <c r="J1787" s="28" t="str">
        <f t="shared" si="56"/>
        <v>L.05</v>
      </c>
      <c r="K1787" s="28" t="str">
        <f t="shared" si="57"/>
        <v>O.05</v>
      </c>
    </row>
    <row r="1788" spans="1:11" x14ac:dyDescent="0.3">
      <c r="A1788" s="29">
        <v>20</v>
      </c>
      <c r="B1788" s="29">
        <v>2</v>
      </c>
      <c r="C1788" s="29">
        <v>44</v>
      </c>
      <c r="D1788" s="28" t="s">
        <v>115</v>
      </c>
      <c r="E1788" s="28" t="s">
        <v>85</v>
      </c>
      <c r="J1788" s="28" t="str">
        <f t="shared" si="56"/>
        <v>H.05</v>
      </c>
      <c r="K1788" s="28" t="str">
        <f t="shared" si="57"/>
        <v>M.05</v>
      </c>
    </row>
    <row r="1789" spans="1:11" x14ac:dyDescent="0.3">
      <c r="A1789" s="29">
        <v>20</v>
      </c>
      <c r="B1789" s="29">
        <v>2</v>
      </c>
      <c r="C1789" s="29">
        <v>45</v>
      </c>
      <c r="D1789" s="28" t="s">
        <v>155</v>
      </c>
      <c r="E1789" s="28" t="s">
        <v>97</v>
      </c>
      <c r="J1789" s="28" t="str">
        <f t="shared" si="56"/>
        <v>J.05</v>
      </c>
      <c r="K1789" s="28" t="str">
        <f t="shared" si="57"/>
        <v>R.05</v>
      </c>
    </row>
    <row r="1790" spans="1:11" x14ac:dyDescent="0.3">
      <c r="A1790" s="29">
        <v>20</v>
      </c>
      <c r="B1790" s="29">
        <v>2</v>
      </c>
      <c r="C1790" s="29">
        <v>46</v>
      </c>
      <c r="D1790" s="28" t="s">
        <v>103</v>
      </c>
      <c r="E1790" s="28" t="s">
        <v>67</v>
      </c>
      <c r="J1790" s="28" t="str">
        <f t="shared" si="56"/>
        <v>E.05</v>
      </c>
      <c r="K1790" s="28" t="str">
        <f t="shared" si="57"/>
        <v>K.05</v>
      </c>
    </row>
    <row r="1791" spans="1:11" x14ac:dyDescent="0.3">
      <c r="A1791" s="29">
        <v>20</v>
      </c>
      <c r="B1791" s="29">
        <v>2</v>
      </c>
      <c r="C1791" s="29">
        <v>47</v>
      </c>
      <c r="D1791" s="28" t="s">
        <v>172</v>
      </c>
      <c r="E1791" s="28" t="s">
        <v>49</v>
      </c>
      <c r="J1791" s="28" t="str">
        <f t="shared" si="56"/>
        <v>B.05</v>
      </c>
      <c r="K1791" s="28" t="str">
        <f t="shared" si="57"/>
        <v>S.05</v>
      </c>
    </row>
    <row r="1792" spans="1:11" x14ac:dyDescent="0.3">
      <c r="A1792" s="29">
        <v>20</v>
      </c>
      <c r="B1792" s="29">
        <v>2</v>
      </c>
      <c r="C1792" s="29">
        <v>48</v>
      </c>
      <c r="D1792" s="28" t="s">
        <v>40</v>
      </c>
      <c r="E1792" s="28" t="s">
        <v>183</v>
      </c>
      <c r="J1792" s="28" t="str">
        <f t="shared" si="56"/>
        <v>T.05</v>
      </c>
      <c r="K1792" s="28" t="str">
        <f t="shared" si="57"/>
        <v>A.05</v>
      </c>
    </row>
    <row r="1793" spans="1:11" x14ac:dyDescent="0.3">
      <c r="A1793" s="29">
        <v>20</v>
      </c>
      <c r="B1793" s="29">
        <v>2</v>
      </c>
      <c r="C1793" s="29">
        <v>49</v>
      </c>
      <c r="D1793" s="28" t="s">
        <v>149</v>
      </c>
      <c r="E1793" s="28" t="s">
        <v>79</v>
      </c>
      <c r="J1793" s="28" t="str">
        <f t="shared" si="56"/>
        <v>G.05</v>
      </c>
      <c r="K1793" s="28" t="str">
        <f t="shared" si="57"/>
        <v>Q.05</v>
      </c>
    </row>
    <row r="1794" spans="1:11" x14ac:dyDescent="0.3">
      <c r="A1794" s="29">
        <v>20</v>
      </c>
      <c r="B1794" s="29">
        <v>2</v>
      </c>
      <c r="C1794" s="29">
        <v>50</v>
      </c>
      <c r="D1794" s="28" t="s">
        <v>55</v>
      </c>
      <c r="E1794" s="28" t="s">
        <v>73</v>
      </c>
      <c r="J1794" s="28" t="str">
        <f t="shared" si="56"/>
        <v>F.05</v>
      </c>
      <c r="K1794" s="28" t="str">
        <f t="shared" si="57"/>
        <v>C.05</v>
      </c>
    </row>
    <row r="1795" spans="1:11" x14ac:dyDescent="0.3">
      <c r="A1795" s="29">
        <v>20</v>
      </c>
      <c r="B1795" s="29">
        <v>2</v>
      </c>
      <c r="C1795" s="29">
        <v>51</v>
      </c>
      <c r="D1795" s="28" t="s">
        <v>110</v>
      </c>
      <c r="E1795" s="28" t="s">
        <v>80</v>
      </c>
      <c r="J1795" s="28" t="str">
        <f t="shared" si="56"/>
        <v>G.06</v>
      </c>
      <c r="K1795" s="28" t="str">
        <f t="shared" si="57"/>
        <v>L.06</v>
      </c>
    </row>
    <row r="1796" spans="1:11" x14ac:dyDescent="0.3">
      <c r="A1796" s="29">
        <v>20</v>
      </c>
      <c r="B1796" s="29">
        <v>2</v>
      </c>
      <c r="C1796" s="29">
        <v>52</v>
      </c>
      <c r="D1796" s="28" t="s">
        <v>92</v>
      </c>
      <c r="E1796" s="28" t="s">
        <v>156</v>
      </c>
      <c r="J1796" s="28" t="str">
        <f t="shared" si="56"/>
        <v>R.06</v>
      </c>
      <c r="K1796" s="28" t="str">
        <f t="shared" si="57"/>
        <v>I.06</v>
      </c>
    </row>
    <row r="1797" spans="1:11" x14ac:dyDescent="0.3">
      <c r="A1797" s="29">
        <v>20</v>
      </c>
      <c r="B1797" s="29">
        <v>2</v>
      </c>
      <c r="C1797" s="29">
        <v>53</v>
      </c>
      <c r="D1797" s="28" t="s">
        <v>68</v>
      </c>
      <c r="E1797" s="28" t="s">
        <v>122</v>
      </c>
      <c r="J1797" s="28" t="str">
        <f t="shared" si="56"/>
        <v>N.06</v>
      </c>
      <c r="K1797" s="28" t="str">
        <f t="shared" si="57"/>
        <v>E.06</v>
      </c>
    </row>
    <row r="1798" spans="1:11" x14ac:dyDescent="0.3">
      <c r="A1798" s="29">
        <v>20</v>
      </c>
      <c r="B1798" s="29">
        <v>2</v>
      </c>
      <c r="C1798" s="29">
        <v>54</v>
      </c>
      <c r="D1798" s="28" t="s">
        <v>42</v>
      </c>
      <c r="E1798" s="28" t="s">
        <v>144</v>
      </c>
      <c r="J1798" s="28" t="str">
        <f t="shared" si="56"/>
        <v>P.06</v>
      </c>
      <c r="K1798" s="28" t="str">
        <f t="shared" si="57"/>
        <v>A.06</v>
      </c>
    </row>
    <row r="1799" spans="1:11" x14ac:dyDescent="0.3">
      <c r="A1799" s="29">
        <v>20</v>
      </c>
      <c r="B1799" s="29">
        <v>2</v>
      </c>
      <c r="C1799" s="29">
        <v>55</v>
      </c>
      <c r="D1799" s="28" t="s">
        <v>62</v>
      </c>
      <c r="E1799" s="28" t="s">
        <v>173</v>
      </c>
      <c r="J1799" s="28" t="str">
        <f t="shared" si="56"/>
        <v>S.06</v>
      </c>
      <c r="K1799" s="28" t="str">
        <f t="shared" si="57"/>
        <v>D.06</v>
      </c>
    </row>
    <row r="1800" spans="1:11" x14ac:dyDescent="0.3">
      <c r="A1800" s="29">
        <v>20</v>
      </c>
      <c r="B1800" s="29">
        <v>2</v>
      </c>
      <c r="C1800" s="29">
        <v>56</v>
      </c>
      <c r="D1800" s="28" t="s">
        <v>184</v>
      </c>
      <c r="E1800" s="28" t="s">
        <v>56</v>
      </c>
      <c r="J1800" s="28" t="str">
        <f t="shared" si="56"/>
        <v>C.06</v>
      </c>
      <c r="K1800" s="28" t="str">
        <f t="shared" si="57"/>
        <v>T.06</v>
      </c>
    </row>
    <row r="1801" spans="1:11" x14ac:dyDescent="0.3">
      <c r="A1801" s="29">
        <v>20</v>
      </c>
      <c r="B1801" s="29">
        <v>2</v>
      </c>
      <c r="C1801" s="29">
        <v>57</v>
      </c>
      <c r="D1801" s="28" t="s">
        <v>104</v>
      </c>
      <c r="E1801" s="28" t="s">
        <v>74</v>
      </c>
      <c r="J1801" s="28" t="str">
        <f t="shared" si="56"/>
        <v>F.06</v>
      </c>
      <c r="K1801" s="28" t="str">
        <f t="shared" si="57"/>
        <v>K.06</v>
      </c>
    </row>
    <row r="1802" spans="1:11" x14ac:dyDescent="0.3">
      <c r="A1802" s="29">
        <v>20</v>
      </c>
      <c r="B1802" s="29">
        <v>2</v>
      </c>
      <c r="C1802" s="29">
        <v>58</v>
      </c>
      <c r="D1802" s="28" t="s">
        <v>116</v>
      </c>
      <c r="E1802" s="28" t="s">
        <v>98</v>
      </c>
      <c r="J1802" s="28" t="str">
        <f t="shared" si="56"/>
        <v>J.06</v>
      </c>
      <c r="K1802" s="28" t="str">
        <f t="shared" si="57"/>
        <v>M.06</v>
      </c>
    </row>
    <row r="1803" spans="1:11" x14ac:dyDescent="0.3">
      <c r="A1803" s="29">
        <v>20</v>
      </c>
      <c r="B1803" s="29">
        <v>2</v>
      </c>
      <c r="C1803" s="29">
        <v>59</v>
      </c>
      <c r="D1803" s="28" t="s">
        <v>86</v>
      </c>
      <c r="E1803" s="28" t="s">
        <v>138</v>
      </c>
      <c r="J1803" s="28" t="str">
        <f t="shared" si="56"/>
        <v>O.06</v>
      </c>
      <c r="K1803" s="28" t="str">
        <f t="shared" si="57"/>
        <v>H.06</v>
      </c>
    </row>
    <row r="1804" spans="1:11" x14ac:dyDescent="0.3">
      <c r="A1804" s="29">
        <v>20</v>
      </c>
      <c r="B1804" s="29">
        <v>2</v>
      </c>
      <c r="C1804" s="29">
        <v>60</v>
      </c>
      <c r="D1804" s="28" t="s">
        <v>150</v>
      </c>
      <c r="E1804" s="28" t="s">
        <v>50</v>
      </c>
      <c r="J1804" s="28" t="str">
        <f t="shared" si="56"/>
        <v>B.06</v>
      </c>
      <c r="K1804" s="28" t="str">
        <f t="shared" si="57"/>
        <v>Q.06</v>
      </c>
    </row>
    <row r="1805" spans="1:11" x14ac:dyDescent="0.3">
      <c r="A1805" s="29">
        <v>20</v>
      </c>
      <c r="B1805" s="29">
        <v>3</v>
      </c>
      <c r="C1805" s="29">
        <v>1</v>
      </c>
      <c r="D1805" s="28" t="s">
        <v>87</v>
      </c>
      <c r="E1805" s="28" t="s">
        <v>179</v>
      </c>
      <c r="J1805" s="28" t="str">
        <f t="shared" si="56"/>
        <v>T.01</v>
      </c>
      <c r="K1805" s="28" t="str">
        <f t="shared" si="57"/>
        <v>I.01</v>
      </c>
    </row>
    <row r="1806" spans="1:11" x14ac:dyDescent="0.3">
      <c r="A1806" s="29">
        <v>20</v>
      </c>
      <c r="B1806" s="29">
        <v>3</v>
      </c>
      <c r="C1806" s="29">
        <v>2</v>
      </c>
      <c r="D1806" s="28" t="s">
        <v>45</v>
      </c>
      <c r="E1806" s="28" t="s">
        <v>32</v>
      </c>
      <c r="J1806" s="28" t="str">
        <f t="shared" si="56"/>
        <v>A.01</v>
      </c>
      <c r="K1806" s="28" t="str">
        <f t="shared" si="57"/>
        <v>B.01</v>
      </c>
    </row>
    <row r="1807" spans="1:11" x14ac:dyDescent="0.3">
      <c r="A1807" s="29">
        <v>20</v>
      </c>
      <c r="B1807" s="29">
        <v>3</v>
      </c>
      <c r="C1807" s="29">
        <v>3</v>
      </c>
      <c r="D1807" s="28" t="s">
        <v>111</v>
      </c>
      <c r="E1807" s="28" t="s">
        <v>151</v>
      </c>
      <c r="J1807" s="28" t="str">
        <f t="shared" si="56"/>
        <v>R.01</v>
      </c>
      <c r="K1807" s="28" t="str">
        <f t="shared" si="57"/>
        <v>M.01</v>
      </c>
    </row>
    <row r="1808" spans="1:11" x14ac:dyDescent="0.3">
      <c r="A1808" s="29">
        <v>20</v>
      </c>
      <c r="B1808" s="29">
        <v>3</v>
      </c>
      <c r="C1808" s="29">
        <v>4</v>
      </c>
      <c r="D1808" s="28" t="s">
        <v>57</v>
      </c>
      <c r="E1808" s="28" t="s">
        <v>127</v>
      </c>
      <c r="J1808" s="28" t="str">
        <f t="shared" si="56"/>
        <v>O.01</v>
      </c>
      <c r="K1808" s="28" t="str">
        <f t="shared" si="57"/>
        <v>D.01</v>
      </c>
    </row>
    <row r="1809" spans="1:11" x14ac:dyDescent="0.3">
      <c r="A1809" s="29">
        <v>20</v>
      </c>
      <c r="B1809" s="29">
        <v>3</v>
      </c>
      <c r="C1809" s="29">
        <v>5</v>
      </c>
      <c r="D1809" s="28" t="s">
        <v>139</v>
      </c>
      <c r="E1809" s="28" t="s">
        <v>168</v>
      </c>
      <c r="J1809" s="28" t="str">
        <f t="shared" si="56"/>
        <v>S.01</v>
      </c>
      <c r="K1809" s="28" t="str">
        <f t="shared" si="57"/>
        <v>P.01</v>
      </c>
    </row>
    <row r="1810" spans="1:11" x14ac:dyDescent="0.3">
      <c r="A1810" s="29">
        <v>20</v>
      </c>
      <c r="B1810" s="29">
        <v>3</v>
      </c>
      <c r="C1810" s="29">
        <v>6</v>
      </c>
      <c r="D1810" s="28" t="s">
        <v>81</v>
      </c>
      <c r="E1810" s="28" t="s">
        <v>75</v>
      </c>
      <c r="J1810" s="28" t="str">
        <f t="shared" si="56"/>
        <v>G.01</v>
      </c>
      <c r="K1810" s="28" t="str">
        <f t="shared" si="57"/>
        <v>H.01</v>
      </c>
    </row>
    <row r="1811" spans="1:11" x14ac:dyDescent="0.3">
      <c r="A1811" s="29">
        <v>20</v>
      </c>
      <c r="B1811" s="29">
        <v>3</v>
      </c>
      <c r="C1811" s="29">
        <v>7</v>
      </c>
      <c r="D1811" s="28" t="s">
        <v>145</v>
      </c>
      <c r="E1811" s="28" t="s">
        <v>93</v>
      </c>
      <c r="J1811" s="28" t="str">
        <f t="shared" si="56"/>
        <v>J.01</v>
      </c>
      <c r="K1811" s="28" t="str">
        <f t="shared" si="57"/>
        <v>Q.01</v>
      </c>
    </row>
    <row r="1812" spans="1:11" x14ac:dyDescent="0.3">
      <c r="A1812" s="29">
        <v>20</v>
      </c>
      <c r="B1812" s="29">
        <v>3</v>
      </c>
      <c r="C1812" s="29">
        <v>8</v>
      </c>
      <c r="D1812" s="28" t="s">
        <v>63</v>
      </c>
      <c r="E1812" s="28" t="s">
        <v>51</v>
      </c>
      <c r="J1812" s="28" t="str">
        <f t="shared" si="56"/>
        <v>C.01</v>
      </c>
      <c r="K1812" s="28" t="str">
        <f t="shared" si="57"/>
        <v>E.01</v>
      </c>
    </row>
    <row r="1813" spans="1:11" x14ac:dyDescent="0.3">
      <c r="A1813" s="29">
        <v>20</v>
      </c>
      <c r="B1813" s="29">
        <v>3</v>
      </c>
      <c r="C1813" s="29">
        <v>9</v>
      </c>
      <c r="D1813" s="28" t="s">
        <v>117</v>
      </c>
      <c r="E1813" s="28" t="s">
        <v>99</v>
      </c>
      <c r="J1813" s="28" t="str">
        <f t="shared" si="56"/>
        <v>K.01</v>
      </c>
      <c r="K1813" s="28" t="str">
        <f t="shared" si="57"/>
        <v>N.01</v>
      </c>
    </row>
    <row r="1814" spans="1:11" x14ac:dyDescent="0.3">
      <c r="A1814" s="29">
        <v>20</v>
      </c>
      <c r="B1814" s="29">
        <v>3</v>
      </c>
      <c r="C1814" s="29">
        <v>10</v>
      </c>
      <c r="D1814" s="28" t="s">
        <v>69</v>
      </c>
      <c r="E1814" s="28" t="s">
        <v>105</v>
      </c>
      <c r="J1814" s="28" t="str">
        <f t="shared" si="56"/>
        <v>L.01</v>
      </c>
      <c r="K1814" s="28" t="str">
        <f t="shared" si="57"/>
        <v>F.01</v>
      </c>
    </row>
    <row r="1815" spans="1:11" x14ac:dyDescent="0.3">
      <c r="A1815" s="29">
        <v>20</v>
      </c>
      <c r="B1815" s="29">
        <v>3</v>
      </c>
      <c r="C1815" s="29">
        <v>11</v>
      </c>
      <c r="D1815" s="28" t="s">
        <v>82</v>
      </c>
      <c r="E1815" s="28" t="s">
        <v>58</v>
      </c>
      <c r="J1815" s="28" t="str">
        <f t="shared" si="56"/>
        <v>D.02</v>
      </c>
      <c r="K1815" s="28" t="str">
        <f t="shared" si="57"/>
        <v>H.02</v>
      </c>
    </row>
    <row r="1816" spans="1:11" x14ac:dyDescent="0.3">
      <c r="A1816" s="29">
        <v>20</v>
      </c>
      <c r="B1816" s="29">
        <v>3</v>
      </c>
      <c r="C1816" s="29">
        <v>12</v>
      </c>
      <c r="D1816" s="28" t="s">
        <v>134</v>
      </c>
      <c r="E1816" s="28" t="s">
        <v>94</v>
      </c>
      <c r="J1816" s="28" t="str">
        <f t="shared" si="56"/>
        <v>J.02</v>
      </c>
      <c r="K1816" s="28" t="str">
        <f t="shared" si="57"/>
        <v>O.02</v>
      </c>
    </row>
    <row r="1817" spans="1:11" x14ac:dyDescent="0.3">
      <c r="A1817" s="29">
        <v>20</v>
      </c>
      <c r="B1817" s="29">
        <v>3</v>
      </c>
      <c r="C1817" s="29">
        <v>13</v>
      </c>
      <c r="D1817" s="28" t="s">
        <v>34</v>
      </c>
      <c r="E1817" s="28" t="s">
        <v>118</v>
      </c>
      <c r="J1817" s="28" t="str">
        <f t="shared" si="56"/>
        <v>N.02</v>
      </c>
      <c r="K1817" s="28" t="str">
        <f t="shared" si="57"/>
        <v>A.02</v>
      </c>
    </row>
    <row r="1818" spans="1:11" x14ac:dyDescent="0.3">
      <c r="A1818" s="29">
        <v>20</v>
      </c>
      <c r="B1818" s="29">
        <v>3</v>
      </c>
      <c r="C1818" s="29">
        <v>14</v>
      </c>
      <c r="D1818" s="28" t="s">
        <v>106</v>
      </c>
      <c r="E1818" s="28" t="s">
        <v>88</v>
      </c>
      <c r="J1818" s="28" t="str">
        <f t="shared" si="56"/>
        <v>I.02</v>
      </c>
      <c r="K1818" s="28" t="str">
        <f t="shared" si="57"/>
        <v>L.02</v>
      </c>
    </row>
    <row r="1819" spans="1:11" x14ac:dyDescent="0.3">
      <c r="A1819" s="29">
        <v>20</v>
      </c>
      <c r="B1819" s="29">
        <v>3</v>
      </c>
      <c r="C1819" s="29">
        <v>15</v>
      </c>
      <c r="D1819" s="28" t="s">
        <v>52</v>
      </c>
      <c r="E1819" s="28" t="s">
        <v>152</v>
      </c>
      <c r="J1819" s="28" t="str">
        <f t="shared" si="56"/>
        <v>R.02</v>
      </c>
      <c r="K1819" s="28" t="str">
        <f t="shared" si="57"/>
        <v>C.02</v>
      </c>
    </row>
    <row r="1820" spans="1:11" x14ac:dyDescent="0.3">
      <c r="A1820" s="29">
        <v>20</v>
      </c>
      <c r="B1820" s="29">
        <v>3</v>
      </c>
      <c r="C1820" s="29">
        <v>16</v>
      </c>
      <c r="D1820" s="28" t="s">
        <v>70</v>
      </c>
      <c r="E1820" s="28" t="s">
        <v>180</v>
      </c>
      <c r="J1820" s="28" t="str">
        <f t="shared" si="56"/>
        <v>T.02</v>
      </c>
      <c r="K1820" s="28" t="str">
        <f t="shared" si="57"/>
        <v>F.02</v>
      </c>
    </row>
    <row r="1821" spans="1:11" x14ac:dyDescent="0.3">
      <c r="A1821" s="29">
        <v>20</v>
      </c>
      <c r="B1821" s="29">
        <v>3</v>
      </c>
      <c r="C1821" s="29">
        <v>17</v>
      </c>
      <c r="D1821" s="28" t="s">
        <v>140</v>
      </c>
      <c r="E1821" s="28" t="s">
        <v>146</v>
      </c>
      <c r="J1821" s="28" t="str">
        <f t="shared" ref="J1821:J1884" si="58">E1821</f>
        <v>Q.02</v>
      </c>
      <c r="K1821" s="28" t="str">
        <f t="shared" ref="K1821:K1884" si="59">D1821</f>
        <v>P.02</v>
      </c>
    </row>
    <row r="1822" spans="1:11" x14ac:dyDescent="0.3">
      <c r="A1822" s="29">
        <v>20</v>
      </c>
      <c r="B1822" s="29">
        <v>3</v>
      </c>
      <c r="C1822" s="29">
        <v>18</v>
      </c>
      <c r="D1822" s="28" t="s">
        <v>64</v>
      </c>
      <c r="E1822" s="28" t="s">
        <v>46</v>
      </c>
      <c r="J1822" s="28" t="str">
        <f t="shared" si="58"/>
        <v>B.02</v>
      </c>
      <c r="K1822" s="28" t="str">
        <f t="shared" si="59"/>
        <v>E.02</v>
      </c>
    </row>
    <row r="1823" spans="1:11" x14ac:dyDescent="0.3">
      <c r="A1823" s="29">
        <v>20</v>
      </c>
      <c r="B1823" s="29">
        <v>3</v>
      </c>
      <c r="C1823" s="29">
        <v>19</v>
      </c>
      <c r="D1823" s="28" t="s">
        <v>112</v>
      </c>
      <c r="E1823" s="28" t="s">
        <v>100</v>
      </c>
      <c r="J1823" s="28" t="str">
        <f t="shared" si="58"/>
        <v>K.02</v>
      </c>
      <c r="K1823" s="28" t="str">
        <f t="shared" si="59"/>
        <v>M.02</v>
      </c>
    </row>
    <row r="1824" spans="1:11" x14ac:dyDescent="0.3">
      <c r="A1824" s="29">
        <v>20</v>
      </c>
      <c r="B1824" s="29">
        <v>3</v>
      </c>
      <c r="C1824" s="29">
        <v>20</v>
      </c>
      <c r="D1824" s="28" t="s">
        <v>169</v>
      </c>
      <c r="E1824" s="28" t="s">
        <v>76</v>
      </c>
      <c r="J1824" s="28" t="str">
        <f t="shared" si="58"/>
        <v>G.02</v>
      </c>
      <c r="K1824" s="28" t="str">
        <f t="shared" si="59"/>
        <v>S.02</v>
      </c>
    </row>
    <row r="1825" spans="1:11" x14ac:dyDescent="0.3">
      <c r="A1825" s="29">
        <v>20</v>
      </c>
      <c r="B1825" s="29">
        <v>3</v>
      </c>
      <c r="C1825" s="29">
        <v>21</v>
      </c>
      <c r="D1825" s="28" t="s">
        <v>135</v>
      </c>
      <c r="E1825" s="28" t="s">
        <v>181</v>
      </c>
      <c r="J1825" s="28" t="str">
        <f t="shared" si="58"/>
        <v>T.03</v>
      </c>
      <c r="K1825" s="28" t="str">
        <f t="shared" si="59"/>
        <v>O.03</v>
      </c>
    </row>
    <row r="1826" spans="1:11" x14ac:dyDescent="0.3">
      <c r="A1826" s="29">
        <v>20</v>
      </c>
      <c r="B1826" s="29">
        <v>3</v>
      </c>
      <c r="C1826" s="29">
        <v>22</v>
      </c>
      <c r="D1826" s="28" t="s">
        <v>119</v>
      </c>
      <c r="E1826" s="28" t="s">
        <v>153</v>
      </c>
      <c r="J1826" s="28" t="str">
        <f t="shared" si="58"/>
        <v>R.03</v>
      </c>
      <c r="K1826" s="28" t="str">
        <f t="shared" si="59"/>
        <v>N.03</v>
      </c>
    </row>
    <row r="1827" spans="1:11" x14ac:dyDescent="0.3">
      <c r="A1827" s="29">
        <v>20</v>
      </c>
      <c r="B1827" s="29">
        <v>3</v>
      </c>
      <c r="C1827" s="29">
        <v>23</v>
      </c>
      <c r="D1827" s="28" t="s">
        <v>147</v>
      </c>
      <c r="E1827" s="28" t="s">
        <v>71</v>
      </c>
      <c r="J1827" s="28" t="str">
        <f t="shared" si="58"/>
        <v>F.03</v>
      </c>
      <c r="K1827" s="28" t="str">
        <f t="shared" si="59"/>
        <v>Q.03</v>
      </c>
    </row>
    <row r="1828" spans="1:11" x14ac:dyDescent="0.3">
      <c r="A1828" s="29">
        <v>20</v>
      </c>
      <c r="B1828" s="29">
        <v>3</v>
      </c>
      <c r="C1828" s="29">
        <v>24</v>
      </c>
      <c r="D1828" s="28" t="s">
        <v>107</v>
      </c>
      <c r="E1828" s="28" t="s">
        <v>36</v>
      </c>
      <c r="J1828" s="28" t="str">
        <f t="shared" si="58"/>
        <v>A.03</v>
      </c>
      <c r="K1828" s="28" t="str">
        <f t="shared" si="59"/>
        <v>L.03</v>
      </c>
    </row>
    <row r="1829" spans="1:11" x14ac:dyDescent="0.3">
      <c r="A1829" s="29">
        <v>20</v>
      </c>
      <c r="B1829" s="29">
        <v>3</v>
      </c>
      <c r="C1829" s="29">
        <v>25</v>
      </c>
      <c r="D1829" s="28" t="s">
        <v>83</v>
      </c>
      <c r="E1829" s="28" t="s">
        <v>101</v>
      </c>
      <c r="J1829" s="28" t="str">
        <f t="shared" si="58"/>
        <v>K.03</v>
      </c>
      <c r="K1829" s="28" t="str">
        <f t="shared" si="59"/>
        <v>H.03</v>
      </c>
    </row>
    <row r="1830" spans="1:11" x14ac:dyDescent="0.3">
      <c r="A1830" s="29">
        <v>20</v>
      </c>
      <c r="B1830" s="29">
        <v>3</v>
      </c>
      <c r="C1830" s="29">
        <v>26</v>
      </c>
      <c r="D1830" s="28" t="s">
        <v>59</v>
      </c>
      <c r="E1830" s="28" t="s">
        <v>65</v>
      </c>
      <c r="J1830" s="28" t="str">
        <f t="shared" si="58"/>
        <v>E.03</v>
      </c>
      <c r="K1830" s="28" t="str">
        <f t="shared" si="59"/>
        <v>D.03</v>
      </c>
    </row>
    <row r="1831" spans="1:11" x14ac:dyDescent="0.3">
      <c r="A1831" s="29">
        <v>20</v>
      </c>
      <c r="B1831" s="29">
        <v>3</v>
      </c>
      <c r="C1831" s="29">
        <v>27</v>
      </c>
      <c r="D1831" s="28" t="s">
        <v>170</v>
      </c>
      <c r="E1831" s="28" t="s">
        <v>113</v>
      </c>
      <c r="J1831" s="28" t="str">
        <f t="shared" si="58"/>
        <v>M.03</v>
      </c>
      <c r="K1831" s="28" t="str">
        <f t="shared" si="59"/>
        <v>S.03</v>
      </c>
    </row>
    <row r="1832" spans="1:11" x14ac:dyDescent="0.3">
      <c r="A1832" s="29">
        <v>20</v>
      </c>
      <c r="B1832" s="29">
        <v>3</v>
      </c>
      <c r="C1832" s="29">
        <v>28</v>
      </c>
      <c r="D1832" s="28" t="s">
        <v>89</v>
      </c>
      <c r="E1832" s="28" t="s">
        <v>77</v>
      </c>
      <c r="J1832" s="28" t="str">
        <f t="shared" si="58"/>
        <v>G.03</v>
      </c>
      <c r="K1832" s="28" t="str">
        <f t="shared" si="59"/>
        <v>I.03</v>
      </c>
    </row>
    <row r="1833" spans="1:11" x14ac:dyDescent="0.3">
      <c r="A1833" s="29">
        <v>20</v>
      </c>
      <c r="B1833" s="29">
        <v>3</v>
      </c>
      <c r="C1833" s="29">
        <v>29</v>
      </c>
      <c r="D1833" s="28" t="s">
        <v>47</v>
      </c>
      <c r="E1833" s="28" t="s">
        <v>95</v>
      </c>
      <c r="J1833" s="28" t="str">
        <f t="shared" si="58"/>
        <v>J.03</v>
      </c>
      <c r="K1833" s="28" t="str">
        <f t="shared" si="59"/>
        <v>B.03</v>
      </c>
    </row>
    <row r="1834" spans="1:11" x14ac:dyDescent="0.3">
      <c r="A1834" s="29">
        <v>20</v>
      </c>
      <c r="B1834" s="29">
        <v>3</v>
      </c>
      <c r="C1834" s="29">
        <v>30</v>
      </c>
      <c r="D1834" s="28" t="s">
        <v>53</v>
      </c>
      <c r="E1834" s="28" t="s">
        <v>141</v>
      </c>
      <c r="J1834" s="28" t="str">
        <f t="shared" si="58"/>
        <v>P.03</v>
      </c>
      <c r="K1834" s="28" t="str">
        <f t="shared" si="59"/>
        <v>C.03</v>
      </c>
    </row>
    <row r="1835" spans="1:11" x14ac:dyDescent="0.3">
      <c r="A1835" s="29">
        <v>20</v>
      </c>
      <c r="B1835" s="29">
        <v>3</v>
      </c>
      <c r="C1835" s="29">
        <v>31</v>
      </c>
      <c r="D1835" s="28" t="s">
        <v>78</v>
      </c>
      <c r="E1835" s="28" t="s">
        <v>96</v>
      </c>
      <c r="J1835" s="28" t="str">
        <f t="shared" si="58"/>
        <v>J.04</v>
      </c>
      <c r="K1835" s="28" t="str">
        <f t="shared" si="59"/>
        <v>G.04</v>
      </c>
    </row>
    <row r="1836" spans="1:11" x14ac:dyDescent="0.3">
      <c r="A1836" s="29">
        <v>20</v>
      </c>
      <c r="B1836" s="29">
        <v>3</v>
      </c>
      <c r="C1836" s="29">
        <v>32</v>
      </c>
      <c r="D1836" s="28" t="s">
        <v>171</v>
      </c>
      <c r="E1836" s="28" t="s">
        <v>182</v>
      </c>
      <c r="J1836" s="28" t="str">
        <f t="shared" si="58"/>
        <v>T.04</v>
      </c>
      <c r="K1836" s="28" t="str">
        <f t="shared" si="59"/>
        <v>S.04</v>
      </c>
    </row>
    <row r="1837" spans="1:11" x14ac:dyDescent="0.3">
      <c r="A1837" s="29">
        <v>20</v>
      </c>
      <c r="B1837" s="29">
        <v>3</v>
      </c>
      <c r="C1837" s="29">
        <v>33</v>
      </c>
      <c r="D1837" s="28" t="s">
        <v>54</v>
      </c>
      <c r="E1837" s="28" t="s">
        <v>102</v>
      </c>
      <c r="J1837" s="28" t="str">
        <f t="shared" si="58"/>
        <v>K.04</v>
      </c>
      <c r="K1837" s="28" t="str">
        <f t="shared" si="59"/>
        <v>C.04</v>
      </c>
    </row>
    <row r="1838" spans="1:11" x14ac:dyDescent="0.3">
      <c r="A1838" s="29">
        <v>20</v>
      </c>
      <c r="B1838" s="29">
        <v>3</v>
      </c>
      <c r="C1838" s="29">
        <v>34</v>
      </c>
      <c r="D1838" s="28" t="s">
        <v>136</v>
      </c>
      <c r="E1838" s="28" t="s">
        <v>66</v>
      </c>
      <c r="J1838" s="28" t="str">
        <f t="shared" si="58"/>
        <v>E.04</v>
      </c>
      <c r="K1838" s="28" t="str">
        <f t="shared" si="59"/>
        <v>O.04</v>
      </c>
    </row>
    <row r="1839" spans="1:11" x14ac:dyDescent="0.3">
      <c r="A1839" s="29">
        <v>20</v>
      </c>
      <c r="B1839" s="29">
        <v>3</v>
      </c>
      <c r="C1839" s="29">
        <v>35</v>
      </c>
      <c r="D1839" s="28" t="s">
        <v>108</v>
      </c>
      <c r="E1839" s="28" t="s">
        <v>114</v>
      </c>
      <c r="J1839" s="28" t="str">
        <f t="shared" si="58"/>
        <v>M.04</v>
      </c>
      <c r="K1839" s="28" t="str">
        <f t="shared" si="59"/>
        <v>L.04</v>
      </c>
    </row>
    <row r="1840" spans="1:11" x14ac:dyDescent="0.3">
      <c r="A1840" s="29">
        <v>20</v>
      </c>
      <c r="B1840" s="29">
        <v>3</v>
      </c>
      <c r="C1840" s="29">
        <v>36</v>
      </c>
      <c r="D1840" s="28" t="s">
        <v>48</v>
      </c>
      <c r="E1840" s="28" t="s">
        <v>142</v>
      </c>
      <c r="J1840" s="28" t="str">
        <f t="shared" si="58"/>
        <v>P.04</v>
      </c>
      <c r="K1840" s="28" t="str">
        <f t="shared" si="59"/>
        <v>B.04</v>
      </c>
    </row>
    <row r="1841" spans="1:11" x14ac:dyDescent="0.3">
      <c r="A1841" s="29">
        <v>20</v>
      </c>
      <c r="B1841" s="29">
        <v>3</v>
      </c>
      <c r="C1841" s="29">
        <v>37</v>
      </c>
      <c r="D1841" s="28" t="s">
        <v>38</v>
      </c>
      <c r="E1841" s="28" t="s">
        <v>148</v>
      </c>
      <c r="J1841" s="28" t="str">
        <f t="shared" si="58"/>
        <v>Q.04</v>
      </c>
      <c r="K1841" s="28" t="str">
        <f t="shared" si="59"/>
        <v>A.04</v>
      </c>
    </row>
    <row r="1842" spans="1:11" x14ac:dyDescent="0.3">
      <c r="A1842" s="29">
        <v>20</v>
      </c>
      <c r="B1842" s="29">
        <v>3</v>
      </c>
      <c r="C1842" s="29">
        <v>38</v>
      </c>
      <c r="D1842" s="28" t="s">
        <v>60</v>
      </c>
      <c r="E1842" s="28" t="s">
        <v>154</v>
      </c>
      <c r="J1842" s="28" t="str">
        <f t="shared" si="58"/>
        <v>R.04</v>
      </c>
      <c r="K1842" s="28" t="str">
        <f t="shared" si="59"/>
        <v>D.04</v>
      </c>
    </row>
    <row r="1843" spans="1:11" x14ac:dyDescent="0.3">
      <c r="A1843" s="29">
        <v>20</v>
      </c>
      <c r="B1843" s="29">
        <v>3</v>
      </c>
      <c r="C1843" s="29">
        <v>39</v>
      </c>
      <c r="D1843" s="28" t="s">
        <v>84</v>
      </c>
      <c r="E1843" s="28" t="s">
        <v>72</v>
      </c>
      <c r="J1843" s="28" t="str">
        <f t="shared" si="58"/>
        <v>F.04</v>
      </c>
      <c r="K1843" s="28" t="str">
        <f t="shared" si="59"/>
        <v>H.04</v>
      </c>
    </row>
    <row r="1844" spans="1:11" x14ac:dyDescent="0.3">
      <c r="A1844" s="29">
        <v>20</v>
      </c>
      <c r="B1844" s="29">
        <v>3</v>
      </c>
      <c r="C1844" s="29">
        <v>40</v>
      </c>
      <c r="D1844" s="28" t="s">
        <v>90</v>
      </c>
      <c r="E1844" s="28" t="s">
        <v>120</v>
      </c>
      <c r="J1844" s="28" t="str">
        <f t="shared" si="58"/>
        <v>N.04</v>
      </c>
      <c r="K1844" s="28" t="str">
        <f t="shared" si="59"/>
        <v>I.04</v>
      </c>
    </row>
    <row r="1845" spans="1:11" x14ac:dyDescent="0.3">
      <c r="A1845" s="29">
        <v>20</v>
      </c>
      <c r="B1845" s="29">
        <v>3</v>
      </c>
      <c r="C1845" s="29">
        <v>41</v>
      </c>
      <c r="D1845" s="28" t="s">
        <v>103</v>
      </c>
      <c r="E1845" s="28" t="s">
        <v>137</v>
      </c>
      <c r="J1845" s="28" t="str">
        <f t="shared" si="58"/>
        <v>O.05</v>
      </c>
      <c r="K1845" s="28" t="str">
        <f t="shared" si="59"/>
        <v>K.05</v>
      </c>
    </row>
    <row r="1846" spans="1:11" x14ac:dyDescent="0.3">
      <c r="A1846" s="29">
        <v>20</v>
      </c>
      <c r="B1846" s="29">
        <v>3</v>
      </c>
      <c r="C1846" s="29">
        <v>42</v>
      </c>
      <c r="D1846" s="28" t="s">
        <v>149</v>
      </c>
      <c r="E1846" s="28" t="s">
        <v>61</v>
      </c>
      <c r="J1846" s="28" t="str">
        <f t="shared" si="58"/>
        <v>D.05</v>
      </c>
      <c r="K1846" s="28" t="str">
        <f t="shared" si="59"/>
        <v>Q.05</v>
      </c>
    </row>
    <row r="1847" spans="1:11" x14ac:dyDescent="0.3">
      <c r="A1847" s="29">
        <v>20</v>
      </c>
      <c r="B1847" s="29">
        <v>3</v>
      </c>
      <c r="C1847" s="29">
        <v>43</v>
      </c>
      <c r="D1847" s="28" t="s">
        <v>109</v>
      </c>
      <c r="E1847" s="28" t="s">
        <v>143</v>
      </c>
      <c r="J1847" s="28" t="str">
        <f t="shared" si="58"/>
        <v>P.05</v>
      </c>
      <c r="K1847" s="28" t="str">
        <f t="shared" si="59"/>
        <v>L.05</v>
      </c>
    </row>
    <row r="1848" spans="1:11" x14ac:dyDescent="0.3">
      <c r="A1848" s="29">
        <v>20</v>
      </c>
      <c r="B1848" s="29">
        <v>3</v>
      </c>
      <c r="C1848" s="29">
        <v>44</v>
      </c>
      <c r="D1848" s="28" t="s">
        <v>79</v>
      </c>
      <c r="E1848" s="28" t="s">
        <v>155</v>
      </c>
      <c r="J1848" s="28" t="str">
        <f t="shared" si="58"/>
        <v>R.05</v>
      </c>
      <c r="K1848" s="28" t="str">
        <f t="shared" si="59"/>
        <v>G.05</v>
      </c>
    </row>
    <row r="1849" spans="1:11" x14ac:dyDescent="0.3">
      <c r="A1849" s="29">
        <v>20</v>
      </c>
      <c r="B1849" s="29">
        <v>3</v>
      </c>
      <c r="C1849" s="29">
        <v>45</v>
      </c>
      <c r="D1849" s="28" t="s">
        <v>73</v>
      </c>
      <c r="E1849" s="28" t="s">
        <v>172</v>
      </c>
      <c r="J1849" s="28" t="str">
        <f t="shared" si="58"/>
        <v>S.05</v>
      </c>
      <c r="K1849" s="28" t="str">
        <f t="shared" si="59"/>
        <v>F.05</v>
      </c>
    </row>
    <row r="1850" spans="1:11" x14ac:dyDescent="0.3">
      <c r="A1850" s="29">
        <v>20</v>
      </c>
      <c r="B1850" s="29">
        <v>3</v>
      </c>
      <c r="C1850" s="29">
        <v>46</v>
      </c>
      <c r="D1850" s="28" t="s">
        <v>121</v>
      </c>
      <c r="E1850" s="28" t="s">
        <v>55</v>
      </c>
      <c r="J1850" s="28" t="str">
        <f t="shared" si="58"/>
        <v>C.05</v>
      </c>
      <c r="K1850" s="28" t="str">
        <f t="shared" si="59"/>
        <v>N.05</v>
      </c>
    </row>
    <row r="1851" spans="1:11" x14ac:dyDescent="0.3">
      <c r="A1851" s="29">
        <v>20</v>
      </c>
      <c r="B1851" s="29">
        <v>3</v>
      </c>
      <c r="C1851" s="29">
        <v>47</v>
      </c>
      <c r="D1851" s="28" t="s">
        <v>67</v>
      </c>
      <c r="E1851" s="28" t="s">
        <v>40</v>
      </c>
      <c r="J1851" s="28" t="str">
        <f t="shared" si="58"/>
        <v>A.05</v>
      </c>
      <c r="K1851" s="28" t="str">
        <f t="shared" si="59"/>
        <v>E.05</v>
      </c>
    </row>
    <row r="1852" spans="1:11" x14ac:dyDescent="0.3">
      <c r="A1852" s="29">
        <v>20</v>
      </c>
      <c r="B1852" s="29">
        <v>3</v>
      </c>
      <c r="C1852" s="29">
        <v>48</v>
      </c>
      <c r="D1852" s="28" t="s">
        <v>183</v>
      </c>
      <c r="E1852" s="28" t="s">
        <v>115</v>
      </c>
      <c r="J1852" s="28" t="str">
        <f t="shared" si="58"/>
        <v>M.05</v>
      </c>
      <c r="K1852" s="28" t="str">
        <f t="shared" si="59"/>
        <v>T.05</v>
      </c>
    </row>
    <row r="1853" spans="1:11" x14ac:dyDescent="0.3">
      <c r="A1853" s="29">
        <v>20</v>
      </c>
      <c r="B1853" s="29">
        <v>3</v>
      </c>
      <c r="C1853" s="29">
        <v>49</v>
      </c>
      <c r="D1853" s="28" t="s">
        <v>49</v>
      </c>
      <c r="E1853" s="28" t="s">
        <v>91</v>
      </c>
      <c r="J1853" s="28" t="str">
        <f t="shared" si="58"/>
        <v>I.05</v>
      </c>
      <c r="K1853" s="28" t="str">
        <f t="shared" si="59"/>
        <v>B.05</v>
      </c>
    </row>
    <row r="1854" spans="1:11" x14ac:dyDescent="0.3">
      <c r="A1854" s="29">
        <v>20</v>
      </c>
      <c r="B1854" s="29">
        <v>3</v>
      </c>
      <c r="C1854" s="29">
        <v>50</v>
      </c>
      <c r="D1854" s="28" t="s">
        <v>97</v>
      </c>
      <c r="E1854" s="28" t="s">
        <v>85</v>
      </c>
      <c r="J1854" s="28" t="str">
        <f t="shared" si="58"/>
        <v>H.05</v>
      </c>
      <c r="K1854" s="28" t="str">
        <f t="shared" si="59"/>
        <v>J.05</v>
      </c>
    </row>
    <row r="1855" spans="1:11" x14ac:dyDescent="0.3">
      <c r="A1855" s="29">
        <v>20</v>
      </c>
      <c r="B1855" s="29">
        <v>3</v>
      </c>
      <c r="C1855" s="29">
        <v>51</v>
      </c>
      <c r="D1855" s="28" t="s">
        <v>80</v>
      </c>
      <c r="E1855" s="28" t="s">
        <v>68</v>
      </c>
      <c r="J1855" s="28" t="str">
        <f t="shared" si="58"/>
        <v>E.06</v>
      </c>
      <c r="K1855" s="28" t="str">
        <f t="shared" si="59"/>
        <v>G.06</v>
      </c>
    </row>
    <row r="1856" spans="1:11" x14ac:dyDescent="0.3">
      <c r="A1856" s="29">
        <v>20</v>
      </c>
      <c r="B1856" s="29">
        <v>3</v>
      </c>
      <c r="C1856" s="29">
        <v>52</v>
      </c>
      <c r="D1856" s="28" t="s">
        <v>144</v>
      </c>
      <c r="E1856" s="28" t="s">
        <v>104</v>
      </c>
      <c r="J1856" s="28" t="str">
        <f t="shared" si="58"/>
        <v>K.06</v>
      </c>
      <c r="K1856" s="28" t="str">
        <f t="shared" si="59"/>
        <v>P.06</v>
      </c>
    </row>
    <row r="1857" spans="1:11" x14ac:dyDescent="0.3">
      <c r="A1857" s="29">
        <v>20</v>
      </c>
      <c r="B1857" s="29">
        <v>3</v>
      </c>
      <c r="C1857" s="29">
        <v>53</v>
      </c>
      <c r="D1857" s="28" t="s">
        <v>98</v>
      </c>
      <c r="E1857" s="28" t="s">
        <v>92</v>
      </c>
      <c r="J1857" s="28" t="str">
        <f t="shared" si="58"/>
        <v>I.06</v>
      </c>
      <c r="K1857" s="28" t="str">
        <f t="shared" si="59"/>
        <v>J.06</v>
      </c>
    </row>
    <row r="1858" spans="1:11" x14ac:dyDescent="0.3">
      <c r="A1858" s="29">
        <v>20</v>
      </c>
      <c r="B1858" s="29">
        <v>3</v>
      </c>
      <c r="C1858" s="29">
        <v>54</v>
      </c>
      <c r="D1858" s="28" t="s">
        <v>173</v>
      </c>
      <c r="E1858" s="28" t="s">
        <v>110</v>
      </c>
      <c r="J1858" s="28" t="str">
        <f t="shared" si="58"/>
        <v>L.06</v>
      </c>
      <c r="K1858" s="28" t="str">
        <f t="shared" si="59"/>
        <v>S.06</v>
      </c>
    </row>
    <row r="1859" spans="1:11" x14ac:dyDescent="0.3">
      <c r="A1859" s="29">
        <v>20</v>
      </c>
      <c r="B1859" s="29">
        <v>3</v>
      </c>
      <c r="C1859" s="29">
        <v>55</v>
      </c>
      <c r="D1859" s="28" t="s">
        <v>138</v>
      </c>
      <c r="E1859" s="28" t="s">
        <v>42</v>
      </c>
      <c r="J1859" s="28" t="str">
        <f t="shared" si="58"/>
        <v>A.06</v>
      </c>
      <c r="K1859" s="28" t="str">
        <f t="shared" si="59"/>
        <v>O.06</v>
      </c>
    </row>
    <row r="1860" spans="1:11" x14ac:dyDescent="0.3">
      <c r="A1860" s="29">
        <v>20</v>
      </c>
      <c r="B1860" s="29">
        <v>3</v>
      </c>
      <c r="C1860" s="29">
        <v>56</v>
      </c>
      <c r="D1860" s="28" t="s">
        <v>156</v>
      </c>
      <c r="E1860" s="28" t="s">
        <v>50</v>
      </c>
      <c r="J1860" s="28" t="str">
        <f t="shared" si="58"/>
        <v>B.06</v>
      </c>
      <c r="K1860" s="28" t="str">
        <f t="shared" si="59"/>
        <v>R.06</v>
      </c>
    </row>
    <row r="1861" spans="1:11" x14ac:dyDescent="0.3">
      <c r="A1861" s="29">
        <v>20</v>
      </c>
      <c r="B1861" s="29">
        <v>3</v>
      </c>
      <c r="C1861" s="29">
        <v>57</v>
      </c>
      <c r="D1861" s="28" t="s">
        <v>74</v>
      </c>
      <c r="E1861" s="28" t="s">
        <v>116</v>
      </c>
      <c r="J1861" s="28" t="str">
        <f t="shared" si="58"/>
        <v>M.06</v>
      </c>
      <c r="K1861" s="28" t="str">
        <f t="shared" si="59"/>
        <v>F.06</v>
      </c>
    </row>
    <row r="1862" spans="1:11" x14ac:dyDescent="0.3">
      <c r="A1862" s="29">
        <v>20</v>
      </c>
      <c r="B1862" s="29">
        <v>3</v>
      </c>
      <c r="C1862" s="29">
        <v>58</v>
      </c>
      <c r="D1862" s="28" t="s">
        <v>62</v>
      </c>
      <c r="E1862" s="28" t="s">
        <v>56</v>
      </c>
      <c r="J1862" s="28" t="str">
        <f t="shared" si="58"/>
        <v>C.06</v>
      </c>
      <c r="K1862" s="28" t="str">
        <f t="shared" si="59"/>
        <v>D.06</v>
      </c>
    </row>
    <row r="1863" spans="1:11" x14ac:dyDescent="0.3">
      <c r="A1863" s="29">
        <v>20</v>
      </c>
      <c r="B1863" s="29">
        <v>3</v>
      </c>
      <c r="C1863" s="29">
        <v>59</v>
      </c>
      <c r="D1863" s="28" t="s">
        <v>122</v>
      </c>
      <c r="E1863" s="28" t="s">
        <v>184</v>
      </c>
      <c r="J1863" s="28" t="str">
        <f t="shared" si="58"/>
        <v>T.06</v>
      </c>
      <c r="K1863" s="28" t="str">
        <f t="shared" si="59"/>
        <v>N.06</v>
      </c>
    </row>
    <row r="1864" spans="1:11" x14ac:dyDescent="0.3">
      <c r="A1864" s="29">
        <v>20</v>
      </c>
      <c r="B1864" s="29">
        <v>3</v>
      </c>
      <c r="C1864" s="29">
        <v>60</v>
      </c>
      <c r="D1864" s="28" t="s">
        <v>86</v>
      </c>
      <c r="E1864" s="28" t="s">
        <v>150</v>
      </c>
      <c r="J1864" s="28" t="str">
        <f t="shared" si="58"/>
        <v>Q.06</v>
      </c>
      <c r="K1864" s="28" t="str">
        <f t="shared" si="59"/>
        <v>H.06</v>
      </c>
    </row>
    <row r="1865" spans="1:11" x14ac:dyDescent="0.3">
      <c r="A1865" s="29">
        <v>21</v>
      </c>
      <c r="B1865" s="29">
        <v>1</v>
      </c>
      <c r="C1865" s="29">
        <v>1</v>
      </c>
      <c r="D1865" s="28" t="s">
        <v>69</v>
      </c>
      <c r="E1865" s="28" t="s">
        <v>45</v>
      </c>
      <c r="J1865" s="28" t="str">
        <f t="shared" si="58"/>
        <v>B.01</v>
      </c>
      <c r="K1865" s="28" t="str">
        <f t="shared" si="59"/>
        <v>F.01</v>
      </c>
    </row>
    <row r="1866" spans="1:11" x14ac:dyDescent="0.3">
      <c r="A1866" s="29">
        <v>21</v>
      </c>
      <c r="B1866" s="29">
        <v>1</v>
      </c>
      <c r="C1866" s="29">
        <v>2</v>
      </c>
      <c r="D1866" s="28" t="s">
        <v>57</v>
      </c>
      <c r="E1866" s="28" t="s">
        <v>63</v>
      </c>
      <c r="J1866" s="28" t="str">
        <f t="shared" si="58"/>
        <v>E.01</v>
      </c>
      <c r="K1866" s="28" t="str">
        <f t="shared" si="59"/>
        <v>D.01</v>
      </c>
    </row>
    <row r="1867" spans="1:11" x14ac:dyDescent="0.3">
      <c r="A1867" s="29">
        <v>21</v>
      </c>
      <c r="B1867" s="29">
        <v>1</v>
      </c>
      <c r="C1867" s="29">
        <v>3</v>
      </c>
      <c r="D1867" s="28" t="s">
        <v>185</v>
      </c>
      <c r="E1867" s="28" t="s">
        <v>139</v>
      </c>
      <c r="J1867" s="28" t="str">
        <f t="shared" si="58"/>
        <v>P.01</v>
      </c>
      <c r="K1867" s="28" t="str">
        <f t="shared" si="59"/>
        <v>U.01</v>
      </c>
    </row>
    <row r="1868" spans="1:11" x14ac:dyDescent="0.3">
      <c r="A1868" s="29">
        <v>21</v>
      </c>
      <c r="B1868" s="29">
        <v>1</v>
      </c>
      <c r="C1868" s="29">
        <v>4</v>
      </c>
      <c r="D1868" s="28" t="s">
        <v>81</v>
      </c>
      <c r="E1868" s="28" t="s">
        <v>99</v>
      </c>
      <c r="J1868" s="28" t="str">
        <f t="shared" si="58"/>
        <v>K.01</v>
      </c>
      <c r="K1868" s="28" t="str">
        <f t="shared" si="59"/>
        <v>H.01</v>
      </c>
    </row>
    <row r="1869" spans="1:11" x14ac:dyDescent="0.3">
      <c r="A1869" s="29">
        <v>21</v>
      </c>
      <c r="B1869" s="29">
        <v>1</v>
      </c>
      <c r="C1869" s="29">
        <v>5</v>
      </c>
      <c r="D1869" s="28" t="s">
        <v>87</v>
      </c>
      <c r="E1869" s="28" t="s">
        <v>127</v>
      </c>
      <c r="J1869" s="28" t="str">
        <f t="shared" si="58"/>
        <v>O.01</v>
      </c>
      <c r="K1869" s="28" t="str">
        <f t="shared" si="59"/>
        <v>I.01</v>
      </c>
    </row>
    <row r="1870" spans="1:11" x14ac:dyDescent="0.3">
      <c r="A1870" s="29">
        <v>21</v>
      </c>
      <c r="B1870" s="29">
        <v>1</v>
      </c>
      <c r="C1870" s="29">
        <v>6</v>
      </c>
      <c r="D1870" s="28" t="s">
        <v>75</v>
      </c>
      <c r="E1870" s="28" t="s">
        <v>151</v>
      </c>
      <c r="J1870" s="28" t="str">
        <f t="shared" si="58"/>
        <v>R.01</v>
      </c>
      <c r="K1870" s="28" t="str">
        <f t="shared" si="59"/>
        <v>G.01</v>
      </c>
    </row>
    <row r="1871" spans="1:11" x14ac:dyDescent="0.3">
      <c r="A1871" s="29">
        <v>21</v>
      </c>
      <c r="B1871" s="29">
        <v>1</v>
      </c>
      <c r="C1871" s="29">
        <v>7</v>
      </c>
      <c r="D1871" s="28" t="s">
        <v>51</v>
      </c>
      <c r="E1871" s="28" t="s">
        <v>145</v>
      </c>
      <c r="J1871" s="28" t="str">
        <f t="shared" si="58"/>
        <v>Q.01</v>
      </c>
      <c r="K1871" s="28" t="str">
        <f t="shared" si="59"/>
        <v>C.01</v>
      </c>
    </row>
    <row r="1872" spans="1:11" x14ac:dyDescent="0.3">
      <c r="A1872" s="29">
        <v>21</v>
      </c>
      <c r="B1872" s="29">
        <v>1</v>
      </c>
      <c r="C1872" s="29">
        <v>8</v>
      </c>
      <c r="D1872" s="28" t="s">
        <v>93</v>
      </c>
      <c r="E1872" s="28" t="s">
        <v>168</v>
      </c>
      <c r="J1872" s="28" t="str">
        <f t="shared" si="58"/>
        <v>S.01</v>
      </c>
      <c r="K1872" s="28" t="str">
        <f t="shared" si="59"/>
        <v>J.01</v>
      </c>
    </row>
    <row r="1873" spans="1:11" x14ac:dyDescent="0.3">
      <c r="A1873" s="29">
        <v>21</v>
      </c>
      <c r="B1873" s="29">
        <v>1</v>
      </c>
      <c r="C1873" s="29">
        <v>9</v>
      </c>
      <c r="D1873" s="28" t="s">
        <v>111</v>
      </c>
      <c r="E1873" s="28" t="s">
        <v>32</v>
      </c>
      <c r="J1873" s="28" t="str">
        <f t="shared" si="58"/>
        <v>A.01</v>
      </c>
      <c r="K1873" s="28" t="str">
        <f t="shared" si="59"/>
        <v>M.01</v>
      </c>
    </row>
    <row r="1874" spans="1:11" x14ac:dyDescent="0.3">
      <c r="A1874" s="29">
        <v>21</v>
      </c>
      <c r="B1874" s="29">
        <v>1</v>
      </c>
      <c r="C1874" s="29">
        <v>10</v>
      </c>
      <c r="D1874" s="28" t="s">
        <v>179</v>
      </c>
      <c r="E1874" s="28" t="s">
        <v>105</v>
      </c>
      <c r="J1874" s="28" t="str">
        <f t="shared" si="58"/>
        <v>L.01</v>
      </c>
      <c r="K1874" s="28" t="str">
        <f t="shared" si="59"/>
        <v>T.01</v>
      </c>
    </row>
    <row r="1875" spans="1:11" x14ac:dyDescent="0.3">
      <c r="A1875" s="29">
        <v>21</v>
      </c>
      <c r="B1875" s="29">
        <v>1</v>
      </c>
      <c r="C1875" s="29">
        <v>11</v>
      </c>
      <c r="D1875" s="28" t="s">
        <v>100</v>
      </c>
      <c r="E1875" s="28" t="s">
        <v>117</v>
      </c>
      <c r="J1875" s="28" t="str">
        <f t="shared" si="58"/>
        <v>N.01</v>
      </c>
      <c r="K1875" s="28" t="str">
        <f t="shared" si="59"/>
        <v>K.02</v>
      </c>
    </row>
    <row r="1876" spans="1:11" x14ac:dyDescent="0.3">
      <c r="A1876" s="29">
        <v>21</v>
      </c>
      <c r="B1876" s="29">
        <v>1</v>
      </c>
      <c r="C1876" s="29">
        <v>12</v>
      </c>
      <c r="D1876" s="28" t="s">
        <v>34</v>
      </c>
      <c r="E1876" s="28" t="s">
        <v>186</v>
      </c>
      <c r="J1876" s="28" t="str">
        <f t="shared" si="58"/>
        <v>U.02</v>
      </c>
      <c r="K1876" s="28" t="str">
        <f t="shared" si="59"/>
        <v>A.02</v>
      </c>
    </row>
    <row r="1877" spans="1:11" x14ac:dyDescent="0.3">
      <c r="A1877" s="29">
        <v>21</v>
      </c>
      <c r="B1877" s="29">
        <v>1</v>
      </c>
      <c r="C1877" s="29">
        <v>13</v>
      </c>
      <c r="D1877" s="28" t="s">
        <v>76</v>
      </c>
      <c r="E1877" s="28" t="s">
        <v>118</v>
      </c>
      <c r="J1877" s="28" t="str">
        <f t="shared" si="58"/>
        <v>N.02</v>
      </c>
      <c r="K1877" s="28" t="str">
        <f t="shared" si="59"/>
        <v>G.02</v>
      </c>
    </row>
    <row r="1878" spans="1:11" x14ac:dyDescent="0.3">
      <c r="A1878" s="29">
        <v>21</v>
      </c>
      <c r="B1878" s="29">
        <v>1</v>
      </c>
      <c r="C1878" s="29">
        <v>14</v>
      </c>
      <c r="D1878" s="28" t="s">
        <v>64</v>
      </c>
      <c r="E1878" s="28" t="s">
        <v>146</v>
      </c>
      <c r="J1878" s="28" t="str">
        <f t="shared" si="58"/>
        <v>Q.02</v>
      </c>
      <c r="K1878" s="28" t="str">
        <f t="shared" si="59"/>
        <v>E.02</v>
      </c>
    </row>
    <row r="1879" spans="1:11" x14ac:dyDescent="0.3">
      <c r="A1879" s="29">
        <v>21</v>
      </c>
      <c r="B1879" s="29">
        <v>1</v>
      </c>
      <c r="C1879" s="29">
        <v>15</v>
      </c>
      <c r="D1879" s="28" t="s">
        <v>112</v>
      </c>
      <c r="E1879" s="28" t="s">
        <v>70</v>
      </c>
      <c r="J1879" s="28" t="str">
        <f t="shared" si="58"/>
        <v>F.02</v>
      </c>
      <c r="K1879" s="28" t="str">
        <f t="shared" si="59"/>
        <v>M.02</v>
      </c>
    </row>
    <row r="1880" spans="1:11" x14ac:dyDescent="0.3">
      <c r="A1880" s="29">
        <v>21</v>
      </c>
      <c r="B1880" s="29">
        <v>1</v>
      </c>
      <c r="C1880" s="29">
        <v>16</v>
      </c>
      <c r="D1880" s="28" t="s">
        <v>134</v>
      </c>
      <c r="E1880" s="28" t="s">
        <v>169</v>
      </c>
      <c r="J1880" s="28" t="str">
        <f t="shared" si="58"/>
        <v>S.02</v>
      </c>
      <c r="K1880" s="28" t="str">
        <f t="shared" si="59"/>
        <v>O.02</v>
      </c>
    </row>
    <row r="1881" spans="1:11" x14ac:dyDescent="0.3">
      <c r="A1881" s="29">
        <v>21</v>
      </c>
      <c r="B1881" s="29">
        <v>1</v>
      </c>
      <c r="C1881" s="29">
        <v>17</v>
      </c>
      <c r="D1881" s="28" t="s">
        <v>82</v>
      </c>
      <c r="E1881" s="28" t="s">
        <v>52</v>
      </c>
      <c r="J1881" s="28" t="str">
        <f t="shared" si="58"/>
        <v>C.02</v>
      </c>
      <c r="K1881" s="28" t="str">
        <f t="shared" si="59"/>
        <v>H.02</v>
      </c>
    </row>
    <row r="1882" spans="1:11" x14ac:dyDescent="0.3">
      <c r="A1882" s="29">
        <v>21</v>
      </c>
      <c r="B1882" s="29">
        <v>1</v>
      </c>
      <c r="C1882" s="29">
        <v>18</v>
      </c>
      <c r="D1882" s="28" t="s">
        <v>94</v>
      </c>
      <c r="E1882" s="28" t="s">
        <v>46</v>
      </c>
      <c r="J1882" s="28" t="str">
        <f t="shared" si="58"/>
        <v>B.02</v>
      </c>
      <c r="K1882" s="28" t="str">
        <f t="shared" si="59"/>
        <v>J.02</v>
      </c>
    </row>
    <row r="1883" spans="1:11" x14ac:dyDescent="0.3">
      <c r="A1883" s="29">
        <v>21</v>
      </c>
      <c r="B1883" s="29">
        <v>1</v>
      </c>
      <c r="C1883" s="29">
        <v>19</v>
      </c>
      <c r="D1883" s="28" t="s">
        <v>88</v>
      </c>
      <c r="E1883" s="28" t="s">
        <v>140</v>
      </c>
      <c r="J1883" s="28" t="str">
        <f t="shared" si="58"/>
        <v>P.02</v>
      </c>
      <c r="K1883" s="28" t="str">
        <f t="shared" si="59"/>
        <v>I.02</v>
      </c>
    </row>
    <row r="1884" spans="1:11" x14ac:dyDescent="0.3">
      <c r="A1884" s="29">
        <v>21</v>
      </c>
      <c r="B1884" s="29">
        <v>1</v>
      </c>
      <c r="C1884" s="29">
        <v>20</v>
      </c>
      <c r="D1884" s="28" t="s">
        <v>58</v>
      </c>
      <c r="E1884" s="28" t="s">
        <v>106</v>
      </c>
      <c r="J1884" s="28" t="str">
        <f t="shared" si="58"/>
        <v>L.02</v>
      </c>
      <c r="K1884" s="28" t="str">
        <f t="shared" si="59"/>
        <v>D.02</v>
      </c>
    </row>
    <row r="1885" spans="1:11" x14ac:dyDescent="0.3">
      <c r="A1885" s="29">
        <v>21</v>
      </c>
      <c r="B1885" s="29">
        <v>1</v>
      </c>
      <c r="C1885" s="29">
        <v>21</v>
      </c>
      <c r="D1885" s="28" t="s">
        <v>180</v>
      </c>
      <c r="E1885" s="28" t="s">
        <v>152</v>
      </c>
      <c r="J1885" s="28" t="str">
        <f t="shared" ref="J1885:J1948" si="60">E1885</f>
        <v>R.02</v>
      </c>
      <c r="K1885" s="28" t="str">
        <f t="shared" ref="K1885:K1948" si="61">D1885</f>
        <v>T.02</v>
      </c>
    </row>
    <row r="1886" spans="1:11" x14ac:dyDescent="0.3">
      <c r="A1886" s="29">
        <v>21</v>
      </c>
      <c r="B1886" s="29">
        <v>1</v>
      </c>
      <c r="C1886" s="29">
        <v>22</v>
      </c>
      <c r="D1886" s="28" t="s">
        <v>119</v>
      </c>
      <c r="E1886" s="28" t="s">
        <v>113</v>
      </c>
      <c r="J1886" s="28" t="str">
        <f t="shared" si="60"/>
        <v>M.03</v>
      </c>
      <c r="K1886" s="28" t="str">
        <f t="shared" si="61"/>
        <v>N.03</v>
      </c>
    </row>
    <row r="1887" spans="1:11" x14ac:dyDescent="0.3">
      <c r="A1887" s="29">
        <v>21</v>
      </c>
      <c r="B1887" s="29">
        <v>1</v>
      </c>
      <c r="C1887" s="29">
        <v>23</v>
      </c>
      <c r="D1887" s="28" t="s">
        <v>101</v>
      </c>
      <c r="E1887" s="28" t="s">
        <v>187</v>
      </c>
      <c r="J1887" s="28" t="str">
        <f t="shared" si="60"/>
        <v>U.03</v>
      </c>
      <c r="K1887" s="28" t="str">
        <f t="shared" si="61"/>
        <v>K.03</v>
      </c>
    </row>
    <row r="1888" spans="1:11" x14ac:dyDescent="0.3">
      <c r="A1888" s="29">
        <v>21</v>
      </c>
      <c r="B1888" s="29">
        <v>1</v>
      </c>
      <c r="C1888" s="29">
        <v>24</v>
      </c>
      <c r="D1888" s="28" t="s">
        <v>47</v>
      </c>
      <c r="E1888" s="28" t="s">
        <v>135</v>
      </c>
      <c r="J1888" s="28" t="str">
        <f t="shared" si="60"/>
        <v>O.03</v>
      </c>
      <c r="K1888" s="28" t="str">
        <f t="shared" si="61"/>
        <v>B.03</v>
      </c>
    </row>
    <row r="1889" spans="1:11" x14ac:dyDescent="0.3">
      <c r="A1889" s="29">
        <v>21</v>
      </c>
      <c r="B1889" s="29">
        <v>1</v>
      </c>
      <c r="C1889" s="29">
        <v>25</v>
      </c>
      <c r="D1889" s="28" t="s">
        <v>147</v>
      </c>
      <c r="E1889" s="28" t="s">
        <v>89</v>
      </c>
      <c r="J1889" s="28" t="str">
        <f t="shared" si="60"/>
        <v>I.03</v>
      </c>
      <c r="K1889" s="28" t="str">
        <f t="shared" si="61"/>
        <v>Q.03</v>
      </c>
    </row>
    <row r="1890" spans="1:11" x14ac:dyDescent="0.3">
      <c r="A1890" s="29">
        <v>21</v>
      </c>
      <c r="B1890" s="29">
        <v>1</v>
      </c>
      <c r="C1890" s="29">
        <v>26</v>
      </c>
      <c r="D1890" s="28" t="s">
        <v>95</v>
      </c>
      <c r="E1890" s="28" t="s">
        <v>53</v>
      </c>
      <c r="J1890" s="28" t="str">
        <f t="shared" si="60"/>
        <v>C.03</v>
      </c>
      <c r="K1890" s="28" t="str">
        <f t="shared" si="61"/>
        <v>J.03</v>
      </c>
    </row>
    <row r="1891" spans="1:11" x14ac:dyDescent="0.3">
      <c r="A1891" s="29">
        <v>21</v>
      </c>
      <c r="B1891" s="29">
        <v>1</v>
      </c>
      <c r="C1891" s="29">
        <v>27</v>
      </c>
      <c r="D1891" s="28" t="s">
        <v>141</v>
      </c>
      <c r="E1891" s="28" t="s">
        <v>83</v>
      </c>
      <c r="J1891" s="28" t="str">
        <f t="shared" si="60"/>
        <v>H.03</v>
      </c>
      <c r="K1891" s="28" t="str">
        <f t="shared" si="61"/>
        <v>P.03</v>
      </c>
    </row>
    <row r="1892" spans="1:11" x14ac:dyDescent="0.3">
      <c r="A1892" s="29">
        <v>21</v>
      </c>
      <c r="B1892" s="29">
        <v>1</v>
      </c>
      <c r="C1892" s="29">
        <v>28</v>
      </c>
      <c r="D1892" s="28" t="s">
        <v>181</v>
      </c>
      <c r="E1892" s="28" t="s">
        <v>36</v>
      </c>
      <c r="J1892" s="28" t="str">
        <f t="shared" si="60"/>
        <v>A.03</v>
      </c>
      <c r="K1892" s="28" t="str">
        <f t="shared" si="61"/>
        <v>T.03</v>
      </c>
    </row>
    <row r="1893" spans="1:11" x14ac:dyDescent="0.3">
      <c r="A1893" s="29">
        <v>21</v>
      </c>
      <c r="B1893" s="29">
        <v>1</v>
      </c>
      <c r="C1893" s="29">
        <v>29</v>
      </c>
      <c r="D1893" s="28" t="s">
        <v>107</v>
      </c>
      <c r="E1893" s="28" t="s">
        <v>170</v>
      </c>
      <c r="J1893" s="28" t="str">
        <f t="shared" si="60"/>
        <v>S.03</v>
      </c>
      <c r="K1893" s="28" t="str">
        <f t="shared" si="61"/>
        <v>L.03</v>
      </c>
    </row>
    <row r="1894" spans="1:11" x14ac:dyDescent="0.3">
      <c r="A1894" s="29">
        <v>21</v>
      </c>
      <c r="B1894" s="29">
        <v>1</v>
      </c>
      <c r="C1894" s="29">
        <v>30</v>
      </c>
      <c r="D1894" s="28" t="s">
        <v>77</v>
      </c>
      <c r="E1894" s="28" t="s">
        <v>71</v>
      </c>
      <c r="J1894" s="28" t="str">
        <f t="shared" si="60"/>
        <v>F.03</v>
      </c>
      <c r="K1894" s="28" t="str">
        <f t="shared" si="61"/>
        <v>G.03</v>
      </c>
    </row>
    <row r="1895" spans="1:11" x14ac:dyDescent="0.3">
      <c r="A1895" s="29">
        <v>21</v>
      </c>
      <c r="B1895" s="29">
        <v>1</v>
      </c>
      <c r="C1895" s="29">
        <v>31</v>
      </c>
      <c r="D1895" s="28" t="s">
        <v>59</v>
      </c>
      <c r="E1895" s="28" t="s">
        <v>153</v>
      </c>
      <c r="J1895" s="28" t="str">
        <f t="shared" si="60"/>
        <v>R.03</v>
      </c>
      <c r="K1895" s="28" t="str">
        <f t="shared" si="61"/>
        <v>D.03</v>
      </c>
    </row>
    <row r="1896" spans="1:11" x14ac:dyDescent="0.3">
      <c r="A1896" s="29">
        <v>21</v>
      </c>
      <c r="B1896" s="29">
        <v>1</v>
      </c>
      <c r="C1896" s="29">
        <v>32</v>
      </c>
      <c r="D1896" s="28" t="s">
        <v>188</v>
      </c>
      <c r="E1896" s="28" t="s">
        <v>65</v>
      </c>
      <c r="J1896" s="28" t="str">
        <f t="shared" si="60"/>
        <v>E.03</v>
      </c>
      <c r="K1896" s="28" t="str">
        <f t="shared" si="61"/>
        <v>U.04</v>
      </c>
    </row>
    <row r="1897" spans="1:11" x14ac:dyDescent="0.3">
      <c r="A1897" s="29">
        <v>21</v>
      </c>
      <c r="B1897" s="29">
        <v>1</v>
      </c>
      <c r="C1897" s="29">
        <v>33</v>
      </c>
      <c r="D1897" s="28" t="s">
        <v>136</v>
      </c>
      <c r="E1897" s="28" t="s">
        <v>96</v>
      </c>
      <c r="J1897" s="28" t="str">
        <f t="shared" si="60"/>
        <v>J.04</v>
      </c>
      <c r="K1897" s="28" t="str">
        <f t="shared" si="61"/>
        <v>O.04</v>
      </c>
    </row>
    <row r="1898" spans="1:11" x14ac:dyDescent="0.3">
      <c r="A1898" s="29">
        <v>21</v>
      </c>
      <c r="B1898" s="29">
        <v>1</v>
      </c>
      <c r="C1898" s="29">
        <v>34</v>
      </c>
      <c r="D1898" s="28" t="s">
        <v>142</v>
      </c>
      <c r="E1898" s="28" t="s">
        <v>72</v>
      </c>
      <c r="J1898" s="28" t="str">
        <f t="shared" si="60"/>
        <v>F.04</v>
      </c>
      <c r="K1898" s="28" t="str">
        <f t="shared" si="61"/>
        <v>P.04</v>
      </c>
    </row>
    <row r="1899" spans="1:11" x14ac:dyDescent="0.3">
      <c r="A1899" s="29">
        <v>21</v>
      </c>
      <c r="B1899" s="29">
        <v>1</v>
      </c>
      <c r="C1899" s="29">
        <v>35</v>
      </c>
      <c r="D1899" s="28" t="s">
        <v>66</v>
      </c>
      <c r="E1899" s="28" t="s">
        <v>182</v>
      </c>
      <c r="J1899" s="28" t="str">
        <f t="shared" si="60"/>
        <v>T.04</v>
      </c>
      <c r="K1899" s="28" t="str">
        <f t="shared" si="61"/>
        <v>E.04</v>
      </c>
    </row>
    <row r="1900" spans="1:11" x14ac:dyDescent="0.3">
      <c r="A1900" s="29">
        <v>21</v>
      </c>
      <c r="B1900" s="29">
        <v>1</v>
      </c>
      <c r="C1900" s="29">
        <v>36</v>
      </c>
      <c r="D1900" s="28" t="s">
        <v>78</v>
      </c>
      <c r="E1900" s="28" t="s">
        <v>60</v>
      </c>
      <c r="J1900" s="28" t="str">
        <f t="shared" si="60"/>
        <v>D.04</v>
      </c>
      <c r="K1900" s="28" t="str">
        <f t="shared" si="61"/>
        <v>G.04</v>
      </c>
    </row>
    <row r="1901" spans="1:11" x14ac:dyDescent="0.3">
      <c r="A1901" s="29">
        <v>21</v>
      </c>
      <c r="B1901" s="29">
        <v>1</v>
      </c>
      <c r="C1901" s="29">
        <v>37</v>
      </c>
      <c r="D1901" s="28" t="s">
        <v>90</v>
      </c>
      <c r="E1901" s="28" t="s">
        <v>84</v>
      </c>
      <c r="J1901" s="28" t="str">
        <f t="shared" si="60"/>
        <v>H.04</v>
      </c>
      <c r="K1901" s="28" t="str">
        <f t="shared" si="61"/>
        <v>I.04</v>
      </c>
    </row>
    <row r="1902" spans="1:11" x14ac:dyDescent="0.3">
      <c r="A1902" s="29">
        <v>21</v>
      </c>
      <c r="B1902" s="29">
        <v>1</v>
      </c>
      <c r="C1902" s="29">
        <v>38</v>
      </c>
      <c r="D1902" s="28" t="s">
        <v>171</v>
      </c>
      <c r="E1902" s="28" t="s">
        <v>102</v>
      </c>
      <c r="J1902" s="28" t="str">
        <f t="shared" si="60"/>
        <v>K.04</v>
      </c>
      <c r="K1902" s="28" t="str">
        <f t="shared" si="61"/>
        <v>S.04</v>
      </c>
    </row>
    <row r="1903" spans="1:11" x14ac:dyDescent="0.3">
      <c r="A1903" s="29">
        <v>21</v>
      </c>
      <c r="B1903" s="29">
        <v>1</v>
      </c>
      <c r="C1903" s="29">
        <v>39</v>
      </c>
      <c r="D1903" s="28" t="s">
        <v>48</v>
      </c>
      <c r="E1903" s="28" t="s">
        <v>114</v>
      </c>
      <c r="J1903" s="28" t="str">
        <f t="shared" si="60"/>
        <v>M.04</v>
      </c>
      <c r="K1903" s="28" t="str">
        <f t="shared" si="61"/>
        <v>B.04</v>
      </c>
    </row>
    <row r="1904" spans="1:11" x14ac:dyDescent="0.3">
      <c r="A1904" s="29">
        <v>21</v>
      </c>
      <c r="B1904" s="29">
        <v>1</v>
      </c>
      <c r="C1904" s="29">
        <v>40</v>
      </c>
      <c r="D1904" s="28" t="s">
        <v>148</v>
      </c>
      <c r="E1904" s="28" t="s">
        <v>108</v>
      </c>
      <c r="J1904" s="28" t="str">
        <f t="shared" si="60"/>
        <v>L.04</v>
      </c>
      <c r="K1904" s="28" t="str">
        <f t="shared" si="61"/>
        <v>Q.04</v>
      </c>
    </row>
    <row r="1905" spans="1:11" x14ac:dyDescent="0.3">
      <c r="A1905" s="29">
        <v>21</v>
      </c>
      <c r="B1905" s="29">
        <v>1</v>
      </c>
      <c r="C1905" s="29">
        <v>41</v>
      </c>
      <c r="D1905" s="28" t="s">
        <v>154</v>
      </c>
      <c r="E1905" s="28" t="s">
        <v>120</v>
      </c>
      <c r="J1905" s="28" t="str">
        <f t="shared" si="60"/>
        <v>N.04</v>
      </c>
      <c r="K1905" s="28" t="str">
        <f t="shared" si="61"/>
        <v>R.04</v>
      </c>
    </row>
    <row r="1906" spans="1:11" x14ac:dyDescent="0.3">
      <c r="A1906" s="29">
        <v>21</v>
      </c>
      <c r="B1906" s="29">
        <v>1</v>
      </c>
      <c r="C1906" s="29">
        <v>42</v>
      </c>
      <c r="D1906" s="28" t="s">
        <v>54</v>
      </c>
      <c r="E1906" s="28" t="s">
        <v>38</v>
      </c>
      <c r="J1906" s="28" t="str">
        <f t="shared" si="60"/>
        <v>A.04</v>
      </c>
      <c r="K1906" s="28" t="str">
        <f t="shared" si="61"/>
        <v>C.04</v>
      </c>
    </row>
    <row r="1907" spans="1:11" x14ac:dyDescent="0.3">
      <c r="A1907" s="29">
        <v>21</v>
      </c>
      <c r="B1907" s="29">
        <v>1</v>
      </c>
      <c r="C1907" s="29">
        <v>43</v>
      </c>
      <c r="D1907" s="28" t="s">
        <v>183</v>
      </c>
      <c r="E1907" s="28" t="s">
        <v>79</v>
      </c>
      <c r="J1907" s="28" t="str">
        <f t="shared" si="60"/>
        <v>G.05</v>
      </c>
      <c r="K1907" s="28" t="str">
        <f t="shared" si="61"/>
        <v>T.05</v>
      </c>
    </row>
    <row r="1908" spans="1:11" x14ac:dyDescent="0.3">
      <c r="A1908" s="29">
        <v>21</v>
      </c>
      <c r="B1908" s="29">
        <v>1</v>
      </c>
      <c r="C1908" s="29">
        <v>44</v>
      </c>
      <c r="D1908" s="28" t="s">
        <v>115</v>
      </c>
      <c r="E1908" s="28" t="s">
        <v>172</v>
      </c>
      <c r="J1908" s="28" t="str">
        <f t="shared" si="60"/>
        <v>S.05</v>
      </c>
      <c r="K1908" s="28" t="str">
        <f t="shared" si="61"/>
        <v>M.05</v>
      </c>
    </row>
    <row r="1909" spans="1:11" x14ac:dyDescent="0.3">
      <c r="A1909" s="29">
        <v>21</v>
      </c>
      <c r="B1909" s="29">
        <v>1</v>
      </c>
      <c r="C1909" s="29">
        <v>45</v>
      </c>
      <c r="D1909" s="28" t="s">
        <v>73</v>
      </c>
      <c r="E1909" s="28" t="s">
        <v>109</v>
      </c>
      <c r="J1909" s="28" t="str">
        <f t="shared" si="60"/>
        <v>L.05</v>
      </c>
      <c r="K1909" s="28" t="str">
        <f t="shared" si="61"/>
        <v>F.05</v>
      </c>
    </row>
    <row r="1910" spans="1:11" x14ac:dyDescent="0.3">
      <c r="A1910" s="29">
        <v>21</v>
      </c>
      <c r="B1910" s="29">
        <v>1</v>
      </c>
      <c r="C1910" s="29">
        <v>46</v>
      </c>
      <c r="D1910" s="28" t="s">
        <v>155</v>
      </c>
      <c r="E1910" s="28" t="s">
        <v>40</v>
      </c>
      <c r="J1910" s="28" t="str">
        <f t="shared" si="60"/>
        <v>A.05</v>
      </c>
      <c r="K1910" s="28" t="str">
        <f t="shared" si="61"/>
        <v>R.05</v>
      </c>
    </row>
    <row r="1911" spans="1:11" x14ac:dyDescent="0.3">
      <c r="A1911" s="29">
        <v>21</v>
      </c>
      <c r="B1911" s="29">
        <v>1</v>
      </c>
      <c r="C1911" s="29">
        <v>47</v>
      </c>
      <c r="D1911" s="28" t="s">
        <v>121</v>
      </c>
      <c r="E1911" s="28" t="s">
        <v>143</v>
      </c>
      <c r="J1911" s="28" t="str">
        <f t="shared" si="60"/>
        <v>P.05</v>
      </c>
      <c r="K1911" s="28" t="str">
        <f t="shared" si="61"/>
        <v>N.05</v>
      </c>
    </row>
    <row r="1912" spans="1:11" x14ac:dyDescent="0.3">
      <c r="A1912" s="29">
        <v>21</v>
      </c>
      <c r="B1912" s="29">
        <v>1</v>
      </c>
      <c r="C1912" s="29">
        <v>48</v>
      </c>
      <c r="D1912" s="28" t="s">
        <v>103</v>
      </c>
      <c r="E1912" s="28" t="s">
        <v>91</v>
      </c>
      <c r="J1912" s="28" t="str">
        <f t="shared" si="60"/>
        <v>I.05</v>
      </c>
      <c r="K1912" s="28" t="str">
        <f t="shared" si="61"/>
        <v>K.05</v>
      </c>
    </row>
    <row r="1913" spans="1:11" x14ac:dyDescent="0.3">
      <c r="A1913" s="29">
        <v>21</v>
      </c>
      <c r="B1913" s="29">
        <v>1</v>
      </c>
      <c r="C1913" s="29">
        <v>49</v>
      </c>
      <c r="D1913" s="28" t="s">
        <v>49</v>
      </c>
      <c r="E1913" s="28" t="s">
        <v>55</v>
      </c>
      <c r="J1913" s="28" t="str">
        <f t="shared" si="60"/>
        <v>C.05</v>
      </c>
      <c r="K1913" s="28" t="str">
        <f t="shared" si="61"/>
        <v>B.05</v>
      </c>
    </row>
    <row r="1914" spans="1:11" x14ac:dyDescent="0.3">
      <c r="A1914" s="29">
        <v>21</v>
      </c>
      <c r="B1914" s="29">
        <v>1</v>
      </c>
      <c r="C1914" s="29">
        <v>50</v>
      </c>
      <c r="D1914" s="28" t="s">
        <v>97</v>
      </c>
      <c r="E1914" s="28" t="s">
        <v>67</v>
      </c>
      <c r="J1914" s="28" t="str">
        <f t="shared" si="60"/>
        <v>E.05</v>
      </c>
      <c r="K1914" s="28" t="str">
        <f t="shared" si="61"/>
        <v>J.05</v>
      </c>
    </row>
    <row r="1915" spans="1:11" x14ac:dyDescent="0.3">
      <c r="A1915" s="29">
        <v>21</v>
      </c>
      <c r="B1915" s="29">
        <v>1</v>
      </c>
      <c r="C1915" s="29">
        <v>51</v>
      </c>
      <c r="D1915" s="28" t="s">
        <v>149</v>
      </c>
      <c r="E1915" s="28" t="s">
        <v>61</v>
      </c>
      <c r="J1915" s="28" t="str">
        <f t="shared" si="60"/>
        <v>D.05</v>
      </c>
      <c r="K1915" s="28" t="str">
        <f t="shared" si="61"/>
        <v>Q.05</v>
      </c>
    </row>
    <row r="1916" spans="1:11" x14ac:dyDescent="0.3">
      <c r="A1916" s="29">
        <v>21</v>
      </c>
      <c r="B1916" s="29">
        <v>1</v>
      </c>
      <c r="C1916" s="29">
        <v>52</v>
      </c>
      <c r="D1916" s="28" t="s">
        <v>189</v>
      </c>
      <c r="E1916" s="28" t="s">
        <v>137</v>
      </c>
      <c r="J1916" s="28" t="str">
        <f t="shared" si="60"/>
        <v>O.05</v>
      </c>
      <c r="K1916" s="28" t="str">
        <f t="shared" si="61"/>
        <v>U.05</v>
      </c>
    </row>
    <row r="1917" spans="1:11" x14ac:dyDescent="0.3">
      <c r="A1917" s="29">
        <v>21</v>
      </c>
      <c r="B1917" s="29">
        <v>1</v>
      </c>
      <c r="C1917" s="29">
        <v>53</v>
      </c>
      <c r="D1917" s="28" t="s">
        <v>173</v>
      </c>
      <c r="E1917" s="28" t="s">
        <v>85</v>
      </c>
      <c r="J1917" s="28" t="str">
        <f t="shared" si="60"/>
        <v>H.05</v>
      </c>
      <c r="K1917" s="28" t="str">
        <f t="shared" si="61"/>
        <v>S.06</v>
      </c>
    </row>
    <row r="1918" spans="1:11" x14ac:dyDescent="0.3">
      <c r="A1918" s="29">
        <v>21</v>
      </c>
      <c r="B1918" s="29">
        <v>1</v>
      </c>
      <c r="C1918" s="29">
        <v>54</v>
      </c>
      <c r="D1918" s="28" t="s">
        <v>104</v>
      </c>
      <c r="E1918" s="28" t="s">
        <v>144</v>
      </c>
      <c r="J1918" s="28" t="str">
        <f t="shared" si="60"/>
        <v>P.06</v>
      </c>
      <c r="K1918" s="28" t="str">
        <f t="shared" si="61"/>
        <v>K.06</v>
      </c>
    </row>
    <row r="1919" spans="1:11" x14ac:dyDescent="0.3">
      <c r="A1919" s="29">
        <v>21</v>
      </c>
      <c r="B1919" s="29">
        <v>1</v>
      </c>
      <c r="C1919" s="29">
        <v>55</v>
      </c>
      <c r="D1919" s="28" t="s">
        <v>150</v>
      </c>
      <c r="E1919" s="28" t="s">
        <v>86</v>
      </c>
      <c r="J1919" s="28" t="str">
        <f t="shared" si="60"/>
        <v>H.06</v>
      </c>
      <c r="K1919" s="28" t="str">
        <f t="shared" si="61"/>
        <v>Q.06</v>
      </c>
    </row>
    <row r="1920" spans="1:11" x14ac:dyDescent="0.3">
      <c r="A1920" s="29">
        <v>21</v>
      </c>
      <c r="B1920" s="29">
        <v>1</v>
      </c>
      <c r="C1920" s="29">
        <v>56</v>
      </c>
      <c r="D1920" s="28" t="s">
        <v>184</v>
      </c>
      <c r="E1920" s="28" t="s">
        <v>74</v>
      </c>
      <c r="J1920" s="28" t="str">
        <f t="shared" si="60"/>
        <v>F.06</v>
      </c>
      <c r="K1920" s="28" t="str">
        <f t="shared" si="61"/>
        <v>T.06</v>
      </c>
    </row>
    <row r="1921" spans="1:11" x14ac:dyDescent="0.3">
      <c r="A1921" s="29">
        <v>21</v>
      </c>
      <c r="B1921" s="29">
        <v>1</v>
      </c>
      <c r="C1921" s="29">
        <v>57</v>
      </c>
      <c r="D1921" s="28" t="s">
        <v>68</v>
      </c>
      <c r="E1921" s="28" t="s">
        <v>50</v>
      </c>
      <c r="J1921" s="28" t="str">
        <f t="shared" si="60"/>
        <v>B.06</v>
      </c>
      <c r="K1921" s="28" t="str">
        <f t="shared" si="61"/>
        <v>E.06</v>
      </c>
    </row>
    <row r="1922" spans="1:11" x14ac:dyDescent="0.3">
      <c r="A1922" s="29">
        <v>21</v>
      </c>
      <c r="B1922" s="29">
        <v>1</v>
      </c>
      <c r="C1922" s="29">
        <v>58</v>
      </c>
      <c r="D1922" s="28" t="s">
        <v>110</v>
      </c>
      <c r="E1922" s="28" t="s">
        <v>80</v>
      </c>
      <c r="J1922" s="28" t="str">
        <f t="shared" si="60"/>
        <v>G.06</v>
      </c>
      <c r="K1922" s="28" t="str">
        <f t="shared" si="61"/>
        <v>L.06</v>
      </c>
    </row>
    <row r="1923" spans="1:11" x14ac:dyDescent="0.3">
      <c r="A1923" s="29">
        <v>21</v>
      </c>
      <c r="B1923" s="29">
        <v>1</v>
      </c>
      <c r="C1923" s="29">
        <v>59</v>
      </c>
      <c r="D1923" s="28" t="s">
        <v>92</v>
      </c>
      <c r="E1923" s="28" t="s">
        <v>62</v>
      </c>
      <c r="J1923" s="28" t="str">
        <f t="shared" si="60"/>
        <v>D.06</v>
      </c>
      <c r="K1923" s="28" t="str">
        <f t="shared" si="61"/>
        <v>I.06</v>
      </c>
    </row>
    <row r="1924" spans="1:11" x14ac:dyDescent="0.3">
      <c r="A1924" s="29">
        <v>21</v>
      </c>
      <c r="B1924" s="29">
        <v>1</v>
      </c>
      <c r="C1924" s="29">
        <v>60</v>
      </c>
      <c r="D1924" s="28" t="s">
        <v>190</v>
      </c>
      <c r="E1924" s="28" t="s">
        <v>116</v>
      </c>
      <c r="J1924" s="28" t="str">
        <f t="shared" si="60"/>
        <v>M.06</v>
      </c>
      <c r="K1924" s="28" t="str">
        <f t="shared" si="61"/>
        <v>U.06</v>
      </c>
    </row>
    <row r="1925" spans="1:11" x14ac:dyDescent="0.3">
      <c r="A1925" s="29">
        <v>21</v>
      </c>
      <c r="B1925" s="29">
        <v>1</v>
      </c>
      <c r="C1925" s="29">
        <v>61</v>
      </c>
      <c r="D1925" s="28" t="s">
        <v>42</v>
      </c>
      <c r="E1925" s="28" t="s">
        <v>138</v>
      </c>
      <c r="J1925" s="28" t="str">
        <f t="shared" si="60"/>
        <v>O.06</v>
      </c>
      <c r="K1925" s="28" t="str">
        <f t="shared" si="61"/>
        <v>A.06</v>
      </c>
    </row>
    <row r="1926" spans="1:11" x14ac:dyDescent="0.3">
      <c r="A1926" s="29">
        <v>21</v>
      </c>
      <c r="B1926" s="29">
        <v>1</v>
      </c>
      <c r="C1926" s="29">
        <v>62</v>
      </c>
      <c r="D1926" s="28" t="s">
        <v>56</v>
      </c>
      <c r="E1926" s="28" t="s">
        <v>156</v>
      </c>
      <c r="J1926" s="28" t="str">
        <f t="shared" si="60"/>
        <v>R.06</v>
      </c>
      <c r="K1926" s="28" t="str">
        <f t="shared" si="61"/>
        <v>C.06</v>
      </c>
    </row>
    <row r="1927" spans="1:11" x14ac:dyDescent="0.3">
      <c r="A1927" s="29">
        <v>21</v>
      </c>
      <c r="B1927" s="29">
        <v>1</v>
      </c>
      <c r="C1927" s="29">
        <v>63</v>
      </c>
      <c r="D1927" s="28" t="s">
        <v>98</v>
      </c>
      <c r="E1927" s="28" t="s">
        <v>122</v>
      </c>
      <c r="J1927" s="28" t="str">
        <f t="shared" si="60"/>
        <v>N.06</v>
      </c>
      <c r="K1927" s="28" t="str">
        <f t="shared" si="61"/>
        <v>J.06</v>
      </c>
    </row>
    <row r="1928" spans="1:11" x14ac:dyDescent="0.3">
      <c r="A1928" s="29">
        <v>21</v>
      </c>
      <c r="B1928" s="29">
        <v>2</v>
      </c>
      <c r="C1928" s="29">
        <v>1</v>
      </c>
      <c r="D1928" s="28" t="s">
        <v>168</v>
      </c>
      <c r="E1928" s="28" t="s">
        <v>51</v>
      </c>
      <c r="J1928" s="28" t="str">
        <f t="shared" si="60"/>
        <v>C.01</v>
      </c>
      <c r="K1928" s="28" t="str">
        <f t="shared" si="61"/>
        <v>S.01</v>
      </c>
    </row>
    <row r="1929" spans="1:11" x14ac:dyDescent="0.3">
      <c r="A1929" s="29">
        <v>21</v>
      </c>
      <c r="B1929" s="29">
        <v>2</v>
      </c>
      <c r="C1929" s="29">
        <v>2</v>
      </c>
      <c r="D1929" s="28" t="s">
        <v>32</v>
      </c>
      <c r="E1929" s="28" t="s">
        <v>75</v>
      </c>
      <c r="J1929" s="28" t="str">
        <f t="shared" si="60"/>
        <v>G.01</v>
      </c>
      <c r="K1929" s="28" t="str">
        <f t="shared" si="61"/>
        <v>A.01</v>
      </c>
    </row>
    <row r="1930" spans="1:11" x14ac:dyDescent="0.3">
      <c r="A1930" s="29">
        <v>21</v>
      </c>
      <c r="B1930" s="29">
        <v>2</v>
      </c>
      <c r="C1930" s="29">
        <v>3</v>
      </c>
      <c r="D1930" s="28" t="s">
        <v>127</v>
      </c>
      <c r="E1930" s="28" t="s">
        <v>81</v>
      </c>
      <c r="J1930" s="28" t="str">
        <f t="shared" si="60"/>
        <v>H.01</v>
      </c>
      <c r="K1930" s="28" t="str">
        <f t="shared" si="61"/>
        <v>O.01</v>
      </c>
    </row>
    <row r="1931" spans="1:11" x14ac:dyDescent="0.3">
      <c r="A1931" s="29">
        <v>21</v>
      </c>
      <c r="B1931" s="29">
        <v>2</v>
      </c>
      <c r="C1931" s="29">
        <v>4</v>
      </c>
      <c r="D1931" s="28" t="s">
        <v>63</v>
      </c>
      <c r="E1931" s="28" t="s">
        <v>117</v>
      </c>
      <c r="J1931" s="28" t="str">
        <f t="shared" si="60"/>
        <v>N.01</v>
      </c>
      <c r="K1931" s="28" t="str">
        <f t="shared" si="61"/>
        <v>E.01</v>
      </c>
    </row>
    <row r="1932" spans="1:11" x14ac:dyDescent="0.3">
      <c r="A1932" s="29">
        <v>21</v>
      </c>
      <c r="B1932" s="29">
        <v>2</v>
      </c>
      <c r="C1932" s="29">
        <v>5</v>
      </c>
      <c r="D1932" s="28" t="s">
        <v>145</v>
      </c>
      <c r="E1932" s="28" t="s">
        <v>45</v>
      </c>
      <c r="J1932" s="28" t="str">
        <f t="shared" si="60"/>
        <v>B.01</v>
      </c>
      <c r="K1932" s="28" t="str">
        <f t="shared" si="61"/>
        <v>Q.01</v>
      </c>
    </row>
    <row r="1933" spans="1:11" x14ac:dyDescent="0.3">
      <c r="A1933" s="29">
        <v>21</v>
      </c>
      <c r="B1933" s="29">
        <v>2</v>
      </c>
      <c r="C1933" s="29">
        <v>6</v>
      </c>
      <c r="D1933" s="28" t="s">
        <v>57</v>
      </c>
      <c r="E1933" s="28" t="s">
        <v>69</v>
      </c>
      <c r="J1933" s="28" t="str">
        <f t="shared" si="60"/>
        <v>F.01</v>
      </c>
      <c r="K1933" s="28" t="str">
        <f t="shared" si="61"/>
        <v>D.01</v>
      </c>
    </row>
    <row r="1934" spans="1:11" x14ac:dyDescent="0.3">
      <c r="A1934" s="29">
        <v>21</v>
      </c>
      <c r="B1934" s="29">
        <v>2</v>
      </c>
      <c r="C1934" s="29">
        <v>7</v>
      </c>
      <c r="D1934" s="28" t="s">
        <v>139</v>
      </c>
      <c r="E1934" s="28" t="s">
        <v>105</v>
      </c>
      <c r="J1934" s="28" t="str">
        <f t="shared" si="60"/>
        <v>L.01</v>
      </c>
      <c r="K1934" s="28" t="str">
        <f t="shared" si="61"/>
        <v>P.01</v>
      </c>
    </row>
    <row r="1935" spans="1:11" x14ac:dyDescent="0.3">
      <c r="A1935" s="29">
        <v>21</v>
      </c>
      <c r="B1935" s="29">
        <v>2</v>
      </c>
      <c r="C1935" s="29">
        <v>8</v>
      </c>
      <c r="D1935" s="28" t="s">
        <v>179</v>
      </c>
      <c r="E1935" s="28" t="s">
        <v>93</v>
      </c>
      <c r="J1935" s="28" t="str">
        <f t="shared" si="60"/>
        <v>J.01</v>
      </c>
      <c r="K1935" s="28" t="str">
        <f t="shared" si="61"/>
        <v>T.01</v>
      </c>
    </row>
    <row r="1936" spans="1:11" x14ac:dyDescent="0.3">
      <c r="A1936" s="29">
        <v>21</v>
      </c>
      <c r="B1936" s="29">
        <v>2</v>
      </c>
      <c r="C1936" s="29">
        <v>9</v>
      </c>
      <c r="D1936" s="28" t="s">
        <v>151</v>
      </c>
      <c r="E1936" s="28" t="s">
        <v>111</v>
      </c>
      <c r="J1936" s="28" t="str">
        <f t="shared" si="60"/>
        <v>M.01</v>
      </c>
      <c r="K1936" s="28" t="str">
        <f t="shared" si="61"/>
        <v>R.01</v>
      </c>
    </row>
    <row r="1937" spans="1:11" x14ac:dyDescent="0.3">
      <c r="A1937" s="29">
        <v>21</v>
      </c>
      <c r="B1937" s="29">
        <v>2</v>
      </c>
      <c r="C1937" s="29">
        <v>10</v>
      </c>
      <c r="D1937" s="28" t="s">
        <v>185</v>
      </c>
      <c r="E1937" s="28" t="s">
        <v>87</v>
      </c>
      <c r="J1937" s="28" t="str">
        <f t="shared" si="60"/>
        <v>I.01</v>
      </c>
      <c r="K1937" s="28" t="str">
        <f t="shared" si="61"/>
        <v>U.01</v>
      </c>
    </row>
    <row r="1938" spans="1:11" x14ac:dyDescent="0.3">
      <c r="A1938" s="29">
        <v>21</v>
      </c>
      <c r="B1938" s="29">
        <v>2</v>
      </c>
      <c r="C1938" s="29">
        <v>11</v>
      </c>
      <c r="D1938" s="28" t="s">
        <v>70</v>
      </c>
      <c r="E1938" s="28" t="s">
        <v>99</v>
      </c>
      <c r="J1938" s="28" t="str">
        <f t="shared" si="60"/>
        <v>K.01</v>
      </c>
      <c r="K1938" s="28" t="str">
        <f t="shared" si="61"/>
        <v>F.02</v>
      </c>
    </row>
    <row r="1939" spans="1:11" x14ac:dyDescent="0.3">
      <c r="A1939" s="29">
        <v>21</v>
      </c>
      <c r="B1939" s="29">
        <v>2</v>
      </c>
      <c r="C1939" s="29">
        <v>12</v>
      </c>
      <c r="D1939" s="28" t="s">
        <v>169</v>
      </c>
      <c r="E1939" s="28" t="s">
        <v>58</v>
      </c>
      <c r="J1939" s="28" t="str">
        <f t="shared" si="60"/>
        <v>D.02</v>
      </c>
      <c r="K1939" s="28" t="str">
        <f t="shared" si="61"/>
        <v>S.02</v>
      </c>
    </row>
    <row r="1940" spans="1:11" x14ac:dyDescent="0.3">
      <c r="A1940" s="29">
        <v>21</v>
      </c>
      <c r="B1940" s="29">
        <v>2</v>
      </c>
      <c r="C1940" s="29">
        <v>13</v>
      </c>
      <c r="D1940" s="28" t="s">
        <v>118</v>
      </c>
      <c r="E1940" s="28" t="s">
        <v>82</v>
      </c>
      <c r="J1940" s="28" t="str">
        <f t="shared" si="60"/>
        <v>H.02</v>
      </c>
      <c r="K1940" s="28" t="str">
        <f t="shared" si="61"/>
        <v>N.02</v>
      </c>
    </row>
    <row r="1941" spans="1:11" x14ac:dyDescent="0.3">
      <c r="A1941" s="29">
        <v>21</v>
      </c>
      <c r="B1941" s="29">
        <v>2</v>
      </c>
      <c r="C1941" s="29">
        <v>14</v>
      </c>
      <c r="D1941" s="28" t="s">
        <v>134</v>
      </c>
      <c r="E1941" s="28" t="s">
        <v>106</v>
      </c>
      <c r="J1941" s="28" t="str">
        <f t="shared" si="60"/>
        <v>L.02</v>
      </c>
      <c r="K1941" s="28" t="str">
        <f t="shared" si="61"/>
        <v>O.02</v>
      </c>
    </row>
    <row r="1942" spans="1:11" x14ac:dyDescent="0.3">
      <c r="A1942" s="29">
        <v>21</v>
      </c>
      <c r="B1942" s="29">
        <v>2</v>
      </c>
      <c r="C1942" s="29">
        <v>15</v>
      </c>
      <c r="D1942" s="28" t="s">
        <v>112</v>
      </c>
      <c r="E1942" s="28" t="s">
        <v>88</v>
      </c>
      <c r="J1942" s="28" t="str">
        <f t="shared" si="60"/>
        <v>I.02</v>
      </c>
      <c r="K1942" s="28" t="str">
        <f t="shared" si="61"/>
        <v>M.02</v>
      </c>
    </row>
    <row r="1943" spans="1:11" x14ac:dyDescent="0.3">
      <c r="A1943" s="29">
        <v>21</v>
      </c>
      <c r="B1943" s="29">
        <v>2</v>
      </c>
      <c r="C1943" s="29">
        <v>16</v>
      </c>
      <c r="D1943" s="28" t="s">
        <v>46</v>
      </c>
      <c r="E1943" s="28" t="s">
        <v>100</v>
      </c>
      <c r="J1943" s="28" t="str">
        <f t="shared" si="60"/>
        <v>K.02</v>
      </c>
      <c r="K1943" s="28" t="str">
        <f t="shared" si="61"/>
        <v>B.02</v>
      </c>
    </row>
    <row r="1944" spans="1:11" x14ac:dyDescent="0.3">
      <c r="A1944" s="29">
        <v>21</v>
      </c>
      <c r="B1944" s="29">
        <v>2</v>
      </c>
      <c r="C1944" s="29">
        <v>17</v>
      </c>
      <c r="D1944" s="28" t="s">
        <v>180</v>
      </c>
      <c r="E1944" s="28" t="s">
        <v>140</v>
      </c>
      <c r="J1944" s="28" t="str">
        <f t="shared" si="60"/>
        <v>P.02</v>
      </c>
      <c r="K1944" s="28" t="str">
        <f t="shared" si="61"/>
        <v>T.02</v>
      </c>
    </row>
    <row r="1945" spans="1:11" x14ac:dyDescent="0.3">
      <c r="A1945" s="29">
        <v>21</v>
      </c>
      <c r="B1945" s="29">
        <v>2</v>
      </c>
      <c r="C1945" s="29">
        <v>18</v>
      </c>
      <c r="D1945" s="28" t="s">
        <v>186</v>
      </c>
      <c r="E1945" s="28" t="s">
        <v>52</v>
      </c>
      <c r="J1945" s="28" t="str">
        <f t="shared" si="60"/>
        <v>C.02</v>
      </c>
      <c r="K1945" s="28" t="str">
        <f t="shared" si="61"/>
        <v>U.02</v>
      </c>
    </row>
    <row r="1946" spans="1:11" x14ac:dyDescent="0.3">
      <c r="A1946" s="29">
        <v>21</v>
      </c>
      <c r="B1946" s="29">
        <v>2</v>
      </c>
      <c r="C1946" s="29">
        <v>19</v>
      </c>
      <c r="D1946" s="28" t="s">
        <v>94</v>
      </c>
      <c r="E1946" s="28" t="s">
        <v>76</v>
      </c>
      <c r="J1946" s="28" t="str">
        <f t="shared" si="60"/>
        <v>G.02</v>
      </c>
      <c r="K1946" s="28" t="str">
        <f t="shared" si="61"/>
        <v>J.02</v>
      </c>
    </row>
    <row r="1947" spans="1:11" x14ac:dyDescent="0.3">
      <c r="A1947" s="29">
        <v>21</v>
      </c>
      <c r="B1947" s="29">
        <v>2</v>
      </c>
      <c r="C1947" s="29">
        <v>20</v>
      </c>
      <c r="D1947" s="28" t="s">
        <v>34</v>
      </c>
      <c r="E1947" s="28" t="s">
        <v>64</v>
      </c>
      <c r="J1947" s="28" t="str">
        <f t="shared" si="60"/>
        <v>E.02</v>
      </c>
      <c r="K1947" s="28" t="str">
        <f t="shared" si="61"/>
        <v>A.02</v>
      </c>
    </row>
    <row r="1948" spans="1:11" x14ac:dyDescent="0.3">
      <c r="A1948" s="29">
        <v>21</v>
      </c>
      <c r="B1948" s="29">
        <v>2</v>
      </c>
      <c r="C1948" s="29">
        <v>21</v>
      </c>
      <c r="D1948" s="28" t="s">
        <v>146</v>
      </c>
      <c r="E1948" s="28" t="s">
        <v>152</v>
      </c>
      <c r="J1948" s="28" t="str">
        <f t="shared" si="60"/>
        <v>R.02</v>
      </c>
      <c r="K1948" s="28" t="str">
        <f t="shared" si="61"/>
        <v>Q.02</v>
      </c>
    </row>
    <row r="1949" spans="1:11" x14ac:dyDescent="0.3">
      <c r="A1949" s="29">
        <v>21</v>
      </c>
      <c r="B1949" s="29">
        <v>2</v>
      </c>
      <c r="C1949" s="29">
        <v>22</v>
      </c>
      <c r="D1949" s="28" t="s">
        <v>119</v>
      </c>
      <c r="E1949" s="28" t="s">
        <v>181</v>
      </c>
      <c r="J1949" s="28" t="str">
        <f t="shared" ref="J1949:J2012" si="62">E1949</f>
        <v>T.03</v>
      </c>
      <c r="K1949" s="28" t="str">
        <f t="shared" ref="K1949:K2012" si="63">D1949</f>
        <v>N.03</v>
      </c>
    </row>
    <row r="1950" spans="1:11" x14ac:dyDescent="0.3">
      <c r="A1950" s="29">
        <v>21</v>
      </c>
      <c r="B1950" s="29">
        <v>2</v>
      </c>
      <c r="C1950" s="29">
        <v>23</v>
      </c>
      <c r="D1950" s="28" t="s">
        <v>47</v>
      </c>
      <c r="E1950" s="28" t="s">
        <v>170</v>
      </c>
      <c r="J1950" s="28" t="str">
        <f t="shared" si="62"/>
        <v>S.03</v>
      </c>
      <c r="K1950" s="28" t="str">
        <f t="shared" si="63"/>
        <v>B.03</v>
      </c>
    </row>
    <row r="1951" spans="1:11" x14ac:dyDescent="0.3">
      <c r="A1951" s="29">
        <v>21</v>
      </c>
      <c r="B1951" s="29">
        <v>2</v>
      </c>
      <c r="C1951" s="29">
        <v>24</v>
      </c>
      <c r="D1951" s="28" t="s">
        <v>153</v>
      </c>
      <c r="E1951" s="28" t="s">
        <v>107</v>
      </c>
      <c r="J1951" s="28" t="str">
        <f t="shared" si="62"/>
        <v>L.03</v>
      </c>
      <c r="K1951" s="28" t="str">
        <f t="shared" si="63"/>
        <v>R.03</v>
      </c>
    </row>
    <row r="1952" spans="1:11" x14ac:dyDescent="0.3">
      <c r="A1952" s="29">
        <v>21</v>
      </c>
      <c r="B1952" s="29">
        <v>2</v>
      </c>
      <c r="C1952" s="29">
        <v>25</v>
      </c>
      <c r="D1952" s="28" t="s">
        <v>187</v>
      </c>
      <c r="E1952" s="28" t="s">
        <v>83</v>
      </c>
      <c r="J1952" s="28" t="str">
        <f t="shared" si="62"/>
        <v>H.03</v>
      </c>
      <c r="K1952" s="28" t="str">
        <f t="shared" si="63"/>
        <v>U.03</v>
      </c>
    </row>
    <row r="1953" spans="1:11" x14ac:dyDescent="0.3">
      <c r="A1953" s="29">
        <v>21</v>
      </c>
      <c r="B1953" s="29">
        <v>2</v>
      </c>
      <c r="C1953" s="29">
        <v>26</v>
      </c>
      <c r="D1953" s="28" t="s">
        <v>135</v>
      </c>
      <c r="E1953" s="28" t="s">
        <v>71</v>
      </c>
      <c r="J1953" s="28" t="str">
        <f t="shared" si="62"/>
        <v>F.03</v>
      </c>
      <c r="K1953" s="28" t="str">
        <f t="shared" si="63"/>
        <v>O.03</v>
      </c>
    </row>
    <row r="1954" spans="1:11" x14ac:dyDescent="0.3">
      <c r="A1954" s="29">
        <v>21</v>
      </c>
      <c r="B1954" s="29">
        <v>2</v>
      </c>
      <c r="C1954" s="29">
        <v>27</v>
      </c>
      <c r="D1954" s="28" t="s">
        <v>53</v>
      </c>
      <c r="E1954" s="28" t="s">
        <v>65</v>
      </c>
      <c r="J1954" s="28" t="str">
        <f t="shared" si="62"/>
        <v>E.03</v>
      </c>
      <c r="K1954" s="28" t="str">
        <f t="shared" si="63"/>
        <v>C.03</v>
      </c>
    </row>
    <row r="1955" spans="1:11" x14ac:dyDescent="0.3">
      <c r="A1955" s="29">
        <v>21</v>
      </c>
      <c r="B1955" s="29">
        <v>2</v>
      </c>
      <c r="C1955" s="29">
        <v>28</v>
      </c>
      <c r="D1955" s="28" t="s">
        <v>141</v>
      </c>
      <c r="E1955" s="28" t="s">
        <v>77</v>
      </c>
      <c r="J1955" s="28" t="str">
        <f t="shared" si="62"/>
        <v>G.03</v>
      </c>
      <c r="K1955" s="28" t="str">
        <f t="shared" si="63"/>
        <v>P.03</v>
      </c>
    </row>
    <row r="1956" spans="1:11" x14ac:dyDescent="0.3">
      <c r="A1956" s="29">
        <v>21</v>
      </c>
      <c r="B1956" s="29">
        <v>2</v>
      </c>
      <c r="C1956" s="29">
        <v>29</v>
      </c>
      <c r="D1956" s="28" t="s">
        <v>36</v>
      </c>
      <c r="E1956" s="28" t="s">
        <v>147</v>
      </c>
      <c r="J1956" s="28" t="str">
        <f t="shared" si="62"/>
        <v>Q.03</v>
      </c>
      <c r="K1956" s="28" t="str">
        <f t="shared" si="63"/>
        <v>A.03</v>
      </c>
    </row>
    <row r="1957" spans="1:11" x14ac:dyDescent="0.3">
      <c r="A1957" s="29">
        <v>21</v>
      </c>
      <c r="B1957" s="29">
        <v>2</v>
      </c>
      <c r="C1957" s="29">
        <v>30</v>
      </c>
      <c r="D1957" s="28" t="s">
        <v>113</v>
      </c>
      <c r="E1957" s="28" t="s">
        <v>59</v>
      </c>
      <c r="J1957" s="28" t="str">
        <f t="shared" si="62"/>
        <v>D.03</v>
      </c>
      <c r="K1957" s="28" t="str">
        <f t="shared" si="63"/>
        <v>M.03</v>
      </c>
    </row>
    <row r="1958" spans="1:11" x14ac:dyDescent="0.3">
      <c r="A1958" s="29">
        <v>21</v>
      </c>
      <c r="B1958" s="29">
        <v>2</v>
      </c>
      <c r="C1958" s="29">
        <v>31</v>
      </c>
      <c r="D1958" s="28" t="s">
        <v>89</v>
      </c>
      <c r="E1958" s="28" t="s">
        <v>95</v>
      </c>
      <c r="J1958" s="28" t="str">
        <f t="shared" si="62"/>
        <v>J.03</v>
      </c>
      <c r="K1958" s="28" t="str">
        <f t="shared" si="63"/>
        <v>I.03</v>
      </c>
    </row>
    <row r="1959" spans="1:11" x14ac:dyDescent="0.3">
      <c r="A1959" s="29">
        <v>21</v>
      </c>
      <c r="B1959" s="29">
        <v>2</v>
      </c>
      <c r="C1959" s="29">
        <v>32</v>
      </c>
      <c r="D1959" s="28" t="s">
        <v>60</v>
      </c>
      <c r="E1959" s="28" t="s">
        <v>101</v>
      </c>
      <c r="J1959" s="28" t="str">
        <f t="shared" si="62"/>
        <v>K.03</v>
      </c>
      <c r="K1959" s="28" t="str">
        <f t="shared" si="63"/>
        <v>D.04</v>
      </c>
    </row>
    <row r="1960" spans="1:11" x14ac:dyDescent="0.3">
      <c r="A1960" s="29">
        <v>21</v>
      </c>
      <c r="B1960" s="29">
        <v>2</v>
      </c>
      <c r="C1960" s="29">
        <v>33</v>
      </c>
      <c r="D1960" s="28" t="s">
        <v>171</v>
      </c>
      <c r="E1960" s="28" t="s">
        <v>120</v>
      </c>
      <c r="J1960" s="28" t="str">
        <f t="shared" si="62"/>
        <v>N.04</v>
      </c>
      <c r="K1960" s="28" t="str">
        <f t="shared" si="63"/>
        <v>S.04</v>
      </c>
    </row>
    <row r="1961" spans="1:11" x14ac:dyDescent="0.3">
      <c r="A1961" s="29">
        <v>21</v>
      </c>
      <c r="B1961" s="29">
        <v>2</v>
      </c>
      <c r="C1961" s="29">
        <v>34</v>
      </c>
      <c r="D1961" s="28" t="s">
        <v>142</v>
      </c>
      <c r="E1961" s="28" t="s">
        <v>48</v>
      </c>
      <c r="J1961" s="28" t="str">
        <f t="shared" si="62"/>
        <v>B.04</v>
      </c>
      <c r="K1961" s="28" t="str">
        <f t="shared" si="63"/>
        <v>P.04</v>
      </c>
    </row>
    <row r="1962" spans="1:11" x14ac:dyDescent="0.3">
      <c r="A1962" s="29">
        <v>21</v>
      </c>
      <c r="B1962" s="29">
        <v>2</v>
      </c>
      <c r="C1962" s="29">
        <v>35</v>
      </c>
      <c r="D1962" s="28" t="s">
        <v>136</v>
      </c>
      <c r="E1962" s="28" t="s">
        <v>182</v>
      </c>
      <c r="J1962" s="28" t="str">
        <f t="shared" si="62"/>
        <v>T.04</v>
      </c>
      <c r="K1962" s="28" t="str">
        <f t="shared" si="63"/>
        <v>O.04</v>
      </c>
    </row>
    <row r="1963" spans="1:11" x14ac:dyDescent="0.3">
      <c r="A1963" s="29">
        <v>21</v>
      </c>
      <c r="B1963" s="29">
        <v>2</v>
      </c>
      <c r="C1963" s="29">
        <v>36</v>
      </c>
      <c r="D1963" s="28" t="s">
        <v>102</v>
      </c>
      <c r="E1963" s="28" t="s">
        <v>38</v>
      </c>
      <c r="J1963" s="28" t="str">
        <f t="shared" si="62"/>
        <v>A.04</v>
      </c>
      <c r="K1963" s="28" t="str">
        <f t="shared" si="63"/>
        <v>K.04</v>
      </c>
    </row>
    <row r="1964" spans="1:11" x14ac:dyDescent="0.3">
      <c r="A1964" s="29">
        <v>21</v>
      </c>
      <c r="B1964" s="29">
        <v>2</v>
      </c>
      <c r="C1964" s="29">
        <v>37</v>
      </c>
      <c r="D1964" s="28" t="s">
        <v>154</v>
      </c>
      <c r="E1964" s="28" t="s">
        <v>188</v>
      </c>
      <c r="J1964" s="28" t="str">
        <f t="shared" si="62"/>
        <v>U.04</v>
      </c>
      <c r="K1964" s="28" t="str">
        <f t="shared" si="63"/>
        <v>R.04</v>
      </c>
    </row>
    <row r="1965" spans="1:11" x14ac:dyDescent="0.3">
      <c r="A1965" s="29">
        <v>21</v>
      </c>
      <c r="B1965" s="29">
        <v>2</v>
      </c>
      <c r="C1965" s="29">
        <v>38</v>
      </c>
      <c r="D1965" s="28" t="s">
        <v>72</v>
      </c>
      <c r="E1965" s="28" t="s">
        <v>54</v>
      </c>
      <c r="J1965" s="28" t="str">
        <f t="shared" si="62"/>
        <v>C.04</v>
      </c>
      <c r="K1965" s="28" t="str">
        <f t="shared" si="63"/>
        <v>F.04</v>
      </c>
    </row>
    <row r="1966" spans="1:11" x14ac:dyDescent="0.3">
      <c r="A1966" s="29">
        <v>21</v>
      </c>
      <c r="B1966" s="29">
        <v>2</v>
      </c>
      <c r="C1966" s="29">
        <v>39</v>
      </c>
      <c r="D1966" s="28" t="s">
        <v>78</v>
      </c>
      <c r="E1966" s="28" t="s">
        <v>90</v>
      </c>
      <c r="J1966" s="28" t="str">
        <f t="shared" si="62"/>
        <v>I.04</v>
      </c>
      <c r="K1966" s="28" t="str">
        <f t="shared" si="63"/>
        <v>G.04</v>
      </c>
    </row>
    <row r="1967" spans="1:11" x14ac:dyDescent="0.3">
      <c r="A1967" s="29">
        <v>21</v>
      </c>
      <c r="B1967" s="29">
        <v>2</v>
      </c>
      <c r="C1967" s="29">
        <v>40</v>
      </c>
      <c r="D1967" s="28" t="s">
        <v>84</v>
      </c>
      <c r="E1967" s="28" t="s">
        <v>66</v>
      </c>
      <c r="J1967" s="28" t="str">
        <f t="shared" si="62"/>
        <v>E.04</v>
      </c>
      <c r="K1967" s="28" t="str">
        <f t="shared" si="63"/>
        <v>H.04</v>
      </c>
    </row>
    <row r="1968" spans="1:11" x14ac:dyDescent="0.3">
      <c r="A1968" s="29">
        <v>21</v>
      </c>
      <c r="B1968" s="29">
        <v>2</v>
      </c>
      <c r="C1968" s="29">
        <v>41</v>
      </c>
      <c r="D1968" s="28" t="s">
        <v>114</v>
      </c>
      <c r="E1968" s="28" t="s">
        <v>148</v>
      </c>
      <c r="J1968" s="28" t="str">
        <f t="shared" si="62"/>
        <v>Q.04</v>
      </c>
      <c r="K1968" s="28" t="str">
        <f t="shared" si="63"/>
        <v>M.04</v>
      </c>
    </row>
    <row r="1969" spans="1:11" x14ac:dyDescent="0.3">
      <c r="A1969" s="29">
        <v>21</v>
      </c>
      <c r="B1969" s="29">
        <v>2</v>
      </c>
      <c r="C1969" s="29">
        <v>42</v>
      </c>
      <c r="D1969" s="28" t="s">
        <v>96</v>
      </c>
      <c r="E1969" s="28" t="s">
        <v>108</v>
      </c>
      <c r="J1969" s="28" t="str">
        <f t="shared" si="62"/>
        <v>L.04</v>
      </c>
      <c r="K1969" s="28" t="str">
        <f t="shared" si="63"/>
        <v>J.04</v>
      </c>
    </row>
    <row r="1970" spans="1:11" x14ac:dyDescent="0.3">
      <c r="A1970" s="29">
        <v>21</v>
      </c>
      <c r="B1970" s="29">
        <v>2</v>
      </c>
      <c r="C1970" s="29">
        <v>43</v>
      </c>
      <c r="D1970" s="28" t="s">
        <v>172</v>
      </c>
      <c r="E1970" s="28" t="s">
        <v>143</v>
      </c>
      <c r="J1970" s="28" t="str">
        <f t="shared" si="62"/>
        <v>P.05</v>
      </c>
      <c r="K1970" s="28" t="str">
        <f t="shared" si="63"/>
        <v>S.05</v>
      </c>
    </row>
    <row r="1971" spans="1:11" x14ac:dyDescent="0.3">
      <c r="A1971" s="29">
        <v>21</v>
      </c>
      <c r="B1971" s="29">
        <v>2</v>
      </c>
      <c r="C1971" s="29">
        <v>44</v>
      </c>
      <c r="D1971" s="28" t="s">
        <v>85</v>
      </c>
      <c r="E1971" s="28" t="s">
        <v>183</v>
      </c>
      <c r="J1971" s="28" t="str">
        <f t="shared" si="62"/>
        <v>T.05</v>
      </c>
      <c r="K1971" s="28" t="str">
        <f t="shared" si="63"/>
        <v>H.05</v>
      </c>
    </row>
    <row r="1972" spans="1:11" x14ac:dyDescent="0.3">
      <c r="A1972" s="29">
        <v>21</v>
      </c>
      <c r="B1972" s="29">
        <v>2</v>
      </c>
      <c r="C1972" s="29">
        <v>45</v>
      </c>
      <c r="D1972" s="28" t="s">
        <v>79</v>
      </c>
      <c r="E1972" s="28" t="s">
        <v>189</v>
      </c>
      <c r="J1972" s="28" t="str">
        <f t="shared" si="62"/>
        <v>U.05</v>
      </c>
      <c r="K1972" s="28" t="str">
        <f t="shared" si="63"/>
        <v>G.05</v>
      </c>
    </row>
    <row r="1973" spans="1:11" x14ac:dyDescent="0.3">
      <c r="A1973" s="29">
        <v>21</v>
      </c>
      <c r="B1973" s="29">
        <v>2</v>
      </c>
      <c r="C1973" s="29">
        <v>46</v>
      </c>
      <c r="D1973" s="28" t="s">
        <v>67</v>
      </c>
      <c r="E1973" s="28" t="s">
        <v>155</v>
      </c>
      <c r="J1973" s="28" t="str">
        <f t="shared" si="62"/>
        <v>R.05</v>
      </c>
      <c r="K1973" s="28" t="str">
        <f t="shared" si="63"/>
        <v>E.05</v>
      </c>
    </row>
    <row r="1974" spans="1:11" x14ac:dyDescent="0.3">
      <c r="A1974" s="29">
        <v>21</v>
      </c>
      <c r="B1974" s="29">
        <v>2</v>
      </c>
      <c r="C1974" s="29">
        <v>47</v>
      </c>
      <c r="D1974" s="28" t="s">
        <v>121</v>
      </c>
      <c r="E1974" s="28" t="s">
        <v>49</v>
      </c>
      <c r="J1974" s="28" t="str">
        <f t="shared" si="62"/>
        <v>B.05</v>
      </c>
      <c r="K1974" s="28" t="str">
        <f t="shared" si="63"/>
        <v>N.05</v>
      </c>
    </row>
    <row r="1975" spans="1:11" x14ac:dyDescent="0.3">
      <c r="A1975" s="29">
        <v>21</v>
      </c>
      <c r="B1975" s="29">
        <v>2</v>
      </c>
      <c r="C1975" s="29">
        <v>48</v>
      </c>
      <c r="D1975" s="28" t="s">
        <v>109</v>
      </c>
      <c r="E1975" s="28" t="s">
        <v>91</v>
      </c>
      <c r="J1975" s="28" t="str">
        <f t="shared" si="62"/>
        <v>I.05</v>
      </c>
      <c r="K1975" s="28" t="str">
        <f t="shared" si="63"/>
        <v>L.05</v>
      </c>
    </row>
    <row r="1976" spans="1:11" x14ac:dyDescent="0.3">
      <c r="A1976" s="29">
        <v>21</v>
      </c>
      <c r="B1976" s="29">
        <v>2</v>
      </c>
      <c r="C1976" s="29">
        <v>49</v>
      </c>
      <c r="D1976" s="28" t="s">
        <v>61</v>
      </c>
      <c r="E1976" s="28" t="s">
        <v>40</v>
      </c>
      <c r="J1976" s="28" t="str">
        <f t="shared" si="62"/>
        <v>A.05</v>
      </c>
      <c r="K1976" s="28" t="str">
        <f t="shared" si="63"/>
        <v>D.05</v>
      </c>
    </row>
    <row r="1977" spans="1:11" x14ac:dyDescent="0.3">
      <c r="A1977" s="29">
        <v>21</v>
      </c>
      <c r="B1977" s="29">
        <v>2</v>
      </c>
      <c r="C1977" s="29">
        <v>50</v>
      </c>
      <c r="D1977" s="28" t="s">
        <v>73</v>
      </c>
      <c r="E1977" s="28" t="s">
        <v>149</v>
      </c>
      <c r="J1977" s="28" t="str">
        <f t="shared" si="62"/>
        <v>Q.05</v>
      </c>
      <c r="K1977" s="28" t="str">
        <f t="shared" si="63"/>
        <v>F.05</v>
      </c>
    </row>
    <row r="1978" spans="1:11" x14ac:dyDescent="0.3">
      <c r="A1978" s="29">
        <v>21</v>
      </c>
      <c r="B1978" s="29">
        <v>2</v>
      </c>
      <c r="C1978" s="29">
        <v>51</v>
      </c>
      <c r="D1978" s="28" t="s">
        <v>137</v>
      </c>
      <c r="E1978" s="28" t="s">
        <v>55</v>
      </c>
      <c r="J1978" s="28" t="str">
        <f t="shared" si="62"/>
        <v>C.05</v>
      </c>
      <c r="K1978" s="28" t="str">
        <f t="shared" si="63"/>
        <v>O.05</v>
      </c>
    </row>
    <row r="1979" spans="1:11" x14ac:dyDescent="0.3">
      <c r="A1979" s="29">
        <v>21</v>
      </c>
      <c r="B1979" s="29">
        <v>2</v>
      </c>
      <c r="C1979" s="29">
        <v>52</v>
      </c>
      <c r="D1979" s="28" t="s">
        <v>97</v>
      </c>
      <c r="E1979" s="28" t="s">
        <v>103</v>
      </c>
      <c r="J1979" s="28" t="str">
        <f t="shared" si="62"/>
        <v>K.05</v>
      </c>
      <c r="K1979" s="28" t="str">
        <f t="shared" si="63"/>
        <v>J.05</v>
      </c>
    </row>
    <row r="1980" spans="1:11" x14ac:dyDescent="0.3">
      <c r="A1980" s="29">
        <v>21</v>
      </c>
      <c r="B1980" s="29">
        <v>2</v>
      </c>
      <c r="C1980" s="29">
        <v>53</v>
      </c>
      <c r="D1980" s="28" t="s">
        <v>104</v>
      </c>
      <c r="E1980" s="28" t="s">
        <v>115</v>
      </c>
      <c r="J1980" s="28" t="str">
        <f t="shared" si="62"/>
        <v>M.05</v>
      </c>
      <c r="K1980" s="28" t="str">
        <f t="shared" si="63"/>
        <v>K.06</v>
      </c>
    </row>
    <row r="1981" spans="1:11" x14ac:dyDescent="0.3">
      <c r="A1981" s="29">
        <v>21</v>
      </c>
      <c r="B1981" s="29">
        <v>2</v>
      </c>
      <c r="C1981" s="29">
        <v>54</v>
      </c>
      <c r="D1981" s="28" t="s">
        <v>116</v>
      </c>
      <c r="E1981" s="28" t="s">
        <v>184</v>
      </c>
      <c r="J1981" s="28" t="str">
        <f t="shared" si="62"/>
        <v>T.06</v>
      </c>
      <c r="K1981" s="28" t="str">
        <f t="shared" si="63"/>
        <v>M.06</v>
      </c>
    </row>
    <row r="1982" spans="1:11" x14ac:dyDescent="0.3">
      <c r="A1982" s="29">
        <v>21</v>
      </c>
      <c r="B1982" s="29">
        <v>2</v>
      </c>
      <c r="C1982" s="29">
        <v>55</v>
      </c>
      <c r="D1982" s="28" t="s">
        <v>173</v>
      </c>
      <c r="E1982" s="28" t="s">
        <v>42</v>
      </c>
      <c r="J1982" s="28" t="str">
        <f t="shared" si="62"/>
        <v>A.06</v>
      </c>
      <c r="K1982" s="28" t="str">
        <f t="shared" si="63"/>
        <v>S.06</v>
      </c>
    </row>
    <row r="1983" spans="1:11" x14ac:dyDescent="0.3">
      <c r="A1983" s="29">
        <v>21</v>
      </c>
      <c r="B1983" s="29">
        <v>2</v>
      </c>
      <c r="C1983" s="29">
        <v>56</v>
      </c>
      <c r="D1983" s="28" t="s">
        <v>92</v>
      </c>
      <c r="E1983" s="28" t="s">
        <v>56</v>
      </c>
      <c r="J1983" s="28" t="str">
        <f t="shared" si="62"/>
        <v>C.06</v>
      </c>
      <c r="K1983" s="28" t="str">
        <f t="shared" si="63"/>
        <v>I.06</v>
      </c>
    </row>
    <row r="1984" spans="1:11" x14ac:dyDescent="0.3">
      <c r="A1984" s="29">
        <v>21</v>
      </c>
      <c r="B1984" s="29">
        <v>2</v>
      </c>
      <c r="C1984" s="29">
        <v>57</v>
      </c>
      <c r="D1984" s="28" t="s">
        <v>138</v>
      </c>
      <c r="E1984" s="28" t="s">
        <v>150</v>
      </c>
      <c r="J1984" s="28" t="str">
        <f t="shared" si="62"/>
        <v>Q.06</v>
      </c>
      <c r="K1984" s="28" t="str">
        <f t="shared" si="63"/>
        <v>O.06</v>
      </c>
    </row>
    <row r="1985" spans="1:11" x14ac:dyDescent="0.3">
      <c r="A1985" s="29">
        <v>21</v>
      </c>
      <c r="B1985" s="29">
        <v>2</v>
      </c>
      <c r="C1985" s="29">
        <v>58</v>
      </c>
      <c r="D1985" s="28" t="s">
        <v>144</v>
      </c>
      <c r="E1985" s="28" t="s">
        <v>68</v>
      </c>
      <c r="J1985" s="28" t="str">
        <f t="shared" si="62"/>
        <v>E.06</v>
      </c>
      <c r="K1985" s="28" t="str">
        <f t="shared" si="63"/>
        <v>P.06</v>
      </c>
    </row>
    <row r="1986" spans="1:11" x14ac:dyDescent="0.3">
      <c r="A1986" s="29">
        <v>21</v>
      </c>
      <c r="B1986" s="29">
        <v>2</v>
      </c>
      <c r="C1986" s="29">
        <v>59</v>
      </c>
      <c r="D1986" s="28" t="s">
        <v>122</v>
      </c>
      <c r="E1986" s="28" t="s">
        <v>110</v>
      </c>
      <c r="J1986" s="28" t="str">
        <f t="shared" si="62"/>
        <v>L.06</v>
      </c>
      <c r="K1986" s="28" t="str">
        <f t="shared" si="63"/>
        <v>N.06</v>
      </c>
    </row>
    <row r="1987" spans="1:11" x14ac:dyDescent="0.3">
      <c r="A1987" s="29">
        <v>21</v>
      </c>
      <c r="B1987" s="29">
        <v>2</v>
      </c>
      <c r="C1987" s="29">
        <v>60</v>
      </c>
      <c r="D1987" s="28" t="s">
        <v>62</v>
      </c>
      <c r="E1987" s="28" t="s">
        <v>190</v>
      </c>
      <c r="J1987" s="28" t="str">
        <f t="shared" si="62"/>
        <v>U.06</v>
      </c>
      <c r="K1987" s="28" t="str">
        <f t="shared" si="63"/>
        <v>D.06</v>
      </c>
    </row>
    <row r="1988" spans="1:11" x14ac:dyDescent="0.3">
      <c r="A1988" s="29">
        <v>21</v>
      </c>
      <c r="B1988" s="29">
        <v>2</v>
      </c>
      <c r="C1988" s="29">
        <v>61</v>
      </c>
      <c r="D1988" s="28" t="s">
        <v>156</v>
      </c>
      <c r="E1988" s="28" t="s">
        <v>86</v>
      </c>
      <c r="J1988" s="28" t="str">
        <f t="shared" si="62"/>
        <v>H.06</v>
      </c>
      <c r="K1988" s="28" t="str">
        <f t="shared" si="63"/>
        <v>R.06</v>
      </c>
    </row>
    <row r="1989" spans="1:11" x14ac:dyDescent="0.3">
      <c r="A1989" s="29">
        <v>21</v>
      </c>
      <c r="B1989" s="29">
        <v>2</v>
      </c>
      <c r="C1989" s="29">
        <v>62</v>
      </c>
      <c r="D1989" s="28" t="s">
        <v>50</v>
      </c>
      <c r="E1989" s="28" t="s">
        <v>80</v>
      </c>
      <c r="J1989" s="28" t="str">
        <f t="shared" si="62"/>
        <v>G.06</v>
      </c>
      <c r="K1989" s="28" t="str">
        <f t="shared" si="63"/>
        <v>B.06</v>
      </c>
    </row>
    <row r="1990" spans="1:11" x14ac:dyDescent="0.3">
      <c r="A1990" s="29">
        <v>21</v>
      </c>
      <c r="B1990" s="29">
        <v>2</v>
      </c>
      <c r="C1990" s="29">
        <v>63</v>
      </c>
      <c r="D1990" s="28" t="s">
        <v>74</v>
      </c>
      <c r="E1990" s="28" t="s">
        <v>98</v>
      </c>
      <c r="J1990" s="28" t="str">
        <f t="shared" si="62"/>
        <v>J.06</v>
      </c>
      <c r="K1990" s="28" t="str">
        <f t="shared" si="63"/>
        <v>F.06</v>
      </c>
    </row>
    <row r="1991" spans="1:11" x14ac:dyDescent="0.3">
      <c r="A1991" s="29">
        <v>21</v>
      </c>
      <c r="B1991" s="29">
        <v>3</v>
      </c>
      <c r="C1991" s="29">
        <v>1</v>
      </c>
      <c r="D1991" s="28" t="s">
        <v>51</v>
      </c>
      <c r="E1991" s="28" t="s">
        <v>111</v>
      </c>
      <c r="J1991" s="28" t="str">
        <f t="shared" si="62"/>
        <v>M.01</v>
      </c>
      <c r="K1991" s="28" t="str">
        <f t="shared" si="63"/>
        <v>C.01</v>
      </c>
    </row>
    <row r="1992" spans="1:11" x14ac:dyDescent="0.3">
      <c r="A1992" s="29">
        <v>21</v>
      </c>
      <c r="B1992" s="29">
        <v>3</v>
      </c>
      <c r="C1992" s="29">
        <v>2</v>
      </c>
      <c r="D1992" s="28" t="s">
        <v>75</v>
      </c>
      <c r="E1992" s="28" t="s">
        <v>63</v>
      </c>
      <c r="J1992" s="28" t="str">
        <f t="shared" si="62"/>
        <v>E.01</v>
      </c>
      <c r="K1992" s="28" t="str">
        <f t="shared" si="63"/>
        <v>G.01</v>
      </c>
    </row>
    <row r="1993" spans="1:11" x14ac:dyDescent="0.3">
      <c r="A1993" s="29">
        <v>21</v>
      </c>
      <c r="B1993" s="29">
        <v>3</v>
      </c>
      <c r="C1993" s="29">
        <v>3</v>
      </c>
      <c r="D1993" s="28" t="s">
        <v>93</v>
      </c>
      <c r="E1993" s="28" t="s">
        <v>151</v>
      </c>
      <c r="J1993" s="28" t="str">
        <f t="shared" si="62"/>
        <v>R.01</v>
      </c>
      <c r="K1993" s="28" t="str">
        <f t="shared" si="63"/>
        <v>J.01</v>
      </c>
    </row>
    <row r="1994" spans="1:11" x14ac:dyDescent="0.3">
      <c r="A1994" s="29">
        <v>21</v>
      </c>
      <c r="B1994" s="29">
        <v>3</v>
      </c>
      <c r="C1994" s="29">
        <v>4</v>
      </c>
      <c r="D1994" s="28" t="s">
        <v>139</v>
      </c>
      <c r="E1994" s="28" t="s">
        <v>57</v>
      </c>
      <c r="J1994" s="28" t="str">
        <f t="shared" si="62"/>
        <v>D.01</v>
      </c>
      <c r="K1994" s="28" t="str">
        <f t="shared" si="63"/>
        <v>P.01</v>
      </c>
    </row>
    <row r="1995" spans="1:11" x14ac:dyDescent="0.3">
      <c r="A1995" s="29">
        <v>21</v>
      </c>
      <c r="B1995" s="29">
        <v>3</v>
      </c>
      <c r="C1995" s="29">
        <v>5</v>
      </c>
      <c r="D1995" s="28" t="s">
        <v>117</v>
      </c>
      <c r="E1995" s="28" t="s">
        <v>32</v>
      </c>
      <c r="J1995" s="28" t="str">
        <f t="shared" si="62"/>
        <v>A.01</v>
      </c>
      <c r="K1995" s="28" t="str">
        <f t="shared" si="63"/>
        <v>N.01</v>
      </c>
    </row>
    <row r="1996" spans="1:11" x14ac:dyDescent="0.3">
      <c r="A1996" s="29">
        <v>21</v>
      </c>
      <c r="B1996" s="29">
        <v>3</v>
      </c>
      <c r="C1996" s="29">
        <v>6</v>
      </c>
      <c r="D1996" s="28" t="s">
        <v>105</v>
      </c>
      <c r="E1996" s="28" t="s">
        <v>81</v>
      </c>
      <c r="J1996" s="28" t="str">
        <f t="shared" si="62"/>
        <v>H.01</v>
      </c>
      <c r="K1996" s="28" t="str">
        <f t="shared" si="63"/>
        <v>L.01</v>
      </c>
    </row>
    <row r="1997" spans="1:11" x14ac:dyDescent="0.3">
      <c r="A1997" s="29">
        <v>21</v>
      </c>
      <c r="B1997" s="29">
        <v>3</v>
      </c>
      <c r="C1997" s="29">
        <v>7</v>
      </c>
      <c r="D1997" s="28" t="s">
        <v>69</v>
      </c>
      <c r="E1997" s="28" t="s">
        <v>185</v>
      </c>
      <c r="J1997" s="28" t="str">
        <f t="shared" si="62"/>
        <v>U.01</v>
      </c>
      <c r="K1997" s="28" t="str">
        <f t="shared" si="63"/>
        <v>F.01</v>
      </c>
    </row>
    <row r="1998" spans="1:11" x14ac:dyDescent="0.3">
      <c r="A1998" s="29">
        <v>21</v>
      </c>
      <c r="B1998" s="29">
        <v>3</v>
      </c>
      <c r="C1998" s="29">
        <v>8</v>
      </c>
      <c r="D1998" s="28" t="s">
        <v>168</v>
      </c>
      <c r="E1998" s="28" t="s">
        <v>145</v>
      </c>
      <c r="J1998" s="28" t="str">
        <f t="shared" si="62"/>
        <v>Q.01</v>
      </c>
      <c r="K1998" s="28" t="str">
        <f t="shared" si="63"/>
        <v>S.01</v>
      </c>
    </row>
    <row r="1999" spans="1:11" x14ac:dyDescent="0.3">
      <c r="A1999" s="29">
        <v>21</v>
      </c>
      <c r="B1999" s="29">
        <v>3</v>
      </c>
      <c r="C1999" s="29">
        <v>9</v>
      </c>
      <c r="D1999" s="28" t="s">
        <v>99</v>
      </c>
      <c r="E1999" s="28" t="s">
        <v>127</v>
      </c>
      <c r="J1999" s="28" t="str">
        <f t="shared" si="62"/>
        <v>O.01</v>
      </c>
      <c r="K1999" s="28" t="str">
        <f t="shared" si="63"/>
        <v>K.01</v>
      </c>
    </row>
    <row r="2000" spans="1:11" x14ac:dyDescent="0.3">
      <c r="A2000" s="29">
        <v>21</v>
      </c>
      <c r="B2000" s="29">
        <v>3</v>
      </c>
      <c r="C2000" s="29">
        <v>10</v>
      </c>
      <c r="D2000" s="28" t="s">
        <v>45</v>
      </c>
      <c r="E2000" s="28" t="s">
        <v>87</v>
      </c>
      <c r="J2000" s="28" t="str">
        <f t="shared" si="62"/>
        <v>I.01</v>
      </c>
      <c r="K2000" s="28" t="str">
        <f t="shared" si="63"/>
        <v>B.01</v>
      </c>
    </row>
    <row r="2001" spans="1:11" x14ac:dyDescent="0.3">
      <c r="A2001" s="29">
        <v>21</v>
      </c>
      <c r="B2001" s="29">
        <v>3</v>
      </c>
      <c r="C2001" s="29">
        <v>11</v>
      </c>
      <c r="D2001" s="28" t="s">
        <v>88</v>
      </c>
      <c r="E2001" s="28" t="s">
        <v>179</v>
      </c>
      <c r="J2001" s="28" t="str">
        <f t="shared" si="62"/>
        <v>T.01</v>
      </c>
      <c r="K2001" s="28" t="str">
        <f t="shared" si="63"/>
        <v>I.02</v>
      </c>
    </row>
    <row r="2002" spans="1:11" x14ac:dyDescent="0.3">
      <c r="A2002" s="29">
        <v>21</v>
      </c>
      <c r="B2002" s="29">
        <v>3</v>
      </c>
      <c r="C2002" s="29">
        <v>12</v>
      </c>
      <c r="D2002" s="28" t="s">
        <v>152</v>
      </c>
      <c r="E2002" s="28" t="s">
        <v>46</v>
      </c>
      <c r="J2002" s="28" t="str">
        <f t="shared" si="62"/>
        <v>B.02</v>
      </c>
      <c r="K2002" s="28" t="str">
        <f t="shared" si="63"/>
        <v>R.02</v>
      </c>
    </row>
    <row r="2003" spans="1:11" x14ac:dyDescent="0.3">
      <c r="A2003" s="29">
        <v>21</v>
      </c>
      <c r="B2003" s="29">
        <v>3</v>
      </c>
      <c r="C2003" s="29">
        <v>13</v>
      </c>
      <c r="D2003" s="28" t="s">
        <v>82</v>
      </c>
      <c r="E2003" s="28" t="s">
        <v>58</v>
      </c>
      <c r="J2003" s="28" t="str">
        <f t="shared" si="62"/>
        <v>D.02</v>
      </c>
      <c r="K2003" s="28" t="str">
        <f t="shared" si="63"/>
        <v>H.02</v>
      </c>
    </row>
    <row r="2004" spans="1:11" x14ac:dyDescent="0.3">
      <c r="A2004" s="29">
        <v>21</v>
      </c>
      <c r="B2004" s="29">
        <v>3</v>
      </c>
      <c r="C2004" s="29">
        <v>14</v>
      </c>
      <c r="D2004" s="28" t="s">
        <v>140</v>
      </c>
      <c r="E2004" s="28" t="s">
        <v>94</v>
      </c>
      <c r="J2004" s="28" t="str">
        <f t="shared" si="62"/>
        <v>J.02</v>
      </c>
      <c r="K2004" s="28" t="str">
        <f t="shared" si="63"/>
        <v>P.02</v>
      </c>
    </row>
    <row r="2005" spans="1:11" x14ac:dyDescent="0.3">
      <c r="A2005" s="29">
        <v>21</v>
      </c>
      <c r="B2005" s="29">
        <v>3</v>
      </c>
      <c r="C2005" s="29">
        <v>15</v>
      </c>
      <c r="D2005" s="28" t="s">
        <v>146</v>
      </c>
      <c r="E2005" s="28" t="s">
        <v>180</v>
      </c>
      <c r="J2005" s="28" t="str">
        <f t="shared" si="62"/>
        <v>T.02</v>
      </c>
      <c r="K2005" s="28" t="str">
        <f t="shared" si="63"/>
        <v>Q.02</v>
      </c>
    </row>
    <row r="2006" spans="1:11" x14ac:dyDescent="0.3">
      <c r="A2006" s="29">
        <v>21</v>
      </c>
      <c r="B2006" s="29">
        <v>3</v>
      </c>
      <c r="C2006" s="29">
        <v>16</v>
      </c>
      <c r="D2006" s="28" t="s">
        <v>106</v>
      </c>
      <c r="E2006" s="28" t="s">
        <v>34</v>
      </c>
      <c r="J2006" s="28" t="str">
        <f t="shared" si="62"/>
        <v>A.02</v>
      </c>
      <c r="K2006" s="28" t="str">
        <f t="shared" si="63"/>
        <v>L.02</v>
      </c>
    </row>
    <row r="2007" spans="1:11" x14ac:dyDescent="0.3">
      <c r="A2007" s="29">
        <v>21</v>
      </c>
      <c r="B2007" s="29">
        <v>3</v>
      </c>
      <c r="C2007" s="29">
        <v>17</v>
      </c>
      <c r="D2007" s="28" t="s">
        <v>186</v>
      </c>
      <c r="E2007" s="28" t="s">
        <v>118</v>
      </c>
      <c r="J2007" s="28" t="str">
        <f t="shared" si="62"/>
        <v>N.02</v>
      </c>
      <c r="K2007" s="28" t="str">
        <f t="shared" si="63"/>
        <v>U.02</v>
      </c>
    </row>
    <row r="2008" spans="1:11" x14ac:dyDescent="0.3">
      <c r="A2008" s="29">
        <v>21</v>
      </c>
      <c r="B2008" s="29">
        <v>3</v>
      </c>
      <c r="C2008" s="29">
        <v>18</v>
      </c>
      <c r="D2008" s="28" t="s">
        <v>64</v>
      </c>
      <c r="E2008" s="28" t="s">
        <v>112</v>
      </c>
      <c r="J2008" s="28" t="str">
        <f t="shared" si="62"/>
        <v>M.02</v>
      </c>
      <c r="K2008" s="28" t="str">
        <f t="shared" si="63"/>
        <v>E.02</v>
      </c>
    </row>
    <row r="2009" spans="1:11" x14ac:dyDescent="0.3">
      <c r="A2009" s="29">
        <v>21</v>
      </c>
      <c r="B2009" s="29">
        <v>3</v>
      </c>
      <c r="C2009" s="29">
        <v>19</v>
      </c>
      <c r="D2009" s="28" t="s">
        <v>52</v>
      </c>
      <c r="E2009" s="28" t="s">
        <v>100</v>
      </c>
      <c r="J2009" s="28" t="str">
        <f t="shared" si="62"/>
        <v>K.02</v>
      </c>
      <c r="K2009" s="28" t="str">
        <f t="shared" si="63"/>
        <v>C.02</v>
      </c>
    </row>
    <row r="2010" spans="1:11" x14ac:dyDescent="0.3">
      <c r="A2010" s="29">
        <v>21</v>
      </c>
      <c r="B2010" s="29">
        <v>3</v>
      </c>
      <c r="C2010" s="29">
        <v>20</v>
      </c>
      <c r="D2010" s="28" t="s">
        <v>76</v>
      </c>
      <c r="E2010" s="28" t="s">
        <v>134</v>
      </c>
      <c r="J2010" s="28" t="str">
        <f t="shared" si="62"/>
        <v>O.02</v>
      </c>
      <c r="K2010" s="28" t="str">
        <f t="shared" si="63"/>
        <v>G.02</v>
      </c>
    </row>
    <row r="2011" spans="1:11" x14ac:dyDescent="0.3">
      <c r="A2011" s="29">
        <v>21</v>
      </c>
      <c r="B2011" s="29">
        <v>3</v>
      </c>
      <c r="C2011" s="29">
        <v>21</v>
      </c>
      <c r="D2011" s="28" t="s">
        <v>70</v>
      </c>
      <c r="E2011" s="28" t="s">
        <v>169</v>
      </c>
      <c r="J2011" s="28" t="str">
        <f t="shared" si="62"/>
        <v>S.02</v>
      </c>
      <c r="K2011" s="28" t="str">
        <f t="shared" si="63"/>
        <v>F.02</v>
      </c>
    </row>
    <row r="2012" spans="1:11" x14ac:dyDescent="0.3">
      <c r="A2012" s="29">
        <v>21</v>
      </c>
      <c r="B2012" s="29">
        <v>3</v>
      </c>
      <c r="C2012" s="29">
        <v>22</v>
      </c>
      <c r="D2012" s="28" t="s">
        <v>107</v>
      </c>
      <c r="E2012" s="28" t="s">
        <v>53</v>
      </c>
      <c r="J2012" s="28" t="str">
        <f t="shared" si="62"/>
        <v>C.03</v>
      </c>
      <c r="K2012" s="28" t="str">
        <f t="shared" si="63"/>
        <v>L.03</v>
      </c>
    </row>
    <row r="2013" spans="1:11" x14ac:dyDescent="0.3">
      <c r="A2013" s="29">
        <v>21</v>
      </c>
      <c r="B2013" s="29">
        <v>3</v>
      </c>
      <c r="C2013" s="29">
        <v>23</v>
      </c>
      <c r="D2013" s="28" t="s">
        <v>153</v>
      </c>
      <c r="E2013" s="28" t="s">
        <v>135</v>
      </c>
      <c r="J2013" s="28" t="str">
        <f t="shared" ref="J2013:J2076" si="64">E2013</f>
        <v>O.03</v>
      </c>
      <c r="K2013" s="28" t="str">
        <f t="shared" ref="K2013:K2076" si="65">D2013</f>
        <v>R.03</v>
      </c>
    </row>
    <row r="2014" spans="1:11" x14ac:dyDescent="0.3">
      <c r="A2014" s="29">
        <v>21</v>
      </c>
      <c r="B2014" s="29">
        <v>3</v>
      </c>
      <c r="C2014" s="29">
        <v>24</v>
      </c>
      <c r="D2014" s="28" t="s">
        <v>170</v>
      </c>
      <c r="E2014" s="28" t="s">
        <v>89</v>
      </c>
      <c r="J2014" s="28" t="str">
        <f t="shared" si="64"/>
        <v>I.03</v>
      </c>
      <c r="K2014" s="28" t="str">
        <f t="shared" si="65"/>
        <v>S.03</v>
      </c>
    </row>
    <row r="2015" spans="1:11" x14ac:dyDescent="0.3">
      <c r="A2015" s="29">
        <v>21</v>
      </c>
      <c r="B2015" s="29">
        <v>3</v>
      </c>
      <c r="C2015" s="29">
        <v>25</v>
      </c>
      <c r="D2015" s="28" t="s">
        <v>36</v>
      </c>
      <c r="E2015" s="28" t="s">
        <v>47</v>
      </c>
      <c r="J2015" s="28" t="str">
        <f t="shared" si="64"/>
        <v>B.03</v>
      </c>
      <c r="K2015" s="28" t="str">
        <f t="shared" si="65"/>
        <v>A.03</v>
      </c>
    </row>
    <row r="2016" spans="1:11" x14ac:dyDescent="0.3">
      <c r="A2016" s="29">
        <v>21</v>
      </c>
      <c r="B2016" s="29">
        <v>3</v>
      </c>
      <c r="C2016" s="29">
        <v>26</v>
      </c>
      <c r="D2016" s="28" t="s">
        <v>83</v>
      </c>
      <c r="E2016" s="28" t="s">
        <v>95</v>
      </c>
      <c r="J2016" s="28" t="str">
        <f t="shared" si="64"/>
        <v>J.03</v>
      </c>
      <c r="K2016" s="28" t="str">
        <f t="shared" si="65"/>
        <v>H.03</v>
      </c>
    </row>
    <row r="2017" spans="1:11" x14ac:dyDescent="0.3">
      <c r="A2017" s="29">
        <v>21</v>
      </c>
      <c r="B2017" s="29">
        <v>3</v>
      </c>
      <c r="C2017" s="29">
        <v>27</v>
      </c>
      <c r="D2017" s="28" t="s">
        <v>147</v>
      </c>
      <c r="E2017" s="28" t="s">
        <v>187</v>
      </c>
      <c r="J2017" s="28" t="str">
        <f t="shared" si="64"/>
        <v>U.03</v>
      </c>
      <c r="K2017" s="28" t="str">
        <f t="shared" si="65"/>
        <v>Q.03</v>
      </c>
    </row>
    <row r="2018" spans="1:11" x14ac:dyDescent="0.3">
      <c r="A2018" s="29">
        <v>21</v>
      </c>
      <c r="B2018" s="29">
        <v>3</v>
      </c>
      <c r="C2018" s="29">
        <v>28</v>
      </c>
      <c r="D2018" s="28" t="s">
        <v>65</v>
      </c>
      <c r="E2018" s="28" t="s">
        <v>101</v>
      </c>
      <c r="J2018" s="28" t="str">
        <f t="shared" si="64"/>
        <v>K.03</v>
      </c>
      <c r="K2018" s="28" t="str">
        <f t="shared" si="65"/>
        <v>E.03</v>
      </c>
    </row>
    <row r="2019" spans="1:11" x14ac:dyDescent="0.3">
      <c r="A2019" s="29">
        <v>21</v>
      </c>
      <c r="B2019" s="29">
        <v>3</v>
      </c>
      <c r="C2019" s="29">
        <v>29</v>
      </c>
      <c r="D2019" s="28" t="s">
        <v>59</v>
      </c>
      <c r="E2019" s="28" t="s">
        <v>181</v>
      </c>
      <c r="J2019" s="28" t="str">
        <f t="shared" si="64"/>
        <v>T.03</v>
      </c>
      <c r="K2019" s="28" t="str">
        <f t="shared" si="65"/>
        <v>D.03</v>
      </c>
    </row>
    <row r="2020" spans="1:11" x14ac:dyDescent="0.3">
      <c r="A2020" s="29">
        <v>21</v>
      </c>
      <c r="B2020" s="29">
        <v>3</v>
      </c>
      <c r="C2020" s="29">
        <v>30</v>
      </c>
      <c r="D2020" s="28" t="s">
        <v>113</v>
      </c>
      <c r="E2020" s="28" t="s">
        <v>77</v>
      </c>
      <c r="J2020" s="28" t="str">
        <f t="shared" si="64"/>
        <v>G.03</v>
      </c>
      <c r="K2020" s="28" t="str">
        <f t="shared" si="65"/>
        <v>M.03</v>
      </c>
    </row>
    <row r="2021" spans="1:11" x14ac:dyDescent="0.3">
      <c r="A2021" s="29">
        <v>21</v>
      </c>
      <c r="B2021" s="29">
        <v>3</v>
      </c>
      <c r="C2021" s="29">
        <v>31</v>
      </c>
      <c r="D2021" s="28" t="s">
        <v>71</v>
      </c>
      <c r="E2021" s="28" t="s">
        <v>119</v>
      </c>
      <c r="J2021" s="28" t="str">
        <f t="shared" si="64"/>
        <v>N.03</v>
      </c>
      <c r="K2021" s="28" t="str">
        <f t="shared" si="65"/>
        <v>F.03</v>
      </c>
    </row>
    <row r="2022" spans="1:11" x14ac:dyDescent="0.3">
      <c r="A2022" s="29">
        <v>21</v>
      </c>
      <c r="B2022" s="29">
        <v>3</v>
      </c>
      <c r="C2022" s="29">
        <v>32</v>
      </c>
      <c r="D2022" s="28" t="s">
        <v>114</v>
      </c>
      <c r="E2022" s="28" t="s">
        <v>141</v>
      </c>
      <c r="J2022" s="28" t="str">
        <f t="shared" si="64"/>
        <v>P.03</v>
      </c>
      <c r="K2022" s="28" t="str">
        <f t="shared" si="65"/>
        <v>M.04</v>
      </c>
    </row>
    <row r="2023" spans="1:11" x14ac:dyDescent="0.3">
      <c r="A2023" s="29">
        <v>21</v>
      </c>
      <c r="B2023" s="29">
        <v>3</v>
      </c>
      <c r="C2023" s="29">
        <v>33</v>
      </c>
      <c r="D2023" s="28" t="s">
        <v>182</v>
      </c>
      <c r="E2023" s="28" t="s">
        <v>171</v>
      </c>
      <c r="J2023" s="28" t="str">
        <f t="shared" si="64"/>
        <v>S.04</v>
      </c>
      <c r="K2023" s="28" t="str">
        <f t="shared" si="65"/>
        <v>T.04</v>
      </c>
    </row>
    <row r="2024" spans="1:11" x14ac:dyDescent="0.3">
      <c r="A2024" s="29">
        <v>21</v>
      </c>
      <c r="B2024" s="29">
        <v>3</v>
      </c>
      <c r="C2024" s="29">
        <v>34</v>
      </c>
      <c r="D2024" s="28" t="s">
        <v>148</v>
      </c>
      <c r="E2024" s="28" t="s">
        <v>142</v>
      </c>
      <c r="J2024" s="28" t="str">
        <f t="shared" si="64"/>
        <v>P.04</v>
      </c>
      <c r="K2024" s="28" t="str">
        <f t="shared" si="65"/>
        <v>Q.04</v>
      </c>
    </row>
    <row r="2025" spans="1:11" x14ac:dyDescent="0.3">
      <c r="A2025" s="29">
        <v>21</v>
      </c>
      <c r="B2025" s="29">
        <v>3</v>
      </c>
      <c r="C2025" s="29">
        <v>35</v>
      </c>
      <c r="D2025" s="28" t="s">
        <v>38</v>
      </c>
      <c r="E2025" s="28" t="s">
        <v>72</v>
      </c>
      <c r="J2025" s="28" t="str">
        <f t="shared" si="64"/>
        <v>F.04</v>
      </c>
      <c r="K2025" s="28" t="str">
        <f t="shared" si="65"/>
        <v>A.04</v>
      </c>
    </row>
    <row r="2026" spans="1:11" x14ac:dyDescent="0.3">
      <c r="A2026" s="29">
        <v>21</v>
      </c>
      <c r="B2026" s="29">
        <v>3</v>
      </c>
      <c r="C2026" s="29">
        <v>36</v>
      </c>
      <c r="D2026" s="28" t="s">
        <v>84</v>
      </c>
      <c r="E2026" s="28" t="s">
        <v>48</v>
      </c>
      <c r="J2026" s="28" t="str">
        <f t="shared" si="64"/>
        <v>B.04</v>
      </c>
      <c r="K2026" s="28" t="str">
        <f t="shared" si="65"/>
        <v>H.04</v>
      </c>
    </row>
    <row r="2027" spans="1:11" x14ac:dyDescent="0.3">
      <c r="A2027" s="29">
        <v>21</v>
      </c>
      <c r="B2027" s="29">
        <v>3</v>
      </c>
      <c r="C2027" s="29">
        <v>37</v>
      </c>
      <c r="D2027" s="28" t="s">
        <v>102</v>
      </c>
      <c r="E2027" s="28" t="s">
        <v>154</v>
      </c>
      <c r="J2027" s="28" t="str">
        <f t="shared" si="64"/>
        <v>R.04</v>
      </c>
      <c r="K2027" s="28" t="str">
        <f t="shared" si="65"/>
        <v>K.04</v>
      </c>
    </row>
    <row r="2028" spans="1:11" x14ac:dyDescent="0.3">
      <c r="A2028" s="29">
        <v>21</v>
      </c>
      <c r="B2028" s="29">
        <v>3</v>
      </c>
      <c r="C2028" s="29">
        <v>38</v>
      </c>
      <c r="D2028" s="28" t="s">
        <v>108</v>
      </c>
      <c r="E2028" s="28" t="s">
        <v>188</v>
      </c>
      <c r="J2028" s="28" t="str">
        <f t="shared" si="64"/>
        <v>U.04</v>
      </c>
      <c r="K2028" s="28" t="str">
        <f t="shared" si="65"/>
        <v>L.04</v>
      </c>
    </row>
    <row r="2029" spans="1:11" x14ac:dyDescent="0.3">
      <c r="A2029" s="29">
        <v>21</v>
      </c>
      <c r="B2029" s="29">
        <v>3</v>
      </c>
      <c r="C2029" s="29">
        <v>39</v>
      </c>
      <c r="D2029" s="28" t="s">
        <v>54</v>
      </c>
      <c r="E2029" s="28" t="s">
        <v>78</v>
      </c>
      <c r="J2029" s="28" t="str">
        <f t="shared" si="64"/>
        <v>G.04</v>
      </c>
      <c r="K2029" s="28" t="str">
        <f t="shared" si="65"/>
        <v>C.04</v>
      </c>
    </row>
    <row r="2030" spans="1:11" x14ac:dyDescent="0.3">
      <c r="A2030" s="29">
        <v>21</v>
      </c>
      <c r="B2030" s="29">
        <v>3</v>
      </c>
      <c r="C2030" s="29">
        <v>40</v>
      </c>
      <c r="D2030" s="28" t="s">
        <v>90</v>
      </c>
      <c r="E2030" s="28" t="s">
        <v>66</v>
      </c>
      <c r="J2030" s="28" t="str">
        <f t="shared" si="64"/>
        <v>E.04</v>
      </c>
      <c r="K2030" s="28" t="str">
        <f t="shared" si="65"/>
        <v>I.04</v>
      </c>
    </row>
    <row r="2031" spans="1:11" x14ac:dyDescent="0.3">
      <c r="A2031" s="29">
        <v>21</v>
      </c>
      <c r="B2031" s="29">
        <v>3</v>
      </c>
      <c r="C2031" s="29">
        <v>41</v>
      </c>
      <c r="D2031" s="28" t="s">
        <v>120</v>
      </c>
      <c r="E2031" s="28" t="s">
        <v>136</v>
      </c>
      <c r="J2031" s="28" t="str">
        <f t="shared" si="64"/>
        <v>O.04</v>
      </c>
      <c r="K2031" s="28" t="str">
        <f t="shared" si="65"/>
        <v>N.04</v>
      </c>
    </row>
    <row r="2032" spans="1:11" x14ac:dyDescent="0.3">
      <c r="A2032" s="29">
        <v>21</v>
      </c>
      <c r="B2032" s="29">
        <v>3</v>
      </c>
      <c r="C2032" s="29">
        <v>42</v>
      </c>
      <c r="D2032" s="28" t="s">
        <v>60</v>
      </c>
      <c r="E2032" s="28" t="s">
        <v>96</v>
      </c>
      <c r="J2032" s="28" t="str">
        <f t="shared" si="64"/>
        <v>J.04</v>
      </c>
      <c r="K2032" s="28" t="str">
        <f t="shared" si="65"/>
        <v>D.04</v>
      </c>
    </row>
    <row r="2033" spans="1:11" x14ac:dyDescent="0.3">
      <c r="A2033" s="29">
        <v>21</v>
      </c>
      <c r="B2033" s="29">
        <v>3</v>
      </c>
      <c r="C2033" s="29">
        <v>43</v>
      </c>
      <c r="D2033" s="28" t="s">
        <v>183</v>
      </c>
      <c r="E2033" s="28" t="s">
        <v>189</v>
      </c>
      <c r="J2033" s="28" t="str">
        <f t="shared" si="64"/>
        <v>U.05</v>
      </c>
      <c r="K2033" s="28" t="str">
        <f t="shared" si="65"/>
        <v>T.05</v>
      </c>
    </row>
    <row r="2034" spans="1:11" x14ac:dyDescent="0.3">
      <c r="A2034" s="29">
        <v>21</v>
      </c>
      <c r="B2034" s="29">
        <v>3</v>
      </c>
      <c r="C2034" s="29">
        <v>44</v>
      </c>
      <c r="D2034" s="28" t="s">
        <v>109</v>
      </c>
      <c r="E2034" s="28" t="s">
        <v>115</v>
      </c>
      <c r="J2034" s="28" t="str">
        <f t="shared" si="64"/>
        <v>M.05</v>
      </c>
      <c r="K2034" s="28" t="str">
        <f t="shared" si="65"/>
        <v>L.05</v>
      </c>
    </row>
    <row r="2035" spans="1:11" x14ac:dyDescent="0.3">
      <c r="A2035" s="29">
        <v>21</v>
      </c>
      <c r="B2035" s="29">
        <v>3</v>
      </c>
      <c r="C2035" s="29">
        <v>45</v>
      </c>
      <c r="D2035" s="28" t="s">
        <v>91</v>
      </c>
      <c r="E2035" s="28" t="s">
        <v>155</v>
      </c>
      <c r="J2035" s="28" t="str">
        <f t="shared" si="64"/>
        <v>R.05</v>
      </c>
      <c r="K2035" s="28" t="str">
        <f t="shared" si="65"/>
        <v>I.05</v>
      </c>
    </row>
    <row r="2036" spans="1:11" x14ac:dyDescent="0.3">
      <c r="A2036" s="29">
        <v>21</v>
      </c>
      <c r="B2036" s="29">
        <v>3</v>
      </c>
      <c r="C2036" s="29">
        <v>46</v>
      </c>
      <c r="D2036" s="28" t="s">
        <v>49</v>
      </c>
      <c r="E2036" s="28" t="s">
        <v>61</v>
      </c>
      <c r="J2036" s="28" t="str">
        <f t="shared" si="64"/>
        <v>D.05</v>
      </c>
      <c r="K2036" s="28" t="str">
        <f t="shared" si="65"/>
        <v>B.05</v>
      </c>
    </row>
    <row r="2037" spans="1:11" x14ac:dyDescent="0.3">
      <c r="A2037" s="29">
        <v>21</v>
      </c>
      <c r="B2037" s="29">
        <v>3</v>
      </c>
      <c r="C2037" s="29">
        <v>47</v>
      </c>
      <c r="D2037" s="28" t="s">
        <v>85</v>
      </c>
      <c r="E2037" s="28" t="s">
        <v>79</v>
      </c>
      <c r="J2037" s="28" t="str">
        <f t="shared" si="64"/>
        <v>G.05</v>
      </c>
      <c r="K2037" s="28" t="str">
        <f t="shared" si="65"/>
        <v>H.05</v>
      </c>
    </row>
    <row r="2038" spans="1:11" x14ac:dyDescent="0.3">
      <c r="A2038" s="29">
        <v>21</v>
      </c>
      <c r="B2038" s="29">
        <v>3</v>
      </c>
      <c r="C2038" s="29">
        <v>48</v>
      </c>
      <c r="D2038" s="28" t="s">
        <v>40</v>
      </c>
      <c r="E2038" s="28" t="s">
        <v>97</v>
      </c>
      <c r="J2038" s="28" t="str">
        <f t="shared" si="64"/>
        <v>J.05</v>
      </c>
      <c r="K2038" s="28" t="str">
        <f t="shared" si="65"/>
        <v>A.05</v>
      </c>
    </row>
    <row r="2039" spans="1:11" x14ac:dyDescent="0.3">
      <c r="A2039" s="29">
        <v>21</v>
      </c>
      <c r="B2039" s="29">
        <v>3</v>
      </c>
      <c r="C2039" s="29">
        <v>49</v>
      </c>
      <c r="D2039" s="28" t="s">
        <v>55</v>
      </c>
      <c r="E2039" s="28" t="s">
        <v>121</v>
      </c>
      <c r="J2039" s="28" t="str">
        <f t="shared" si="64"/>
        <v>N.05</v>
      </c>
      <c r="K2039" s="28" t="str">
        <f t="shared" si="65"/>
        <v>C.05</v>
      </c>
    </row>
    <row r="2040" spans="1:11" x14ac:dyDescent="0.3">
      <c r="A2040" s="29">
        <v>21</v>
      </c>
      <c r="B2040" s="29">
        <v>3</v>
      </c>
      <c r="C2040" s="29">
        <v>50</v>
      </c>
      <c r="D2040" s="28" t="s">
        <v>143</v>
      </c>
      <c r="E2040" s="28" t="s">
        <v>137</v>
      </c>
      <c r="J2040" s="28" t="str">
        <f t="shared" si="64"/>
        <v>O.05</v>
      </c>
      <c r="K2040" s="28" t="str">
        <f t="shared" si="65"/>
        <v>P.05</v>
      </c>
    </row>
    <row r="2041" spans="1:11" x14ac:dyDescent="0.3">
      <c r="A2041" s="29">
        <v>21</v>
      </c>
      <c r="B2041" s="29">
        <v>3</v>
      </c>
      <c r="C2041" s="29">
        <v>51</v>
      </c>
      <c r="D2041" s="28" t="s">
        <v>67</v>
      </c>
      <c r="E2041" s="28" t="s">
        <v>73</v>
      </c>
      <c r="J2041" s="28" t="str">
        <f t="shared" si="64"/>
        <v>F.05</v>
      </c>
      <c r="K2041" s="28" t="str">
        <f t="shared" si="65"/>
        <v>E.05</v>
      </c>
    </row>
    <row r="2042" spans="1:11" x14ac:dyDescent="0.3">
      <c r="A2042" s="29">
        <v>21</v>
      </c>
      <c r="B2042" s="29">
        <v>3</v>
      </c>
      <c r="C2042" s="29">
        <v>52</v>
      </c>
      <c r="D2042" s="28" t="s">
        <v>103</v>
      </c>
      <c r="E2042" s="28" t="s">
        <v>149</v>
      </c>
      <c r="J2042" s="28" t="str">
        <f t="shared" si="64"/>
        <v>Q.05</v>
      </c>
      <c r="K2042" s="28" t="str">
        <f t="shared" si="65"/>
        <v>K.05</v>
      </c>
    </row>
    <row r="2043" spans="1:11" x14ac:dyDescent="0.3">
      <c r="A2043" s="29">
        <v>21</v>
      </c>
      <c r="B2043" s="29">
        <v>3</v>
      </c>
      <c r="C2043" s="29">
        <v>53</v>
      </c>
      <c r="D2043" s="28" t="s">
        <v>156</v>
      </c>
      <c r="E2043" s="28" t="s">
        <v>172</v>
      </c>
      <c r="J2043" s="28" t="str">
        <f t="shared" si="64"/>
        <v>S.05</v>
      </c>
      <c r="K2043" s="28" t="str">
        <f t="shared" si="65"/>
        <v>R.06</v>
      </c>
    </row>
    <row r="2044" spans="1:11" x14ac:dyDescent="0.3">
      <c r="A2044" s="29">
        <v>21</v>
      </c>
      <c r="B2044" s="29">
        <v>3</v>
      </c>
      <c r="C2044" s="29">
        <v>54</v>
      </c>
      <c r="D2044" s="28" t="s">
        <v>86</v>
      </c>
      <c r="E2044" s="28" t="s">
        <v>74</v>
      </c>
      <c r="J2044" s="28" t="str">
        <f t="shared" si="64"/>
        <v>F.06</v>
      </c>
      <c r="K2044" s="28" t="str">
        <f t="shared" si="65"/>
        <v>H.06</v>
      </c>
    </row>
    <row r="2045" spans="1:11" x14ac:dyDescent="0.3">
      <c r="A2045" s="29">
        <v>21</v>
      </c>
      <c r="B2045" s="29">
        <v>3</v>
      </c>
      <c r="C2045" s="29">
        <v>55</v>
      </c>
      <c r="D2045" s="28" t="s">
        <v>190</v>
      </c>
      <c r="E2045" s="28" t="s">
        <v>98</v>
      </c>
      <c r="J2045" s="28" t="str">
        <f t="shared" si="64"/>
        <v>J.06</v>
      </c>
      <c r="K2045" s="28" t="str">
        <f t="shared" si="65"/>
        <v>U.06</v>
      </c>
    </row>
    <row r="2046" spans="1:11" x14ac:dyDescent="0.3">
      <c r="A2046" s="29">
        <v>21</v>
      </c>
      <c r="B2046" s="29">
        <v>3</v>
      </c>
      <c r="C2046" s="29">
        <v>56</v>
      </c>
      <c r="D2046" s="28" t="s">
        <v>56</v>
      </c>
      <c r="E2046" s="28" t="s">
        <v>144</v>
      </c>
      <c r="J2046" s="28" t="str">
        <f t="shared" si="64"/>
        <v>P.06</v>
      </c>
      <c r="K2046" s="28" t="str">
        <f t="shared" si="65"/>
        <v>C.06</v>
      </c>
    </row>
    <row r="2047" spans="1:11" x14ac:dyDescent="0.3">
      <c r="A2047" s="29">
        <v>21</v>
      </c>
      <c r="B2047" s="29">
        <v>3</v>
      </c>
      <c r="C2047" s="29">
        <v>57</v>
      </c>
      <c r="D2047" s="28" t="s">
        <v>42</v>
      </c>
      <c r="E2047" s="28" t="s">
        <v>92</v>
      </c>
      <c r="J2047" s="28" t="str">
        <f t="shared" si="64"/>
        <v>I.06</v>
      </c>
      <c r="K2047" s="28" t="str">
        <f t="shared" si="65"/>
        <v>A.06</v>
      </c>
    </row>
    <row r="2048" spans="1:11" x14ac:dyDescent="0.3">
      <c r="A2048" s="29">
        <v>21</v>
      </c>
      <c r="B2048" s="29">
        <v>3</v>
      </c>
      <c r="C2048" s="29">
        <v>58</v>
      </c>
      <c r="D2048" s="28" t="s">
        <v>138</v>
      </c>
      <c r="E2048" s="28" t="s">
        <v>116</v>
      </c>
      <c r="J2048" s="28" t="str">
        <f t="shared" si="64"/>
        <v>M.06</v>
      </c>
      <c r="K2048" s="28" t="str">
        <f t="shared" si="65"/>
        <v>O.06</v>
      </c>
    </row>
    <row r="2049" spans="1:11" x14ac:dyDescent="0.3">
      <c r="A2049" s="29">
        <v>21</v>
      </c>
      <c r="B2049" s="29">
        <v>3</v>
      </c>
      <c r="C2049" s="29">
        <v>59</v>
      </c>
      <c r="D2049" s="28" t="s">
        <v>68</v>
      </c>
      <c r="E2049" s="28" t="s">
        <v>173</v>
      </c>
      <c r="J2049" s="28" t="str">
        <f t="shared" si="64"/>
        <v>S.06</v>
      </c>
      <c r="K2049" s="28" t="str">
        <f t="shared" si="65"/>
        <v>E.06</v>
      </c>
    </row>
    <row r="2050" spans="1:11" x14ac:dyDescent="0.3">
      <c r="A2050" s="29">
        <v>21</v>
      </c>
      <c r="B2050" s="29">
        <v>3</v>
      </c>
      <c r="C2050" s="29">
        <v>60</v>
      </c>
      <c r="D2050" s="28" t="s">
        <v>80</v>
      </c>
      <c r="E2050" s="28" t="s">
        <v>150</v>
      </c>
      <c r="J2050" s="28" t="str">
        <f t="shared" si="64"/>
        <v>Q.06</v>
      </c>
      <c r="K2050" s="28" t="str">
        <f t="shared" si="65"/>
        <v>G.06</v>
      </c>
    </row>
    <row r="2051" spans="1:11" x14ac:dyDescent="0.3">
      <c r="A2051" s="29">
        <v>21</v>
      </c>
      <c r="B2051" s="29">
        <v>3</v>
      </c>
      <c r="C2051" s="29">
        <v>61</v>
      </c>
      <c r="D2051" s="28" t="s">
        <v>122</v>
      </c>
      <c r="E2051" s="28" t="s">
        <v>62</v>
      </c>
      <c r="J2051" s="28" t="str">
        <f t="shared" si="64"/>
        <v>D.06</v>
      </c>
      <c r="K2051" s="28" t="str">
        <f t="shared" si="65"/>
        <v>N.06</v>
      </c>
    </row>
    <row r="2052" spans="1:11" x14ac:dyDescent="0.3">
      <c r="A2052" s="29">
        <v>21</v>
      </c>
      <c r="B2052" s="29">
        <v>3</v>
      </c>
      <c r="C2052" s="29">
        <v>62</v>
      </c>
      <c r="D2052" s="28" t="s">
        <v>110</v>
      </c>
      <c r="E2052" s="28" t="s">
        <v>104</v>
      </c>
      <c r="J2052" s="28" t="str">
        <f t="shared" si="64"/>
        <v>K.06</v>
      </c>
      <c r="K2052" s="28" t="str">
        <f t="shared" si="65"/>
        <v>L.06</v>
      </c>
    </row>
    <row r="2053" spans="1:11" x14ac:dyDescent="0.3">
      <c r="A2053" s="29">
        <v>21</v>
      </c>
      <c r="B2053" s="29">
        <v>3</v>
      </c>
      <c r="C2053" s="29">
        <v>63</v>
      </c>
      <c r="D2053" s="28" t="s">
        <v>50</v>
      </c>
      <c r="E2053" s="28" t="s">
        <v>184</v>
      </c>
      <c r="J2053" s="28" t="str">
        <f t="shared" si="64"/>
        <v>T.06</v>
      </c>
      <c r="K2053" s="28" t="str">
        <f t="shared" si="65"/>
        <v>B.06</v>
      </c>
    </row>
    <row r="2054" spans="1:11" x14ac:dyDescent="0.3">
      <c r="A2054" s="29">
        <v>22</v>
      </c>
      <c r="B2054" s="29">
        <v>1</v>
      </c>
      <c r="C2054" s="29">
        <v>1</v>
      </c>
      <c r="D2054" s="28" t="s">
        <v>87</v>
      </c>
      <c r="E2054" s="28" t="s">
        <v>145</v>
      </c>
      <c r="J2054" s="28" t="str">
        <f t="shared" si="64"/>
        <v>Q.01</v>
      </c>
      <c r="K2054" s="28" t="str">
        <f t="shared" si="65"/>
        <v>I.01</v>
      </c>
    </row>
    <row r="2055" spans="1:11" x14ac:dyDescent="0.3">
      <c r="A2055" s="29">
        <v>22</v>
      </c>
      <c r="B2055" s="29">
        <v>1</v>
      </c>
      <c r="C2055" s="29">
        <v>2</v>
      </c>
      <c r="D2055" s="28" t="s">
        <v>45</v>
      </c>
      <c r="E2055" s="28" t="s">
        <v>32</v>
      </c>
      <c r="J2055" s="28" t="str">
        <f t="shared" si="64"/>
        <v>A.01</v>
      </c>
      <c r="K2055" s="28" t="str">
        <f t="shared" si="65"/>
        <v>B.01</v>
      </c>
    </row>
    <row r="2056" spans="1:11" x14ac:dyDescent="0.3">
      <c r="A2056" s="29">
        <v>22</v>
      </c>
      <c r="B2056" s="29">
        <v>1</v>
      </c>
      <c r="C2056" s="29">
        <v>3</v>
      </c>
      <c r="D2056" s="28" t="s">
        <v>185</v>
      </c>
      <c r="E2056" s="28" t="s">
        <v>139</v>
      </c>
      <c r="J2056" s="28" t="str">
        <f t="shared" si="64"/>
        <v>P.01</v>
      </c>
      <c r="K2056" s="28" t="str">
        <f t="shared" si="65"/>
        <v>U.01</v>
      </c>
    </row>
    <row r="2057" spans="1:11" x14ac:dyDescent="0.3">
      <c r="A2057" s="29">
        <v>22</v>
      </c>
      <c r="B2057" s="29">
        <v>1</v>
      </c>
      <c r="C2057" s="29">
        <v>4</v>
      </c>
      <c r="D2057" s="28" t="s">
        <v>191</v>
      </c>
      <c r="E2057" s="28" t="s">
        <v>57</v>
      </c>
      <c r="J2057" s="28" t="str">
        <f t="shared" si="64"/>
        <v>D.01</v>
      </c>
      <c r="K2057" s="28" t="str">
        <f t="shared" si="65"/>
        <v>V.01</v>
      </c>
    </row>
    <row r="2058" spans="1:11" x14ac:dyDescent="0.3">
      <c r="A2058" s="29">
        <v>22</v>
      </c>
      <c r="B2058" s="29">
        <v>1</v>
      </c>
      <c r="C2058" s="29">
        <v>5</v>
      </c>
      <c r="D2058" s="28" t="s">
        <v>151</v>
      </c>
      <c r="E2058" s="28" t="s">
        <v>117</v>
      </c>
      <c r="J2058" s="28" t="str">
        <f t="shared" si="64"/>
        <v>N.01</v>
      </c>
      <c r="K2058" s="28" t="str">
        <f t="shared" si="65"/>
        <v>R.01</v>
      </c>
    </row>
    <row r="2059" spans="1:11" x14ac:dyDescent="0.3">
      <c r="A2059" s="29">
        <v>22</v>
      </c>
      <c r="B2059" s="29">
        <v>1</v>
      </c>
      <c r="C2059" s="29">
        <v>6</v>
      </c>
      <c r="D2059" s="28" t="s">
        <v>81</v>
      </c>
      <c r="E2059" s="28" t="s">
        <v>51</v>
      </c>
      <c r="J2059" s="28" t="str">
        <f t="shared" si="64"/>
        <v>C.01</v>
      </c>
      <c r="K2059" s="28" t="str">
        <f t="shared" si="65"/>
        <v>H.01</v>
      </c>
    </row>
    <row r="2060" spans="1:11" x14ac:dyDescent="0.3">
      <c r="A2060" s="29">
        <v>22</v>
      </c>
      <c r="B2060" s="29">
        <v>1</v>
      </c>
      <c r="C2060" s="29">
        <v>7</v>
      </c>
      <c r="D2060" s="28" t="s">
        <v>127</v>
      </c>
      <c r="E2060" s="28" t="s">
        <v>105</v>
      </c>
      <c r="J2060" s="28" t="str">
        <f t="shared" si="64"/>
        <v>L.01</v>
      </c>
      <c r="K2060" s="28" t="str">
        <f t="shared" si="65"/>
        <v>O.01</v>
      </c>
    </row>
    <row r="2061" spans="1:11" x14ac:dyDescent="0.3">
      <c r="A2061" s="29">
        <v>22</v>
      </c>
      <c r="B2061" s="29">
        <v>1</v>
      </c>
      <c r="C2061" s="29">
        <v>8</v>
      </c>
      <c r="D2061" s="28" t="s">
        <v>99</v>
      </c>
      <c r="E2061" s="28" t="s">
        <v>69</v>
      </c>
      <c r="J2061" s="28" t="str">
        <f t="shared" si="64"/>
        <v>F.01</v>
      </c>
      <c r="K2061" s="28" t="str">
        <f t="shared" si="65"/>
        <v>K.01</v>
      </c>
    </row>
    <row r="2062" spans="1:11" x14ac:dyDescent="0.3">
      <c r="A2062" s="29">
        <v>22</v>
      </c>
      <c r="B2062" s="29">
        <v>1</v>
      </c>
      <c r="C2062" s="29">
        <v>9</v>
      </c>
      <c r="D2062" s="28" t="s">
        <v>168</v>
      </c>
      <c r="E2062" s="28" t="s">
        <v>93</v>
      </c>
      <c r="J2062" s="28" t="str">
        <f t="shared" si="64"/>
        <v>J.01</v>
      </c>
      <c r="K2062" s="28" t="str">
        <f t="shared" si="65"/>
        <v>S.01</v>
      </c>
    </row>
    <row r="2063" spans="1:11" x14ac:dyDescent="0.3">
      <c r="A2063" s="29">
        <v>22</v>
      </c>
      <c r="B2063" s="29">
        <v>1</v>
      </c>
      <c r="C2063" s="29">
        <v>10</v>
      </c>
      <c r="D2063" s="28" t="s">
        <v>63</v>
      </c>
      <c r="E2063" s="28" t="s">
        <v>111</v>
      </c>
      <c r="J2063" s="28" t="str">
        <f t="shared" si="64"/>
        <v>M.01</v>
      </c>
      <c r="K2063" s="28" t="str">
        <f t="shared" si="65"/>
        <v>E.01</v>
      </c>
    </row>
    <row r="2064" spans="1:11" x14ac:dyDescent="0.3">
      <c r="A2064" s="29">
        <v>22</v>
      </c>
      <c r="B2064" s="29">
        <v>1</v>
      </c>
      <c r="C2064" s="29">
        <v>11</v>
      </c>
      <c r="D2064" s="28" t="s">
        <v>179</v>
      </c>
      <c r="E2064" s="28" t="s">
        <v>75</v>
      </c>
      <c r="J2064" s="28" t="str">
        <f t="shared" si="64"/>
        <v>G.01</v>
      </c>
      <c r="K2064" s="28" t="str">
        <f t="shared" si="65"/>
        <v>T.01</v>
      </c>
    </row>
    <row r="2065" spans="1:11" x14ac:dyDescent="0.3">
      <c r="A2065" s="29">
        <v>22</v>
      </c>
      <c r="B2065" s="29">
        <v>1</v>
      </c>
      <c r="C2065" s="29">
        <v>12</v>
      </c>
      <c r="D2065" s="28" t="s">
        <v>140</v>
      </c>
      <c r="E2065" s="28" t="s">
        <v>64</v>
      </c>
      <c r="J2065" s="28" t="str">
        <f t="shared" si="64"/>
        <v>E.02</v>
      </c>
      <c r="K2065" s="28" t="str">
        <f t="shared" si="65"/>
        <v>P.02</v>
      </c>
    </row>
    <row r="2066" spans="1:11" x14ac:dyDescent="0.3">
      <c r="A2066" s="29">
        <v>22</v>
      </c>
      <c r="B2066" s="29">
        <v>1</v>
      </c>
      <c r="C2066" s="29">
        <v>13</v>
      </c>
      <c r="D2066" s="28" t="s">
        <v>82</v>
      </c>
      <c r="E2066" s="28" t="s">
        <v>46</v>
      </c>
      <c r="J2066" s="28" t="str">
        <f t="shared" si="64"/>
        <v>B.02</v>
      </c>
      <c r="K2066" s="28" t="str">
        <f t="shared" si="65"/>
        <v>H.02</v>
      </c>
    </row>
    <row r="2067" spans="1:11" x14ac:dyDescent="0.3">
      <c r="A2067" s="29">
        <v>22</v>
      </c>
      <c r="B2067" s="29">
        <v>1</v>
      </c>
      <c r="C2067" s="29">
        <v>14</v>
      </c>
      <c r="D2067" s="28" t="s">
        <v>58</v>
      </c>
      <c r="E2067" s="28" t="s">
        <v>76</v>
      </c>
      <c r="J2067" s="28" t="str">
        <f t="shared" si="64"/>
        <v>G.02</v>
      </c>
      <c r="K2067" s="28" t="str">
        <f t="shared" si="65"/>
        <v>D.02</v>
      </c>
    </row>
    <row r="2068" spans="1:11" x14ac:dyDescent="0.3">
      <c r="A2068" s="29">
        <v>22</v>
      </c>
      <c r="B2068" s="29">
        <v>1</v>
      </c>
      <c r="C2068" s="29">
        <v>15</v>
      </c>
      <c r="D2068" s="28" t="s">
        <v>180</v>
      </c>
      <c r="E2068" s="28" t="s">
        <v>88</v>
      </c>
      <c r="J2068" s="28" t="str">
        <f t="shared" si="64"/>
        <v>I.02</v>
      </c>
      <c r="K2068" s="28" t="str">
        <f t="shared" si="65"/>
        <v>T.02</v>
      </c>
    </row>
    <row r="2069" spans="1:11" x14ac:dyDescent="0.3">
      <c r="A2069" s="29">
        <v>22</v>
      </c>
      <c r="B2069" s="29">
        <v>1</v>
      </c>
      <c r="C2069" s="29">
        <v>16</v>
      </c>
      <c r="D2069" s="28" t="s">
        <v>94</v>
      </c>
      <c r="E2069" s="28" t="s">
        <v>152</v>
      </c>
      <c r="J2069" s="28" t="str">
        <f t="shared" si="64"/>
        <v>R.02</v>
      </c>
      <c r="K2069" s="28" t="str">
        <f t="shared" si="65"/>
        <v>J.02</v>
      </c>
    </row>
    <row r="2070" spans="1:11" x14ac:dyDescent="0.3">
      <c r="A2070" s="29">
        <v>22</v>
      </c>
      <c r="B2070" s="29">
        <v>1</v>
      </c>
      <c r="C2070" s="29">
        <v>17</v>
      </c>
      <c r="D2070" s="28" t="s">
        <v>118</v>
      </c>
      <c r="E2070" s="28" t="s">
        <v>112</v>
      </c>
      <c r="J2070" s="28" t="str">
        <f t="shared" si="64"/>
        <v>M.02</v>
      </c>
      <c r="K2070" s="28" t="str">
        <f t="shared" si="65"/>
        <v>N.02</v>
      </c>
    </row>
    <row r="2071" spans="1:11" x14ac:dyDescent="0.3">
      <c r="A2071" s="29">
        <v>22</v>
      </c>
      <c r="B2071" s="29">
        <v>1</v>
      </c>
      <c r="C2071" s="29">
        <v>18</v>
      </c>
      <c r="D2071" s="28" t="s">
        <v>34</v>
      </c>
      <c r="E2071" s="28" t="s">
        <v>134</v>
      </c>
      <c r="J2071" s="28" t="str">
        <f t="shared" si="64"/>
        <v>O.02</v>
      </c>
      <c r="K2071" s="28" t="str">
        <f t="shared" si="65"/>
        <v>A.02</v>
      </c>
    </row>
    <row r="2072" spans="1:11" x14ac:dyDescent="0.3">
      <c r="A2072" s="29">
        <v>22</v>
      </c>
      <c r="B2072" s="29">
        <v>1</v>
      </c>
      <c r="C2072" s="29">
        <v>19</v>
      </c>
      <c r="D2072" s="28" t="s">
        <v>52</v>
      </c>
      <c r="E2072" s="28" t="s">
        <v>146</v>
      </c>
      <c r="J2072" s="28" t="str">
        <f t="shared" si="64"/>
        <v>Q.02</v>
      </c>
      <c r="K2072" s="28" t="str">
        <f t="shared" si="65"/>
        <v>C.02</v>
      </c>
    </row>
    <row r="2073" spans="1:11" x14ac:dyDescent="0.3">
      <c r="A2073" s="29">
        <v>22</v>
      </c>
      <c r="B2073" s="29">
        <v>1</v>
      </c>
      <c r="C2073" s="29">
        <v>20</v>
      </c>
      <c r="D2073" s="28" t="s">
        <v>106</v>
      </c>
      <c r="E2073" s="28" t="s">
        <v>100</v>
      </c>
      <c r="J2073" s="28" t="str">
        <f t="shared" si="64"/>
        <v>K.02</v>
      </c>
      <c r="K2073" s="28" t="str">
        <f t="shared" si="65"/>
        <v>L.02</v>
      </c>
    </row>
    <row r="2074" spans="1:11" x14ac:dyDescent="0.3">
      <c r="A2074" s="29">
        <v>22</v>
      </c>
      <c r="B2074" s="29">
        <v>1</v>
      </c>
      <c r="C2074" s="29">
        <v>21</v>
      </c>
      <c r="D2074" s="28" t="s">
        <v>169</v>
      </c>
      <c r="E2074" s="28" t="s">
        <v>70</v>
      </c>
      <c r="J2074" s="28" t="str">
        <f t="shared" si="64"/>
        <v>F.02</v>
      </c>
      <c r="K2074" s="28" t="str">
        <f t="shared" si="65"/>
        <v>S.02</v>
      </c>
    </row>
    <row r="2075" spans="1:11" x14ac:dyDescent="0.3">
      <c r="A2075" s="29">
        <v>22</v>
      </c>
      <c r="B2075" s="29">
        <v>1</v>
      </c>
      <c r="C2075" s="29">
        <v>22</v>
      </c>
      <c r="D2075" s="28" t="s">
        <v>186</v>
      </c>
      <c r="E2075" s="28" t="s">
        <v>192</v>
      </c>
      <c r="J2075" s="28" t="str">
        <f t="shared" si="64"/>
        <v>V.02</v>
      </c>
      <c r="K2075" s="28" t="str">
        <f t="shared" si="65"/>
        <v>U.02</v>
      </c>
    </row>
    <row r="2076" spans="1:11" x14ac:dyDescent="0.3">
      <c r="A2076" s="29">
        <v>22</v>
      </c>
      <c r="B2076" s="29">
        <v>1</v>
      </c>
      <c r="C2076" s="29">
        <v>23</v>
      </c>
      <c r="D2076" s="28" t="s">
        <v>113</v>
      </c>
      <c r="E2076" s="28" t="s">
        <v>193</v>
      </c>
      <c r="J2076" s="28" t="str">
        <f t="shared" si="64"/>
        <v>V.03</v>
      </c>
      <c r="K2076" s="28" t="str">
        <f t="shared" si="65"/>
        <v>M.03</v>
      </c>
    </row>
    <row r="2077" spans="1:11" x14ac:dyDescent="0.3">
      <c r="A2077" s="29">
        <v>22</v>
      </c>
      <c r="B2077" s="29">
        <v>1</v>
      </c>
      <c r="C2077" s="29">
        <v>24</v>
      </c>
      <c r="D2077" s="28" t="s">
        <v>83</v>
      </c>
      <c r="E2077" s="28" t="s">
        <v>71</v>
      </c>
      <c r="J2077" s="28" t="str">
        <f t="shared" ref="J2077:J2140" si="66">E2077</f>
        <v>F.03</v>
      </c>
      <c r="K2077" s="28" t="str">
        <f t="shared" ref="K2077:K2140" si="67">D2077</f>
        <v>H.03</v>
      </c>
    </row>
    <row r="2078" spans="1:11" x14ac:dyDescent="0.3">
      <c r="A2078" s="29">
        <v>22</v>
      </c>
      <c r="B2078" s="29">
        <v>1</v>
      </c>
      <c r="C2078" s="29">
        <v>25</v>
      </c>
      <c r="D2078" s="28" t="s">
        <v>95</v>
      </c>
      <c r="E2078" s="28" t="s">
        <v>119</v>
      </c>
      <c r="J2078" s="28" t="str">
        <f t="shared" si="66"/>
        <v>N.03</v>
      </c>
      <c r="K2078" s="28" t="str">
        <f t="shared" si="67"/>
        <v>J.03</v>
      </c>
    </row>
    <row r="2079" spans="1:11" x14ac:dyDescent="0.3">
      <c r="A2079" s="29">
        <v>22</v>
      </c>
      <c r="B2079" s="29">
        <v>1</v>
      </c>
      <c r="C2079" s="29">
        <v>26</v>
      </c>
      <c r="D2079" s="28" t="s">
        <v>141</v>
      </c>
      <c r="E2079" s="28" t="s">
        <v>170</v>
      </c>
      <c r="J2079" s="28" t="str">
        <f t="shared" si="66"/>
        <v>S.03</v>
      </c>
      <c r="K2079" s="28" t="str">
        <f t="shared" si="67"/>
        <v>P.03</v>
      </c>
    </row>
    <row r="2080" spans="1:11" x14ac:dyDescent="0.3">
      <c r="A2080" s="29">
        <v>22</v>
      </c>
      <c r="B2080" s="29">
        <v>1</v>
      </c>
      <c r="C2080" s="29">
        <v>27</v>
      </c>
      <c r="D2080" s="28" t="s">
        <v>36</v>
      </c>
      <c r="E2080" s="28" t="s">
        <v>65</v>
      </c>
      <c r="J2080" s="28" t="str">
        <f t="shared" si="66"/>
        <v>E.03</v>
      </c>
      <c r="K2080" s="28" t="str">
        <f t="shared" si="67"/>
        <v>A.03</v>
      </c>
    </row>
    <row r="2081" spans="1:11" x14ac:dyDescent="0.3">
      <c r="A2081" s="29">
        <v>22</v>
      </c>
      <c r="B2081" s="29">
        <v>1</v>
      </c>
      <c r="C2081" s="29">
        <v>28</v>
      </c>
      <c r="D2081" s="28" t="s">
        <v>187</v>
      </c>
      <c r="E2081" s="28" t="s">
        <v>107</v>
      </c>
      <c r="J2081" s="28" t="str">
        <f t="shared" si="66"/>
        <v>L.03</v>
      </c>
      <c r="K2081" s="28" t="str">
        <f t="shared" si="67"/>
        <v>U.03</v>
      </c>
    </row>
    <row r="2082" spans="1:11" x14ac:dyDescent="0.3">
      <c r="A2082" s="29">
        <v>22</v>
      </c>
      <c r="B2082" s="29">
        <v>1</v>
      </c>
      <c r="C2082" s="29">
        <v>29</v>
      </c>
      <c r="D2082" s="28" t="s">
        <v>101</v>
      </c>
      <c r="E2082" s="28" t="s">
        <v>135</v>
      </c>
      <c r="J2082" s="28" t="str">
        <f t="shared" si="66"/>
        <v>O.03</v>
      </c>
      <c r="K2082" s="28" t="str">
        <f t="shared" si="67"/>
        <v>K.03</v>
      </c>
    </row>
    <row r="2083" spans="1:11" x14ac:dyDescent="0.3">
      <c r="A2083" s="29">
        <v>22</v>
      </c>
      <c r="B2083" s="29">
        <v>1</v>
      </c>
      <c r="C2083" s="29">
        <v>30</v>
      </c>
      <c r="D2083" s="28" t="s">
        <v>147</v>
      </c>
      <c r="E2083" s="28" t="s">
        <v>47</v>
      </c>
      <c r="J2083" s="28" t="str">
        <f t="shared" si="66"/>
        <v>B.03</v>
      </c>
      <c r="K2083" s="28" t="str">
        <f t="shared" si="67"/>
        <v>Q.03</v>
      </c>
    </row>
    <row r="2084" spans="1:11" x14ac:dyDescent="0.3">
      <c r="A2084" s="29">
        <v>22</v>
      </c>
      <c r="B2084" s="29">
        <v>1</v>
      </c>
      <c r="C2084" s="29">
        <v>31</v>
      </c>
      <c r="D2084" s="28" t="s">
        <v>153</v>
      </c>
      <c r="E2084" s="28" t="s">
        <v>181</v>
      </c>
      <c r="J2084" s="28" t="str">
        <f t="shared" si="66"/>
        <v>T.03</v>
      </c>
      <c r="K2084" s="28" t="str">
        <f t="shared" si="67"/>
        <v>R.03</v>
      </c>
    </row>
    <row r="2085" spans="1:11" x14ac:dyDescent="0.3">
      <c r="A2085" s="29">
        <v>22</v>
      </c>
      <c r="B2085" s="29">
        <v>1</v>
      </c>
      <c r="C2085" s="29">
        <v>32</v>
      </c>
      <c r="D2085" s="28" t="s">
        <v>53</v>
      </c>
      <c r="E2085" s="28" t="s">
        <v>77</v>
      </c>
      <c r="J2085" s="28" t="str">
        <f t="shared" si="66"/>
        <v>G.03</v>
      </c>
      <c r="K2085" s="28" t="str">
        <f t="shared" si="67"/>
        <v>C.03</v>
      </c>
    </row>
    <row r="2086" spans="1:11" x14ac:dyDescent="0.3">
      <c r="A2086" s="29">
        <v>22</v>
      </c>
      <c r="B2086" s="29">
        <v>1</v>
      </c>
      <c r="C2086" s="29">
        <v>33</v>
      </c>
      <c r="D2086" s="28" t="s">
        <v>59</v>
      </c>
      <c r="E2086" s="28" t="s">
        <v>89</v>
      </c>
      <c r="J2086" s="28" t="str">
        <f t="shared" si="66"/>
        <v>I.03</v>
      </c>
      <c r="K2086" s="28" t="str">
        <f t="shared" si="67"/>
        <v>D.03</v>
      </c>
    </row>
    <row r="2087" spans="1:11" x14ac:dyDescent="0.3">
      <c r="A2087" s="29">
        <v>22</v>
      </c>
      <c r="B2087" s="29">
        <v>1</v>
      </c>
      <c r="C2087" s="29">
        <v>34</v>
      </c>
      <c r="D2087" s="28" t="s">
        <v>108</v>
      </c>
      <c r="E2087" s="28" t="s">
        <v>120</v>
      </c>
      <c r="J2087" s="28" t="str">
        <f t="shared" si="66"/>
        <v>N.04</v>
      </c>
      <c r="K2087" s="28" t="str">
        <f t="shared" si="67"/>
        <v>L.04</v>
      </c>
    </row>
    <row r="2088" spans="1:11" x14ac:dyDescent="0.3">
      <c r="A2088" s="29">
        <v>22</v>
      </c>
      <c r="B2088" s="29">
        <v>1</v>
      </c>
      <c r="C2088" s="29">
        <v>35</v>
      </c>
      <c r="D2088" s="28" t="s">
        <v>48</v>
      </c>
      <c r="E2088" s="28" t="s">
        <v>114</v>
      </c>
      <c r="J2088" s="28" t="str">
        <f t="shared" si="66"/>
        <v>M.04</v>
      </c>
      <c r="K2088" s="28" t="str">
        <f t="shared" si="67"/>
        <v>B.04</v>
      </c>
    </row>
    <row r="2089" spans="1:11" x14ac:dyDescent="0.3">
      <c r="A2089" s="29">
        <v>22</v>
      </c>
      <c r="B2089" s="29">
        <v>1</v>
      </c>
      <c r="C2089" s="29">
        <v>36</v>
      </c>
      <c r="D2089" s="28" t="s">
        <v>90</v>
      </c>
      <c r="E2089" s="28" t="s">
        <v>142</v>
      </c>
      <c r="J2089" s="28" t="str">
        <f t="shared" si="66"/>
        <v>P.04</v>
      </c>
      <c r="K2089" s="28" t="str">
        <f t="shared" si="67"/>
        <v>I.04</v>
      </c>
    </row>
    <row r="2090" spans="1:11" x14ac:dyDescent="0.3">
      <c r="A2090" s="29">
        <v>22</v>
      </c>
      <c r="B2090" s="29">
        <v>1</v>
      </c>
      <c r="C2090" s="29">
        <v>37</v>
      </c>
      <c r="D2090" s="28" t="s">
        <v>182</v>
      </c>
      <c r="E2090" s="28" t="s">
        <v>84</v>
      </c>
      <c r="J2090" s="28" t="str">
        <f t="shared" si="66"/>
        <v>H.04</v>
      </c>
      <c r="K2090" s="28" t="str">
        <f t="shared" si="67"/>
        <v>T.04</v>
      </c>
    </row>
    <row r="2091" spans="1:11" x14ac:dyDescent="0.3">
      <c r="A2091" s="29">
        <v>22</v>
      </c>
      <c r="B2091" s="29">
        <v>1</v>
      </c>
      <c r="C2091" s="29">
        <v>38</v>
      </c>
      <c r="D2091" s="28" t="s">
        <v>54</v>
      </c>
      <c r="E2091" s="28" t="s">
        <v>171</v>
      </c>
      <c r="J2091" s="28" t="str">
        <f t="shared" si="66"/>
        <v>S.04</v>
      </c>
      <c r="K2091" s="28" t="str">
        <f t="shared" si="67"/>
        <v>C.04</v>
      </c>
    </row>
    <row r="2092" spans="1:11" x14ac:dyDescent="0.3">
      <c r="A2092" s="29">
        <v>22</v>
      </c>
      <c r="B2092" s="29">
        <v>1</v>
      </c>
      <c r="C2092" s="29">
        <v>39</v>
      </c>
      <c r="D2092" s="28" t="s">
        <v>194</v>
      </c>
      <c r="E2092" s="28" t="s">
        <v>102</v>
      </c>
      <c r="J2092" s="28" t="str">
        <f t="shared" si="66"/>
        <v>K.04</v>
      </c>
      <c r="K2092" s="28" t="str">
        <f t="shared" si="67"/>
        <v>V.04</v>
      </c>
    </row>
    <row r="2093" spans="1:11" x14ac:dyDescent="0.3">
      <c r="A2093" s="29">
        <v>22</v>
      </c>
      <c r="B2093" s="29">
        <v>1</v>
      </c>
      <c r="C2093" s="29">
        <v>40</v>
      </c>
      <c r="D2093" s="28" t="s">
        <v>136</v>
      </c>
      <c r="E2093" s="28" t="s">
        <v>96</v>
      </c>
      <c r="J2093" s="28" t="str">
        <f t="shared" si="66"/>
        <v>J.04</v>
      </c>
      <c r="K2093" s="28" t="str">
        <f t="shared" si="67"/>
        <v>O.04</v>
      </c>
    </row>
    <row r="2094" spans="1:11" x14ac:dyDescent="0.3">
      <c r="A2094" s="29">
        <v>22</v>
      </c>
      <c r="B2094" s="29">
        <v>1</v>
      </c>
      <c r="C2094" s="29">
        <v>41</v>
      </c>
      <c r="D2094" s="28" t="s">
        <v>188</v>
      </c>
      <c r="E2094" s="28" t="s">
        <v>60</v>
      </c>
      <c r="J2094" s="28" t="str">
        <f t="shared" si="66"/>
        <v>D.04</v>
      </c>
      <c r="K2094" s="28" t="str">
        <f t="shared" si="67"/>
        <v>U.04</v>
      </c>
    </row>
    <row r="2095" spans="1:11" x14ac:dyDescent="0.3">
      <c r="A2095" s="29">
        <v>22</v>
      </c>
      <c r="B2095" s="29">
        <v>1</v>
      </c>
      <c r="C2095" s="29">
        <v>42</v>
      </c>
      <c r="D2095" s="28" t="s">
        <v>72</v>
      </c>
      <c r="E2095" s="28" t="s">
        <v>38</v>
      </c>
      <c r="J2095" s="28" t="str">
        <f t="shared" si="66"/>
        <v>A.04</v>
      </c>
      <c r="K2095" s="28" t="str">
        <f t="shared" si="67"/>
        <v>F.04</v>
      </c>
    </row>
    <row r="2096" spans="1:11" x14ac:dyDescent="0.3">
      <c r="A2096" s="29">
        <v>22</v>
      </c>
      <c r="B2096" s="29">
        <v>1</v>
      </c>
      <c r="C2096" s="29">
        <v>43</v>
      </c>
      <c r="D2096" s="28" t="s">
        <v>78</v>
      </c>
      <c r="E2096" s="28" t="s">
        <v>148</v>
      </c>
      <c r="J2096" s="28" t="str">
        <f t="shared" si="66"/>
        <v>Q.04</v>
      </c>
      <c r="K2096" s="28" t="str">
        <f t="shared" si="67"/>
        <v>G.04</v>
      </c>
    </row>
    <row r="2097" spans="1:11" x14ac:dyDescent="0.3">
      <c r="A2097" s="29">
        <v>22</v>
      </c>
      <c r="B2097" s="29">
        <v>1</v>
      </c>
      <c r="C2097" s="29">
        <v>44</v>
      </c>
      <c r="D2097" s="28" t="s">
        <v>66</v>
      </c>
      <c r="E2097" s="28" t="s">
        <v>154</v>
      </c>
      <c r="J2097" s="28" t="str">
        <f t="shared" si="66"/>
        <v>R.04</v>
      </c>
      <c r="K2097" s="28" t="str">
        <f t="shared" si="67"/>
        <v>E.04</v>
      </c>
    </row>
    <row r="2098" spans="1:11" x14ac:dyDescent="0.3">
      <c r="A2098" s="29">
        <v>22</v>
      </c>
      <c r="B2098" s="29">
        <v>1</v>
      </c>
      <c r="C2098" s="29">
        <v>45</v>
      </c>
      <c r="D2098" s="28" t="s">
        <v>79</v>
      </c>
      <c r="E2098" s="28" t="s">
        <v>195</v>
      </c>
      <c r="J2098" s="28" t="str">
        <f t="shared" si="66"/>
        <v>V.05</v>
      </c>
      <c r="K2098" s="28" t="str">
        <f t="shared" si="67"/>
        <v>G.05</v>
      </c>
    </row>
    <row r="2099" spans="1:11" x14ac:dyDescent="0.3">
      <c r="A2099" s="29">
        <v>22</v>
      </c>
      <c r="B2099" s="29">
        <v>1</v>
      </c>
      <c r="C2099" s="29">
        <v>46</v>
      </c>
      <c r="D2099" s="28" t="s">
        <v>73</v>
      </c>
      <c r="E2099" s="28" t="s">
        <v>189</v>
      </c>
      <c r="J2099" s="28" t="str">
        <f t="shared" si="66"/>
        <v>U.05</v>
      </c>
      <c r="K2099" s="28" t="str">
        <f t="shared" si="67"/>
        <v>F.05</v>
      </c>
    </row>
    <row r="2100" spans="1:11" x14ac:dyDescent="0.3">
      <c r="A2100" s="29">
        <v>22</v>
      </c>
      <c r="B2100" s="29">
        <v>1</v>
      </c>
      <c r="C2100" s="29">
        <v>47</v>
      </c>
      <c r="D2100" s="28" t="s">
        <v>67</v>
      </c>
      <c r="E2100" s="28" t="s">
        <v>55</v>
      </c>
      <c r="J2100" s="28" t="str">
        <f t="shared" si="66"/>
        <v>C.05</v>
      </c>
      <c r="K2100" s="28" t="str">
        <f t="shared" si="67"/>
        <v>E.05</v>
      </c>
    </row>
    <row r="2101" spans="1:11" x14ac:dyDescent="0.3">
      <c r="A2101" s="29">
        <v>22</v>
      </c>
      <c r="B2101" s="29">
        <v>1</v>
      </c>
      <c r="C2101" s="29">
        <v>48</v>
      </c>
      <c r="D2101" s="28" t="s">
        <v>183</v>
      </c>
      <c r="E2101" s="28" t="s">
        <v>49</v>
      </c>
      <c r="J2101" s="28" t="str">
        <f t="shared" si="66"/>
        <v>B.05</v>
      </c>
      <c r="K2101" s="28" t="str">
        <f t="shared" si="67"/>
        <v>T.05</v>
      </c>
    </row>
    <row r="2102" spans="1:11" x14ac:dyDescent="0.3">
      <c r="A2102" s="29">
        <v>22</v>
      </c>
      <c r="B2102" s="29">
        <v>1</v>
      </c>
      <c r="C2102" s="29">
        <v>49</v>
      </c>
      <c r="D2102" s="28" t="s">
        <v>155</v>
      </c>
      <c r="E2102" s="28" t="s">
        <v>61</v>
      </c>
      <c r="J2102" s="28" t="str">
        <f t="shared" si="66"/>
        <v>D.05</v>
      </c>
      <c r="K2102" s="28" t="str">
        <f t="shared" si="67"/>
        <v>R.05</v>
      </c>
    </row>
    <row r="2103" spans="1:11" x14ac:dyDescent="0.3">
      <c r="A2103" s="29">
        <v>22</v>
      </c>
      <c r="B2103" s="29">
        <v>1</v>
      </c>
      <c r="C2103" s="29">
        <v>50</v>
      </c>
      <c r="D2103" s="28" t="s">
        <v>115</v>
      </c>
      <c r="E2103" s="28" t="s">
        <v>91</v>
      </c>
      <c r="J2103" s="28" t="str">
        <f t="shared" si="66"/>
        <v>I.05</v>
      </c>
      <c r="K2103" s="28" t="str">
        <f t="shared" si="67"/>
        <v>M.05</v>
      </c>
    </row>
    <row r="2104" spans="1:11" x14ac:dyDescent="0.3">
      <c r="A2104" s="29">
        <v>22</v>
      </c>
      <c r="B2104" s="29">
        <v>1</v>
      </c>
      <c r="C2104" s="29">
        <v>51</v>
      </c>
      <c r="D2104" s="28" t="s">
        <v>85</v>
      </c>
      <c r="E2104" s="28" t="s">
        <v>97</v>
      </c>
      <c r="J2104" s="28" t="str">
        <f t="shared" si="66"/>
        <v>J.05</v>
      </c>
      <c r="K2104" s="28" t="str">
        <f t="shared" si="67"/>
        <v>H.05</v>
      </c>
    </row>
    <row r="2105" spans="1:11" x14ac:dyDescent="0.3">
      <c r="A2105" s="29">
        <v>22</v>
      </c>
      <c r="B2105" s="29">
        <v>1</v>
      </c>
      <c r="C2105" s="29">
        <v>52</v>
      </c>
      <c r="D2105" s="28" t="s">
        <v>103</v>
      </c>
      <c r="E2105" s="28" t="s">
        <v>149</v>
      </c>
      <c r="J2105" s="28" t="str">
        <f t="shared" si="66"/>
        <v>Q.05</v>
      </c>
      <c r="K2105" s="28" t="str">
        <f t="shared" si="67"/>
        <v>K.05</v>
      </c>
    </row>
    <row r="2106" spans="1:11" x14ac:dyDescent="0.3">
      <c r="A2106" s="29">
        <v>22</v>
      </c>
      <c r="B2106" s="29">
        <v>1</v>
      </c>
      <c r="C2106" s="29">
        <v>53</v>
      </c>
      <c r="D2106" s="28" t="s">
        <v>143</v>
      </c>
      <c r="E2106" s="28" t="s">
        <v>109</v>
      </c>
      <c r="J2106" s="28" t="str">
        <f t="shared" si="66"/>
        <v>L.05</v>
      </c>
      <c r="K2106" s="28" t="str">
        <f t="shared" si="67"/>
        <v>P.05</v>
      </c>
    </row>
    <row r="2107" spans="1:11" x14ac:dyDescent="0.3">
      <c r="A2107" s="29">
        <v>22</v>
      </c>
      <c r="B2107" s="29">
        <v>1</v>
      </c>
      <c r="C2107" s="29">
        <v>54</v>
      </c>
      <c r="D2107" s="28" t="s">
        <v>137</v>
      </c>
      <c r="E2107" s="28" t="s">
        <v>121</v>
      </c>
      <c r="J2107" s="28" t="str">
        <f t="shared" si="66"/>
        <v>N.05</v>
      </c>
      <c r="K2107" s="28" t="str">
        <f t="shared" si="67"/>
        <v>O.05</v>
      </c>
    </row>
    <row r="2108" spans="1:11" x14ac:dyDescent="0.3">
      <c r="A2108" s="29">
        <v>22</v>
      </c>
      <c r="B2108" s="29">
        <v>1</v>
      </c>
      <c r="C2108" s="29">
        <v>55</v>
      </c>
      <c r="D2108" s="28" t="s">
        <v>172</v>
      </c>
      <c r="E2108" s="28" t="s">
        <v>40</v>
      </c>
      <c r="J2108" s="28" t="str">
        <f t="shared" si="66"/>
        <v>A.05</v>
      </c>
      <c r="K2108" s="28" t="str">
        <f t="shared" si="67"/>
        <v>S.05</v>
      </c>
    </row>
    <row r="2109" spans="1:11" x14ac:dyDescent="0.3">
      <c r="A2109" s="29">
        <v>22</v>
      </c>
      <c r="B2109" s="29">
        <v>1</v>
      </c>
      <c r="C2109" s="29">
        <v>56</v>
      </c>
      <c r="D2109" s="28" t="s">
        <v>150</v>
      </c>
      <c r="E2109" s="28" t="s">
        <v>74</v>
      </c>
      <c r="J2109" s="28" t="str">
        <f t="shared" si="66"/>
        <v>F.06</v>
      </c>
      <c r="K2109" s="28" t="str">
        <f t="shared" si="67"/>
        <v>Q.06</v>
      </c>
    </row>
    <row r="2110" spans="1:11" x14ac:dyDescent="0.3">
      <c r="A2110" s="29">
        <v>22</v>
      </c>
      <c r="B2110" s="29">
        <v>1</v>
      </c>
      <c r="C2110" s="29">
        <v>57</v>
      </c>
      <c r="D2110" s="28" t="s">
        <v>62</v>
      </c>
      <c r="E2110" s="28" t="s">
        <v>138</v>
      </c>
      <c r="J2110" s="28" t="str">
        <f t="shared" si="66"/>
        <v>O.06</v>
      </c>
      <c r="K2110" s="28" t="str">
        <f t="shared" si="67"/>
        <v>D.06</v>
      </c>
    </row>
    <row r="2111" spans="1:11" x14ac:dyDescent="0.3">
      <c r="A2111" s="29">
        <v>22</v>
      </c>
      <c r="B2111" s="29">
        <v>1</v>
      </c>
      <c r="C2111" s="29">
        <v>58</v>
      </c>
      <c r="D2111" s="28" t="s">
        <v>42</v>
      </c>
      <c r="E2111" s="28" t="s">
        <v>184</v>
      </c>
      <c r="J2111" s="28" t="str">
        <f t="shared" si="66"/>
        <v>T.06</v>
      </c>
      <c r="K2111" s="28" t="str">
        <f t="shared" si="67"/>
        <v>A.06</v>
      </c>
    </row>
    <row r="2112" spans="1:11" x14ac:dyDescent="0.3">
      <c r="A2112" s="29">
        <v>22</v>
      </c>
      <c r="B2112" s="29">
        <v>1</v>
      </c>
      <c r="C2112" s="29">
        <v>59</v>
      </c>
      <c r="D2112" s="28" t="s">
        <v>116</v>
      </c>
      <c r="E2112" s="28" t="s">
        <v>190</v>
      </c>
      <c r="J2112" s="28" t="str">
        <f t="shared" si="66"/>
        <v>U.06</v>
      </c>
      <c r="K2112" s="28" t="str">
        <f t="shared" si="67"/>
        <v>M.06</v>
      </c>
    </row>
    <row r="2113" spans="1:11" x14ac:dyDescent="0.3">
      <c r="A2113" s="29">
        <v>22</v>
      </c>
      <c r="B2113" s="29">
        <v>1</v>
      </c>
      <c r="C2113" s="29">
        <v>60</v>
      </c>
      <c r="D2113" s="28" t="s">
        <v>56</v>
      </c>
      <c r="E2113" s="28" t="s">
        <v>196</v>
      </c>
      <c r="J2113" s="28" t="str">
        <f t="shared" si="66"/>
        <v>V.06</v>
      </c>
      <c r="K2113" s="28" t="str">
        <f t="shared" si="67"/>
        <v>C.06</v>
      </c>
    </row>
    <row r="2114" spans="1:11" x14ac:dyDescent="0.3">
      <c r="A2114" s="29">
        <v>22</v>
      </c>
      <c r="B2114" s="29">
        <v>1</v>
      </c>
      <c r="C2114" s="29">
        <v>61</v>
      </c>
      <c r="D2114" s="28" t="s">
        <v>104</v>
      </c>
      <c r="E2114" s="28" t="s">
        <v>144</v>
      </c>
      <c r="J2114" s="28" t="str">
        <f t="shared" si="66"/>
        <v>P.06</v>
      </c>
      <c r="K2114" s="28" t="str">
        <f t="shared" si="67"/>
        <v>K.06</v>
      </c>
    </row>
    <row r="2115" spans="1:11" x14ac:dyDescent="0.3">
      <c r="A2115" s="29">
        <v>22</v>
      </c>
      <c r="B2115" s="29">
        <v>1</v>
      </c>
      <c r="C2115" s="29">
        <v>62</v>
      </c>
      <c r="D2115" s="28" t="s">
        <v>92</v>
      </c>
      <c r="E2115" s="28" t="s">
        <v>80</v>
      </c>
      <c r="J2115" s="28" t="str">
        <f t="shared" si="66"/>
        <v>G.06</v>
      </c>
      <c r="K2115" s="28" t="str">
        <f t="shared" si="67"/>
        <v>I.06</v>
      </c>
    </row>
    <row r="2116" spans="1:11" x14ac:dyDescent="0.3">
      <c r="A2116" s="29">
        <v>22</v>
      </c>
      <c r="B2116" s="29">
        <v>1</v>
      </c>
      <c r="C2116" s="29">
        <v>63</v>
      </c>
      <c r="D2116" s="28" t="s">
        <v>98</v>
      </c>
      <c r="E2116" s="28" t="s">
        <v>68</v>
      </c>
      <c r="J2116" s="28" t="str">
        <f t="shared" si="66"/>
        <v>E.06</v>
      </c>
      <c r="K2116" s="28" t="str">
        <f t="shared" si="67"/>
        <v>J.06</v>
      </c>
    </row>
    <row r="2117" spans="1:11" x14ac:dyDescent="0.3">
      <c r="A2117" s="29">
        <v>22</v>
      </c>
      <c r="B2117" s="29">
        <v>1</v>
      </c>
      <c r="C2117" s="29">
        <v>64</v>
      </c>
      <c r="D2117" s="28" t="s">
        <v>156</v>
      </c>
      <c r="E2117" s="28" t="s">
        <v>173</v>
      </c>
      <c r="J2117" s="28" t="str">
        <f t="shared" si="66"/>
        <v>S.06</v>
      </c>
      <c r="K2117" s="28" t="str">
        <f t="shared" si="67"/>
        <v>R.06</v>
      </c>
    </row>
    <row r="2118" spans="1:11" x14ac:dyDescent="0.3">
      <c r="A2118" s="29">
        <v>22</v>
      </c>
      <c r="B2118" s="29">
        <v>1</v>
      </c>
      <c r="C2118" s="29">
        <v>65</v>
      </c>
      <c r="D2118" s="28" t="s">
        <v>50</v>
      </c>
      <c r="E2118" s="28" t="s">
        <v>110</v>
      </c>
      <c r="J2118" s="28" t="str">
        <f t="shared" si="66"/>
        <v>L.06</v>
      </c>
      <c r="K2118" s="28" t="str">
        <f t="shared" si="67"/>
        <v>B.06</v>
      </c>
    </row>
    <row r="2119" spans="1:11" x14ac:dyDescent="0.3">
      <c r="A2119" s="29">
        <v>22</v>
      </c>
      <c r="B2119" s="29">
        <v>1</v>
      </c>
      <c r="C2119" s="29">
        <v>66</v>
      </c>
      <c r="D2119" s="28" t="s">
        <v>122</v>
      </c>
      <c r="E2119" s="28" t="s">
        <v>86</v>
      </c>
      <c r="J2119" s="28" t="str">
        <f t="shared" si="66"/>
        <v>H.06</v>
      </c>
      <c r="K2119" s="28" t="str">
        <f t="shared" si="67"/>
        <v>N.06</v>
      </c>
    </row>
    <row r="2120" spans="1:11" x14ac:dyDescent="0.3">
      <c r="A2120" s="29">
        <v>22</v>
      </c>
      <c r="B2120" s="29">
        <v>2</v>
      </c>
      <c r="C2120" s="29">
        <v>1</v>
      </c>
      <c r="D2120" s="28" t="s">
        <v>32</v>
      </c>
      <c r="E2120" s="28" t="s">
        <v>191</v>
      </c>
      <c r="J2120" s="28" t="str">
        <f t="shared" si="66"/>
        <v>V.01</v>
      </c>
      <c r="K2120" s="28" t="str">
        <f t="shared" si="67"/>
        <v>A.01</v>
      </c>
    </row>
    <row r="2121" spans="1:11" x14ac:dyDescent="0.3">
      <c r="A2121" s="29">
        <v>22</v>
      </c>
      <c r="B2121" s="29">
        <v>2</v>
      </c>
      <c r="C2121" s="29">
        <v>2</v>
      </c>
      <c r="D2121" s="28" t="s">
        <v>57</v>
      </c>
      <c r="E2121" s="28" t="s">
        <v>139</v>
      </c>
      <c r="J2121" s="28" t="str">
        <f t="shared" si="66"/>
        <v>P.01</v>
      </c>
      <c r="K2121" s="28" t="str">
        <f t="shared" si="67"/>
        <v>D.01</v>
      </c>
    </row>
    <row r="2122" spans="1:11" x14ac:dyDescent="0.3">
      <c r="A2122" s="29">
        <v>22</v>
      </c>
      <c r="B2122" s="29">
        <v>2</v>
      </c>
      <c r="C2122" s="29">
        <v>3</v>
      </c>
      <c r="D2122" s="28" t="s">
        <v>185</v>
      </c>
      <c r="E2122" s="28" t="s">
        <v>63</v>
      </c>
      <c r="J2122" s="28" t="str">
        <f t="shared" si="66"/>
        <v>E.01</v>
      </c>
      <c r="K2122" s="28" t="str">
        <f t="shared" si="67"/>
        <v>U.01</v>
      </c>
    </row>
    <row r="2123" spans="1:11" x14ac:dyDescent="0.3">
      <c r="A2123" s="29">
        <v>22</v>
      </c>
      <c r="B2123" s="29">
        <v>2</v>
      </c>
      <c r="C2123" s="29">
        <v>4</v>
      </c>
      <c r="D2123" s="28" t="s">
        <v>69</v>
      </c>
      <c r="E2123" s="28" t="s">
        <v>87</v>
      </c>
      <c r="J2123" s="28" t="str">
        <f t="shared" si="66"/>
        <v>I.01</v>
      </c>
      <c r="K2123" s="28" t="str">
        <f t="shared" si="67"/>
        <v>F.01</v>
      </c>
    </row>
    <row r="2124" spans="1:11" x14ac:dyDescent="0.3">
      <c r="A2124" s="29">
        <v>22</v>
      </c>
      <c r="B2124" s="29">
        <v>2</v>
      </c>
      <c r="C2124" s="29">
        <v>5</v>
      </c>
      <c r="D2124" s="28" t="s">
        <v>105</v>
      </c>
      <c r="E2124" s="28" t="s">
        <v>51</v>
      </c>
      <c r="J2124" s="28" t="str">
        <f t="shared" si="66"/>
        <v>C.01</v>
      </c>
      <c r="K2124" s="28" t="str">
        <f t="shared" si="67"/>
        <v>L.01</v>
      </c>
    </row>
    <row r="2125" spans="1:11" x14ac:dyDescent="0.3">
      <c r="A2125" s="29">
        <v>22</v>
      </c>
      <c r="B2125" s="29">
        <v>2</v>
      </c>
      <c r="C2125" s="29">
        <v>6</v>
      </c>
      <c r="D2125" s="28" t="s">
        <v>117</v>
      </c>
      <c r="E2125" s="28" t="s">
        <v>45</v>
      </c>
      <c r="J2125" s="28" t="str">
        <f t="shared" si="66"/>
        <v>B.01</v>
      </c>
      <c r="K2125" s="28" t="str">
        <f t="shared" si="67"/>
        <v>N.01</v>
      </c>
    </row>
    <row r="2126" spans="1:11" x14ac:dyDescent="0.3">
      <c r="A2126" s="29">
        <v>22</v>
      </c>
      <c r="B2126" s="29">
        <v>2</v>
      </c>
      <c r="C2126" s="29">
        <v>7</v>
      </c>
      <c r="D2126" s="28" t="s">
        <v>168</v>
      </c>
      <c r="E2126" s="28" t="s">
        <v>99</v>
      </c>
      <c r="J2126" s="28" t="str">
        <f t="shared" si="66"/>
        <v>K.01</v>
      </c>
      <c r="K2126" s="28" t="str">
        <f t="shared" si="67"/>
        <v>S.01</v>
      </c>
    </row>
    <row r="2127" spans="1:11" x14ac:dyDescent="0.3">
      <c r="A2127" s="29">
        <v>22</v>
      </c>
      <c r="B2127" s="29">
        <v>2</v>
      </c>
      <c r="C2127" s="29">
        <v>8</v>
      </c>
      <c r="D2127" s="28" t="s">
        <v>127</v>
      </c>
      <c r="E2127" s="28" t="s">
        <v>179</v>
      </c>
      <c r="J2127" s="28" t="str">
        <f t="shared" si="66"/>
        <v>T.01</v>
      </c>
      <c r="K2127" s="28" t="str">
        <f t="shared" si="67"/>
        <v>O.01</v>
      </c>
    </row>
    <row r="2128" spans="1:11" x14ac:dyDescent="0.3">
      <c r="A2128" s="29">
        <v>22</v>
      </c>
      <c r="B2128" s="29">
        <v>2</v>
      </c>
      <c r="C2128" s="29">
        <v>9</v>
      </c>
      <c r="D2128" s="28" t="s">
        <v>111</v>
      </c>
      <c r="E2128" s="28" t="s">
        <v>151</v>
      </c>
      <c r="J2128" s="28" t="str">
        <f t="shared" si="66"/>
        <v>R.01</v>
      </c>
      <c r="K2128" s="28" t="str">
        <f t="shared" si="67"/>
        <v>M.01</v>
      </c>
    </row>
    <row r="2129" spans="1:11" x14ac:dyDescent="0.3">
      <c r="A2129" s="29">
        <v>22</v>
      </c>
      <c r="B2129" s="29">
        <v>2</v>
      </c>
      <c r="C2129" s="29">
        <v>10</v>
      </c>
      <c r="D2129" s="28" t="s">
        <v>145</v>
      </c>
      <c r="E2129" s="28" t="s">
        <v>93</v>
      </c>
      <c r="J2129" s="28" t="str">
        <f t="shared" si="66"/>
        <v>J.01</v>
      </c>
      <c r="K2129" s="28" t="str">
        <f t="shared" si="67"/>
        <v>Q.01</v>
      </c>
    </row>
    <row r="2130" spans="1:11" x14ac:dyDescent="0.3">
      <c r="A2130" s="29">
        <v>22</v>
      </c>
      <c r="B2130" s="29">
        <v>2</v>
      </c>
      <c r="C2130" s="29">
        <v>11</v>
      </c>
      <c r="D2130" s="28" t="s">
        <v>75</v>
      </c>
      <c r="E2130" s="28" t="s">
        <v>81</v>
      </c>
      <c r="J2130" s="28" t="str">
        <f t="shared" si="66"/>
        <v>H.01</v>
      </c>
      <c r="K2130" s="28" t="str">
        <f t="shared" si="67"/>
        <v>G.01</v>
      </c>
    </row>
    <row r="2131" spans="1:11" x14ac:dyDescent="0.3">
      <c r="A2131" s="29">
        <v>22</v>
      </c>
      <c r="B2131" s="29">
        <v>2</v>
      </c>
      <c r="C2131" s="29">
        <v>12</v>
      </c>
      <c r="D2131" s="28" t="s">
        <v>134</v>
      </c>
      <c r="E2131" s="28" t="s">
        <v>70</v>
      </c>
      <c r="J2131" s="28" t="str">
        <f t="shared" si="66"/>
        <v>F.02</v>
      </c>
      <c r="K2131" s="28" t="str">
        <f t="shared" si="67"/>
        <v>O.02</v>
      </c>
    </row>
    <row r="2132" spans="1:11" x14ac:dyDescent="0.3">
      <c r="A2132" s="29">
        <v>22</v>
      </c>
      <c r="B2132" s="29">
        <v>2</v>
      </c>
      <c r="C2132" s="29">
        <v>13</v>
      </c>
      <c r="D2132" s="28" t="s">
        <v>152</v>
      </c>
      <c r="E2132" s="28" t="s">
        <v>82</v>
      </c>
      <c r="J2132" s="28" t="str">
        <f t="shared" si="66"/>
        <v>H.02</v>
      </c>
      <c r="K2132" s="28" t="str">
        <f t="shared" si="67"/>
        <v>R.02</v>
      </c>
    </row>
    <row r="2133" spans="1:11" x14ac:dyDescent="0.3">
      <c r="A2133" s="29">
        <v>22</v>
      </c>
      <c r="B2133" s="29">
        <v>2</v>
      </c>
      <c r="C2133" s="29">
        <v>14</v>
      </c>
      <c r="D2133" s="28" t="s">
        <v>64</v>
      </c>
      <c r="E2133" s="28" t="s">
        <v>46</v>
      </c>
      <c r="J2133" s="28" t="str">
        <f t="shared" si="66"/>
        <v>B.02</v>
      </c>
      <c r="K2133" s="28" t="str">
        <f t="shared" si="67"/>
        <v>E.02</v>
      </c>
    </row>
    <row r="2134" spans="1:11" x14ac:dyDescent="0.3">
      <c r="A2134" s="29">
        <v>22</v>
      </c>
      <c r="B2134" s="29">
        <v>2</v>
      </c>
      <c r="C2134" s="29">
        <v>15</v>
      </c>
      <c r="D2134" s="28" t="s">
        <v>112</v>
      </c>
      <c r="E2134" s="28" t="s">
        <v>58</v>
      </c>
      <c r="J2134" s="28" t="str">
        <f t="shared" si="66"/>
        <v>D.02</v>
      </c>
      <c r="K2134" s="28" t="str">
        <f t="shared" si="67"/>
        <v>M.02</v>
      </c>
    </row>
    <row r="2135" spans="1:11" x14ac:dyDescent="0.3">
      <c r="A2135" s="29">
        <v>22</v>
      </c>
      <c r="B2135" s="29">
        <v>2</v>
      </c>
      <c r="C2135" s="29">
        <v>16</v>
      </c>
      <c r="D2135" s="28" t="s">
        <v>76</v>
      </c>
      <c r="E2135" s="28" t="s">
        <v>169</v>
      </c>
      <c r="J2135" s="28" t="str">
        <f t="shared" si="66"/>
        <v>S.02</v>
      </c>
      <c r="K2135" s="28" t="str">
        <f t="shared" si="67"/>
        <v>G.02</v>
      </c>
    </row>
    <row r="2136" spans="1:11" x14ac:dyDescent="0.3">
      <c r="A2136" s="29">
        <v>22</v>
      </c>
      <c r="B2136" s="29">
        <v>2</v>
      </c>
      <c r="C2136" s="29">
        <v>17</v>
      </c>
      <c r="D2136" s="28" t="s">
        <v>180</v>
      </c>
      <c r="E2136" s="28" t="s">
        <v>192</v>
      </c>
      <c r="J2136" s="28" t="str">
        <f t="shared" si="66"/>
        <v>V.02</v>
      </c>
      <c r="K2136" s="28" t="str">
        <f t="shared" si="67"/>
        <v>T.02</v>
      </c>
    </row>
    <row r="2137" spans="1:11" x14ac:dyDescent="0.3">
      <c r="A2137" s="29">
        <v>22</v>
      </c>
      <c r="B2137" s="29">
        <v>2</v>
      </c>
      <c r="C2137" s="29">
        <v>18</v>
      </c>
      <c r="D2137" s="28" t="s">
        <v>88</v>
      </c>
      <c r="E2137" s="28" t="s">
        <v>52</v>
      </c>
      <c r="J2137" s="28" t="str">
        <f t="shared" si="66"/>
        <v>C.02</v>
      </c>
      <c r="K2137" s="28" t="str">
        <f t="shared" si="67"/>
        <v>I.02</v>
      </c>
    </row>
    <row r="2138" spans="1:11" x14ac:dyDescent="0.3">
      <c r="A2138" s="29">
        <v>22</v>
      </c>
      <c r="B2138" s="29">
        <v>2</v>
      </c>
      <c r="C2138" s="29">
        <v>19</v>
      </c>
      <c r="D2138" s="28" t="s">
        <v>94</v>
      </c>
      <c r="E2138" s="28" t="s">
        <v>186</v>
      </c>
      <c r="J2138" s="28" t="str">
        <f t="shared" si="66"/>
        <v>U.02</v>
      </c>
      <c r="K2138" s="28" t="str">
        <f t="shared" si="67"/>
        <v>J.02</v>
      </c>
    </row>
    <row r="2139" spans="1:11" x14ac:dyDescent="0.3">
      <c r="A2139" s="29">
        <v>22</v>
      </c>
      <c r="B2139" s="29">
        <v>2</v>
      </c>
      <c r="C2139" s="29">
        <v>20</v>
      </c>
      <c r="D2139" s="28" t="s">
        <v>140</v>
      </c>
      <c r="E2139" s="28" t="s">
        <v>118</v>
      </c>
      <c r="J2139" s="28" t="str">
        <f t="shared" si="66"/>
        <v>N.02</v>
      </c>
      <c r="K2139" s="28" t="str">
        <f t="shared" si="67"/>
        <v>P.02</v>
      </c>
    </row>
    <row r="2140" spans="1:11" x14ac:dyDescent="0.3">
      <c r="A2140" s="29">
        <v>22</v>
      </c>
      <c r="B2140" s="29">
        <v>2</v>
      </c>
      <c r="C2140" s="29">
        <v>21</v>
      </c>
      <c r="D2140" s="28" t="s">
        <v>146</v>
      </c>
      <c r="E2140" s="28" t="s">
        <v>106</v>
      </c>
      <c r="J2140" s="28" t="str">
        <f t="shared" si="66"/>
        <v>L.02</v>
      </c>
      <c r="K2140" s="28" t="str">
        <f t="shared" si="67"/>
        <v>Q.02</v>
      </c>
    </row>
    <row r="2141" spans="1:11" x14ac:dyDescent="0.3">
      <c r="A2141" s="29">
        <v>22</v>
      </c>
      <c r="B2141" s="29">
        <v>2</v>
      </c>
      <c r="C2141" s="29">
        <v>22</v>
      </c>
      <c r="D2141" s="28" t="s">
        <v>100</v>
      </c>
      <c r="E2141" s="28" t="s">
        <v>34</v>
      </c>
      <c r="J2141" s="28" t="str">
        <f t="shared" ref="J2141:J2204" si="68">E2141</f>
        <v>A.02</v>
      </c>
      <c r="K2141" s="28" t="str">
        <f t="shared" ref="K2141:K2204" si="69">D2141</f>
        <v>K.02</v>
      </c>
    </row>
    <row r="2142" spans="1:11" x14ac:dyDescent="0.3">
      <c r="A2142" s="29">
        <v>22</v>
      </c>
      <c r="B2142" s="29">
        <v>2</v>
      </c>
      <c r="C2142" s="29">
        <v>23</v>
      </c>
      <c r="D2142" s="28" t="s">
        <v>89</v>
      </c>
      <c r="E2142" s="28" t="s">
        <v>187</v>
      </c>
      <c r="J2142" s="28" t="str">
        <f t="shared" si="68"/>
        <v>U.03</v>
      </c>
      <c r="K2142" s="28" t="str">
        <f t="shared" si="69"/>
        <v>I.03</v>
      </c>
    </row>
    <row r="2143" spans="1:11" x14ac:dyDescent="0.3">
      <c r="A2143" s="29">
        <v>22</v>
      </c>
      <c r="B2143" s="29">
        <v>2</v>
      </c>
      <c r="C2143" s="29">
        <v>24</v>
      </c>
      <c r="D2143" s="28" t="s">
        <v>135</v>
      </c>
      <c r="E2143" s="28" t="s">
        <v>65</v>
      </c>
      <c r="J2143" s="28" t="str">
        <f t="shared" si="68"/>
        <v>E.03</v>
      </c>
      <c r="K2143" s="28" t="str">
        <f t="shared" si="69"/>
        <v>O.03</v>
      </c>
    </row>
    <row r="2144" spans="1:11" x14ac:dyDescent="0.3">
      <c r="A2144" s="29">
        <v>22</v>
      </c>
      <c r="B2144" s="29">
        <v>2</v>
      </c>
      <c r="C2144" s="29">
        <v>25</v>
      </c>
      <c r="D2144" s="28" t="s">
        <v>36</v>
      </c>
      <c r="E2144" s="28" t="s">
        <v>141</v>
      </c>
      <c r="J2144" s="28" t="str">
        <f t="shared" si="68"/>
        <v>P.03</v>
      </c>
      <c r="K2144" s="28" t="str">
        <f t="shared" si="69"/>
        <v>A.03</v>
      </c>
    </row>
    <row r="2145" spans="1:11" x14ac:dyDescent="0.3">
      <c r="A2145" s="29">
        <v>22</v>
      </c>
      <c r="B2145" s="29">
        <v>2</v>
      </c>
      <c r="C2145" s="29">
        <v>26</v>
      </c>
      <c r="D2145" s="28" t="s">
        <v>95</v>
      </c>
      <c r="E2145" s="28" t="s">
        <v>113</v>
      </c>
      <c r="J2145" s="28" t="str">
        <f t="shared" si="68"/>
        <v>M.03</v>
      </c>
      <c r="K2145" s="28" t="str">
        <f t="shared" si="69"/>
        <v>J.03</v>
      </c>
    </row>
    <row r="2146" spans="1:11" x14ac:dyDescent="0.3">
      <c r="A2146" s="29">
        <v>22</v>
      </c>
      <c r="B2146" s="29">
        <v>2</v>
      </c>
      <c r="C2146" s="29">
        <v>27</v>
      </c>
      <c r="D2146" s="28" t="s">
        <v>101</v>
      </c>
      <c r="E2146" s="28" t="s">
        <v>47</v>
      </c>
      <c r="J2146" s="28" t="str">
        <f t="shared" si="68"/>
        <v>B.03</v>
      </c>
      <c r="K2146" s="28" t="str">
        <f t="shared" si="69"/>
        <v>K.03</v>
      </c>
    </row>
    <row r="2147" spans="1:11" x14ac:dyDescent="0.3">
      <c r="A2147" s="29">
        <v>22</v>
      </c>
      <c r="B2147" s="29">
        <v>2</v>
      </c>
      <c r="C2147" s="29">
        <v>28</v>
      </c>
      <c r="D2147" s="28" t="s">
        <v>193</v>
      </c>
      <c r="E2147" s="28" t="s">
        <v>170</v>
      </c>
      <c r="J2147" s="28" t="str">
        <f t="shared" si="68"/>
        <v>S.03</v>
      </c>
      <c r="K2147" s="28" t="str">
        <f t="shared" si="69"/>
        <v>V.03</v>
      </c>
    </row>
    <row r="2148" spans="1:11" x14ac:dyDescent="0.3">
      <c r="A2148" s="29">
        <v>22</v>
      </c>
      <c r="B2148" s="29">
        <v>2</v>
      </c>
      <c r="C2148" s="29">
        <v>29</v>
      </c>
      <c r="D2148" s="28" t="s">
        <v>153</v>
      </c>
      <c r="E2148" s="28" t="s">
        <v>77</v>
      </c>
      <c r="J2148" s="28" t="str">
        <f t="shared" si="68"/>
        <v>G.03</v>
      </c>
      <c r="K2148" s="28" t="str">
        <f t="shared" si="69"/>
        <v>R.03</v>
      </c>
    </row>
    <row r="2149" spans="1:11" x14ac:dyDescent="0.3">
      <c r="A2149" s="29">
        <v>22</v>
      </c>
      <c r="B2149" s="29">
        <v>2</v>
      </c>
      <c r="C2149" s="29">
        <v>30</v>
      </c>
      <c r="D2149" s="28" t="s">
        <v>107</v>
      </c>
      <c r="E2149" s="28" t="s">
        <v>83</v>
      </c>
      <c r="J2149" s="28" t="str">
        <f t="shared" si="68"/>
        <v>H.03</v>
      </c>
      <c r="K2149" s="28" t="str">
        <f t="shared" si="69"/>
        <v>L.03</v>
      </c>
    </row>
    <row r="2150" spans="1:11" x14ac:dyDescent="0.3">
      <c r="A2150" s="29">
        <v>22</v>
      </c>
      <c r="B2150" s="29">
        <v>2</v>
      </c>
      <c r="C2150" s="29">
        <v>31</v>
      </c>
      <c r="D2150" s="28" t="s">
        <v>71</v>
      </c>
      <c r="E2150" s="28" t="s">
        <v>53</v>
      </c>
      <c r="J2150" s="28" t="str">
        <f t="shared" si="68"/>
        <v>C.03</v>
      </c>
      <c r="K2150" s="28" t="str">
        <f t="shared" si="69"/>
        <v>F.03</v>
      </c>
    </row>
    <row r="2151" spans="1:11" x14ac:dyDescent="0.3">
      <c r="A2151" s="29">
        <v>22</v>
      </c>
      <c r="B2151" s="29">
        <v>2</v>
      </c>
      <c r="C2151" s="29">
        <v>32</v>
      </c>
      <c r="D2151" s="28" t="s">
        <v>147</v>
      </c>
      <c r="E2151" s="28" t="s">
        <v>59</v>
      </c>
      <c r="J2151" s="28" t="str">
        <f t="shared" si="68"/>
        <v>D.03</v>
      </c>
      <c r="K2151" s="28" t="str">
        <f t="shared" si="69"/>
        <v>Q.03</v>
      </c>
    </row>
    <row r="2152" spans="1:11" x14ac:dyDescent="0.3">
      <c r="A2152" s="29">
        <v>22</v>
      </c>
      <c r="B2152" s="29">
        <v>2</v>
      </c>
      <c r="C2152" s="29">
        <v>33</v>
      </c>
      <c r="D2152" s="28" t="s">
        <v>119</v>
      </c>
      <c r="E2152" s="28" t="s">
        <v>181</v>
      </c>
      <c r="J2152" s="28" t="str">
        <f t="shared" si="68"/>
        <v>T.03</v>
      </c>
      <c r="K2152" s="28" t="str">
        <f t="shared" si="69"/>
        <v>N.03</v>
      </c>
    </row>
    <row r="2153" spans="1:11" x14ac:dyDescent="0.3">
      <c r="A2153" s="29">
        <v>22</v>
      </c>
      <c r="B2153" s="29">
        <v>2</v>
      </c>
      <c r="C2153" s="29">
        <v>34</v>
      </c>
      <c r="D2153" s="28" t="s">
        <v>142</v>
      </c>
      <c r="E2153" s="28" t="s">
        <v>154</v>
      </c>
      <c r="J2153" s="28" t="str">
        <f t="shared" si="68"/>
        <v>R.04</v>
      </c>
      <c r="K2153" s="28" t="str">
        <f t="shared" si="69"/>
        <v>P.04</v>
      </c>
    </row>
    <row r="2154" spans="1:11" x14ac:dyDescent="0.3">
      <c r="A2154" s="29">
        <v>22</v>
      </c>
      <c r="B2154" s="29">
        <v>2</v>
      </c>
      <c r="C2154" s="29">
        <v>35</v>
      </c>
      <c r="D2154" s="28" t="s">
        <v>96</v>
      </c>
      <c r="E2154" s="28" t="s">
        <v>182</v>
      </c>
      <c r="J2154" s="28" t="str">
        <f t="shared" si="68"/>
        <v>T.04</v>
      </c>
      <c r="K2154" s="28" t="str">
        <f t="shared" si="69"/>
        <v>J.04</v>
      </c>
    </row>
    <row r="2155" spans="1:11" x14ac:dyDescent="0.3">
      <c r="A2155" s="29">
        <v>22</v>
      </c>
      <c r="B2155" s="29">
        <v>2</v>
      </c>
      <c r="C2155" s="29">
        <v>36</v>
      </c>
      <c r="D2155" s="28" t="s">
        <v>148</v>
      </c>
      <c r="E2155" s="28" t="s">
        <v>194</v>
      </c>
      <c r="J2155" s="28" t="str">
        <f t="shared" si="68"/>
        <v>V.04</v>
      </c>
      <c r="K2155" s="28" t="str">
        <f t="shared" si="69"/>
        <v>Q.04</v>
      </c>
    </row>
    <row r="2156" spans="1:11" x14ac:dyDescent="0.3">
      <c r="A2156" s="29">
        <v>22</v>
      </c>
      <c r="B2156" s="29">
        <v>2</v>
      </c>
      <c r="C2156" s="29">
        <v>37</v>
      </c>
      <c r="D2156" s="28" t="s">
        <v>66</v>
      </c>
      <c r="E2156" s="28" t="s">
        <v>171</v>
      </c>
      <c r="J2156" s="28" t="str">
        <f t="shared" si="68"/>
        <v>S.04</v>
      </c>
      <c r="K2156" s="28" t="str">
        <f t="shared" si="69"/>
        <v>E.04</v>
      </c>
    </row>
    <row r="2157" spans="1:11" x14ac:dyDescent="0.3">
      <c r="A2157" s="29">
        <v>22</v>
      </c>
      <c r="B2157" s="29">
        <v>2</v>
      </c>
      <c r="C2157" s="29">
        <v>38</v>
      </c>
      <c r="D2157" s="28" t="s">
        <v>120</v>
      </c>
      <c r="E2157" s="28" t="s">
        <v>60</v>
      </c>
      <c r="J2157" s="28" t="str">
        <f t="shared" si="68"/>
        <v>D.04</v>
      </c>
      <c r="K2157" s="28" t="str">
        <f t="shared" si="69"/>
        <v>N.04</v>
      </c>
    </row>
    <row r="2158" spans="1:11" x14ac:dyDescent="0.3">
      <c r="A2158" s="29">
        <v>22</v>
      </c>
      <c r="B2158" s="29">
        <v>2</v>
      </c>
      <c r="C2158" s="29">
        <v>39</v>
      </c>
      <c r="D2158" s="28" t="s">
        <v>38</v>
      </c>
      <c r="E2158" s="28" t="s">
        <v>54</v>
      </c>
      <c r="J2158" s="28" t="str">
        <f t="shared" si="68"/>
        <v>C.04</v>
      </c>
      <c r="K2158" s="28" t="str">
        <f t="shared" si="69"/>
        <v>A.04</v>
      </c>
    </row>
    <row r="2159" spans="1:11" x14ac:dyDescent="0.3">
      <c r="A2159" s="29">
        <v>22</v>
      </c>
      <c r="B2159" s="29">
        <v>2</v>
      </c>
      <c r="C2159" s="29">
        <v>40</v>
      </c>
      <c r="D2159" s="28" t="s">
        <v>72</v>
      </c>
      <c r="E2159" s="28" t="s">
        <v>48</v>
      </c>
      <c r="J2159" s="28" t="str">
        <f t="shared" si="68"/>
        <v>B.04</v>
      </c>
      <c r="K2159" s="28" t="str">
        <f t="shared" si="69"/>
        <v>F.04</v>
      </c>
    </row>
    <row r="2160" spans="1:11" x14ac:dyDescent="0.3">
      <c r="A2160" s="29">
        <v>22</v>
      </c>
      <c r="B2160" s="29">
        <v>2</v>
      </c>
      <c r="C2160" s="29">
        <v>41</v>
      </c>
      <c r="D2160" s="28" t="s">
        <v>84</v>
      </c>
      <c r="E2160" s="28" t="s">
        <v>188</v>
      </c>
      <c r="J2160" s="28" t="str">
        <f t="shared" si="68"/>
        <v>U.04</v>
      </c>
      <c r="K2160" s="28" t="str">
        <f t="shared" si="69"/>
        <v>H.04</v>
      </c>
    </row>
    <row r="2161" spans="1:11" x14ac:dyDescent="0.3">
      <c r="A2161" s="29">
        <v>22</v>
      </c>
      <c r="B2161" s="29">
        <v>2</v>
      </c>
      <c r="C2161" s="29">
        <v>42</v>
      </c>
      <c r="D2161" s="28" t="s">
        <v>114</v>
      </c>
      <c r="E2161" s="28" t="s">
        <v>102</v>
      </c>
      <c r="J2161" s="28" t="str">
        <f t="shared" si="68"/>
        <v>K.04</v>
      </c>
      <c r="K2161" s="28" t="str">
        <f t="shared" si="69"/>
        <v>M.04</v>
      </c>
    </row>
    <row r="2162" spans="1:11" x14ac:dyDescent="0.3">
      <c r="A2162" s="29">
        <v>22</v>
      </c>
      <c r="B2162" s="29">
        <v>2</v>
      </c>
      <c r="C2162" s="29">
        <v>43</v>
      </c>
      <c r="D2162" s="28" t="s">
        <v>108</v>
      </c>
      <c r="E2162" s="28" t="s">
        <v>78</v>
      </c>
      <c r="J2162" s="28" t="str">
        <f t="shared" si="68"/>
        <v>G.04</v>
      </c>
      <c r="K2162" s="28" t="str">
        <f t="shared" si="69"/>
        <v>L.04</v>
      </c>
    </row>
    <row r="2163" spans="1:11" x14ac:dyDescent="0.3">
      <c r="A2163" s="29">
        <v>22</v>
      </c>
      <c r="B2163" s="29">
        <v>2</v>
      </c>
      <c r="C2163" s="29">
        <v>44</v>
      </c>
      <c r="D2163" s="28" t="s">
        <v>90</v>
      </c>
      <c r="E2163" s="28" t="s">
        <v>136</v>
      </c>
      <c r="J2163" s="28" t="str">
        <f t="shared" si="68"/>
        <v>O.04</v>
      </c>
      <c r="K2163" s="28" t="str">
        <f t="shared" si="69"/>
        <v>I.04</v>
      </c>
    </row>
    <row r="2164" spans="1:11" x14ac:dyDescent="0.3">
      <c r="A2164" s="29">
        <v>22</v>
      </c>
      <c r="B2164" s="29">
        <v>2</v>
      </c>
      <c r="C2164" s="29">
        <v>45</v>
      </c>
      <c r="D2164" s="28" t="s">
        <v>121</v>
      </c>
      <c r="E2164" s="28" t="s">
        <v>103</v>
      </c>
      <c r="J2164" s="28" t="str">
        <f t="shared" si="68"/>
        <v>K.05</v>
      </c>
      <c r="K2164" s="28" t="str">
        <f t="shared" si="69"/>
        <v>N.05</v>
      </c>
    </row>
    <row r="2165" spans="1:11" x14ac:dyDescent="0.3">
      <c r="A2165" s="29">
        <v>22</v>
      </c>
      <c r="B2165" s="29">
        <v>2</v>
      </c>
      <c r="C2165" s="29">
        <v>46</v>
      </c>
      <c r="D2165" s="28" t="s">
        <v>149</v>
      </c>
      <c r="E2165" s="28" t="s">
        <v>40</v>
      </c>
      <c r="J2165" s="28" t="str">
        <f t="shared" si="68"/>
        <v>A.05</v>
      </c>
      <c r="K2165" s="28" t="str">
        <f t="shared" si="69"/>
        <v>Q.05</v>
      </c>
    </row>
    <row r="2166" spans="1:11" x14ac:dyDescent="0.3">
      <c r="A2166" s="29">
        <v>22</v>
      </c>
      <c r="B2166" s="29">
        <v>2</v>
      </c>
      <c r="C2166" s="29">
        <v>47</v>
      </c>
      <c r="D2166" s="28" t="s">
        <v>49</v>
      </c>
      <c r="E2166" s="28" t="s">
        <v>79</v>
      </c>
      <c r="J2166" s="28" t="str">
        <f t="shared" si="68"/>
        <v>G.05</v>
      </c>
      <c r="K2166" s="28" t="str">
        <f t="shared" si="69"/>
        <v>B.05</v>
      </c>
    </row>
    <row r="2167" spans="1:11" x14ac:dyDescent="0.3">
      <c r="A2167" s="29">
        <v>22</v>
      </c>
      <c r="B2167" s="29">
        <v>2</v>
      </c>
      <c r="C2167" s="29">
        <v>48</v>
      </c>
      <c r="D2167" s="28" t="s">
        <v>189</v>
      </c>
      <c r="E2167" s="28" t="s">
        <v>155</v>
      </c>
      <c r="J2167" s="28" t="str">
        <f t="shared" si="68"/>
        <v>R.05</v>
      </c>
      <c r="K2167" s="28" t="str">
        <f t="shared" si="69"/>
        <v>U.05</v>
      </c>
    </row>
    <row r="2168" spans="1:11" x14ac:dyDescent="0.3">
      <c r="A2168" s="29">
        <v>22</v>
      </c>
      <c r="B2168" s="29">
        <v>2</v>
      </c>
      <c r="C2168" s="29">
        <v>49</v>
      </c>
      <c r="D2168" s="28" t="s">
        <v>183</v>
      </c>
      <c r="E2168" s="28" t="s">
        <v>172</v>
      </c>
      <c r="J2168" s="28" t="str">
        <f t="shared" si="68"/>
        <v>S.05</v>
      </c>
      <c r="K2168" s="28" t="str">
        <f t="shared" si="69"/>
        <v>T.05</v>
      </c>
    </row>
    <row r="2169" spans="1:11" x14ac:dyDescent="0.3">
      <c r="A2169" s="29">
        <v>22</v>
      </c>
      <c r="B2169" s="29">
        <v>2</v>
      </c>
      <c r="C2169" s="29">
        <v>50</v>
      </c>
      <c r="D2169" s="28" t="s">
        <v>73</v>
      </c>
      <c r="E2169" s="28" t="s">
        <v>67</v>
      </c>
      <c r="J2169" s="28" t="str">
        <f t="shared" si="68"/>
        <v>E.05</v>
      </c>
      <c r="K2169" s="28" t="str">
        <f t="shared" si="69"/>
        <v>F.05</v>
      </c>
    </row>
    <row r="2170" spans="1:11" x14ac:dyDescent="0.3">
      <c r="A2170" s="29">
        <v>22</v>
      </c>
      <c r="B2170" s="29">
        <v>2</v>
      </c>
      <c r="C2170" s="29">
        <v>51</v>
      </c>
      <c r="D2170" s="28" t="s">
        <v>55</v>
      </c>
      <c r="E2170" s="28" t="s">
        <v>137</v>
      </c>
      <c r="J2170" s="28" t="str">
        <f t="shared" si="68"/>
        <v>O.05</v>
      </c>
      <c r="K2170" s="28" t="str">
        <f t="shared" si="69"/>
        <v>C.05</v>
      </c>
    </row>
    <row r="2171" spans="1:11" x14ac:dyDescent="0.3">
      <c r="A2171" s="29">
        <v>22</v>
      </c>
      <c r="B2171" s="29">
        <v>2</v>
      </c>
      <c r="C2171" s="29">
        <v>52</v>
      </c>
      <c r="D2171" s="28" t="s">
        <v>61</v>
      </c>
      <c r="E2171" s="28" t="s">
        <v>109</v>
      </c>
      <c r="J2171" s="28" t="str">
        <f t="shared" si="68"/>
        <v>L.05</v>
      </c>
      <c r="K2171" s="28" t="str">
        <f t="shared" si="69"/>
        <v>D.05</v>
      </c>
    </row>
    <row r="2172" spans="1:11" x14ac:dyDescent="0.3">
      <c r="A2172" s="29">
        <v>22</v>
      </c>
      <c r="B2172" s="29">
        <v>2</v>
      </c>
      <c r="C2172" s="29">
        <v>53</v>
      </c>
      <c r="D2172" s="28" t="s">
        <v>97</v>
      </c>
      <c r="E2172" s="28" t="s">
        <v>143</v>
      </c>
      <c r="J2172" s="28" t="str">
        <f t="shared" si="68"/>
        <v>P.05</v>
      </c>
      <c r="K2172" s="28" t="str">
        <f t="shared" si="69"/>
        <v>J.05</v>
      </c>
    </row>
    <row r="2173" spans="1:11" x14ac:dyDescent="0.3">
      <c r="A2173" s="29">
        <v>22</v>
      </c>
      <c r="B2173" s="29">
        <v>2</v>
      </c>
      <c r="C2173" s="29">
        <v>54</v>
      </c>
      <c r="D2173" s="28" t="s">
        <v>195</v>
      </c>
      <c r="E2173" s="28" t="s">
        <v>91</v>
      </c>
      <c r="J2173" s="28" t="str">
        <f t="shared" si="68"/>
        <v>I.05</v>
      </c>
      <c r="K2173" s="28" t="str">
        <f t="shared" si="69"/>
        <v>V.05</v>
      </c>
    </row>
    <row r="2174" spans="1:11" x14ac:dyDescent="0.3">
      <c r="A2174" s="29">
        <v>22</v>
      </c>
      <c r="B2174" s="29">
        <v>2</v>
      </c>
      <c r="C2174" s="29">
        <v>55</v>
      </c>
      <c r="D2174" s="28" t="s">
        <v>85</v>
      </c>
      <c r="E2174" s="28" t="s">
        <v>115</v>
      </c>
      <c r="J2174" s="28" t="str">
        <f t="shared" si="68"/>
        <v>M.05</v>
      </c>
      <c r="K2174" s="28" t="str">
        <f t="shared" si="69"/>
        <v>H.05</v>
      </c>
    </row>
    <row r="2175" spans="1:11" x14ac:dyDescent="0.3">
      <c r="A2175" s="29">
        <v>22</v>
      </c>
      <c r="B2175" s="29">
        <v>2</v>
      </c>
      <c r="C2175" s="29">
        <v>56</v>
      </c>
      <c r="D2175" s="28" t="s">
        <v>62</v>
      </c>
      <c r="E2175" s="28" t="s">
        <v>98</v>
      </c>
      <c r="J2175" s="28" t="str">
        <f t="shared" si="68"/>
        <v>J.06</v>
      </c>
      <c r="K2175" s="28" t="str">
        <f t="shared" si="69"/>
        <v>D.06</v>
      </c>
    </row>
    <row r="2176" spans="1:11" x14ac:dyDescent="0.3">
      <c r="A2176" s="29">
        <v>22</v>
      </c>
      <c r="B2176" s="29">
        <v>2</v>
      </c>
      <c r="C2176" s="29">
        <v>57</v>
      </c>
      <c r="D2176" s="28" t="s">
        <v>184</v>
      </c>
      <c r="E2176" s="28" t="s">
        <v>116</v>
      </c>
      <c r="J2176" s="28" t="str">
        <f t="shared" si="68"/>
        <v>M.06</v>
      </c>
      <c r="K2176" s="28" t="str">
        <f t="shared" si="69"/>
        <v>T.06</v>
      </c>
    </row>
    <row r="2177" spans="1:11" x14ac:dyDescent="0.3">
      <c r="A2177" s="29">
        <v>22</v>
      </c>
      <c r="B2177" s="29">
        <v>2</v>
      </c>
      <c r="C2177" s="29">
        <v>58</v>
      </c>
      <c r="D2177" s="28" t="s">
        <v>190</v>
      </c>
      <c r="E2177" s="28" t="s">
        <v>150</v>
      </c>
      <c r="J2177" s="28" t="str">
        <f t="shared" si="68"/>
        <v>Q.06</v>
      </c>
      <c r="K2177" s="28" t="str">
        <f t="shared" si="69"/>
        <v>U.06</v>
      </c>
    </row>
    <row r="2178" spans="1:11" x14ac:dyDescent="0.3">
      <c r="A2178" s="29">
        <v>22</v>
      </c>
      <c r="B2178" s="29">
        <v>2</v>
      </c>
      <c r="C2178" s="29">
        <v>59</v>
      </c>
      <c r="D2178" s="28" t="s">
        <v>173</v>
      </c>
      <c r="E2178" s="28" t="s">
        <v>50</v>
      </c>
      <c r="J2178" s="28" t="str">
        <f t="shared" si="68"/>
        <v>B.06</v>
      </c>
      <c r="K2178" s="28" t="str">
        <f t="shared" si="69"/>
        <v>S.06</v>
      </c>
    </row>
    <row r="2179" spans="1:11" x14ac:dyDescent="0.3">
      <c r="A2179" s="29">
        <v>22</v>
      </c>
      <c r="B2179" s="29">
        <v>2</v>
      </c>
      <c r="C2179" s="29">
        <v>60</v>
      </c>
      <c r="D2179" s="28" t="s">
        <v>42</v>
      </c>
      <c r="E2179" s="28" t="s">
        <v>122</v>
      </c>
      <c r="J2179" s="28" t="str">
        <f t="shared" si="68"/>
        <v>N.06</v>
      </c>
      <c r="K2179" s="28" t="str">
        <f t="shared" si="69"/>
        <v>A.06</v>
      </c>
    </row>
    <row r="2180" spans="1:11" x14ac:dyDescent="0.3">
      <c r="A2180" s="29">
        <v>22</v>
      </c>
      <c r="B2180" s="29">
        <v>2</v>
      </c>
      <c r="C2180" s="29">
        <v>61</v>
      </c>
      <c r="D2180" s="28" t="s">
        <v>80</v>
      </c>
      <c r="E2180" s="28" t="s">
        <v>68</v>
      </c>
      <c r="J2180" s="28" t="str">
        <f t="shared" si="68"/>
        <v>E.06</v>
      </c>
      <c r="K2180" s="28" t="str">
        <f t="shared" si="69"/>
        <v>G.06</v>
      </c>
    </row>
    <row r="2181" spans="1:11" x14ac:dyDescent="0.3">
      <c r="A2181" s="29">
        <v>22</v>
      </c>
      <c r="B2181" s="29">
        <v>2</v>
      </c>
      <c r="C2181" s="29">
        <v>62</v>
      </c>
      <c r="D2181" s="28" t="s">
        <v>56</v>
      </c>
      <c r="E2181" s="28" t="s">
        <v>144</v>
      </c>
      <c r="J2181" s="28" t="str">
        <f t="shared" si="68"/>
        <v>P.06</v>
      </c>
      <c r="K2181" s="28" t="str">
        <f t="shared" si="69"/>
        <v>C.06</v>
      </c>
    </row>
    <row r="2182" spans="1:11" x14ac:dyDescent="0.3">
      <c r="A2182" s="29">
        <v>22</v>
      </c>
      <c r="B2182" s="29">
        <v>2</v>
      </c>
      <c r="C2182" s="29">
        <v>63</v>
      </c>
      <c r="D2182" s="28" t="s">
        <v>104</v>
      </c>
      <c r="E2182" s="28" t="s">
        <v>86</v>
      </c>
      <c r="J2182" s="28" t="str">
        <f t="shared" si="68"/>
        <v>H.06</v>
      </c>
      <c r="K2182" s="28" t="str">
        <f t="shared" si="69"/>
        <v>K.06</v>
      </c>
    </row>
    <row r="2183" spans="1:11" x14ac:dyDescent="0.3">
      <c r="A2183" s="29">
        <v>22</v>
      </c>
      <c r="B2183" s="29">
        <v>2</v>
      </c>
      <c r="C2183" s="29">
        <v>64</v>
      </c>
      <c r="D2183" s="28" t="s">
        <v>196</v>
      </c>
      <c r="E2183" s="28" t="s">
        <v>74</v>
      </c>
      <c r="J2183" s="28" t="str">
        <f t="shared" si="68"/>
        <v>F.06</v>
      </c>
      <c r="K2183" s="28" t="str">
        <f t="shared" si="69"/>
        <v>V.06</v>
      </c>
    </row>
    <row r="2184" spans="1:11" x14ac:dyDescent="0.3">
      <c r="A2184" s="29">
        <v>22</v>
      </c>
      <c r="B2184" s="29">
        <v>2</v>
      </c>
      <c r="C2184" s="29">
        <v>65</v>
      </c>
      <c r="D2184" s="28" t="s">
        <v>110</v>
      </c>
      <c r="E2184" s="28" t="s">
        <v>92</v>
      </c>
      <c r="J2184" s="28" t="str">
        <f t="shared" si="68"/>
        <v>I.06</v>
      </c>
      <c r="K2184" s="28" t="str">
        <f t="shared" si="69"/>
        <v>L.06</v>
      </c>
    </row>
    <row r="2185" spans="1:11" x14ac:dyDescent="0.3">
      <c r="A2185" s="29">
        <v>22</v>
      </c>
      <c r="B2185" s="29">
        <v>2</v>
      </c>
      <c r="C2185" s="29">
        <v>66</v>
      </c>
      <c r="D2185" s="28" t="s">
        <v>138</v>
      </c>
      <c r="E2185" s="28" t="s">
        <v>156</v>
      </c>
      <c r="J2185" s="28" t="str">
        <f t="shared" si="68"/>
        <v>R.06</v>
      </c>
      <c r="K2185" s="28" t="str">
        <f t="shared" si="69"/>
        <v>O.06</v>
      </c>
    </row>
    <row r="2186" spans="1:11" x14ac:dyDescent="0.3">
      <c r="A2186" s="29">
        <v>22</v>
      </c>
      <c r="B2186" s="29">
        <v>3</v>
      </c>
      <c r="C2186" s="29">
        <v>1</v>
      </c>
      <c r="D2186" s="28" t="s">
        <v>93</v>
      </c>
      <c r="E2186" s="28" t="s">
        <v>69</v>
      </c>
      <c r="J2186" s="28" t="str">
        <f t="shared" si="68"/>
        <v>F.01</v>
      </c>
      <c r="K2186" s="28" t="str">
        <f t="shared" si="69"/>
        <v>J.01</v>
      </c>
    </row>
    <row r="2187" spans="1:11" x14ac:dyDescent="0.3">
      <c r="A2187" s="29">
        <v>22</v>
      </c>
      <c r="B2187" s="29">
        <v>3</v>
      </c>
      <c r="C2187" s="29">
        <v>2</v>
      </c>
      <c r="D2187" s="28" t="s">
        <v>139</v>
      </c>
      <c r="E2187" s="28" t="s">
        <v>179</v>
      </c>
      <c r="J2187" s="28" t="str">
        <f t="shared" si="68"/>
        <v>T.01</v>
      </c>
      <c r="K2187" s="28" t="str">
        <f t="shared" si="69"/>
        <v>P.01</v>
      </c>
    </row>
    <row r="2188" spans="1:11" x14ac:dyDescent="0.3">
      <c r="A2188" s="29">
        <v>22</v>
      </c>
      <c r="B2188" s="29">
        <v>3</v>
      </c>
      <c r="C2188" s="29">
        <v>3</v>
      </c>
      <c r="D2188" s="28" t="s">
        <v>63</v>
      </c>
      <c r="E2188" s="28" t="s">
        <v>145</v>
      </c>
      <c r="J2188" s="28" t="str">
        <f t="shared" si="68"/>
        <v>Q.01</v>
      </c>
      <c r="K2188" s="28" t="str">
        <f t="shared" si="69"/>
        <v>E.01</v>
      </c>
    </row>
    <row r="2189" spans="1:11" x14ac:dyDescent="0.3">
      <c r="A2189" s="29">
        <v>22</v>
      </c>
      <c r="B2189" s="29">
        <v>3</v>
      </c>
      <c r="C2189" s="29">
        <v>4</v>
      </c>
      <c r="D2189" s="28" t="s">
        <v>111</v>
      </c>
      <c r="E2189" s="28" t="s">
        <v>75</v>
      </c>
      <c r="J2189" s="28" t="str">
        <f t="shared" si="68"/>
        <v>G.01</v>
      </c>
      <c r="K2189" s="28" t="str">
        <f t="shared" si="69"/>
        <v>M.01</v>
      </c>
    </row>
    <row r="2190" spans="1:11" x14ac:dyDescent="0.3">
      <c r="A2190" s="29">
        <v>22</v>
      </c>
      <c r="B2190" s="29">
        <v>3</v>
      </c>
      <c r="C2190" s="29">
        <v>5</v>
      </c>
      <c r="D2190" s="28" t="s">
        <v>81</v>
      </c>
      <c r="E2190" s="28" t="s">
        <v>87</v>
      </c>
      <c r="J2190" s="28" t="str">
        <f t="shared" si="68"/>
        <v>I.01</v>
      </c>
      <c r="K2190" s="28" t="str">
        <f t="shared" si="69"/>
        <v>H.01</v>
      </c>
    </row>
    <row r="2191" spans="1:11" x14ac:dyDescent="0.3">
      <c r="A2191" s="29">
        <v>22</v>
      </c>
      <c r="B2191" s="29">
        <v>3</v>
      </c>
      <c r="C2191" s="29">
        <v>6</v>
      </c>
      <c r="D2191" s="28" t="s">
        <v>32</v>
      </c>
      <c r="E2191" s="28" t="s">
        <v>105</v>
      </c>
      <c r="J2191" s="28" t="str">
        <f t="shared" si="68"/>
        <v>L.01</v>
      </c>
      <c r="K2191" s="28" t="str">
        <f t="shared" si="69"/>
        <v>A.01</v>
      </c>
    </row>
    <row r="2192" spans="1:11" x14ac:dyDescent="0.3">
      <c r="A2192" s="29">
        <v>22</v>
      </c>
      <c r="B2192" s="29">
        <v>3</v>
      </c>
      <c r="C2192" s="29">
        <v>7</v>
      </c>
      <c r="D2192" s="28" t="s">
        <v>99</v>
      </c>
      <c r="E2192" s="28" t="s">
        <v>185</v>
      </c>
      <c r="J2192" s="28" t="str">
        <f t="shared" si="68"/>
        <v>U.01</v>
      </c>
      <c r="K2192" s="28" t="str">
        <f t="shared" si="69"/>
        <v>K.01</v>
      </c>
    </row>
    <row r="2193" spans="1:11" x14ac:dyDescent="0.3">
      <c r="A2193" s="29">
        <v>22</v>
      </c>
      <c r="B2193" s="29">
        <v>3</v>
      </c>
      <c r="C2193" s="29">
        <v>8</v>
      </c>
      <c r="D2193" s="28" t="s">
        <v>51</v>
      </c>
      <c r="E2193" s="28" t="s">
        <v>57</v>
      </c>
      <c r="J2193" s="28" t="str">
        <f t="shared" si="68"/>
        <v>D.01</v>
      </c>
      <c r="K2193" s="28" t="str">
        <f t="shared" si="69"/>
        <v>C.01</v>
      </c>
    </row>
    <row r="2194" spans="1:11" x14ac:dyDescent="0.3">
      <c r="A2194" s="29">
        <v>22</v>
      </c>
      <c r="B2194" s="29">
        <v>3</v>
      </c>
      <c r="C2194" s="29">
        <v>9</v>
      </c>
      <c r="D2194" s="28" t="s">
        <v>45</v>
      </c>
      <c r="E2194" s="28" t="s">
        <v>127</v>
      </c>
      <c r="J2194" s="28" t="str">
        <f t="shared" si="68"/>
        <v>O.01</v>
      </c>
      <c r="K2194" s="28" t="str">
        <f t="shared" si="69"/>
        <v>B.01</v>
      </c>
    </row>
    <row r="2195" spans="1:11" x14ac:dyDescent="0.3">
      <c r="A2195" s="29">
        <v>22</v>
      </c>
      <c r="B2195" s="29">
        <v>3</v>
      </c>
      <c r="C2195" s="29">
        <v>10</v>
      </c>
      <c r="D2195" s="28" t="s">
        <v>191</v>
      </c>
      <c r="E2195" s="28" t="s">
        <v>151</v>
      </c>
      <c r="J2195" s="28" t="str">
        <f t="shared" si="68"/>
        <v>R.01</v>
      </c>
      <c r="K2195" s="28" t="str">
        <f t="shared" si="69"/>
        <v>V.01</v>
      </c>
    </row>
    <row r="2196" spans="1:11" x14ac:dyDescent="0.3">
      <c r="A2196" s="29">
        <v>22</v>
      </c>
      <c r="B2196" s="29">
        <v>3</v>
      </c>
      <c r="C2196" s="29">
        <v>11</v>
      </c>
      <c r="D2196" s="28" t="s">
        <v>117</v>
      </c>
      <c r="E2196" s="28" t="s">
        <v>168</v>
      </c>
      <c r="J2196" s="28" t="str">
        <f t="shared" si="68"/>
        <v>S.01</v>
      </c>
      <c r="K2196" s="28" t="str">
        <f t="shared" si="69"/>
        <v>N.01</v>
      </c>
    </row>
    <row r="2197" spans="1:11" x14ac:dyDescent="0.3">
      <c r="A2197" s="29">
        <v>22</v>
      </c>
      <c r="B2197" s="29">
        <v>3</v>
      </c>
      <c r="C2197" s="29">
        <v>12</v>
      </c>
      <c r="D2197" s="28" t="s">
        <v>76</v>
      </c>
      <c r="E2197" s="28" t="s">
        <v>100</v>
      </c>
      <c r="J2197" s="28" t="str">
        <f t="shared" si="68"/>
        <v>K.02</v>
      </c>
      <c r="K2197" s="28" t="str">
        <f t="shared" si="69"/>
        <v>G.02</v>
      </c>
    </row>
    <row r="2198" spans="1:11" x14ac:dyDescent="0.3">
      <c r="A2198" s="29">
        <v>22</v>
      </c>
      <c r="B2198" s="29">
        <v>3</v>
      </c>
      <c r="C2198" s="29">
        <v>13</v>
      </c>
      <c r="D2198" s="28" t="s">
        <v>46</v>
      </c>
      <c r="E2198" s="28" t="s">
        <v>94</v>
      </c>
      <c r="J2198" s="28" t="str">
        <f t="shared" si="68"/>
        <v>J.02</v>
      </c>
      <c r="K2198" s="28" t="str">
        <f t="shared" si="69"/>
        <v>B.02</v>
      </c>
    </row>
    <row r="2199" spans="1:11" x14ac:dyDescent="0.3">
      <c r="A2199" s="29">
        <v>22</v>
      </c>
      <c r="B2199" s="29">
        <v>3</v>
      </c>
      <c r="C2199" s="29">
        <v>14</v>
      </c>
      <c r="D2199" s="28" t="s">
        <v>82</v>
      </c>
      <c r="E2199" s="28" t="s">
        <v>140</v>
      </c>
      <c r="J2199" s="28" t="str">
        <f t="shared" si="68"/>
        <v>P.02</v>
      </c>
      <c r="K2199" s="28" t="str">
        <f t="shared" si="69"/>
        <v>H.02</v>
      </c>
    </row>
    <row r="2200" spans="1:11" x14ac:dyDescent="0.3">
      <c r="A2200" s="29">
        <v>22</v>
      </c>
      <c r="B2200" s="29">
        <v>3</v>
      </c>
      <c r="C2200" s="29">
        <v>15</v>
      </c>
      <c r="D2200" s="28" t="s">
        <v>106</v>
      </c>
      <c r="E2200" s="28" t="s">
        <v>152</v>
      </c>
      <c r="J2200" s="28" t="str">
        <f t="shared" si="68"/>
        <v>R.02</v>
      </c>
      <c r="K2200" s="28" t="str">
        <f t="shared" si="69"/>
        <v>L.02</v>
      </c>
    </row>
    <row r="2201" spans="1:11" x14ac:dyDescent="0.3">
      <c r="A2201" s="29">
        <v>22</v>
      </c>
      <c r="B2201" s="29">
        <v>3</v>
      </c>
      <c r="C2201" s="29">
        <v>16</v>
      </c>
      <c r="D2201" s="28" t="s">
        <v>52</v>
      </c>
      <c r="E2201" s="28" t="s">
        <v>186</v>
      </c>
      <c r="J2201" s="28" t="str">
        <f t="shared" si="68"/>
        <v>U.02</v>
      </c>
      <c r="K2201" s="28" t="str">
        <f t="shared" si="69"/>
        <v>C.02</v>
      </c>
    </row>
    <row r="2202" spans="1:11" x14ac:dyDescent="0.3">
      <c r="A2202" s="29">
        <v>22</v>
      </c>
      <c r="B2202" s="29">
        <v>3</v>
      </c>
      <c r="C2202" s="29">
        <v>17</v>
      </c>
      <c r="D2202" s="28" t="s">
        <v>58</v>
      </c>
      <c r="E2202" s="28" t="s">
        <v>34</v>
      </c>
      <c r="J2202" s="28" t="str">
        <f t="shared" si="68"/>
        <v>A.02</v>
      </c>
      <c r="K2202" s="28" t="str">
        <f t="shared" si="69"/>
        <v>D.02</v>
      </c>
    </row>
    <row r="2203" spans="1:11" x14ac:dyDescent="0.3">
      <c r="A2203" s="29">
        <v>22</v>
      </c>
      <c r="B2203" s="29">
        <v>3</v>
      </c>
      <c r="C2203" s="29">
        <v>18</v>
      </c>
      <c r="D2203" s="28" t="s">
        <v>192</v>
      </c>
      <c r="E2203" s="28" t="s">
        <v>118</v>
      </c>
      <c r="J2203" s="28" t="str">
        <f t="shared" si="68"/>
        <v>N.02</v>
      </c>
      <c r="K2203" s="28" t="str">
        <f t="shared" si="69"/>
        <v>V.02</v>
      </c>
    </row>
    <row r="2204" spans="1:11" x14ac:dyDescent="0.3">
      <c r="A2204" s="29">
        <v>22</v>
      </c>
      <c r="B2204" s="29">
        <v>3</v>
      </c>
      <c r="C2204" s="29">
        <v>19</v>
      </c>
      <c r="D2204" s="28" t="s">
        <v>70</v>
      </c>
      <c r="E2204" s="28" t="s">
        <v>180</v>
      </c>
      <c r="J2204" s="28" t="str">
        <f t="shared" si="68"/>
        <v>T.02</v>
      </c>
      <c r="K2204" s="28" t="str">
        <f t="shared" si="69"/>
        <v>F.02</v>
      </c>
    </row>
    <row r="2205" spans="1:11" x14ac:dyDescent="0.3">
      <c r="A2205" s="29">
        <v>22</v>
      </c>
      <c r="B2205" s="29">
        <v>3</v>
      </c>
      <c r="C2205" s="29">
        <v>20</v>
      </c>
      <c r="D2205" s="28" t="s">
        <v>146</v>
      </c>
      <c r="E2205" s="28" t="s">
        <v>112</v>
      </c>
      <c r="J2205" s="28" t="str">
        <f t="shared" ref="J2205:J2268" si="70">E2205</f>
        <v>M.02</v>
      </c>
      <c r="K2205" s="28" t="str">
        <f t="shared" ref="K2205:K2268" si="71">D2205</f>
        <v>Q.02</v>
      </c>
    </row>
    <row r="2206" spans="1:11" x14ac:dyDescent="0.3">
      <c r="A2206" s="29">
        <v>22</v>
      </c>
      <c r="B2206" s="29">
        <v>3</v>
      </c>
      <c r="C2206" s="29">
        <v>21</v>
      </c>
      <c r="D2206" s="28" t="s">
        <v>88</v>
      </c>
      <c r="E2206" s="28" t="s">
        <v>64</v>
      </c>
      <c r="J2206" s="28" t="str">
        <f t="shared" si="70"/>
        <v>E.02</v>
      </c>
      <c r="K2206" s="28" t="str">
        <f t="shared" si="71"/>
        <v>I.02</v>
      </c>
    </row>
    <row r="2207" spans="1:11" x14ac:dyDescent="0.3">
      <c r="A2207" s="29">
        <v>22</v>
      </c>
      <c r="B2207" s="29">
        <v>3</v>
      </c>
      <c r="C2207" s="29">
        <v>22</v>
      </c>
      <c r="D2207" s="28" t="s">
        <v>169</v>
      </c>
      <c r="E2207" s="28" t="s">
        <v>134</v>
      </c>
      <c r="J2207" s="28" t="str">
        <f t="shared" si="70"/>
        <v>O.02</v>
      </c>
      <c r="K2207" s="28" t="str">
        <f t="shared" si="71"/>
        <v>S.02</v>
      </c>
    </row>
    <row r="2208" spans="1:11" x14ac:dyDescent="0.3">
      <c r="A2208" s="29">
        <v>22</v>
      </c>
      <c r="B2208" s="29">
        <v>3</v>
      </c>
      <c r="C2208" s="29">
        <v>23</v>
      </c>
      <c r="D2208" s="28" t="s">
        <v>47</v>
      </c>
      <c r="E2208" s="28" t="s">
        <v>53</v>
      </c>
      <c r="J2208" s="28" t="str">
        <f t="shared" si="70"/>
        <v>C.03</v>
      </c>
      <c r="K2208" s="28" t="str">
        <f t="shared" si="71"/>
        <v>B.03</v>
      </c>
    </row>
    <row r="2209" spans="1:11" x14ac:dyDescent="0.3">
      <c r="A2209" s="29">
        <v>22</v>
      </c>
      <c r="B2209" s="29">
        <v>3</v>
      </c>
      <c r="C2209" s="29">
        <v>24</v>
      </c>
      <c r="D2209" s="28" t="s">
        <v>141</v>
      </c>
      <c r="E2209" s="28" t="s">
        <v>147</v>
      </c>
      <c r="J2209" s="28" t="str">
        <f t="shared" si="70"/>
        <v>Q.03</v>
      </c>
      <c r="K2209" s="28" t="str">
        <f t="shared" si="71"/>
        <v>P.03</v>
      </c>
    </row>
    <row r="2210" spans="1:11" x14ac:dyDescent="0.3">
      <c r="A2210" s="29">
        <v>22</v>
      </c>
      <c r="B2210" s="29">
        <v>3</v>
      </c>
      <c r="C2210" s="29">
        <v>25</v>
      </c>
      <c r="D2210" s="28" t="s">
        <v>77</v>
      </c>
      <c r="E2210" s="28" t="s">
        <v>119</v>
      </c>
      <c r="J2210" s="28" t="str">
        <f t="shared" si="70"/>
        <v>N.03</v>
      </c>
      <c r="K2210" s="28" t="str">
        <f t="shared" si="71"/>
        <v>G.03</v>
      </c>
    </row>
    <row r="2211" spans="1:11" x14ac:dyDescent="0.3">
      <c r="A2211" s="29">
        <v>22</v>
      </c>
      <c r="B2211" s="29">
        <v>3</v>
      </c>
      <c r="C2211" s="29">
        <v>26</v>
      </c>
      <c r="D2211" s="28" t="s">
        <v>135</v>
      </c>
      <c r="E2211" s="28" t="s">
        <v>83</v>
      </c>
      <c r="J2211" s="28" t="str">
        <f t="shared" si="70"/>
        <v>H.03</v>
      </c>
      <c r="K2211" s="28" t="str">
        <f t="shared" si="71"/>
        <v>O.03</v>
      </c>
    </row>
    <row r="2212" spans="1:11" x14ac:dyDescent="0.3">
      <c r="A2212" s="29">
        <v>22</v>
      </c>
      <c r="B2212" s="29">
        <v>3</v>
      </c>
      <c r="C2212" s="29">
        <v>27</v>
      </c>
      <c r="D2212" s="28" t="s">
        <v>71</v>
      </c>
      <c r="E2212" s="28" t="s">
        <v>153</v>
      </c>
      <c r="J2212" s="28" t="str">
        <f t="shared" si="70"/>
        <v>R.03</v>
      </c>
      <c r="K2212" s="28" t="str">
        <f t="shared" si="71"/>
        <v>F.03</v>
      </c>
    </row>
    <row r="2213" spans="1:11" x14ac:dyDescent="0.3">
      <c r="A2213" s="29">
        <v>22</v>
      </c>
      <c r="B2213" s="29">
        <v>3</v>
      </c>
      <c r="C2213" s="29">
        <v>28</v>
      </c>
      <c r="D2213" s="28" t="s">
        <v>65</v>
      </c>
      <c r="E2213" s="28" t="s">
        <v>193</v>
      </c>
      <c r="J2213" s="28" t="str">
        <f t="shared" si="70"/>
        <v>V.03</v>
      </c>
      <c r="K2213" s="28" t="str">
        <f t="shared" si="71"/>
        <v>E.03</v>
      </c>
    </row>
    <row r="2214" spans="1:11" x14ac:dyDescent="0.3">
      <c r="A2214" s="29">
        <v>22</v>
      </c>
      <c r="B2214" s="29">
        <v>3</v>
      </c>
      <c r="C2214" s="29">
        <v>29</v>
      </c>
      <c r="D2214" s="28" t="s">
        <v>107</v>
      </c>
      <c r="E2214" s="28" t="s">
        <v>113</v>
      </c>
      <c r="J2214" s="28" t="str">
        <f t="shared" si="70"/>
        <v>M.03</v>
      </c>
      <c r="K2214" s="28" t="str">
        <f t="shared" si="71"/>
        <v>L.03</v>
      </c>
    </row>
    <row r="2215" spans="1:11" x14ac:dyDescent="0.3">
      <c r="A2215" s="29">
        <v>22</v>
      </c>
      <c r="B2215" s="29">
        <v>3</v>
      </c>
      <c r="C2215" s="29">
        <v>30</v>
      </c>
      <c r="D2215" s="28" t="s">
        <v>89</v>
      </c>
      <c r="E2215" s="28" t="s">
        <v>95</v>
      </c>
      <c r="J2215" s="28" t="str">
        <f t="shared" si="70"/>
        <v>J.03</v>
      </c>
      <c r="K2215" s="28" t="str">
        <f t="shared" si="71"/>
        <v>I.03</v>
      </c>
    </row>
    <row r="2216" spans="1:11" x14ac:dyDescent="0.3">
      <c r="A2216" s="29">
        <v>22</v>
      </c>
      <c r="B2216" s="29">
        <v>3</v>
      </c>
      <c r="C2216" s="29">
        <v>31</v>
      </c>
      <c r="D2216" s="28" t="s">
        <v>181</v>
      </c>
      <c r="E2216" s="28" t="s">
        <v>101</v>
      </c>
      <c r="J2216" s="28" t="str">
        <f t="shared" si="70"/>
        <v>K.03</v>
      </c>
      <c r="K2216" s="28" t="str">
        <f t="shared" si="71"/>
        <v>T.03</v>
      </c>
    </row>
    <row r="2217" spans="1:11" x14ac:dyDescent="0.3">
      <c r="A2217" s="29">
        <v>22</v>
      </c>
      <c r="B2217" s="29">
        <v>3</v>
      </c>
      <c r="C2217" s="29">
        <v>32</v>
      </c>
      <c r="D2217" s="28" t="s">
        <v>170</v>
      </c>
      <c r="E2217" s="28" t="s">
        <v>59</v>
      </c>
      <c r="J2217" s="28" t="str">
        <f t="shared" si="70"/>
        <v>D.03</v>
      </c>
      <c r="K2217" s="28" t="str">
        <f t="shared" si="71"/>
        <v>S.03</v>
      </c>
    </row>
    <row r="2218" spans="1:11" x14ac:dyDescent="0.3">
      <c r="A2218" s="29">
        <v>22</v>
      </c>
      <c r="B2218" s="29">
        <v>3</v>
      </c>
      <c r="C2218" s="29">
        <v>33</v>
      </c>
      <c r="D2218" s="28" t="s">
        <v>187</v>
      </c>
      <c r="E2218" s="28" t="s">
        <v>36</v>
      </c>
      <c r="J2218" s="28" t="str">
        <f t="shared" si="70"/>
        <v>A.03</v>
      </c>
      <c r="K2218" s="28" t="str">
        <f t="shared" si="71"/>
        <v>U.03</v>
      </c>
    </row>
    <row r="2219" spans="1:11" x14ac:dyDescent="0.3">
      <c r="A2219" s="29">
        <v>22</v>
      </c>
      <c r="B2219" s="29">
        <v>3</v>
      </c>
      <c r="C2219" s="29">
        <v>34</v>
      </c>
      <c r="D2219" s="28" t="s">
        <v>148</v>
      </c>
      <c r="E2219" s="28" t="s">
        <v>182</v>
      </c>
      <c r="J2219" s="28" t="str">
        <f t="shared" si="70"/>
        <v>T.04</v>
      </c>
      <c r="K2219" s="28" t="str">
        <f t="shared" si="71"/>
        <v>Q.04</v>
      </c>
    </row>
    <row r="2220" spans="1:11" x14ac:dyDescent="0.3">
      <c r="A2220" s="29">
        <v>22</v>
      </c>
      <c r="B2220" s="29">
        <v>3</v>
      </c>
      <c r="C2220" s="29">
        <v>35</v>
      </c>
      <c r="D2220" s="28" t="s">
        <v>120</v>
      </c>
      <c r="E2220" s="28" t="s">
        <v>72</v>
      </c>
      <c r="J2220" s="28" t="str">
        <f t="shared" si="70"/>
        <v>F.04</v>
      </c>
      <c r="K2220" s="28" t="str">
        <f t="shared" si="71"/>
        <v>N.04</v>
      </c>
    </row>
    <row r="2221" spans="1:11" x14ac:dyDescent="0.3">
      <c r="A2221" s="29">
        <v>22</v>
      </c>
      <c r="B2221" s="29">
        <v>3</v>
      </c>
      <c r="C2221" s="29">
        <v>36</v>
      </c>
      <c r="D2221" s="28" t="s">
        <v>78</v>
      </c>
      <c r="E2221" s="28" t="s">
        <v>96</v>
      </c>
      <c r="J2221" s="28" t="str">
        <f t="shared" si="70"/>
        <v>J.04</v>
      </c>
      <c r="K2221" s="28" t="str">
        <f t="shared" si="71"/>
        <v>G.04</v>
      </c>
    </row>
    <row r="2222" spans="1:11" x14ac:dyDescent="0.3">
      <c r="A2222" s="29">
        <v>22</v>
      </c>
      <c r="B2222" s="29">
        <v>3</v>
      </c>
      <c r="C2222" s="29">
        <v>37</v>
      </c>
      <c r="D2222" s="28" t="s">
        <v>171</v>
      </c>
      <c r="E2222" s="28" t="s">
        <v>108</v>
      </c>
      <c r="J2222" s="28" t="str">
        <f t="shared" si="70"/>
        <v>L.04</v>
      </c>
      <c r="K2222" s="28" t="str">
        <f t="shared" si="71"/>
        <v>S.04</v>
      </c>
    </row>
    <row r="2223" spans="1:11" x14ac:dyDescent="0.3">
      <c r="A2223" s="29">
        <v>22</v>
      </c>
      <c r="B2223" s="29">
        <v>3</v>
      </c>
      <c r="C2223" s="29">
        <v>38</v>
      </c>
      <c r="D2223" s="28" t="s">
        <v>114</v>
      </c>
      <c r="E2223" s="28" t="s">
        <v>38</v>
      </c>
      <c r="J2223" s="28" t="str">
        <f t="shared" si="70"/>
        <v>A.04</v>
      </c>
      <c r="K2223" s="28" t="str">
        <f t="shared" si="71"/>
        <v>M.04</v>
      </c>
    </row>
    <row r="2224" spans="1:11" x14ac:dyDescent="0.3">
      <c r="A2224" s="29">
        <v>22</v>
      </c>
      <c r="B2224" s="29">
        <v>3</v>
      </c>
      <c r="C2224" s="29">
        <v>39</v>
      </c>
      <c r="D2224" s="28" t="s">
        <v>48</v>
      </c>
      <c r="E2224" s="28" t="s">
        <v>188</v>
      </c>
      <c r="J2224" s="28" t="str">
        <f t="shared" si="70"/>
        <v>U.04</v>
      </c>
      <c r="K2224" s="28" t="str">
        <f t="shared" si="71"/>
        <v>B.04</v>
      </c>
    </row>
    <row r="2225" spans="1:11" x14ac:dyDescent="0.3">
      <c r="A2225" s="29">
        <v>22</v>
      </c>
      <c r="B2225" s="29">
        <v>3</v>
      </c>
      <c r="C2225" s="29">
        <v>40</v>
      </c>
      <c r="D2225" s="28" t="s">
        <v>194</v>
      </c>
      <c r="E2225" s="28" t="s">
        <v>84</v>
      </c>
      <c r="J2225" s="28" t="str">
        <f t="shared" si="70"/>
        <v>H.04</v>
      </c>
      <c r="K2225" s="28" t="str">
        <f t="shared" si="71"/>
        <v>V.04</v>
      </c>
    </row>
    <row r="2226" spans="1:11" x14ac:dyDescent="0.3">
      <c r="A2226" s="29">
        <v>22</v>
      </c>
      <c r="B2226" s="29">
        <v>3</v>
      </c>
      <c r="C2226" s="29">
        <v>41</v>
      </c>
      <c r="D2226" s="28" t="s">
        <v>60</v>
      </c>
      <c r="E2226" s="28" t="s">
        <v>66</v>
      </c>
      <c r="J2226" s="28" t="str">
        <f t="shared" si="70"/>
        <v>E.04</v>
      </c>
      <c r="K2226" s="28" t="str">
        <f t="shared" si="71"/>
        <v>D.04</v>
      </c>
    </row>
    <row r="2227" spans="1:11" x14ac:dyDescent="0.3">
      <c r="A2227" s="29">
        <v>22</v>
      </c>
      <c r="B2227" s="29">
        <v>3</v>
      </c>
      <c r="C2227" s="29">
        <v>42</v>
      </c>
      <c r="D2227" s="28" t="s">
        <v>142</v>
      </c>
      <c r="E2227" s="28" t="s">
        <v>136</v>
      </c>
      <c r="J2227" s="28" t="str">
        <f t="shared" si="70"/>
        <v>O.04</v>
      </c>
      <c r="K2227" s="28" t="str">
        <f t="shared" si="71"/>
        <v>P.04</v>
      </c>
    </row>
    <row r="2228" spans="1:11" x14ac:dyDescent="0.3">
      <c r="A2228" s="29">
        <v>22</v>
      </c>
      <c r="B2228" s="29">
        <v>3</v>
      </c>
      <c r="C2228" s="29">
        <v>43</v>
      </c>
      <c r="D2228" s="28" t="s">
        <v>102</v>
      </c>
      <c r="E2228" s="28" t="s">
        <v>54</v>
      </c>
      <c r="J2228" s="28" t="str">
        <f t="shared" si="70"/>
        <v>C.04</v>
      </c>
      <c r="K2228" s="28" t="str">
        <f t="shared" si="71"/>
        <v>K.04</v>
      </c>
    </row>
    <row r="2229" spans="1:11" x14ac:dyDescent="0.3">
      <c r="A2229" s="29">
        <v>22</v>
      </c>
      <c r="B2229" s="29">
        <v>3</v>
      </c>
      <c r="C2229" s="29">
        <v>44</v>
      </c>
      <c r="D2229" s="28" t="s">
        <v>154</v>
      </c>
      <c r="E2229" s="28" t="s">
        <v>90</v>
      </c>
      <c r="J2229" s="28" t="str">
        <f t="shared" si="70"/>
        <v>I.04</v>
      </c>
      <c r="K2229" s="28" t="str">
        <f t="shared" si="71"/>
        <v>R.04</v>
      </c>
    </row>
    <row r="2230" spans="1:11" x14ac:dyDescent="0.3">
      <c r="A2230" s="29">
        <v>22</v>
      </c>
      <c r="B2230" s="29">
        <v>3</v>
      </c>
      <c r="C2230" s="29">
        <v>45</v>
      </c>
      <c r="D2230" s="28" t="s">
        <v>40</v>
      </c>
      <c r="E2230" s="28" t="s">
        <v>97</v>
      </c>
      <c r="J2230" s="28" t="str">
        <f t="shared" si="70"/>
        <v>J.05</v>
      </c>
      <c r="K2230" s="28" t="str">
        <f t="shared" si="71"/>
        <v>A.05</v>
      </c>
    </row>
    <row r="2231" spans="1:11" x14ac:dyDescent="0.3">
      <c r="A2231" s="29">
        <v>22</v>
      </c>
      <c r="B2231" s="29">
        <v>3</v>
      </c>
      <c r="C2231" s="29">
        <v>46</v>
      </c>
      <c r="D2231" s="28" t="s">
        <v>55</v>
      </c>
      <c r="E2231" s="28" t="s">
        <v>121</v>
      </c>
      <c r="J2231" s="28" t="str">
        <f t="shared" si="70"/>
        <v>N.05</v>
      </c>
      <c r="K2231" s="28" t="str">
        <f t="shared" si="71"/>
        <v>C.05</v>
      </c>
    </row>
    <row r="2232" spans="1:11" x14ac:dyDescent="0.3">
      <c r="A2232" s="29">
        <v>22</v>
      </c>
      <c r="B2232" s="29">
        <v>3</v>
      </c>
      <c r="C2232" s="29">
        <v>47</v>
      </c>
      <c r="D2232" s="28" t="s">
        <v>61</v>
      </c>
      <c r="E2232" s="28" t="s">
        <v>49</v>
      </c>
      <c r="J2232" s="28" t="str">
        <f t="shared" si="70"/>
        <v>B.05</v>
      </c>
      <c r="K2232" s="28" t="str">
        <f t="shared" si="71"/>
        <v>D.05</v>
      </c>
    </row>
    <row r="2233" spans="1:11" x14ac:dyDescent="0.3">
      <c r="A2233" s="29">
        <v>22</v>
      </c>
      <c r="B2233" s="29">
        <v>3</v>
      </c>
      <c r="C2233" s="29">
        <v>48</v>
      </c>
      <c r="D2233" s="28" t="s">
        <v>189</v>
      </c>
      <c r="E2233" s="28" t="s">
        <v>137</v>
      </c>
      <c r="J2233" s="28" t="str">
        <f t="shared" si="70"/>
        <v>O.05</v>
      </c>
      <c r="K2233" s="28" t="str">
        <f t="shared" si="71"/>
        <v>U.05</v>
      </c>
    </row>
    <row r="2234" spans="1:11" x14ac:dyDescent="0.3">
      <c r="A2234" s="29">
        <v>22</v>
      </c>
      <c r="B2234" s="29">
        <v>3</v>
      </c>
      <c r="C2234" s="29">
        <v>49</v>
      </c>
      <c r="D2234" s="28" t="s">
        <v>91</v>
      </c>
      <c r="E2234" s="28" t="s">
        <v>103</v>
      </c>
      <c r="J2234" s="28" t="str">
        <f t="shared" si="70"/>
        <v>K.05</v>
      </c>
      <c r="K2234" s="28" t="str">
        <f t="shared" si="71"/>
        <v>I.05</v>
      </c>
    </row>
    <row r="2235" spans="1:11" x14ac:dyDescent="0.3">
      <c r="A2235" s="29">
        <v>22</v>
      </c>
      <c r="B2235" s="29">
        <v>3</v>
      </c>
      <c r="C2235" s="29">
        <v>50</v>
      </c>
      <c r="D2235" s="28" t="s">
        <v>155</v>
      </c>
      <c r="E2235" s="28" t="s">
        <v>149</v>
      </c>
      <c r="J2235" s="28" t="str">
        <f t="shared" si="70"/>
        <v>Q.05</v>
      </c>
      <c r="K2235" s="28" t="str">
        <f t="shared" si="71"/>
        <v>R.05</v>
      </c>
    </row>
    <row r="2236" spans="1:11" x14ac:dyDescent="0.3">
      <c r="A2236" s="29">
        <v>22</v>
      </c>
      <c r="B2236" s="29">
        <v>3</v>
      </c>
      <c r="C2236" s="29">
        <v>51</v>
      </c>
      <c r="D2236" s="28" t="s">
        <v>109</v>
      </c>
      <c r="E2236" s="28" t="s">
        <v>183</v>
      </c>
      <c r="J2236" s="28" t="str">
        <f t="shared" si="70"/>
        <v>T.05</v>
      </c>
      <c r="K2236" s="28" t="str">
        <f t="shared" si="71"/>
        <v>L.05</v>
      </c>
    </row>
    <row r="2237" spans="1:11" x14ac:dyDescent="0.3">
      <c r="A2237" s="29">
        <v>22</v>
      </c>
      <c r="B2237" s="29">
        <v>3</v>
      </c>
      <c r="C2237" s="29">
        <v>52</v>
      </c>
      <c r="D2237" s="28" t="s">
        <v>115</v>
      </c>
      <c r="E2237" s="28" t="s">
        <v>172</v>
      </c>
      <c r="J2237" s="28" t="str">
        <f t="shared" si="70"/>
        <v>S.05</v>
      </c>
      <c r="K2237" s="28" t="str">
        <f t="shared" si="71"/>
        <v>M.05</v>
      </c>
    </row>
    <row r="2238" spans="1:11" x14ac:dyDescent="0.3">
      <c r="A2238" s="29">
        <v>22</v>
      </c>
      <c r="B2238" s="29">
        <v>3</v>
      </c>
      <c r="C2238" s="29">
        <v>53</v>
      </c>
      <c r="D2238" s="28" t="s">
        <v>195</v>
      </c>
      <c r="E2238" s="28" t="s">
        <v>143</v>
      </c>
      <c r="J2238" s="28" t="str">
        <f t="shared" si="70"/>
        <v>P.05</v>
      </c>
      <c r="K2238" s="28" t="str">
        <f t="shared" si="71"/>
        <v>V.05</v>
      </c>
    </row>
    <row r="2239" spans="1:11" x14ac:dyDescent="0.3">
      <c r="A2239" s="29">
        <v>22</v>
      </c>
      <c r="B2239" s="29">
        <v>3</v>
      </c>
      <c r="C2239" s="29">
        <v>54</v>
      </c>
      <c r="D2239" s="28" t="s">
        <v>67</v>
      </c>
      <c r="E2239" s="28" t="s">
        <v>85</v>
      </c>
      <c r="J2239" s="28" t="str">
        <f t="shared" si="70"/>
        <v>H.05</v>
      </c>
      <c r="K2239" s="28" t="str">
        <f t="shared" si="71"/>
        <v>E.05</v>
      </c>
    </row>
    <row r="2240" spans="1:11" x14ac:dyDescent="0.3">
      <c r="A2240" s="29">
        <v>22</v>
      </c>
      <c r="B2240" s="29">
        <v>3</v>
      </c>
      <c r="C2240" s="29">
        <v>55</v>
      </c>
      <c r="D2240" s="28" t="s">
        <v>79</v>
      </c>
      <c r="E2240" s="28" t="s">
        <v>73</v>
      </c>
      <c r="J2240" s="28" t="str">
        <f t="shared" si="70"/>
        <v>F.05</v>
      </c>
      <c r="K2240" s="28" t="str">
        <f t="shared" si="71"/>
        <v>G.05</v>
      </c>
    </row>
    <row r="2241" spans="1:11" x14ac:dyDescent="0.3">
      <c r="A2241" s="29">
        <v>22</v>
      </c>
      <c r="B2241" s="29">
        <v>3</v>
      </c>
      <c r="C2241" s="29">
        <v>56</v>
      </c>
      <c r="D2241" s="28" t="s">
        <v>156</v>
      </c>
      <c r="E2241" s="28" t="s">
        <v>42</v>
      </c>
      <c r="J2241" s="28" t="str">
        <f t="shared" si="70"/>
        <v>A.06</v>
      </c>
      <c r="K2241" s="28" t="str">
        <f t="shared" si="71"/>
        <v>R.06</v>
      </c>
    </row>
    <row r="2242" spans="1:11" x14ac:dyDescent="0.3">
      <c r="A2242" s="29">
        <v>22</v>
      </c>
      <c r="B2242" s="29">
        <v>3</v>
      </c>
      <c r="C2242" s="29">
        <v>57</v>
      </c>
      <c r="D2242" s="28" t="s">
        <v>74</v>
      </c>
      <c r="E2242" s="28" t="s">
        <v>62</v>
      </c>
      <c r="J2242" s="28" t="str">
        <f t="shared" si="70"/>
        <v>D.06</v>
      </c>
      <c r="K2242" s="28" t="str">
        <f t="shared" si="71"/>
        <v>F.06</v>
      </c>
    </row>
    <row r="2243" spans="1:11" x14ac:dyDescent="0.3">
      <c r="A2243" s="29">
        <v>22</v>
      </c>
      <c r="B2243" s="29">
        <v>3</v>
      </c>
      <c r="C2243" s="29">
        <v>58</v>
      </c>
      <c r="D2243" s="28" t="s">
        <v>144</v>
      </c>
      <c r="E2243" s="28" t="s">
        <v>80</v>
      </c>
      <c r="J2243" s="28" t="str">
        <f t="shared" si="70"/>
        <v>G.06</v>
      </c>
      <c r="K2243" s="28" t="str">
        <f t="shared" si="71"/>
        <v>P.06</v>
      </c>
    </row>
    <row r="2244" spans="1:11" x14ac:dyDescent="0.3">
      <c r="A2244" s="29">
        <v>22</v>
      </c>
      <c r="B2244" s="29">
        <v>3</v>
      </c>
      <c r="C2244" s="29">
        <v>59</v>
      </c>
      <c r="D2244" s="28" t="s">
        <v>122</v>
      </c>
      <c r="E2244" s="28" t="s">
        <v>92</v>
      </c>
      <c r="J2244" s="28" t="str">
        <f t="shared" si="70"/>
        <v>I.06</v>
      </c>
      <c r="K2244" s="28" t="str">
        <f t="shared" si="71"/>
        <v>N.06</v>
      </c>
    </row>
    <row r="2245" spans="1:11" x14ac:dyDescent="0.3">
      <c r="A2245" s="29">
        <v>22</v>
      </c>
      <c r="B2245" s="29">
        <v>3</v>
      </c>
      <c r="C2245" s="29">
        <v>60</v>
      </c>
      <c r="D2245" s="28" t="s">
        <v>86</v>
      </c>
      <c r="E2245" s="28" t="s">
        <v>150</v>
      </c>
      <c r="J2245" s="28" t="str">
        <f t="shared" si="70"/>
        <v>Q.06</v>
      </c>
      <c r="K2245" s="28" t="str">
        <f t="shared" si="71"/>
        <v>H.06</v>
      </c>
    </row>
    <row r="2246" spans="1:11" x14ac:dyDescent="0.3">
      <c r="A2246" s="29">
        <v>22</v>
      </c>
      <c r="B2246" s="29">
        <v>3</v>
      </c>
      <c r="C2246" s="29">
        <v>61</v>
      </c>
      <c r="D2246" s="28" t="s">
        <v>68</v>
      </c>
      <c r="E2246" s="28" t="s">
        <v>104</v>
      </c>
      <c r="J2246" s="28" t="str">
        <f t="shared" si="70"/>
        <v>K.06</v>
      </c>
      <c r="K2246" s="28" t="str">
        <f t="shared" si="71"/>
        <v>E.06</v>
      </c>
    </row>
    <row r="2247" spans="1:11" x14ac:dyDescent="0.3">
      <c r="A2247" s="29">
        <v>22</v>
      </c>
      <c r="B2247" s="29">
        <v>3</v>
      </c>
      <c r="C2247" s="29">
        <v>62</v>
      </c>
      <c r="D2247" s="28" t="s">
        <v>98</v>
      </c>
      <c r="E2247" s="28" t="s">
        <v>110</v>
      </c>
      <c r="J2247" s="28" t="str">
        <f t="shared" si="70"/>
        <v>L.06</v>
      </c>
      <c r="K2247" s="28" t="str">
        <f t="shared" si="71"/>
        <v>J.06</v>
      </c>
    </row>
    <row r="2248" spans="1:11" x14ac:dyDescent="0.3">
      <c r="A2248" s="29">
        <v>22</v>
      </c>
      <c r="B2248" s="29">
        <v>3</v>
      </c>
      <c r="C2248" s="29">
        <v>63</v>
      </c>
      <c r="D2248" s="28" t="s">
        <v>173</v>
      </c>
      <c r="E2248" s="28" t="s">
        <v>190</v>
      </c>
      <c r="J2248" s="28" t="str">
        <f t="shared" si="70"/>
        <v>U.06</v>
      </c>
      <c r="K2248" s="28" t="str">
        <f t="shared" si="71"/>
        <v>S.06</v>
      </c>
    </row>
    <row r="2249" spans="1:11" x14ac:dyDescent="0.3">
      <c r="A2249" s="29">
        <v>22</v>
      </c>
      <c r="B2249" s="29">
        <v>3</v>
      </c>
      <c r="C2249" s="29">
        <v>64</v>
      </c>
      <c r="D2249" s="28" t="s">
        <v>184</v>
      </c>
      <c r="E2249" s="28" t="s">
        <v>56</v>
      </c>
      <c r="J2249" s="28" t="str">
        <f t="shared" si="70"/>
        <v>C.06</v>
      </c>
      <c r="K2249" s="28" t="str">
        <f t="shared" si="71"/>
        <v>T.06</v>
      </c>
    </row>
    <row r="2250" spans="1:11" x14ac:dyDescent="0.3">
      <c r="A2250" s="29">
        <v>22</v>
      </c>
      <c r="B2250" s="29">
        <v>3</v>
      </c>
      <c r="C2250" s="29">
        <v>65</v>
      </c>
      <c r="D2250" s="28" t="s">
        <v>138</v>
      </c>
      <c r="E2250" s="28" t="s">
        <v>116</v>
      </c>
      <c r="J2250" s="28" t="str">
        <f t="shared" si="70"/>
        <v>M.06</v>
      </c>
      <c r="K2250" s="28" t="str">
        <f t="shared" si="71"/>
        <v>O.06</v>
      </c>
    </row>
    <row r="2251" spans="1:11" x14ac:dyDescent="0.3">
      <c r="A2251" s="29">
        <v>22</v>
      </c>
      <c r="B2251" s="29">
        <v>3</v>
      </c>
      <c r="C2251" s="29">
        <v>66</v>
      </c>
      <c r="D2251" s="28" t="s">
        <v>50</v>
      </c>
      <c r="E2251" s="28" t="s">
        <v>196</v>
      </c>
      <c r="J2251" s="28" t="str">
        <f t="shared" si="70"/>
        <v>V.06</v>
      </c>
      <c r="K2251" s="28" t="str">
        <f t="shared" si="71"/>
        <v>B.06</v>
      </c>
    </row>
    <row r="2252" spans="1:11" x14ac:dyDescent="0.3">
      <c r="A2252" s="29">
        <v>23</v>
      </c>
      <c r="B2252" s="29">
        <v>1</v>
      </c>
      <c r="C2252" s="29">
        <v>1</v>
      </c>
      <c r="D2252" s="28" t="s">
        <v>75</v>
      </c>
      <c r="E2252" s="28" t="s">
        <v>93</v>
      </c>
      <c r="J2252" s="28" t="str">
        <f t="shared" si="70"/>
        <v>J.01</v>
      </c>
      <c r="K2252" s="28" t="str">
        <f t="shared" si="71"/>
        <v>G.01</v>
      </c>
    </row>
    <row r="2253" spans="1:11" x14ac:dyDescent="0.3">
      <c r="A2253" s="29">
        <v>23</v>
      </c>
      <c r="B2253" s="29">
        <v>1</v>
      </c>
      <c r="C2253" s="29">
        <v>2</v>
      </c>
      <c r="D2253" s="28" t="s">
        <v>45</v>
      </c>
      <c r="E2253" s="28" t="s">
        <v>69</v>
      </c>
      <c r="J2253" s="28" t="str">
        <f t="shared" si="70"/>
        <v>F.01</v>
      </c>
      <c r="K2253" s="28" t="str">
        <f t="shared" si="71"/>
        <v>B.01</v>
      </c>
    </row>
    <row r="2254" spans="1:11" x14ac:dyDescent="0.3">
      <c r="A2254" s="29">
        <v>23</v>
      </c>
      <c r="B2254" s="29">
        <v>1</v>
      </c>
      <c r="C2254" s="29">
        <v>3</v>
      </c>
      <c r="D2254" s="28" t="s">
        <v>117</v>
      </c>
      <c r="E2254" s="28" t="s">
        <v>63</v>
      </c>
      <c r="J2254" s="28" t="str">
        <f t="shared" si="70"/>
        <v>E.01</v>
      </c>
      <c r="K2254" s="28" t="str">
        <f t="shared" si="71"/>
        <v>N.01</v>
      </c>
    </row>
    <row r="2255" spans="1:11" x14ac:dyDescent="0.3">
      <c r="A2255" s="29">
        <v>23</v>
      </c>
      <c r="B2255" s="29">
        <v>1</v>
      </c>
      <c r="C2255" s="29">
        <v>4</v>
      </c>
      <c r="D2255" s="28" t="s">
        <v>57</v>
      </c>
      <c r="E2255" s="28" t="s">
        <v>197</v>
      </c>
      <c r="J2255" s="28" t="str">
        <f t="shared" si="70"/>
        <v>W.01</v>
      </c>
      <c r="K2255" s="28" t="str">
        <f t="shared" si="71"/>
        <v>D.01</v>
      </c>
    </row>
    <row r="2256" spans="1:11" x14ac:dyDescent="0.3">
      <c r="A2256" s="29">
        <v>23</v>
      </c>
      <c r="B2256" s="29">
        <v>1</v>
      </c>
      <c r="C2256" s="29">
        <v>5</v>
      </c>
      <c r="D2256" s="28" t="s">
        <v>145</v>
      </c>
      <c r="E2256" s="28" t="s">
        <v>81</v>
      </c>
      <c r="J2256" s="28" t="str">
        <f t="shared" si="70"/>
        <v>H.01</v>
      </c>
      <c r="K2256" s="28" t="str">
        <f t="shared" si="71"/>
        <v>Q.01</v>
      </c>
    </row>
    <row r="2257" spans="1:11" x14ac:dyDescent="0.3">
      <c r="A2257" s="29">
        <v>23</v>
      </c>
      <c r="B2257" s="29">
        <v>1</v>
      </c>
      <c r="C2257" s="29">
        <v>6</v>
      </c>
      <c r="D2257" s="28" t="s">
        <v>99</v>
      </c>
      <c r="E2257" s="28" t="s">
        <v>179</v>
      </c>
      <c r="J2257" s="28" t="str">
        <f t="shared" si="70"/>
        <v>T.01</v>
      </c>
      <c r="K2257" s="28" t="str">
        <f t="shared" si="71"/>
        <v>K.01</v>
      </c>
    </row>
    <row r="2258" spans="1:11" x14ac:dyDescent="0.3">
      <c r="A2258" s="29">
        <v>23</v>
      </c>
      <c r="B2258" s="29">
        <v>1</v>
      </c>
      <c r="C2258" s="29">
        <v>7</v>
      </c>
      <c r="D2258" s="28" t="s">
        <v>127</v>
      </c>
      <c r="E2258" s="28" t="s">
        <v>87</v>
      </c>
      <c r="J2258" s="28" t="str">
        <f t="shared" si="70"/>
        <v>I.01</v>
      </c>
      <c r="K2258" s="28" t="str">
        <f t="shared" si="71"/>
        <v>O.01</v>
      </c>
    </row>
    <row r="2259" spans="1:11" x14ac:dyDescent="0.3">
      <c r="A2259" s="29">
        <v>23</v>
      </c>
      <c r="B2259" s="29">
        <v>1</v>
      </c>
      <c r="C2259" s="29">
        <v>8</v>
      </c>
      <c r="D2259" s="28" t="s">
        <v>139</v>
      </c>
      <c r="E2259" s="28" t="s">
        <v>105</v>
      </c>
      <c r="J2259" s="28" t="str">
        <f t="shared" si="70"/>
        <v>L.01</v>
      </c>
      <c r="K2259" s="28" t="str">
        <f t="shared" si="71"/>
        <v>P.01</v>
      </c>
    </row>
    <row r="2260" spans="1:11" x14ac:dyDescent="0.3">
      <c r="A2260" s="29">
        <v>23</v>
      </c>
      <c r="B2260" s="29">
        <v>1</v>
      </c>
      <c r="C2260" s="29">
        <v>9</v>
      </c>
      <c r="D2260" s="28" t="s">
        <v>51</v>
      </c>
      <c r="E2260" s="28" t="s">
        <v>32</v>
      </c>
      <c r="J2260" s="28" t="str">
        <f t="shared" si="70"/>
        <v>A.01</v>
      </c>
      <c r="K2260" s="28" t="str">
        <f t="shared" si="71"/>
        <v>C.01</v>
      </c>
    </row>
    <row r="2261" spans="1:11" x14ac:dyDescent="0.3">
      <c r="A2261" s="29">
        <v>23</v>
      </c>
      <c r="B2261" s="29">
        <v>1</v>
      </c>
      <c r="C2261" s="29">
        <v>10</v>
      </c>
      <c r="D2261" s="28" t="s">
        <v>185</v>
      </c>
      <c r="E2261" s="28" t="s">
        <v>111</v>
      </c>
      <c r="J2261" s="28" t="str">
        <f t="shared" si="70"/>
        <v>M.01</v>
      </c>
      <c r="K2261" s="28" t="str">
        <f t="shared" si="71"/>
        <v>U.01</v>
      </c>
    </row>
    <row r="2262" spans="1:11" x14ac:dyDescent="0.3">
      <c r="A2262" s="29">
        <v>23</v>
      </c>
      <c r="B2262" s="29">
        <v>1</v>
      </c>
      <c r="C2262" s="29">
        <v>11</v>
      </c>
      <c r="D2262" s="28" t="s">
        <v>168</v>
      </c>
      <c r="E2262" s="28" t="s">
        <v>191</v>
      </c>
      <c r="J2262" s="28" t="str">
        <f t="shared" si="70"/>
        <v>V.01</v>
      </c>
      <c r="K2262" s="28" t="str">
        <f t="shared" si="71"/>
        <v>S.01</v>
      </c>
    </row>
    <row r="2263" spans="1:11" x14ac:dyDescent="0.3">
      <c r="A2263" s="29">
        <v>23</v>
      </c>
      <c r="B2263" s="29">
        <v>1</v>
      </c>
      <c r="C2263" s="29">
        <v>12</v>
      </c>
      <c r="D2263" s="28" t="s">
        <v>76</v>
      </c>
      <c r="E2263" s="28" t="s">
        <v>151</v>
      </c>
      <c r="J2263" s="28" t="str">
        <f t="shared" si="70"/>
        <v>R.01</v>
      </c>
      <c r="K2263" s="28" t="str">
        <f t="shared" si="71"/>
        <v>G.02</v>
      </c>
    </row>
    <row r="2264" spans="1:11" x14ac:dyDescent="0.3">
      <c r="A2264" s="29">
        <v>23</v>
      </c>
      <c r="B2264" s="29">
        <v>1</v>
      </c>
      <c r="C2264" s="29">
        <v>13</v>
      </c>
      <c r="D2264" s="28" t="s">
        <v>88</v>
      </c>
      <c r="E2264" s="28" t="s">
        <v>180</v>
      </c>
      <c r="J2264" s="28" t="str">
        <f t="shared" si="70"/>
        <v>T.02</v>
      </c>
      <c r="K2264" s="28" t="str">
        <f t="shared" si="71"/>
        <v>I.02</v>
      </c>
    </row>
    <row r="2265" spans="1:11" x14ac:dyDescent="0.3">
      <c r="A2265" s="29">
        <v>23</v>
      </c>
      <c r="B2265" s="29">
        <v>1</v>
      </c>
      <c r="C2265" s="29">
        <v>14</v>
      </c>
      <c r="D2265" s="28" t="s">
        <v>58</v>
      </c>
      <c r="E2265" s="28" t="s">
        <v>169</v>
      </c>
      <c r="J2265" s="28" t="str">
        <f t="shared" si="70"/>
        <v>S.02</v>
      </c>
      <c r="K2265" s="28" t="str">
        <f t="shared" si="71"/>
        <v>D.02</v>
      </c>
    </row>
    <row r="2266" spans="1:11" x14ac:dyDescent="0.3">
      <c r="A2266" s="29">
        <v>23</v>
      </c>
      <c r="B2266" s="29">
        <v>1</v>
      </c>
      <c r="C2266" s="29">
        <v>15</v>
      </c>
      <c r="D2266" s="28" t="s">
        <v>192</v>
      </c>
      <c r="E2266" s="28" t="s">
        <v>46</v>
      </c>
      <c r="J2266" s="28" t="str">
        <f t="shared" si="70"/>
        <v>B.02</v>
      </c>
      <c r="K2266" s="28" t="str">
        <f t="shared" si="71"/>
        <v>V.02</v>
      </c>
    </row>
    <row r="2267" spans="1:11" x14ac:dyDescent="0.3">
      <c r="A2267" s="29">
        <v>23</v>
      </c>
      <c r="B2267" s="29">
        <v>1</v>
      </c>
      <c r="C2267" s="29">
        <v>16</v>
      </c>
      <c r="D2267" s="28" t="s">
        <v>152</v>
      </c>
      <c r="E2267" s="28" t="s">
        <v>82</v>
      </c>
      <c r="J2267" s="28" t="str">
        <f t="shared" si="70"/>
        <v>H.02</v>
      </c>
      <c r="K2267" s="28" t="str">
        <f t="shared" si="71"/>
        <v>R.02</v>
      </c>
    </row>
    <row r="2268" spans="1:11" x14ac:dyDescent="0.3">
      <c r="A2268" s="29">
        <v>23</v>
      </c>
      <c r="B2268" s="29">
        <v>1</v>
      </c>
      <c r="C2268" s="29">
        <v>17</v>
      </c>
      <c r="D2268" s="28" t="s">
        <v>146</v>
      </c>
      <c r="E2268" s="28" t="s">
        <v>134</v>
      </c>
      <c r="J2268" s="28" t="str">
        <f t="shared" si="70"/>
        <v>O.02</v>
      </c>
      <c r="K2268" s="28" t="str">
        <f t="shared" si="71"/>
        <v>Q.02</v>
      </c>
    </row>
    <row r="2269" spans="1:11" x14ac:dyDescent="0.3">
      <c r="A2269" s="29">
        <v>23</v>
      </c>
      <c r="B2269" s="29">
        <v>1</v>
      </c>
      <c r="C2269" s="29">
        <v>18</v>
      </c>
      <c r="D2269" s="28" t="s">
        <v>34</v>
      </c>
      <c r="E2269" s="28" t="s">
        <v>100</v>
      </c>
      <c r="J2269" s="28" t="str">
        <f t="shared" ref="J2269:J2332" si="72">E2269</f>
        <v>K.02</v>
      </c>
      <c r="K2269" s="28" t="str">
        <f t="shared" ref="K2269:K2332" si="73">D2269</f>
        <v>A.02</v>
      </c>
    </row>
    <row r="2270" spans="1:11" x14ac:dyDescent="0.3">
      <c r="A2270" s="29">
        <v>23</v>
      </c>
      <c r="B2270" s="29">
        <v>1</v>
      </c>
      <c r="C2270" s="29">
        <v>19</v>
      </c>
      <c r="D2270" s="28" t="s">
        <v>140</v>
      </c>
      <c r="E2270" s="28" t="s">
        <v>94</v>
      </c>
      <c r="J2270" s="28" t="str">
        <f t="shared" si="72"/>
        <v>J.02</v>
      </c>
      <c r="K2270" s="28" t="str">
        <f t="shared" si="73"/>
        <v>P.02</v>
      </c>
    </row>
    <row r="2271" spans="1:11" x14ac:dyDescent="0.3">
      <c r="A2271" s="29">
        <v>23</v>
      </c>
      <c r="B2271" s="29">
        <v>1</v>
      </c>
      <c r="C2271" s="29">
        <v>20</v>
      </c>
      <c r="D2271" s="28" t="s">
        <v>186</v>
      </c>
      <c r="E2271" s="28" t="s">
        <v>64</v>
      </c>
      <c r="J2271" s="28" t="str">
        <f t="shared" si="72"/>
        <v>E.02</v>
      </c>
      <c r="K2271" s="28" t="str">
        <f t="shared" si="73"/>
        <v>U.02</v>
      </c>
    </row>
    <row r="2272" spans="1:11" x14ac:dyDescent="0.3">
      <c r="A2272" s="29">
        <v>23</v>
      </c>
      <c r="B2272" s="29">
        <v>1</v>
      </c>
      <c r="C2272" s="29">
        <v>21</v>
      </c>
      <c r="D2272" s="28" t="s">
        <v>112</v>
      </c>
      <c r="E2272" s="28" t="s">
        <v>70</v>
      </c>
      <c r="J2272" s="28" t="str">
        <f t="shared" si="72"/>
        <v>F.02</v>
      </c>
      <c r="K2272" s="28" t="str">
        <f t="shared" si="73"/>
        <v>M.02</v>
      </c>
    </row>
    <row r="2273" spans="1:11" x14ac:dyDescent="0.3">
      <c r="A2273" s="29">
        <v>23</v>
      </c>
      <c r="B2273" s="29">
        <v>1</v>
      </c>
      <c r="C2273" s="29">
        <v>22</v>
      </c>
      <c r="D2273" s="28" t="s">
        <v>118</v>
      </c>
      <c r="E2273" s="28" t="s">
        <v>106</v>
      </c>
      <c r="J2273" s="28" t="str">
        <f t="shared" si="72"/>
        <v>L.02</v>
      </c>
      <c r="K2273" s="28" t="str">
        <f t="shared" si="73"/>
        <v>N.02</v>
      </c>
    </row>
    <row r="2274" spans="1:11" x14ac:dyDescent="0.3">
      <c r="A2274" s="29">
        <v>23</v>
      </c>
      <c r="B2274" s="29">
        <v>1</v>
      </c>
      <c r="C2274" s="29">
        <v>23</v>
      </c>
      <c r="D2274" s="28" t="s">
        <v>198</v>
      </c>
      <c r="E2274" s="28" t="s">
        <v>52</v>
      </c>
      <c r="J2274" s="28" t="str">
        <f t="shared" si="72"/>
        <v>C.02</v>
      </c>
      <c r="K2274" s="28" t="str">
        <f t="shared" si="73"/>
        <v>W.02</v>
      </c>
    </row>
    <row r="2275" spans="1:11" x14ac:dyDescent="0.3">
      <c r="A2275" s="29">
        <v>23</v>
      </c>
      <c r="B2275" s="29">
        <v>1</v>
      </c>
      <c r="C2275" s="29">
        <v>24</v>
      </c>
      <c r="D2275" s="28" t="s">
        <v>83</v>
      </c>
      <c r="E2275" s="28" t="s">
        <v>199</v>
      </c>
      <c r="J2275" s="28" t="str">
        <f t="shared" si="72"/>
        <v>W.03</v>
      </c>
      <c r="K2275" s="28" t="str">
        <f t="shared" si="73"/>
        <v>H.03</v>
      </c>
    </row>
    <row r="2276" spans="1:11" x14ac:dyDescent="0.3">
      <c r="A2276" s="29">
        <v>23</v>
      </c>
      <c r="B2276" s="29">
        <v>1</v>
      </c>
      <c r="C2276" s="29">
        <v>25</v>
      </c>
      <c r="D2276" s="28" t="s">
        <v>135</v>
      </c>
      <c r="E2276" s="28" t="s">
        <v>153</v>
      </c>
      <c r="J2276" s="28" t="str">
        <f t="shared" si="72"/>
        <v>R.03</v>
      </c>
      <c r="K2276" s="28" t="str">
        <f t="shared" si="73"/>
        <v>O.03</v>
      </c>
    </row>
    <row r="2277" spans="1:11" x14ac:dyDescent="0.3">
      <c r="A2277" s="29">
        <v>23</v>
      </c>
      <c r="B2277" s="29">
        <v>1</v>
      </c>
      <c r="C2277" s="29">
        <v>26</v>
      </c>
      <c r="D2277" s="28" t="s">
        <v>53</v>
      </c>
      <c r="E2277" s="28" t="s">
        <v>170</v>
      </c>
      <c r="J2277" s="28" t="str">
        <f t="shared" si="72"/>
        <v>S.03</v>
      </c>
      <c r="K2277" s="28" t="str">
        <f t="shared" si="73"/>
        <v>C.03</v>
      </c>
    </row>
    <row r="2278" spans="1:11" x14ac:dyDescent="0.3">
      <c r="A2278" s="29">
        <v>23</v>
      </c>
      <c r="B2278" s="29">
        <v>1</v>
      </c>
      <c r="C2278" s="29">
        <v>27</v>
      </c>
      <c r="D2278" s="28" t="s">
        <v>147</v>
      </c>
      <c r="E2278" s="28" t="s">
        <v>101</v>
      </c>
      <c r="J2278" s="28" t="str">
        <f t="shared" si="72"/>
        <v>K.03</v>
      </c>
      <c r="K2278" s="28" t="str">
        <f t="shared" si="73"/>
        <v>Q.03</v>
      </c>
    </row>
    <row r="2279" spans="1:11" x14ac:dyDescent="0.3">
      <c r="A2279" s="29">
        <v>23</v>
      </c>
      <c r="B2279" s="29">
        <v>1</v>
      </c>
      <c r="C2279" s="29">
        <v>28</v>
      </c>
      <c r="D2279" s="28" t="s">
        <v>95</v>
      </c>
      <c r="E2279" s="28" t="s">
        <v>119</v>
      </c>
      <c r="J2279" s="28" t="str">
        <f t="shared" si="72"/>
        <v>N.03</v>
      </c>
      <c r="K2279" s="28" t="str">
        <f t="shared" si="73"/>
        <v>J.03</v>
      </c>
    </row>
    <row r="2280" spans="1:11" x14ac:dyDescent="0.3">
      <c r="A2280" s="29">
        <v>23</v>
      </c>
      <c r="B2280" s="29">
        <v>1</v>
      </c>
      <c r="C2280" s="29">
        <v>29</v>
      </c>
      <c r="D2280" s="28" t="s">
        <v>59</v>
      </c>
      <c r="E2280" s="28" t="s">
        <v>77</v>
      </c>
      <c r="J2280" s="28" t="str">
        <f t="shared" si="72"/>
        <v>G.03</v>
      </c>
      <c r="K2280" s="28" t="str">
        <f t="shared" si="73"/>
        <v>D.03</v>
      </c>
    </row>
    <row r="2281" spans="1:11" x14ac:dyDescent="0.3">
      <c r="A2281" s="29">
        <v>23</v>
      </c>
      <c r="B2281" s="29">
        <v>1</v>
      </c>
      <c r="C2281" s="29">
        <v>30</v>
      </c>
      <c r="D2281" s="28" t="s">
        <v>193</v>
      </c>
      <c r="E2281" s="28" t="s">
        <v>36</v>
      </c>
      <c r="J2281" s="28" t="str">
        <f t="shared" si="72"/>
        <v>A.03</v>
      </c>
      <c r="K2281" s="28" t="str">
        <f t="shared" si="73"/>
        <v>V.03</v>
      </c>
    </row>
    <row r="2282" spans="1:11" x14ac:dyDescent="0.3">
      <c r="A2282" s="29">
        <v>23</v>
      </c>
      <c r="B2282" s="29">
        <v>1</v>
      </c>
      <c r="C2282" s="29">
        <v>31</v>
      </c>
      <c r="D2282" s="28" t="s">
        <v>141</v>
      </c>
      <c r="E2282" s="28" t="s">
        <v>187</v>
      </c>
      <c r="J2282" s="28" t="str">
        <f t="shared" si="72"/>
        <v>U.03</v>
      </c>
      <c r="K2282" s="28" t="str">
        <f t="shared" si="73"/>
        <v>P.03</v>
      </c>
    </row>
    <row r="2283" spans="1:11" x14ac:dyDescent="0.3">
      <c r="A2283" s="29">
        <v>23</v>
      </c>
      <c r="B2283" s="29">
        <v>1</v>
      </c>
      <c r="C2283" s="29">
        <v>32</v>
      </c>
      <c r="D2283" s="28" t="s">
        <v>71</v>
      </c>
      <c r="E2283" s="28" t="s">
        <v>89</v>
      </c>
      <c r="J2283" s="28" t="str">
        <f t="shared" si="72"/>
        <v>I.03</v>
      </c>
      <c r="K2283" s="28" t="str">
        <f t="shared" si="73"/>
        <v>F.03</v>
      </c>
    </row>
    <row r="2284" spans="1:11" x14ac:dyDescent="0.3">
      <c r="A2284" s="29">
        <v>23</v>
      </c>
      <c r="B2284" s="29">
        <v>1</v>
      </c>
      <c r="C2284" s="29">
        <v>33</v>
      </c>
      <c r="D2284" s="28" t="s">
        <v>47</v>
      </c>
      <c r="E2284" s="28" t="s">
        <v>113</v>
      </c>
      <c r="J2284" s="28" t="str">
        <f t="shared" si="72"/>
        <v>M.03</v>
      </c>
      <c r="K2284" s="28" t="str">
        <f t="shared" si="73"/>
        <v>B.03</v>
      </c>
    </row>
    <row r="2285" spans="1:11" x14ac:dyDescent="0.3">
      <c r="A2285" s="29">
        <v>23</v>
      </c>
      <c r="B2285" s="29">
        <v>1</v>
      </c>
      <c r="C2285" s="29">
        <v>34</v>
      </c>
      <c r="D2285" s="28" t="s">
        <v>107</v>
      </c>
      <c r="E2285" s="28" t="s">
        <v>65</v>
      </c>
      <c r="J2285" s="28" t="str">
        <f t="shared" si="72"/>
        <v>E.03</v>
      </c>
      <c r="K2285" s="28" t="str">
        <f t="shared" si="73"/>
        <v>L.03</v>
      </c>
    </row>
    <row r="2286" spans="1:11" x14ac:dyDescent="0.3">
      <c r="A2286" s="29">
        <v>23</v>
      </c>
      <c r="B2286" s="29">
        <v>1</v>
      </c>
      <c r="C2286" s="29">
        <v>35</v>
      </c>
      <c r="D2286" s="28" t="s">
        <v>48</v>
      </c>
      <c r="E2286" s="28" t="s">
        <v>181</v>
      </c>
      <c r="J2286" s="28" t="str">
        <f t="shared" si="72"/>
        <v>T.03</v>
      </c>
      <c r="K2286" s="28" t="str">
        <f t="shared" si="73"/>
        <v>B.04</v>
      </c>
    </row>
    <row r="2287" spans="1:11" x14ac:dyDescent="0.3">
      <c r="A2287" s="29">
        <v>23</v>
      </c>
      <c r="B2287" s="29">
        <v>1</v>
      </c>
      <c r="C2287" s="29">
        <v>36</v>
      </c>
      <c r="D2287" s="28" t="s">
        <v>136</v>
      </c>
      <c r="E2287" s="28" t="s">
        <v>114</v>
      </c>
      <c r="J2287" s="28" t="str">
        <f t="shared" si="72"/>
        <v>M.04</v>
      </c>
      <c r="K2287" s="28" t="str">
        <f t="shared" si="73"/>
        <v>O.04</v>
      </c>
    </row>
    <row r="2288" spans="1:11" x14ac:dyDescent="0.3">
      <c r="A2288" s="29">
        <v>23</v>
      </c>
      <c r="B2288" s="29">
        <v>1</v>
      </c>
      <c r="C2288" s="29">
        <v>37</v>
      </c>
      <c r="D2288" s="28" t="s">
        <v>182</v>
      </c>
      <c r="E2288" s="28" t="s">
        <v>188</v>
      </c>
      <c r="J2288" s="28" t="str">
        <f t="shared" si="72"/>
        <v>U.04</v>
      </c>
      <c r="K2288" s="28" t="str">
        <f t="shared" si="73"/>
        <v>T.04</v>
      </c>
    </row>
    <row r="2289" spans="1:11" x14ac:dyDescent="0.3">
      <c r="A2289" s="29">
        <v>23</v>
      </c>
      <c r="B2289" s="29">
        <v>1</v>
      </c>
      <c r="C2289" s="29">
        <v>38</v>
      </c>
      <c r="D2289" s="28" t="s">
        <v>78</v>
      </c>
      <c r="E2289" s="28" t="s">
        <v>102</v>
      </c>
      <c r="J2289" s="28" t="str">
        <f t="shared" si="72"/>
        <v>K.04</v>
      </c>
      <c r="K2289" s="28" t="str">
        <f t="shared" si="73"/>
        <v>G.04</v>
      </c>
    </row>
    <row r="2290" spans="1:11" x14ac:dyDescent="0.3">
      <c r="A2290" s="29">
        <v>23</v>
      </c>
      <c r="B2290" s="29">
        <v>1</v>
      </c>
      <c r="C2290" s="29">
        <v>39</v>
      </c>
      <c r="D2290" s="28" t="s">
        <v>142</v>
      </c>
      <c r="E2290" s="28" t="s">
        <v>171</v>
      </c>
      <c r="J2290" s="28" t="str">
        <f t="shared" si="72"/>
        <v>S.04</v>
      </c>
      <c r="K2290" s="28" t="str">
        <f t="shared" si="73"/>
        <v>P.04</v>
      </c>
    </row>
    <row r="2291" spans="1:11" x14ac:dyDescent="0.3">
      <c r="A2291" s="29">
        <v>23</v>
      </c>
      <c r="B2291" s="29">
        <v>1</v>
      </c>
      <c r="C2291" s="29">
        <v>40</v>
      </c>
      <c r="D2291" s="28" t="s">
        <v>200</v>
      </c>
      <c r="E2291" s="28" t="s">
        <v>108</v>
      </c>
      <c r="J2291" s="28" t="str">
        <f t="shared" si="72"/>
        <v>L.04</v>
      </c>
      <c r="K2291" s="28" t="str">
        <f t="shared" si="73"/>
        <v>W.04</v>
      </c>
    </row>
    <row r="2292" spans="1:11" x14ac:dyDescent="0.3">
      <c r="A2292" s="29">
        <v>23</v>
      </c>
      <c r="B2292" s="29">
        <v>1</v>
      </c>
      <c r="C2292" s="29">
        <v>41</v>
      </c>
      <c r="D2292" s="28" t="s">
        <v>60</v>
      </c>
      <c r="E2292" s="28" t="s">
        <v>120</v>
      </c>
      <c r="J2292" s="28" t="str">
        <f t="shared" si="72"/>
        <v>N.04</v>
      </c>
      <c r="K2292" s="28" t="str">
        <f t="shared" si="73"/>
        <v>D.04</v>
      </c>
    </row>
    <row r="2293" spans="1:11" x14ac:dyDescent="0.3">
      <c r="A2293" s="29">
        <v>23</v>
      </c>
      <c r="B2293" s="29">
        <v>1</v>
      </c>
      <c r="C2293" s="29">
        <v>42</v>
      </c>
      <c r="D2293" s="28" t="s">
        <v>194</v>
      </c>
      <c r="E2293" s="28" t="s">
        <v>90</v>
      </c>
      <c r="J2293" s="28" t="str">
        <f t="shared" si="72"/>
        <v>I.04</v>
      </c>
      <c r="K2293" s="28" t="str">
        <f t="shared" si="73"/>
        <v>V.04</v>
      </c>
    </row>
    <row r="2294" spans="1:11" x14ac:dyDescent="0.3">
      <c r="A2294" s="29">
        <v>23</v>
      </c>
      <c r="B2294" s="29">
        <v>1</v>
      </c>
      <c r="C2294" s="29">
        <v>43</v>
      </c>
      <c r="D2294" s="28" t="s">
        <v>154</v>
      </c>
      <c r="E2294" s="28" t="s">
        <v>72</v>
      </c>
      <c r="J2294" s="28" t="str">
        <f t="shared" si="72"/>
        <v>F.04</v>
      </c>
      <c r="K2294" s="28" t="str">
        <f t="shared" si="73"/>
        <v>R.04</v>
      </c>
    </row>
    <row r="2295" spans="1:11" x14ac:dyDescent="0.3">
      <c r="A2295" s="29">
        <v>23</v>
      </c>
      <c r="B2295" s="29">
        <v>1</v>
      </c>
      <c r="C2295" s="29">
        <v>44</v>
      </c>
      <c r="D2295" s="28" t="s">
        <v>66</v>
      </c>
      <c r="E2295" s="28" t="s">
        <v>96</v>
      </c>
      <c r="J2295" s="28" t="str">
        <f t="shared" si="72"/>
        <v>J.04</v>
      </c>
      <c r="K2295" s="28" t="str">
        <f t="shared" si="73"/>
        <v>E.04</v>
      </c>
    </row>
    <row r="2296" spans="1:11" x14ac:dyDescent="0.3">
      <c r="A2296" s="29">
        <v>23</v>
      </c>
      <c r="B2296" s="29">
        <v>1</v>
      </c>
      <c r="C2296" s="29">
        <v>45</v>
      </c>
      <c r="D2296" s="28" t="s">
        <v>38</v>
      </c>
      <c r="E2296" s="28" t="s">
        <v>148</v>
      </c>
      <c r="J2296" s="28" t="str">
        <f t="shared" si="72"/>
        <v>Q.04</v>
      </c>
      <c r="K2296" s="28" t="str">
        <f t="shared" si="73"/>
        <v>A.04</v>
      </c>
    </row>
    <row r="2297" spans="1:11" x14ac:dyDescent="0.3">
      <c r="A2297" s="29">
        <v>23</v>
      </c>
      <c r="B2297" s="29">
        <v>1</v>
      </c>
      <c r="C2297" s="29">
        <v>46</v>
      </c>
      <c r="D2297" s="28" t="s">
        <v>54</v>
      </c>
      <c r="E2297" s="28" t="s">
        <v>84</v>
      </c>
      <c r="J2297" s="28" t="str">
        <f t="shared" si="72"/>
        <v>H.04</v>
      </c>
      <c r="K2297" s="28" t="str">
        <f t="shared" si="73"/>
        <v>C.04</v>
      </c>
    </row>
    <row r="2298" spans="1:11" x14ac:dyDescent="0.3">
      <c r="A2298" s="29">
        <v>23</v>
      </c>
      <c r="B2298" s="29">
        <v>1</v>
      </c>
      <c r="C2298" s="29">
        <v>47</v>
      </c>
      <c r="D2298" s="28" t="s">
        <v>40</v>
      </c>
      <c r="E2298" s="28" t="s">
        <v>91</v>
      </c>
      <c r="J2298" s="28" t="str">
        <f t="shared" si="72"/>
        <v>I.05</v>
      </c>
      <c r="K2298" s="28" t="str">
        <f t="shared" si="73"/>
        <v>A.05</v>
      </c>
    </row>
    <row r="2299" spans="1:11" x14ac:dyDescent="0.3">
      <c r="A2299" s="29">
        <v>23</v>
      </c>
      <c r="B2299" s="29">
        <v>1</v>
      </c>
      <c r="C2299" s="29">
        <v>48</v>
      </c>
      <c r="D2299" s="28" t="s">
        <v>172</v>
      </c>
      <c r="E2299" s="28" t="s">
        <v>149</v>
      </c>
      <c r="J2299" s="28" t="str">
        <f t="shared" si="72"/>
        <v>Q.05</v>
      </c>
      <c r="K2299" s="28" t="str">
        <f t="shared" si="73"/>
        <v>S.05</v>
      </c>
    </row>
    <row r="2300" spans="1:11" x14ac:dyDescent="0.3">
      <c r="A2300" s="29">
        <v>23</v>
      </c>
      <c r="B2300" s="29">
        <v>1</v>
      </c>
      <c r="C2300" s="29">
        <v>49</v>
      </c>
      <c r="D2300" s="28" t="s">
        <v>201</v>
      </c>
      <c r="E2300" s="28" t="s">
        <v>97</v>
      </c>
      <c r="J2300" s="28" t="str">
        <f t="shared" si="72"/>
        <v>J.05</v>
      </c>
      <c r="K2300" s="28" t="str">
        <f t="shared" si="73"/>
        <v>W.05</v>
      </c>
    </row>
    <row r="2301" spans="1:11" x14ac:dyDescent="0.3">
      <c r="A2301" s="29">
        <v>23</v>
      </c>
      <c r="B2301" s="29">
        <v>1</v>
      </c>
      <c r="C2301" s="29">
        <v>50</v>
      </c>
      <c r="D2301" s="28" t="s">
        <v>121</v>
      </c>
      <c r="E2301" s="28" t="s">
        <v>55</v>
      </c>
      <c r="J2301" s="28" t="str">
        <f t="shared" si="72"/>
        <v>C.05</v>
      </c>
      <c r="K2301" s="28" t="str">
        <f t="shared" si="73"/>
        <v>N.05</v>
      </c>
    </row>
    <row r="2302" spans="1:11" x14ac:dyDescent="0.3">
      <c r="A2302" s="29">
        <v>23</v>
      </c>
      <c r="B2302" s="29">
        <v>1</v>
      </c>
      <c r="C2302" s="29">
        <v>51</v>
      </c>
      <c r="D2302" s="28" t="s">
        <v>143</v>
      </c>
      <c r="E2302" s="28" t="s">
        <v>155</v>
      </c>
      <c r="J2302" s="28" t="str">
        <f t="shared" si="72"/>
        <v>R.05</v>
      </c>
      <c r="K2302" s="28" t="str">
        <f t="shared" si="73"/>
        <v>P.05</v>
      </c>
    </row>
    <row r="2303" spans="1:11" x14ac:dyDescent="0.3">
      <c r="A2303" s="29">
        <v>23</v>
      </c>
      <c r="B2303" s="29">
        <v>1</v>
      </c>
      <c r="C2303" s="29">
        <v>52</v>
      </c>
      <c r="D2303" s="28" t="s">
        <v>67</v>
      </c>
      <c r="E2303" s="28" t="s">
        <v>195</v>
      </c>
      <c r="J2303" s="28" t="str">
        <f t="shared" si="72"/>
        <v>V.05</v>
      </c>
      <c r="K2303" s="28" t="str">
        <f t="shared" si="73"/>
        <v>E.05</v>
      </c>
    </row>
    <row r="2304" spans="1:11" x14ac:dyDescent="0.3">
      <c r="A2304" s="29">
        <v>23</v>
      </c>
      <c r="B2304" s="29">
        <v>1</v>
      </c>
      <c r="C2304" s="29">
        <v>53</v>
      </c>
      <c r="D2304" s="28" t="s">
        <v>115</v>
      </c>
      <c r="E2304" s="28" t="s">
        <v>85</v>
      </c>
      <c r="J2304" s="28" t="str">
        <f t="shared" si="72"/>
        <v>H.05</v>
      </c>
      <c r="K2304" s="28" t="str">
        <f t="shared" si="73"/>
        <v>M.05</v>
      </c>
    </row>
    <row r="2305" spans="1:11" x14ac:dyDescent="0.3">
      <c r="A2305" s="29">
        <v>23</v>
      </c>
      <c r="B2305" s="29">
        <v>1</v>
      </c>
      <c r="C2305" s="29">
        <v>54</v>
      </c>
      <c r="D2305" s="28" t="s">
        <v>73</v>
      </c>
      <c r="E2305" s="28" t="s">
        <v>189</v>
      </c>
      <c r="J2305" s="28" t="str">
        <f t="shared" si="72"/>
        <v>U.05</v>
      </c>
      <c r="K2305" s="28" t="str">
        <f t="shared" si="73"/>
        <v>F.05</v>
      </c>
    </row>
    <row r="2306" spans="1:11" x14ac:dyDescent="0.3">
      <c r="A2306" s="29">
        <v>23</v>
      </c>
      <c r="B2306" s="29">
        <v>1</v>
      </c>
      <c r="C2306" s="29">
        <v>55</v>
      </c>
      <c r="D2306" s="28" t="s">
        <v>137</v>
      </c>
      <c r="E2306" s="28" t="s">
        <v>49</v>
      </c>
      <c r="J2306" s="28" t="str">
        <f t="shared" si="72"/>
        <v>B.05</v>
      </c>
      <c r="K2306" s="28" t="str">
        <f t="shared" si="73"/>
        <v>O.05</v>
      </c>
    </row>
    <row r="2307" spans="1:11" x14ac:dyDescent="0.3">
      <c r="A2307" s="29">
        <v>23</v>
      </c>
      <c r="B2307" s="29">
        <v>1</v>
      </c>
      <c r="C2307" s="29">
        <v>56</v>
      </c>
      <c r="D2307" s="28" t="s">
        <v>183</v>
      </c>
      <c r="E2307" s="28" t="s">
        <v>61</v>
      </c>
      <c r="J2307" s="28" t="str">
        <f t="shared" si="72"/>
        <v>D.05</v>
      </c>
      <c r="K2307" s="28" t="str">
        <f t="shared" si="73"/>
        <v>T.05</v>
      </c>
    </row>
    <row r="2308" spans="1:11" x14ac:dyDescent="0.3">
      <c r="A2308" s="29">
        <v>23</v>
      </c>
      <c r="B2308" s="29">
        <v>1</v>
      </c>
      <c r="C2308" s="29">
        <v>57</v>
      </c>
      <c r="D2308" s="28" t="s">
        <v>103</v>
      </c>
      <c r="E2308" s="28" t="s">
        <v>109</v>
      </c>
      <c r="J2308" s="28" t="str">
        <f t="shared" si="72"/>
        <v>L.05</v>
      </c>
      <c r="K2308" s="28" t="str">
        <f t="shared" si="73"/>
        <v>K.05</v>
      </c>
    </row>
    <row r="2309" spans="1:11" x14ac:dyDescent="0.3">
      <c r="A2309" s="29">
        <v>23</v>
      </c>
      <c r="B2309" s="29">
        <v>1</v>
      </c>
      <c r="C2309" s="29">
        <v>58</v>
      </c>
      <c r="D2309" s="28" t="s">
        <v>150</v>
      </c>
      <c r="E2309" s="28" t="s">
        <v>79</v>
      </c>
      <c r="J2309" s="28" t="str">
        <f t="shared" si="72"/>
        <v>G.05</v>
      </c>
      <c r="K2309" s="28" t="str">
        <f t="shared" si="73"/>
        <v>Q.06</v>
      </c>
    </row>
    <row r="2310" spans="1:11" x14ac:dyDescent="0.3">
      <c r="A2310" s="29">
        <v>23</v>
      </c>
      <c r="B2310" s="29">
        <v>1</v>
      </c>
      <c r="C2310" s="29">
        <v>59</v>
      </c>
      <c r="D2310" s="28" t="s">
        <v>98</v>
      </c>
      <c r="E2310" s="28" t="s">
        <v>62</v>
      </c>
      <c r="J2310" s="28" t="str">
        <f t="shared" si="72"/>
        <v>D.06</v>
      </c>
      <c r="K2310" s="28" t="str">
        <f t="shared" si="73"/>
        <v>J.06</v>
      </c>
    </row>
    <row r="2311" spans="1:11" x14ac:dyDescent="0.3">
      <c r="A2311" s="29">
        <v>23</v>
      </c>
      <c r="B2311" s="29">
        <v>1</v>
      </c>
      <c r="C2311" s="29">
        <v>60</v>
      </c>
      <c r="D2311" s="28" t="s">
        <v>138</v>
      </c>
      <c r="E2311" s="28" t="s">
        <v>42</v>
      </c>
      <c r="J2311" s="28" t="str">
        <f t="shared" si="72"/>
        <v>A.06</v>
      </c>
      <c r="K2311" s="28" t="str">
        <f t="shared" si="73"/>
        <v>O.06</v>
      </c>
    </row>
    <row r="2312" spans="1:11" x14ac:dyDescent="0.3">
      <c r="A2312" s="29">
        <v>23</v>
      </c>
      <c r="B2312" s="29">
        <v>1</v>
      </c>
      <c r="C2312" s="29">
        <v>61</v>
      </c>
      <c r="D2312" s="28" t="s">
        <v>190</v>
      </c>
      <c r="E2312" s="28" t="s">
        <v>86</v>
      </c>
      <c r="J2312" s="28" t="str">
        <f t="shared" si="72"/>
        <v>H.06</v>
      </c>
      <c r="K2312" s="28" t="str">
        <f t="shared" si="73"/>
        <v>U.06</v>
      </c>
    </row>
    <row r="2313" spans="1:11" x14ac:dyDescent="0.3">
      <c r="A2313" s="29">
        <v>23</v>
      </c>
      <c r="B2313" s="29">
        <v>1</v>
      </c>
      <c r="C2313" s="29">
        <v>62</v>
      </c>
      <c r="D2313" s="28" t="s">
        <v>56</v>
      </c>
      <c r="E2313" s="28" t="s">
        <v>156</v>
      </c>
      <c r="J2313" s="28" t="str">
        <f t="shared" si="72"/>
        <v>R.06</v>
      </c>
      <c r="K2313" s="28" t="str">
        <f t="shared" si="73"/>
        <v>C.06</v>
      </c>
    </row>
    <row r="2314" spans="1:11" x14ac:dyDescent="0.3">
      <c r="A2314" s="29">
        <v>23</v>
      </c>
      <c r="B2314" s="29">
        <v>1</v>
      </c>
      <c r="C2314" s="29">
        <v>63</v>
      </c>
      <c r="D2314" s="28" t="s">
        <v>144</v>
      </c>
      <c r="E2314" s="28" t="s">
        <v>92</v>
      </c>
      <c r="J2314" s="28" t="str">
        <f t="shared" si="72"/>
        <v>I.06</v>
      </c>
      <c r="K2314" s="28" t="str">
        <f t="shared" si="73"/>
        <v>P.06</v>
      </c>
    </row>
    <row r="2315" spans="1:11" x14ac:dyDescent="0.3">
      <c r="A2315" s="29">
        <v>23</v>
      </c>
      <c r="B2315" s="29">
        <v>1</v>
      </c>
      <c r="C2315" s="29">
        <v>64</v>
      </c>
      <c r="D2315" s="28" t="s">
        <v>110</v>
      </c>
      <c r="E2315" s="28" t="s">
        <v>74</v>
      </c>
      <c r="J2315" s="28" t="str">
        <f t="shared" si="72"/>
        <v>F.06</v>
      </c>
      <c r="K2315" s="28" t="str">
        <f t="shared" si="73"/>
        <v>L.06</v>
      </c>
    </row>
    <row r="2316" spans="1:11" x14ac:dyDescent="0.3">
      <c r="A2316" s="29">
        <v>23</v>
      </c>
      <c r="B2316" s="29">
        <v>1</v>
      </c>
      <c r="C2316" s="29">
        <v>65</v>
      </c>
      <c r="D2316" s="28" t="s">
        <v>122</v>
      </c>
      <c r="E2316" s="28" t="s">
        <v>202</v>
      </c>
      <c r="J2316" s="28" t="str">
        <f t="shared" si="72"/>
        <v>W.06</v>
      </c>
      <c r="K2316" s="28" t="str">
        <f t="shared" si="73"/>
        <v>N.06</v>
      </c>
    </row>
    <row r="2317" spans="1:11" x14ac:dyDescent="0.3">
      <c r="A2317" s="29">
        <v>23</v>
      </c>
      <c r="B2317" s="29">
        <v>1</v>
      </c>
      <c r="C2317" s="29">
        <v>66</v>
      </c>
      <c r="D2317" s="28" t="s">
        <v>173</v>
      </c>
      <c r="E2317" s="28" t="s">
        <v>104</v>
      </c>
      <c r="J2317" s="28" t="str">
        <f t="shared" si="72"/>
        <v>K.06</v>
      </c>
      <c r="K2317" s="28" t="str">
        <f t="shared" si="73"/>
        <v>S.06</v>
      </c>
    </row>
    <row r="2318" spans="1:11" x14ac:dyDescent="0.3">
      <c r="A2318" s="29">
        <v>23</v>
      </c>
      <c r="B2318" s="29">
        <v>1</v>
      </c>
      <c r="C2318" s="29">
        <v>67</v>
      </c>
      <c r="D2318" s="28" t="s">
        <v>196</v>
      </c>
      <c r="E2318" s="28" t="s">
        <v>184</v>
      </c>
      <c r="J2318" s="28" t="str">
        <f t="shared" si="72"/>
        <v>T.06</v>
      </c>
      <c r="K2318" s="28" t="str">
        <f t="shared" si="73"/>
        <v>V.06</v>
      </c>
    </row>
    <row r="2319" spans="1:11" x14ac:dyDescent="0.3">
      <c r="A2319" s="29">
        <v>23</v>
      </c>
      <c r="B2319" s="29">
        <v>1</v>
      </c>
      <c r="C2319" s="29">
        <v>68</v>
      </c>
      <c r="D2319" s="28" t="s">
        <v>116</v>
      </c>
      <c r="E2319" s="28" t="s">
        <v>80</v>
      </c>
      <c r="J2319" s="28" t="str">
        <f t="shared" si="72"/>
        <v>G.06</v>
      </c>
      <c r="K2319" s="28" t="str">
        <f t="shared" si="73"/>
        <v>M.06</v>
      </c>
    </row>
    <row r="2320" spans="1:11" x14ac:dyDescent="0.3">
      <c r="A2320" s="29">
        <v>23</v>
      </c>
      <c r="B2320" s="29">
        <v>1</v>
      </c>
      <c r="C2320" s="29">
        <v>69</v>
      </c>
      <c r="D2320" s="28" t="s">
        <v>50</v>
      </c>
      <c r="E2320" s="28" t="s">
        <v>68</v>
      </c>
      <c r="J2320" s="28" t="str">
        <f t="shared" si="72"/>
        <v>E.06</v>
      </c>
      <c r="K2320" s="28" t="str">
        <f t="shared" si="73"/>
        <v>B.06</v>
      </c>
    </row>
    <row r="2321" spans="1:11" x14ac:dyDescent="0.3">
      <c r="A2321" s="29">
        <v>23</v>
      </c>
      <c r="B2321" s="29">
        <v>2</v>
      </c>
      <c r="C2321" s="29">
        <v>1</v>
      </c>
      <c r="D2321" s="28" t="s">
        <v>32</v>
      </c>
      <c r="E2321" s="28" t="s">
        <v>179</v>
      </c>
      <c r="J2321" s="28" t="str">
        <f t="shared" si="72"/>
        <v>T.01</v>
      </c>
      <c r="K2321" s="28" t="str">
        <f t="shared" si="73"/>
        <v>A.01</v>
      </c>
    </row>
    <row r="2322" spans="1:11" x14ac:dyDescent="0.3">
      <c r="A2322" s="29">
        <v>23</v>
      </c>
      <c r="B2322" s="29">
        <v>2</v>
      </c>
      <c r="C2322" s="29">
        <v>2</v>
      </c>
      <c r="D2322" s="28" t="s">
        <v>105</v>
      </c>
      <c r="E2322" s="28" t="s">
        <v>57</v>
      </c>
      <c r="J2322" s="28" t="str">
        <f t="shared" si="72"/>
        <v>D.01</v>
      </c>
      <c r="K2322" s="28" t="str">
        <f t="shared" si="73"/>
        <v>L.01</v>
      </c>
    </row>
    <row r="2323" spans="1:11" x14ac:dyDescent="0.3">
      <c r="A2323" s="29">
        <v>23</v>
      </c>
      <c r="B2323" s="29">
        <v>2</v>
      </c>
      <c r="C2323" s="29">
        <v>3</v>
      </c>
      <c r="D2323" s="28" t="s">
        <v>93</v>
      </c>
      <c r="E2323" s="28" t="s">
        <v>45</v>
      </c>
      <c r="J2323" s="28" t="str">
        <f t="shared" si="72"/>
        <v>B.01</v>
      </c>
      <c r="K2323" s="28" t="str">
        <f t="shared" si="73"/>
        <v>J.01</v>
      </c>
    </row>
    <row r="2324" spans="1:11" x14ac:dyDescent="0.3">
      <c r="A2324" s="29">
        <v>23</v>
      </c>
      <c r="B2324" s="29">
        <v>2</v>
      </c>
      <c r="C2324" s="29">
        <v>4</v>
      </c>
      <c r="D2324" s="28" t="s">
        <v>69</v>
      </c>
      <c r="E2324" s="28" t="s">
        <v>127</v>
      </c>
      <c r="J2324" s="28" t="str">
        <f t="shared" si="72"/>
        <v>O.01</v>
      </c>
      <c r="K2324" s="28" t="str">
        <f t="shared" si="73"/>
        <v>F.01</v>
      </c>
    </row>
    <row r="2325" spans="1:11" x14ac:dyDescent="0.3">
      <c r="A2325" s="29">
        <v>23</v>
      </c>
      <c r="B2325" s="29">
        <v>2</v>
      </c>
      <c r="C2325" s="29">
        <v>5</v>
      </c>
      <c r="D2325" s="28" t="s">
        <v>99</v>
      </c>
      <c r="E2325" s="28" t="s">
        <v>197</v>
      </c>
      <c r="J2325" s="28" t="str">
        <f t="shared" si="72"/>
        <v>W.01</v>
      </c>
      <c r="K2325" s="28" t="str">
        <f t="shared" si="73"/>
        <v>K.01</v>
      </c>
    </row>
    <row r="2326" spans="1:11" x14ac:dyDescent="0.3">
      <c r="A2326" s="29">
        <v>23</v>
      </c>
      <c r="B2326" s="29">
        <v>2</v>
      </c>
      <c r="C2326" s="29">
        <v>6</v>
      </c>
      <c r="D2326" s="28" t="s">
        <v>185</v>
      </c>
      <c r="E2326" s="28" t="s">
        <v>51</v>
      </c>
      <c r="J2326" s="28" t="str">
        <f t="shared" si="72"/>
        <v>C.01</v>
      </c>
      <c r="K2326" s="28" t="str">
        <f t="shared" si="73"/>
        <v>U.01</v>
      </c>
    </row>
    <row r="2327" spans="1:11" x14ac:dyDescent="0.3">
      <c r="A2327" s="29">
        <v>23</v>
      </c>
      <c r="B2327" s="29">
        <v>2</v>
      </c>
      <c r="C2327" s="29">
        <v>7</v>
      </c>
      <c r="D2327" s="28" t="s">
        <v>151</v>
      </c>
      <c r="E2327" s="28" t="s">
        <v>168</v>
      </c>
      <c r="J2327" s="28" t="str">
        <f t="shared" si="72"/>
        <v>S.01</v>
      </c>
      <c r="K2327" s="28" t="str">
        <f t="shared" si="73"/>
        <v>R.01</v>
      </c>
    </row>
    <row r="2328" spans="1:11" x14ac:dyDescent="0.3">
      <c r="A2328" s="29">
        <v>23</v>
      </c>
      <c r="B2328" s="29">
        <v>2</v>
      </c>
      <c r="C2328" s="29">
        <v>8</v>
      </c>
      <c r="D2328" s="28" t="s">
        <v>81</v>
      </c>
      <c r="E2328" s="28" t="s">
        <v>75</v>
      </c>
      <c r="J2328" s="28" t="str">
        <f t="shared" si="72"/>
        <v>G.01</v>
      </c>
      <c r="K2328" s="28" t="str">
        <f t="shared" si="73"/>
        <v>H.01</v>
      </c>
    </row>
    <row r="2329" spans="1:11" x14ac:dyDescent="0.3">
      <c r="A2329" s="29">
        <v>23</v>
      </c>
      <c r="B2329" s="29">
        <v>2</v>
      </c>
      <c r="C2329" s="29">
        <v>9</v>
      </c>
      <c r="D2329" s="28" t="s">
        <v>63</v>
      </c>
      <c r="E2329" s="28" t="s">
        <v>139</v>
      </c>
      <c r="J2329" s="28" t="str">
        <f t="shared" si="72"/>
        <v>P.01</v>
      </c>
      <c r="K2329" s="28" t="str">
        <f t="shared" si="73"/>
        <v>E.01</v>
      </c>
    </row>
    <row r="2330" spans="1:11" x14ac:dyDescent="0.3">
      <c r="A2330" s="29">
        <v>23</v>
      </c>
      <c r="B2330" s="29">
        <v>2</v>
      </c>
      <c r="C2330" s="29">
        <v>10</v>
      </c>
      <c r="D2330" s="28" t="s">
        <v>87</v>
      </c>
      <c r="E2330" s="28" t="s">
        <v>145</v>
      </c>
      <c r="J2330" s="28" t="str">
        <f t="shared" si="72"/>
        <v>Q.01</v>
      </c>
      <c r="K2330" s="28" t="str">
        <f t="shared" si="73"/>
        <v>I.01</v>
      </c>
    </row>
    <row r="2331" spans="1:11" x14ac:dyDescent="0.3">
      <c r="A2331" s="29">
        <v>23</v>
      </c>
      <c r="B2331" s="29">
        <v>2</v>
      </c>
      <c r="C2331" s="29">
        <v>11</v>
      </c>
      <c r="D2331" s="28" t="s">
        <v>191</v>
      </c>
      <c r="E2331" s="28" t="s">
        <v>117</v>
      </c>
      <c r="J2331" s="28" t="str">
        <f t="shared" si="72"/>
        <v>N.01</v>
      </c>
      <c r="K2331" s="28" t="str">
        <f t="shared" si="73"/>
        <v>V.01</v>
      </c>
    </row>
    <row r="2332" spans="1:11" x14ac:dyDescent="0.3">
      <c r="A2332" s="29">
        <v>23</v>
      </c>
      <c r="B2332" s="29">
        <v>2</v>
      </c>
      <c r="C2332" s="29">
        <v>12</v>
      </c>
      <c r="D2332" s="28" t="s">
        <v>106</v>
      </c>
      <c r="E2332" s="28" t="s">
        <v>111</v>
      </c>
      <c r="J2332" s="28" t="str">
        <f t="shared" si="72"/>
        <v>M.01</v>
      </c>
      <c r="K2332" s="28" t="str">
        <f t="shared" si="73"/>
        <v>L.02</v>
      </c>
    </row>
    <row r="2333" spans="1:11" x14ac:dyDescent="0.3">
      <c r="A2333" s="29">
        <v>23</v>
      </c>
      <c r="B2333" s="29">
        <v>2</v>
      </c>
      <c r="C2333" s="29">
        <v>13</v>
      </c>
      <c r="D2333" s="28" t="s">
        <v>52</v>
      </c>
      <c r="E2333" s="28" t="s">
        <v>192</v>
      </c>
      <c r="J2333" s="28" t="str">
        <f t="shared" ref="J2333:J2396" si="74">E2333</f>
        <v>V.02</v>
      </c>
      <c r="K2333" s="28" t="str">
        <f t="shared" ref="K2333:K2396" si="75">D2333</f>
        <v>C.02</v>
      </c>
    </row>
    <row r="2334" spans="1:11" x14ac:dyDescent="0.3">
      <c r="A2334" s="29">
        <v>23</v>
      </c>
      <c r="B2334" s="29">
        <v>2</v>
      </c>
      <c r="C2334" s="29">
        <v>14</v>
      </c>
      <c r="D2334" s="28" t="s">
        <v>186</v>
      </c>
      <c r="E2334" s="28" t="s">
        <v>118</v>
      </c>
      <c r="J2334" s="28" t="str">
        <f t="shared" si="74"/>
        <v>N.02</v>
      </c>
      <c r="K2334" s="28" t="str">
        <f t="shared" si="75"/>
        <v>U.02</v>
      </c>
    </row>
    <row r="2335" spans="1:11" x14ac:dyDescent="0.3">
      <c r="A2335" s="29">
        <v>23</v>
      </c>
      <c r="B2335" s="29">
        <v>2</v>
      </c>
      <c r="C2335" s="29">
        <v>15</v>
      </c>
      <c r="D2335" s="28" t="s">
        <v>70</v>
      </c>
      <c r="E2335" s="28" t="s">
        <v>76</v>
      </c>
      <c r="J2335" s="28" t="str">
        <f t="shared" si="74"/>
        <v>G.02</v>
      </c>
      <c r="K2335" s="28" t="str">
        <f t="shared" si="75"/>
        <v>F.02</v>
      </c>
    </row>
    <row r="2336" spans="1:11" x14ac:dyDescent="0.3">
      <c r="A2336" s="29">
        <v>23</v>
      </c>
      <c r="B2336" s="29">
        <v>2</v>
      </c>
      <c r="C2336" s="29">
        <v>16</v>
      </c>
      <c r="D2336" s="28" t="s">
        <v>198</v>
      </c>
      <c r="E2336" s="28" t="s">
        <v>140</v>
      </c>
      <c r="J2336" s="28" t="str">
        <f t="shared" si="74"/>
        <v>P.02</v>
      </c>
      <c r="K2336" s="28" t="str">
        <f t="shared" si="75"/>
        <v>W.02</v>
      </c>
    </row>
    <row r="2337" spans="1:11" x14ac:dyDescent="0.3">
      <c r="A2337" s="29">
        <v>23</v>
      </c>
      <c r="B2337" s="29">
        <v>2</v>
      </c>
      <c r="C2337" s="29">
        <v>17</v>
      </c>
      <c r="D2337" s="28" t="s">
        <v>180</v>
      </c>
      <c r="E2337" s="28" t="s">
        <v>112</v>
      </c>
      <c r="J2337" s="28" t="str">
        <f t="shared" si="74"/>
        <v>M.02</v>
      </c>
      <c r="K2337" s="28" t="str">
        <f t="shared" si="75"/>
        <v>T.02</v>
      </c>
    </row>
    <row r="2338" spans="1:11" x14ac:dyDescent="0.3">
      <c r="A2338" s="29">
        <v>23</v>
      </c>
      <c r="B2338" s="29">
        <v>2</v>
      </c>
      <c r="C2338" s="29">
        <v>18</v>
      </c>
      <c r="D2338" s="28" t="s">
        <v>152</v>
      </c>
      <c r="E2338" s="28" t="s">
        <v>34</v>
      </c>
      <c r="J2338" s="28" t="str">
        <f t="shared" si="74"/>
        <v>A.02</v>
      </c>
      <c r="K2338" s="28" t="str">
        <f t="shared" si="75"/>
        <v>R.02</v>
      </c>
    </row>
    <row r="2339" spans="1:11" x14ac:dyDescent="0.3">
      <c r="A2339" s="29">
        <v>23</v>
      </c>
      <c r="B2339" s="29">
        <v>2</v>
      </c>
      <c r="C2339" s="29">
        <v>19</v>
      </c>
      <c r="D2339" s="28" t="s">
        <v>100</v>
      </c>
      <c r="E2339" s="28" t="s">
        <v>88</v>
      </c>
      <c r="J2339" s="28" t="str">
        <f t="shared" si="74"/>
        <v>I.02</v>
      </c>
      <c r="K2339" s="28" t="str">
        <f t="shared" si="75"/>
        <v>K.02</v>
      </c>
    </row>
    <row r="2340" spans="1:11" x14ac:dyDescent="0.3">
      <c r="A2340" s="29">
        <v>23</v>
      </c>
      <c r="B2340" s="29">
        <v>2</v>
      </c>
      <c r="C2340" s="29">
        <v>20</v>
      </c>
      <c r="D2340" s="28" t="s">
        <v>134</v>
      </c>
      <c r="E2340" s="28" t="s">
        <v>94</v>
      </c>
      <c r="J2340" s="28" t="str">
        <f t="shared" si="74"/>
        <v>J.02</v>
      </c>
      <c r="K2340" s="28" t="str">
        <f t="shared" si="75"/>
        <v>O.02</v>
      </c>
    </row>
    <row r="2341" spans="1:11" x14ac:dyDescent="0.3">
      <c r="A2341" s="29">
        <v>23</v>
      </c>
      <c r="B2341" s="29">
        <v>2</v>
      </c>
      <c r="C2341" s="29">
        <v>21</v>
      </c>
      <c r="D2341" s="28" t="s">
        <v>64</v>
      </c>
      <c r="E2341" s="28" t="s">
        <v>146</v>
      </c>
      <c r="J2341" s="28" t="str">
        <f t="shared" si="74"/>
        <v>Q.02</v>
      </c>
      <c r="K2341" s="28" t="str">
        <f t="shared" si="75"/>
        <v>E.02</v>
      </c>
    </row>
    <row r="2342" spans="1:11" x14ac:dyDescent="0.3">
      <c r="A2342" s="29">
        <v>23</v>
      </c>
      <c r="B2342" s="29">
        <v>2</v>
      </c>
      <c r="C2342" s="29">
        <v>22</v>
      </c>
      <c r="D2342" s="28" t="s">
        <v>169</v>
      </c>
      <c r="E2342" s="28" t="s">
        <v>46</v>
      </c>
      <c r="J2342" s="28" t="str">
        <f t="shared" si="74"/>
        <v>B.02</v>
      </c>
      <c r="K2342" s="28" t="str">
        <f t="shared" si="75"/>
        <v>S.02</v>
      </c>
    </row>
    <row r="2343" spans="1:11" x14ac:dyDescent="0.3">
      <c r="A2343" s="29">
        <v>23</v>
      </c>
      <c r="B2343" s="29">
        <v>2</v>
      </c>
      <c r="C2343" s="29">
        <v>23</v>
      </c>
      <c r="D2343" s="28" t="s">
        <v>82</v>
      </c>
      <c r="E2343" s="28" t="s">
        <v>58</v>
      </c>
      <c r="J2343" s="28" t="str">
        <f t="shared" si="74"/>
        <v>D.02</v>
      </c>
      <c r="K2343" s="28" t="str">
        <f t="shared" si="75"/>
        <v>H.02</v>
      </c>
    </row>
    <row r="2344" spans="1:11" x14ac:dyDescent="0.3">
      <c r="A2344" s="29">
        <v>23</v>
      </c>
      <c r="B2344" s="29">
        <v>2</v>
      </c>
      <c r="C2344" s="29">
        <v>24</v>
      </c>
      <c r="D2344" s="28" t="s">
        <v>181</v>
      </c>
      <c r="E2344" s="28" t="s">
        <v>65</v>
      </c>
      <c r="J2344" s="28" t="str">
        <f t="shared" si="74"/>
        <v>E.03</v>
      </c>
      <c r="K2344" s="28" t="str">
        <f t="shared" si="75"/>
        <v>T.03</v>
      </c>
    </row>
    <row r="2345" spans="1:11" x14ac:dyDescent="0.3">
      <c r="A2345" s="29">
        <v>23</v>
      </c>
      <c r="B2345" s="29">
        <v>2</v>
      </c>
      <c r="C2345" s="29">
        <v>25</v>
      </c>
      <c r="D2345" s="28" t="s">
        <v>77</v>
      </c>
      <c r="E2345" s="28" t="s">
        <v>193</v>
      </c>
      <c r="J2345" s="28" t="str">
        <f t="shared" si="74"/>
        <v>V.03</v>
      </c>
      <c r="K2345" s="28" t="str">
        <f t="shared" si="75"/>
        <v>G.03</v>
      </c>
    </row>
    <row r="2346" spans="1:11" x14ac:dyDescent="0.3">
      <c r="A2346" s="29">
        <v>23</v>
      </c>
      <c r="B2346" s="29">
        <v>2</v>
      </c>
      <c r="C2346" s="29">
        <v>26</v>
      </c>
      <c r="D2346" s="28" t="s">
        <v>187</v>
      </c>
      <c r="E2346" s="28" t="s">
        <v>59</v>
      </c>
      <c r="J2346" s="28" t="str">
        <f t="shared" si="74"/>
        <v>D.03</v>
      </c>
      <c r="K2346" s="28" t="str">
        <f t="shared" si="75"/>
        <v>U.03</v>
      </c>
    </row>
    <row r="2347" spans="1:11" x14ac:dyDescent="0.3">
      <c r="A2347" s="29">
        <v>23</v>
      </c>
      <c r="B2347" s="29">
        <v>2</v>
      </c>
      <c r="C2347" s="29">
        <v>27</v>
      </c>
      <c r="D2347" s="28" t="s">
        <v>153</v>
      </c>
      <c r="E2347" s="28" t="s">
        <v>199</v>
      </c>
      <c r="J2347" s="28" t="str">
        <f t="shared" si="74"/>
        <v>W.03</v>
      </c>
      <c r="K2347" s="28" t="str">
        <f t="shared" si="75"/>
        <v>R.03</v>
      </c>
    </row>
    <row r="2348" spans="1:11" x14ac:dyDescent="0.3">
      <c r="A2348" s="29">
        <v>23</v>
      </c>
      <c r="B2348" s="29">
        <v>2</v>
      </c>
      <c r="C2348" s="29">
        <v>28</v>
      </c>
      <c r="D2348" s="28" t="s">
        <v>36</v>
      </c>
      <c r="E2348" s="28" t="s">
        <v>113</v>
      </c>
      <c r="J2348" s="28" t="str">
        <f t="shared" si="74"/>
        <v>M.03</v>
      </c>
      <c r="K2348" s="28" t="str">
        <f t="shared" si="75"/>
        <v>A.03</v>
      </c>
    </row>
    <row r="2349" spans="1:11" x14ac:dyDescent="0.3">
      <c r="A2349" s="29">
        <v>23</v>
      </c>
      <c r="B2349" s="29">
        <v>2</v>
      </c>
      <c r="C2349" s="29">
        <v>29</v>
      </c>
      <c r="D2349" s="28" t="s">
        <v>71</v>
      </c>
      <c r="E2349" s="28" t="s">
        <v>101</v>
      </c>
      <c r="J2349" s="28" t="str">
        <f t="shared" si="74"/>
        <v>K.03</v>
      </c>
      <c r="K2349" s="28" t="str">
        <f t="shared" si="75"/>
        <v>F.03</v>
      </c>
    </row>
    <row r="2350" spans="1:11" x14ac:dyDescent="0.3">
      <c r="A2350" s="29">
        <v>23</v>
      </c>
      <c r="B2350" s="29">
        <v>2</v>
      </c>
      <c r="C2350" s="29">
        <v>30</v>
      </c>
      <c r="D2350" s="28" t="s">
        <v>119</v>
      </c>
      <c r="E2350" s="28" t="s">
        <v>83</v>
      </c>
      <c r="J2350" s="28" t="str">
        <f t="shared" si="74"/>
        <v>H.03</v>
      </c>
      <c r="K2350" s="28" t="str">
        <f t="shared" si="75"/>
        <v>N.03</v>
      </c>
    </row>
    <row r="2351" spans="1:11" x14ac:dyDescent="0.3">
      <c r="A2351" s="29">
        <v>23</v>
      </c>
      <c r="B2351" s="29">
        <v>2</v>
      </c>
      <c r="C2351" s="29">
        <v>31</v>
      </c>
      <c r="D2351" s="28" t="s">
        <v>141</v>
      </c>
      <c r="E2351" s="28" t="s">
        <v>47</v>
      </c>
      <c r="J2351" s="28" t="str">
        <f t="shared" si="74"/>
        <v>B.03</v>
      </c>
      <c r="K2351" s="28" t="str">
        <f t="shared" si="75"/>
        <v>P.03</v>
      </c>
    </row>
    <row r="2352" spans="1:11" x14ac:dyDescent="0.3">
      <c r="A2352" s="29">
        <v>23</v>
      </c>
      <c r="B2352" s="29">
        <v>2</v>
      </c>
      <c r="C2352" s="29">
        <v>32</v>
      </c>
      <c r="D2352" s="28" t="s">
        <v>89</v>
      </c>
      <c r="E2352" s="28" t="s">
        <v>95</v>
      </c>
      <c r="J2352" s="28" t="str">
        <f t="shared" si="74"/>
        <v>J.03</v>
      </c>
      <c r="K2352" s="28" t="str">
        <f t="shared" si="75"/>
        <v>I.03</v>
      </c>
    </row>
    <row r="2353" spans="1:11" x14ac:dyDescent="0.3">
      <c r="A2353" s="29">
        <v>23</v>
      </c>
      <c r="B2353" s="29">
        <v>2</v>
      </c>
      <c r="C2353" s="29">
        <v>33</v>
      </c>
      <c r="D2353" s="28" t="s">
        <v>170</v>
      </c>
      <c r="E2353" s="28" t="s">
        <v>135</v>
      </c>
      <c r="J2353" s="28" t="str">
        <f t="shared" si="74"/>
        <v>O.03</v>
      </c>
      <c r="K2353" s="28" t="str">
        <f t="shared" si="75"/>
        <v>S.03</v>
      </c>
    </row>
    <row r="2354" spans="1:11" x14ac:dyDescent="0.3">
      <c r="A2354" s="29">
        <v>23</v>
      </c>
      <c r="B2354" s="29">
        <v>2</v>
      </c>
      <c r="C2354" s="29">
        <v>34</v>
      </c>
      <c r="D2354" s="28" t="s">
        <v>53</v>
      </c>
      <c r="E2354" s="28" t="s">
        <v>107</v>
      </c>
      <c r="J2354" s="28" t="str">
        <f t="shared" si="74"/>
        <v>L.03</v>
      </c>
      <c r="K2354" s="28" t="str">
        <f t="shared" si="75"/>
        <v>C.03</v>
      </c>
    </row>
    <row r="2355" spans="1:11" x14ac:dyDescent="0.3">
      <c r="A2355" s="29">
        <v>23</v>
      </c>
      <c r="B2355" s="29">
        <v>2</v>
      </c>
      <c r="C2355" s="29">
        <v>35</v>
      </c>
      <c r="D2355" s="28" t="s">
        <v>72</v>
      </c>
      <c r="E2355" s="28" t="s">
        <v>147</v>
      </c>
      <c r="J2355" s="28" t="str">
        <f t="shared" si="74"/>
        <v>Q.03</v>
      </c>
      <c r="K2355" s="28" t="str">
        <f t="shared" si="75"/>
        <v>F.04</v>
      </c>
    </row>
    <row r="2356" spans="1:11" x14ac:dyDescent="0.3">
      <c r="A2356" s="29">
        <v>23</v>
      </c>
      <c r="B2356" s="29">
        <v>2</v>
      </c>
      <c r="C2356" s="29">
        <v>36</v>
      </c>
      <c r="D2356" s="28" t="s">
        <v>90</v>
      </c>
      <c r="E2356" s="28" t="s">
        <v>54</v>
      </c>
      <c r="J2356" s="28" t="str">
        <f t="shared" si="74"/>
        <v>C.04</v>
      </c>
      <c r="K2356" s="28" t="str">
        <f t="shared" si="75"/>
        <v>I.04</v>
      </c>
    </row>
    <row r="2357" spans="1:11" x14ac:dyDescent="0.3">
      <c r="A2357" s="29">
        <v>23</v>
      </c>
      <c r="B2357" s="29">
        <v>2</v>
      </c>
      <c r="C2357" s="29">
        <v>37</v>
      </c>
      <c r="D2357" s="28" t="s">
        <v>84</v>
      </c>
      <c r="E2357" s="28" t="s">
        <v>142</v>
      </c>
      <c r="J2357" s="28" t="str">
        <f t="shared" si="74"/>
        <v>P.04</v>
      </c>
      <c r="K2357" s="28" t="str">
        <f t="shared" si="75"/>
        <v>H.04</v>
      </c>
    </row>
    <row r="2358" spans="1:11" x14ac:dyDescent="0.3">
      <c r="A2358" s="29">
        <v>23</v>
      </c>
      <c r="B2358" s="29">
        <v>2</v>
      </c>
      <c r="C2358" s="29">
        <v>38</v>
      </c>
      <c r="D2358" s="28" t="s">
        <v>48</v>
      </c>
      <c r="E2358" s="28" t="s">
        <v>148</v>
      </c>
      <c r="J2358" s="28" t="str">
        <f t="shared" si="74"/>
        <v>Q.04</v>
      </c>
      <c r="K2358" s="28" t="str">
        <f t="shared" si="75"/>
        <v>B.04</v>
      </c>
    </row>
    <row r="2359" spans="1:11" x14ac:dyDescent="0.3">
      <c r="A2359" s="29">
        <v>23</v>
      </c>
      <c r="B2359" s="29">
        <v>2</v>
      </c>
      <c r="C2359" s="29">
        <v>39</v>
      </c>
      <c r="D2359" s="28" t="s">
        <v>108</v>
      </c>
      <c r="E2359" s="28" t="s">
        <v>188</v>
      </c>
      <c r="J2359" s="28" t="str">
        <f t="shared" si="74"/>
        <v>U.04</v>
      </c>
      <c r="K2359" s="28" t="str">
        <f t="shared" si="75"/>
        <v>L.04</v>
      </c>
    </row>
    <row r="2360" spans="1:11" x14ac:dyDescent="0.3">
      <c r="A2360" s="29">
        <v>23</v>
      </c>
      <c r="B2360" s="29">
        <v>2</v>
      </c>
      <c r="C2360" s="29">
        <v>40</v>
      </c>
      <c r="D2360" s="28" t="s">
        <v>194</v>
      </c>
      <c r="E2360" s="28" t="s">
        <v>60</v>
      </c>
      <c r="J2360" s="28" t="str">
        <f t="shared" si="74"/>
        <v>D.04</v>
      </c>
      <c r="K2360" s="28" t="str">
        <f t="shared" si="75"/>
        <v>V.04</v>
      </c>
    </row>
    <row r="2361" spans="1:11" x14ac:dyDescent="0.3">
      <c r="A2361" s="29">
        <v>23</v>
      </c>
      <c r="B2361" s="29">
        <v>2</v>
      </c>
      <c r="C2361" s="29">
        <v>41</v>
      </c>
      <c r="D2361" s="28" t="s">
        <v>96</v>
      </c>
      <c r="E2361" s="28" t="s">
        <v>102</v>
      </c>
      <c r="J2361" s="28" t="str">
        <f t="shared" si="74"/>
        <v>K.04</v>
      </c>
      <c r="K2361" s="28" t="str">
        <f t="shared" si="75"/>
        <v>J.04</v>
      </c>
    </row>
    <row r="2362" spans="1:11" x14ac:dyDescent="0.3">
      <c r="A2362" s="29">
        <v>23</v>
      </c>
      <c r="B2362" s="29">
        <v>2</v>
      </c>
      <c r="C2362" s="29">
        <v>42</v>
      </c>
      <c r="D2362" s="28" t="s">
        <v>200</v>
      </c>
      <c r="E2362" s="28" t="s">
        <v>136</v>
      </c>
      <c r="J2362" s="28" t="str">
        <f t="shared" si="74"/>
        <v>O.04</v>
      </c>
      <c r="K2362" s="28" t="str">
        <f t="shared" si="75"/>
        <v>W.04</v>
      </c>
    </row>
    <row r="2363" spans="1:11" x14ac:dyDescent="0.3">
      <c r="A2363" s="29">
        <v>23</v>
      </c>
      <c r="B2363" s="29">
        <v>2</v>
      </c>
      <c r="C2363" s="29">
        <v>43</v>
      </c>
      <c r="D2363" s="28" t="s">
        <v>114</v>
      </c>
      <c r="E2363" s="28" t="s">
        <v>66</v>
      </c>
      <c r="J2363" s="28" t="str">
        <f t="shared" si="74"/>
        <v>E.04</v>
      </c>
      <c r="K2363" s="28" t="str">
        <f t="shared" si="75"/>
        <v>M.04</v>
      </c>
    </row>
    <row r="2364" spans="1:11" x14ac:dyDescent="0.3">
      <c r="A2364" s="29">
        <v>23</v>
      </c>
      <c r="B2364" s="29">
        <v>2</v>
      </c>
      <c r="C2364" s="29">
        <v>44</v>
      </c>
      <c r="D2364" s="28" t="s">
        <v>182</v>
      </c>
      <c r="E2364" s="28" t="s">
        <v>154</v>
      </c>
      <c r="J2364" s="28" t="str">
        <f t="shared" si="74"/>
        <v>R.04</v>
      </c>
      <c r="K2364" s="28" t="str">
        <f t="shared" si="75"/>
        <v>T.04</v>
      </c>
    </row>
    <row r="2365" spans="1:11" x14ac:dyDescent="0.3">
      <c r="A2365" s="29">
        <v>23</v>
      </c>
      <c r="B2365" s="29">
        <v>2</v>
      </c>
      <c r="C2365" s="29">
        <v>45</v>
      </c>
      <c r="D2365" s="28" t="s">
        <v>38</v>
      </c>
      <c r="E2365" s="28" t="s">
        <v>171</v>
      </c>
      <c r="J2365" s="28" t="str">
        <f t="shared" si="74"/>
        <v>S.04</v>
      </c>
      <c r="K2365" s="28" t="str">
        <f t="shared" si="75"/>
        <v>A.04</v>
      </c>
    </row>
    <row r="2366" spans="1:11" x14ac:dyDescent="0.3">
      <c r="A2366" s="29">
        <v>23</v>
      </c>
      <c r="B2366" s="29">
        <v>2</v>
      </c>
      <c r="C2366" s="29">
        <v>46</v>
      </c>
      <c r="D2366" s="28" t="s">
        <v>120</v>
      </c>
      <c r="E2366" s="28" t="s">
        <v>78</v>
      </c>
      <c r="J2366" s="28" t="str">
        <f t="shared" si="74"/>
        <v>G.04</v>
      </c>
      <c r="K2366" s="28" t="str">
        <f t="shared" si="75"/>
        <v>N.04</v>
      </c>
    </row>
    <row r="2367" spans="1:11" x14ac:dyDescent="0.3">
      <c r="A2367" s="29">
        <v>23</v>
      </c>
      <c r="B2367" s="29">
        <v>2</v>
      </c>
      <c r="C2367" s="29">
        <v>47</v>
      </c>
      <c r="D2367" s="28" t="s">
        <v>109</v>
      </c>
      <c r="E2367" s="28" t="s">
        <v>172</v>
      </c>
      <c r="J2367" s="28" t="str">
        <f t="shared" si="74"/>
        <v>S.05</v>
      </c>
      <c r="K2367" s="28" t="str">
        <f t="shared" si="75"/>
        <v>L.05</v>
      </c>
    </row>
    <row r="2368" spans="1:11" x14ac:dyDescent="0.3">
      <c r="A2368" s="29">
        <v>23</v>
      </c>
      <c r="B2368" s="29">
        <v>2</v>
      </c>
      <c r="C2368" s="29">
        <v>48</v>
      </c>
      <c r="D2368" s="28" t="s">
        <v>155</v>
      </c>
      <c r="E2368" s="28" t="s">
        <v>149</v>
      </c>
      <c r="J2368" s="28" t="str">
        <f t="shared" si="74"/>
        <v>Q.05</v>
      </c>
      <c r="K2368" s="28" t="str">
        <f t="shared" si="75"/>
        <v>R.05</v>
      </c>
    </row>
    <row r="2369" spans="1:11" x14ac:dyDescent="0.3">
      <c r="A2369" s="29">
        <v>23</v>
      </c>
      <c r="B2369" s="29">
        <v>2</v>
      </c>
      <c r="C2369" s="29">
        <v>49</v>
      </c>
      <c r="D2369" s="28" t="s">
        <v>49</v>
      </c>
      <c r="E2369" s="28" t="s">
        <v>103</v>
      </c>
      <c r="J2369" s="28" t="str">
        <f t="shared" si="74"/>
        <v>K.05</v>
      </c>
      <c r="K2369" s="28" t="str">
        <f t="shared" si="75"/>
        <v>B.05</v>
      </c>
    </row>
    <row r="2370" spans="1:11" x14ac:dyDescent="0.3">
      <c r="A2370" s="29">
        <v>23</v>
      </c>
      <c r="B2370" s="29">
        <v>2</v>
      </c>
      <c r="C2370" s="29">
        <v>50</v>
      </c>
      <c r="D2370" s="28" t="s">
        <v>195</v>
      </c>
      <c r="E2370" s="28" t="s">
        <v>85</v>
      </c>
      <c r="J2370" s="28" t="str">
        <f t="shared" si="74"/>
        <v>H.05</v>
      </c>
      <c r="K2370" s="28" t="str">
        <f t="shared" si="75"/>
        <v>V.05</v>
      </c>
    </row>
    <row r="2371" spans="1:11" x14ac:dyDescent="0.3">
      <c r="A2371" s="29">
        <v>23</v>
      </c>
      <c r="B2371" s="29">
        <v>2</v>
      </c>
      <c r="C2371" s="29">
        <v>51</v>
      </c>
      <c r="D2371" s="28" t="s">
        <v>79</v>
      </c>
      <c r="E2371" s="28" t="s">
        <v>55</v>
      </c>
      <c r="J2371" s="28" t="str">
        <f t="shared" si="74"/>
        <v>C.05</v>
      </c>
      <c r="K2371" s="28" t="str">
        <f t="shared" si="75"/>
        <v>G.05</v>
      </c>
    </row>
    <row r="2372" spans="1:11" x14ac:dyDescent="0.3">
      <c r="A2372" s="29">
        <v>23</v>
      </c>
      <c r="B2372" s="29">
        <v>2</v>
      </c>
      <c r="C2372" s="29">
        <v>52</v>
      </c>
      <c r="D2372" s="28" t="s">
        <v>189</v>
      </c>
      <c r="E2372" s="28" t="s">
        <v>201</v>
      </c>
      <c r="J2372" s="28" t="str">
        <f t="shared" si="74"/>
        <v>W.05</v>
      </c>
      <c r="K2372" s="28" t="str">
        <f t="shared" si="75"/>
        <v>U.05</v>
      </c>
    </row>
    <row r="2373" spans="1:11" x14ac:dyDescent="0.3">
      <c r="A2373" s="29">
        <v>23</v>
      </c>
      <c r="B2373" s="29">
        <v>2</v>
      </c>
      <c r="C2373" s="29">
        <v>53</v>
      </c>
      <c r="D2373" s="28" t="s">
        <v>137</v>
      </c>
      <c r="E2373" s="28" t="s">
        <v>67</v>
      </c>
      <c r="J2373" s="28" t="str">
        <f t="shared" si="74"/>
        <v>E.05</v>
      </c>
      <c r="K2373" s="28" t="str">
        <f t="shared" si="75"/>
        <v>O.05</v>
      </c>
    </row>
    <row r="2374" spans="1:11" x14ac:dyDescent="0.3">
      <c r="A2374" s="29">
        <v>23</v>
      </c>
      <c r="B2374" s="29">
        <v>2</v>
      </c>
      <c r="C2374" s="29">
        <v>54</v>
      </c>
      <c r="D2374" s="28" t="s">
        <v>143</v>
      </c>
      <c r="E2374" s="28" t="s">
        <v>40</v>
      </c>
      <c r="J2374" s="28" t="str">
        <f t="shared" si="74"/>
        <v>A.05</v>
      </c>
      <c r="K2374" s="28" t="str">
        <f t="shared" si="75"/>
        <v>P.05</v>
      </c>
    </row>
    <row r="2375" spans="1:11" x14ac:dyDescent="0.3">
      <c r="A2375" s="29">
        <v>23</v>
      </c>
      <c r="B2375" s="29">
        <v>2</v>
      </c>
      <c r="C2375" s="29">
        <v>55</v>
      </c>
      <c r="D2375" s="28" t="s">
        <v>61</v>
      </c>
      <c r="E2375" s="28" t="s">
        <v>115</v>
      </c>
      <c r="J2375" s="28" t="str">
        <f t="shared" si="74"/>
        <v>M.05</v>
      </c>
      <c r="K2375" s="28" t="str">
        <f t="shared" si="75"/>
        <v>D.05</v>
      </c>
    </row>
    <row r="2376" spans="1:11" x14ac:dyDescent="0.3">
      <c r="A2376" s="29">
        <v>23</v>
      </c>
      <c r="B2376" s="29">
        <v>2</v>
      </c>
      <c r="C2376" s="29">
        <v>56</v>
      </c>
      <c r="D2376" s="28" t="s">
        <v>73</v>
      </c>
      <c r="E2376" s="28" t="s">
        <v>183</v>
      </c>
      <c r="J2376" s="28" t="str">
        <f t="shared" si="74"/>
        <v>T.05</v>
      </c>
      <c r="K2376" s="28" t="str">
        <f t="shared" si="75"/>
        <v>F.05</v>
      </c>
    </row>
    <row r="2377" spans="1:11" x14ac:dyDescent="0.3">
      <c r="A2377" s="29">
        <v>23</v>
      </c>
      <c r="B2377" s="29">
        <v>2</v>
      </c>
      <c r="C2377" s="29">
        <v>57</v>
      </c>
      <c r="D2377" s="28" t="s">
        <v>91</v>
      </c>
      <c r="E2377" s="28" t="s">
        <v>121</v>
      </c>
      <c r="J2377" s="28" t="str">
        <f t="shared" si="74"/>
        <v>N.05</v>
      </c>
      <c r="K2377" s="28" t="str">
        <f t="shared" si="75"/>
        <v>I.05</v>
      </c>
    </row>
    <row r="2378" spans="1:11" x14ac:dyDescent="0.3">
      <c r="A2378" s="29">
        <v>23</v>
      </c>
      <c r="B2378" s="29">
        <v>2</v>
      </c>
      <c r="C2378" s="29">
        <v>58</v>
      </c>
      <c r="D2378" s="28" t="s">
        <v>156</v>
      </c>
      <c r="E2378" s="28" t="s">
        <v>97</v>
      </c>
      <c r="J2378" s="28" t="str">
        <f t="shared" si="74"/>
        <v>J.05</v>
      </c>
      <c r="K2378" s="28" t="str">
        <f t="shared" si="75"/>
        <v>R.06</v>
      </c>
    </row>
    <row r="2379" spans="1:11" x14ac:dyDescent="0.3">
      <c r="A2379" s="29">
        <v>23</v>
      </c>
      <c r="B2379" s="29">
        <v>2</v>
      </c>
      <c r="C2379" s="29">
        <v>59</v>
      </c>
      <c r="D2379" s="28" t="s">
        <v>56</v>
      </c>
      <c r="E2379" s="28" t="s">
        <v>150</v>
      </c>
      <c r="J2379" s="28" t="str">
        <f t="shared" si="74"/>
        <v>Q.06</v>
      </c>
      <c r="K2379" s="28" t="str">
        <f t="shared" si="75"/>
        <v>C.06</v>
      </c>
    </row>
    <row r="2380" spans="1:11" x14ac:dyDescent="0.3">
      <c r="A2380" s="29">
        <v>23</v>
      </c>
      <c r="B2380" s="29">
        <v>2</v>
      </c>
      <c r="C2380" s="29">
        <v>60</v>
      </c>
      <c r="D2380" s="28" t="s">
        <v>86</v>
      </c>
      <c r="E2380" s="28" t="s">
        <v>110</v>
      </c>
      <c r="J2380" s="28" t="str">
        <f t="shared" si="74"/>
        <v>L.06</v>
      </c>
      <c r="K2380" s="28" t="str">
        <f t="shared" si="75"/>
        <v>H.06</v>
      </c>
    </row>
    <row r="2381" spans="1:11" x14ac:dyDescent="0.3">
      <c r="A2381" s="29">
        <v>23</v>
      </c>
      <c r="B2381" s="29">
        <v>2</v>
      </c>
      <c r="C2381" s="29">
        <v>61</v>
      </c>
      <c r="D2381" s="28" t="s">
        <v>196</v>
      </c>
      <c r="E2381" s="28" t="s">
        <v>190</v>
      </c>
      <c r="J2381" s="28" t="str">
        <f t="shared" si="74"/>
        <v>U.06</v>
      </c>
      <c r="K2381" s="28" t="str">
        <f t="shared" si="75"/>
        <v>V.06</v>
      </c>
    </row>
    <row r="2382" spans="1:11" x14ac:dyDescent="0.3">
      <c r="A2382" s="29">
        <v>23</v>
      </c>
      <c r="B2382" s="29">
        <v>2</v>
      </c>
      <c r="C2382" s="29">
        <v>62</v>
      </c>
      <c r="D2382" s="28" t="s">
        <v>173</v>
      </c>
      <c r="E2382" s="28" t="s">
        <v>122</v>
      </c>
      <c r="J2382" s="28" t="str">
        <f t="shared" si="74"/>
        <v>N.06</v>
      </c>
      <c r="K2382" s="28" t="str">
        <f t="shared" si="75"/>
        <v>S.06</v>
      </c>
    </row>
    <row r="2383" spans="1:11" x14ac:dyDescent="0.3">
      <c r="A2383" s="29">
        <v>23</v>
      </c>
      <c r="B2383" s="29">
        <v>2</v>
      </c>
      <c r="C2383" s="29">
        <v>63</v>
      </c>
      <c r="D2383" s="28" t="s">
        <v>98</v>
      </c>
      <c r="E2383" s="28" t="s">
        <v>42</v>
      </c>
      <c r="J2383" s="28" t="str">
        <f t="shared" si="74"/>
        <v>A.06</v>
      </c>
      <c r="K2383" s="28" t="str">
        <f t="shared" si="75"/>
        <v>J.06</v>
      </c>
    </row>
    <row r="2384" spans="1:11" x14ac:dyDescent="0.3">
      <c r="A2384" s="29">
        <v>23</v>
      </c>
      <c r="B2384" s="29">
        <v>2</v>
      </c>
      <c r="C2384" s="29">
        <v>64</v>
      </c>
      <c r="D2384" s="28" t="s">
        <v>104</v>
      </c>
      <c r="E2384" s="28" t="s">
        <v>144</v>
      </c>
      <c r="J2384" s="28" t="str">
        <f t="shared" si="74"/>
        <v>P.06</v>
      </c>
      <c r="K2384" s="28" t="str">
        <f t="shared" si="75"/>
        <v>K.06</v>
      </c>
    </row>
    <row r="2385" spans="1:11" x14ac:dyDescent="0.3">
      <c r="A2385" s="29">
        <v>23</v>
      </c>
      <c r="B2385" s="29">
        <v>2</v>
      </c>
      <c r="C2385" s="29">
        <v>65</v>
      </c>
      <c r="D2385" s="28" t="s">
        <v>62</v>
      </c>
      <c r="E2385" s="28" t="s">
        <v>74</v>
      </c>
      <c r="J2385" s="28" t="str">
        <f t="shared" si="74"/>
        <v>F.06</v>
      </c>
      <c r="K2385" s="28" t="str">
        <f t="shared" si="75"/>
        <v>D.06</v>
      </c>
    </row>
    <row r="2386" spans="1:11" x14ac:dyDescent="0.3">
      <c r="A2386" s="29">
        <v>23</v>
      </c>
      <c r="B2386" s="29">
        <v>2</v>
      </c>
      <c r="C2386" s="29">
        <v>66</v>
      </c>
      <c r="D2386" s="28" t="s">
        <v>202</v>
      </c>
      <c r="E2386" s="28" t="s">
        <v>50</v>
      </c>
      <c r="J2386" s="28" t="str">
        <f t="shared" si="74"/>
        <v>B.06</v>
      </c>
      <c r="K2386" s="28" t="str">
        <f t="shared" si="75"/>
        <v>W.06</v>
      </c>
    </row>
    <row r="2387" spans="1:11" x14ac:dyDescent="0.3">
      <c r="A2387" s="29">
        <v>23</v>
      </c>
      <c r="B2387" s="29">
        <v>2</v>
      </c>
      <c r="C2387" s="29">
        <v>67</v>
      </c>
      <c r="D2387" s="28" t="s">
        <v>80</v>
      </c>
      <c r="E2387" s="28" t="s">
        <v>68</v>
      </c>
      <c r="J2387" s="28" t="str">
        <f t="shared" si="74"/>
        <v>E.06</v>
      </c>
      <c r="K2387" s="28" t="str">
        <f t="shared" si="75"/>
        <v>G.06</v>
      </c>
    </row>
    <row r="2388" spans="1:11" x14ac:dyDescent="0.3">
      <c r="A2388" s="29">
        <v>23</v>
      </c>
      <c r="B2388" s="29">
        <v>2</v>
      </c>
      <c r="C2388" s="29">
        <v>68</v>
      </c>
      <c r="D2388" s="28" t="s">
        <v>92</v>
      </c>
      <c r="E2388" s="28" t="s">
        <v>116</v>
      </c>
      <c r="J2388" s="28" t="str">
        <f t="shared" si="74"/>
        <v>M.06</v>
      </c>
      <c r="K2388" s="28" t="str">
        <f t="shared" si="75"/>
        <v>I.06</v>
      </c>
    </row>
    <row r="2389" spans="1:11" x14ac:dyDescent="0.3">
      <c r="A2389" s="29">
        <v>23</v>
      </c>
      <c r="B2389" s="29">
        <v>2</v>
      </c>
      <c r="C2389" s="29">
        <v>69</v>
      </c>
      <c r="D2389" s="28" t="s">
        <v>184</v>
      </c>
      <c r="E2389" s="28" t="s">
        <v>138</v>
      </c>
      <c r="J2389" s="28" t="str">
        <f t="shared" si="74"/>
        <v>O.06</v>
      </c>
      <c r="K2389" s="28" t="str">
        <f t="shared" si="75"/>
        <v>T.06</v>
      </c>
    </row>
    <row r="2390" spans="1:11" x14ac:dyDescent="0.3">
      <c r="A2390" s="29">
        <v>23</v>
      </c>
      <c r="B2390" s="29">
        <v>3</v>
      </c>
      <c r="C2390" s="29">
        <v>1</v>
      </c>
      <c r="D2390" s="28" t="s">
        <v>127</v>
      </c>
      <c r="E2390" s="28" t="s">
        <v>99</v>
      </c>
      <c r="J2390" s="28" t="str">
        <f t="shared" si="74"/>
        <v>K.01</v>
      </c>
      <c r="K2390" s="28" t="str">
        <f t="shared" si="75"/>
        <v>O.01</v>
      </c>
    </row>
    <row r="2391" spans="1:11" x14ac:dyDescent="0.3">
      <c r="A2391" s="29">
        <v>23</v>
      </c>
      <c r="B2391" s="29">
        <v>3</v>
      </c>
      <c r="C2391" s="29">
        <v>2</v>
      </c>
      <c r="D2391" s="28" t="s">
        <v>197</v>
      </c>
      <c r="E2391" s="28" t="s">
        <v>75</v>
      </c>
      <c r="J2391" s="28" t="str">
        <f t="shared" si="74"/>
        <v>G.01</v>
      </c>
      <c r="K2391" s="28" t="str">
        <f t="shared" si="75"/>
        <v>W.01</v>
      </c>
    </row>
    <row r="2392" spans="1:11" x14ac:dyDescent="0.3">
      <c r="A2392" s="29">
        <v>23</v>
      </c>
      <c r="B2392" s="29">
        <v>3</v>
      </c>
      <c r="C2392" s="29">
        <v>3</v>
      </c>
      <c r="D2392" s="28" t="s">
        <v>151</v>
      </c>
      <c r="E2392" s="28" t="s">
        <v>191</v>
      </c>
      <c r="J2392" s="28" t="str">
        <f t="shared" si="74"/>
        <v>V.01</v>
      </c>
      <c r="K2392" s="28" t="str">
        <f t="shared" si="75"/>
        <v>R.01</v>
      </c>
    </row>
    <row r="2393" spans="1:11" x14ac:dyDescent="0.3">
      <c r="A2393" s="29">
        <v>23</v>
      </c>
      <c r="B2393" s="29">
        <v>3</v>
      </c>
      <c r="C2393" s="29">
        <v>4</v>
      </c>
      <c r="D2393" s="28" t="s">
        <v>111</v>
      </c>
      <c r="E2393" s="28" t="s">
        <v>51</v>
      </c>
      <c r="J2393" s="28" t="str">
        <f t="shared" si="74"/>
        <v>C.01</v>
      </c>
      <c r="K2393" s="28" t="str">
        <f t="shared" si="75"/>
        <v>M.01</v>
      </c>
    </row>
    <row r="2394" spans="1:11" x14ac:dyDescent="0.3">
      <c r="A2394" s="29">
        <v>23</v>
      </c>
      <c r="B2394" s="29">
        <v>3</v>
      </c>
      <c r="C2394" s="29">
        <v>5</v>
      </c>
      <c r="D2394" s="28" t="s">
        <v>145</v>
      </c>
      <c r="E2394" s="28" t="s">
        <v>117</v>
      </c>
      <c r="J2394" s="28" t="str">
        <f t="shared" si="74"/>
        <v>N.01</v>
      </c>
      <c r="K2394" s="28" t="str">
        <f t="shared" si="75"/>
        <v>Q.01</v>
      </c>
    </row>
    <row r="2395" spans="1:11" x14ac:dyDescent="0.3">
      <c r="A2395" s="29">
        <v>23</v>
      </c>
      <c r="B2395" s="29">
        <v>3</v>
      </c>
      <c r="C2395" s="29">
        <v>6</v>
      </c>
      <c r="D2395" s="28" t="s">
        <v>32</v>
      </c>
      <c r="E2395" s="28" t="s">
        <v>57</v>
      </c>
      <c r="J2395" s="28" t="str">
        <f t="shared" si="74"/>
        <v>D.01</v>
      </c>
      <c r="K2395" s="28" t="str">
        <f t="shared" si="75"/>
        <v>A.01</v>
      </c>
    </row>
    <row r="2396" spans="1:11" x14ac:dyDescent="0.3">
      <c r="A2396" s="29">
        <v>23</v>
      </c>
      <c r="B2396" s="29">
        <v>3</v>
      </c>
      <c r="C2396" s="29">
        <v>7</v>
      </c>
      <c r="D2396" s="28" t="s">
        <v>93</v>
      </c>
      <c r="E2396" s="28" t="s">
        <v>69</v>
      </c>
      <c r="J2396" s="28" t="str">
        <f t="shared" si="74"/>
        <v>F.01</v>
      </c>
      <c r="K2396" s="28" t="str">
        <f t="shared" si="75"/>
        <v>J.01</v>
      </c>
    </row>
    <row r="2397" spans="1:11" x14ac:dyDescent="0.3">
      <c r="A2397" s="29">
        <v>23</v>
      </c>
      <c r="B2397" s="29">
        <v>3</v>
      </c>
      <c r="C2397" s="29">
        <v>8</v>
      </c>
      <c r="D2397" s="28" t="s">
        <v>87</v>
      </c>
      <c r="E2397" s="28" t="s">
        <v>45</v>
      </c>
      <c r="J2397" s="28" t="str">
        <f t="shared" ref="J2397:J2460" si="76">E2397</f>
        <v>B.01</v>
      </c>
      <c r="K2397" s="28" t="str">
        <f t="shared" ref="K2397:K2460" si="77">D2397</f>
        <v>I.01</v>
      </c>
    </row>
    <row r="2398" spans="1:11" x14ac:dyDescent="0.3">
      <c r="A2398" s="29">
        <v>23</v>
      </c>
      <c r="B2398" s="29">
        <v>3</v>
      </c>
      <c r="C2398" s="29">
        <v>9</v>
      </c>
      <c r="D2398" s="28" t="s">
        <v>63</v>
      </c>
      <c r="E2398" s="28" t="s">
        <v>81</v>
      </c>
      <c r="J2398" s="28" t="str">
        <f t="shared" si="76"/>
        <v>H.01</v>
      </c>
      <c r="K2398" s="28" t="str">
        <f t="shared" si="77"/>
        <v>E.01</v>
      </c>
    </row>
    <row r="2399" spans="1:11" x14ac:dyDescent="0.3">
      <c r="A2399" s="29">
        <v>23</v>
      </c>
      <c r="B2399" s="29">
        <v>3</v>
      </c>
      <c r="C2399" s="29">
        <v>10</v>
      </c>
      <c r="D2399" s="28" t="s">
        <v>179</v>
      </c>
      <c r="E2399" s="28" t="s">
        <v>139</v>
      </c>
      <c r="J2399" s="28" t="str">
        <f t="shared" si="76"/>
        <v>P.01</v>
      </c>
      <c r="K2399" s="28" t="str">
        <f t="shared" si="77"/>
        <v>T.01</v>
      </c>
    </row>
    <row r="2400" spans="1:11" x14ac:dyDescent="0.3">
      <c r="A2400" s="29">
        <v>23</v>
      </c>
      <c r="B2400" s="29">
        <v>3</v>
      </c>
      <c r="C2400" s="29">
        <v>11</v>
      </c>
      <c r="D2400" s="28" t="s">
        <v>168</v>
      </c>
      <c r="E2400" s="28" t="s">
        <v>185</v>
      </c>
      <c r="J2400" s="28" t="str">
        <f t="shared" si="76"/>
        <v>U.01</v>
      </c>
      <c r="K2400" s="28" t="str">
        <f t="shared" si="77"/>
        <v>S.01</v>
      </c>
    </row>
    <row r="2401" spans="1:11" x14ac:dyDescent="0.3">
      <c r="A2401" s="29">
        <v>23</v>
      </c>
      <c r="B2401" s="29">
        <v>3</v>
      </c>
      <c r="C2401" s="29">
        <v>12</v>
      </c>
      <c r="D2401" s="28" t="s">
        <v>94</v>
      </c>
      <c r="E2401" s="28" t="s">
        <v>105</v>
      </c>
      <c r="J2401" s="28" t="str">
        <f t="shared" si="76"/>
        <v>L.01</v>
      </c>
      <c r="K2401" s="28" t="str">
        <f t="shared" si="77"/>
        <v>J.02</v>
      </c>
    </row>
    <row r="2402" spans="1:11" x14ac:dyDescent="0.3">
      <c r="A2402" s="29">
        <v>23</v>
      </c>
      <c r="B2402" s="29">
        <v>3</v>
      </c>
      <c r="C2402" s="29">
        <v>13</v>
      </c>
      <c r="D2402" s="28" t="s">
        <v>88</v>
      </c>
      <c r="E2402" s="28" t="s">
        <v>152</v>
      </c>
      <c r="J2402" s="28" t="str">
        <f t="shared" si="76"/>
        <v>R.02</v>
      </c>
      <c r="K2402" s="28" t="str">
        <f t="shared" si="77"/>
        <v>I.02</v>
      </c>
    </row>
    <row r="2403" spans="1:11" x14ac:dyDescent="0.3">
      <c r="A2403" s="29">
        <v>23</v>
      </c>
      <c r="B2403" s="29">
        <v>3</v>
      </c>
      <c r="C2403" s="29">
        <v>14</v>
      </c>
      <c r="D2403" s="28" t="s">
        <v>106</v>
      </c>
      <c r="E2403" s="28" t="s">
        <v>34</v>
      </c>
      <c r="J2403" s="28" t="str">
        <f t="shared" si="76"/>
        <v>A.02</v>
      </c>
      <c r="K2403" s="28" t="str">
        <f t="shared" si="77"/>
        <v>L.02</v>
      </c>
    </row>
    <row r="2404" spans="1:11" x14ac:dyDescent="0.3">
      <c r="A2404" s="29">
        <v>23</v>
      </c>
      <c r="B2404" s="29">
        <v>3</v>
      </c>
      <c r="C2404" s="29">
        <v>15</v>
      </c>
      <c r="D2404" s="28" t="s">
        <v>118</v>
      </c>
      <c r="E2404" s="28" t="s">
        <v>140</v>
      </c>
      <c r="J2404" s="28" t="str">
        <f t="shared" si="76"/>
        <v>P.02</v>
      </c>
      <c r="K2404" s="28" t="str">
        <f t="shared" si="77"/>
        <v>N.02</v>
      </c>
    </row>
    <row r="2405" spans="1:11" x14ac:dyDescent="0.3">
      <c r="A2405" s="29">
        <v>23</v>
      </c>
      <c r="B2405" s="29">
        <v>3</v>
      </c>
      <c r="C2405" s="29">
        <v>16</v>
      </c>
      <c r="D2405" s="28" t="s">
        <v>100</v>
      </c>
      <c r="E2405" s="28" t="s">
        <v>112</v>
      </c>
      <c r="J2405" s="28" t="str">
        <f t="shared" si="76"/>
        <v>M.02</v>
      </c>
      <c r="K2405" s="28" t="str">
        <f t="shared" si="77"/>
        <v>K.02</v>
      </c>
    </row>
    <row r="2406" spans="1:11" x14ac:dyDescent="0.3">
      <c r="A2406" s="29">
        <v>23</v>
      </c>
      <c r="B2406" s="29">
        <v>3</v>
      </c>
      <c r="C2406" s="29">
        <v>17</v>
      </c>
      <c r="D2406" s="28" t="s">
        <v>46</v>
      </c>
      <c r="E2406" s="28" t="s">
        <v>58</v>
      </c>
      <c r="J2406" s="28" t="str">
        <f t="shared" si="76"/>
        <v>D.02</v>
      </c>
      <c r="K2406" s="28" t="str">
        <f t="shared" si="77"/>
        <v>B.02</v>
      </c>
    </row>
    <row r="2407" spans="1:11" x14ac:dyDescent="0.3">
      <c r="A2407" s="29">
        <v>23</v>
      </c>
      <c r="B2407" s="29">
        <v>3</v>
      </c>
      <c r="C2407" s="29">
        <v>18</v>
      </c>
      <c r="D2407" s="28" t="s">
        <v>64</v>
      </c>
      <c r="E2407" s="28" t="s">
        <v>198</v>
      </c>
      <c r="J2407" s="28" t="str">
        <f t="shared" si="76"/>
        <v>W.02</v>
      </c>
      <c r="K2407" s="28" t="str">
        <f t="shared" si="77"/>
        <v>E.02</v>
      </c>
    </row>
    <row r="2408" spans="1:11" x14ac:dyDescent="0.3">
      <c r="A2408" s="29">
        <v>23</v>
      </c>
      <c r="B2408" s="29">
        <v>3</v>
      </c>
      <c r="C2408" s="29">
        <v>19</v>
      </c>
      <c r="D2408" s="28" t="s">
        <v>82</v>
      </c>
      <c r="E2408" s="28" t="s">
        <v>134</v>
      </c>
      <c r="J2408" s="28" t="str">
        <f t="shared" si="76"/>
        <v>O.02</v>
      </c>
      <c r="K2408" s="28" t="str">
        <f t="shared" si="77"/>
        <v>H.02</v>
      </c>
    </row>
    <row r="2409" spans="1:11" x14ac:dyDescent="0.3">
      <c r="A2409" s="29">
        <v>23</v>
      </c>
      <c r="B2409" s="29">
        <v>3</v>
      </c>
      <c r="C2409" s="29">
        <v>20</v>
      </c>
      <c r="D2409" s="28" t="s">
        <v>76</v>
      </c>
      <c r="E2409" s="28" t="s">
        <v>186</v>
      </c>
      <c r="J2409" s="28" t="str">
        <f t="shared" si="76"/>
        <v>U.02</v>
      </c>
      <c r="K2409" s="28" t="str">
        <f t="shared" si="77"/>
        <v>G.02</v>
      </c>
    </row>
    <row r="2410" spans="1:11" x14ac:dyDescent="0.3">
      <c r="A2410" s="29">
        <v>23</v>
      </c>
      <c r="B2410" s="29">
        <v>3</v>
      </c>
      <c r="C2410" s="29">
        <v>21</v>
      </c>
      <c r="D2410" s="28" t="s">
        <v>192</v>
      </c>
      <c r="E2410" s="28" t="s">
        <v>146</v>
      </c>
      <c r="J2410" s="28" t="str">
        <f t="shared" si="76"/>
        <v>Q.02</v>
      </c>
      <c r="K2410" s="28" t="str">
        <f t="shared" si="77"/>
        <v>V.02</v>
      </c>
    </row>
    <row r="2411" spans="1:11" x14ac:dyDescent="0.3">
      <c r="A2411" s="29">
        <v>23</v>
      </c>
      <c r="B2411" s="29">
        <v>3</v>
      </c>
      <c r="C2411" s="29">
        <v>22</v>
      </c>
      <c r="D2411" s="28" t="s">
        <v>70</v>
      </c>
      <c r="E2411" s="28" t="s">
        <v>169</v>
      </c>
      <c r="J2411" s="28" t="str">
        <f t="shared" si="76"/>
        <v>S.02</v>
      </c>
      <c r="K2411" s="28" t="str">
        <f t="shared" si="77"/>
        <v>F.02</v>
      </c>
    </row>
    <row r="2412" spans="1:11" x14ac:dyDescent="0.3">
      <c r="A2412" s="29">
        <v>23</v>
      </c>
      <c r="B2412" s="29">
        <v>3</v>
      </c>
      <c r="C2412" s="29">
        <v>23</v>
      </c>
      <c r="D2412" s="28" t="s">
        <v>180</v>
      </c>
      <c r="E2412" s="28" t="s">
        <v>52</v>
      </c>
      <c r="J2412" s="28" t="str">
        <f t="shared" si="76"/>
        <v>C.02</v>
      </c>
      <c r="K2412" s="28" t="str">
        <f t="shared" si="77"/>
        <v>T.02</v>
      </c>
    </row>
    <row r="2413" spans="1:11" x14ac:dyDescent="0.3">
      <c r="A2413" s="29">
        <v>23</v>
      </c>
      <c r="B2413" s="29">
        <v>3</v>
      </c>
      <c r="C2413" s="29">
        <v>24</v>
      </c>
      <c r="D2413" s="28" t="s">
        <v>101</v>
      </c>
      <c r="E2413" s="28" t="s">
        <v>83</v>
      </c>
      <c r="J2413" s="28" t="str">
        <f t="shared" si="76"/>
        <v>H.03</v>
      </c>
      <c r="K2413" s="28" t="str">
        <f t="shared" si="77"/>
        <v>K.03</v>
      </c>
    </row>
    <row r="2414" spans="1:11" x14ac:dyDescent="0.3">
      <c r="A2414" s="29">
        <v>23</v>
      </c>
      <c r="B2414" s="29">
        <v>3</v>
      </c>
      <c r="C2414" s="29">
        <v>25</v>
      </c>
      <c r="D2414" s="28" t="s">
        <v>36</v>
      </c>
      <c r="E2414" s="28" t="s">
        <v>187</v>
      </c>
      <c r="J2414" s="28" t="str">
        <f t="shared" si="76"/>
        <v>U.03</v>
      </c>
      <c r="K2414" s="28" t="str">
        <f t="shared" si="77"/>
        <v>A.03</v>
      </c>
    </row>
    <row r="2415" spans="1:11" x14ac:dyDescent="0.3">
      <c r="A2415" s="29">
        <v>23</v>
      </c>
      <c r="B2415" s="29">
        <v>3</v>
      </c>
      <c r="C2415" s="29">
        <v>26</v>
      </c>
      <c r="D2415" s="28" t="s">
        <v>65</v>
      </c>
      <c r="E2415" s="28" t="s">
        <v>153</v>
      </c>
      <c r="J2415" s="28" t="str">
        <f t="shared" si="76"/>
        <v>R.03</v>
      </c>
      <c r="K2415" s="28" t="str">
        <f t="shared" si="77"/>
        <v>E.03</v>
      </c>
    </row>
    <row r="2416" spans="1:11" x14ac:dyDescent="0.3">
      <c r="A2416" s="29">
        <v>23</v>
      </c>
      <c r="B2416" s="29">
        <v>3</v>
      </c>
      <c r="C2416" s="29">
        <v>27</v>
      </c>
      <c r="D2416" s="28" t="s">
        <v>135</v>
      </c>
      <c r="E2416" s="28" t="s">
        <v>193</v>
      </c>
      <c r="J2416" s="28" t="str">
        <f t="shared" si="76"/>
        <v>V.03</v>
      </c>
      <c r="K2416" s="28" t="str">
        <f t="shared" si="77"/>
        <v>O.03</v>
      </c>
    </row>
    <row r="2417" spans="1:11" x14ac:dyDescent="0.3">
      <c r="A2417" s="29">
        <v>23</v>
      </c>
      <c r="B2417" s="29">
        <v>3</v>
      </c>
      <c r="C2417" s="29">
        <v>28</v>
      </c>
      <c r="D2417" s="28" t="s">
        <v>95</v>
      </c>
      <c r="E2417" s="28" t="s">
        <v>53</v>
      </c>
      <c r="J2417" s="28" t="str">
        <f t="shared" si="76"/>
        <v>C.03</v>
      </c>
      <c r="K2417" s="28" t="str">
        <f t="shared" si="77"/>
        <v>J.03</v>
      </c>
    </row>
    <row r="2418" spans="1:11" x14ac:dyDescent="0.3">
      <c r="A2418" s="29">
        <v>23</v>
      </c>
      <c r="B2418" s="29">
        <v>3</v>
      </c>
      <c r="C2418" s="29">
        <v>29</v>
      </c>
      <c r="D2418" s="28" t="s">
        <v>113</v>
      </c>
      <c r="E2418" s="28" t="s">
        <v>141</v>
      </c>
      <c r="J2418" s="28" t="str">
        <f t="shared" si="76"/>
        <v>P.03</v>
      </c>
      <c r="K2418" s="28" t="str">
        <f t="shared" si="77"/>
        <v>M.03</v>
      </c>
    </row>
    <row r="2419" spans="1:11" x14ac:dyDescent="0.3">
      <c r="A2419" s="29">
        <v>23</v>
      </c>
      <c r="B2419" s="29">
        <v>3</v>
      </c>
      <c r="C2419" s="29">
        <v>30</v>
      </c>
      <c r="D2419" s="28" t="s">
        <v>170</v>
      </c>
      <c r="E2419" s="28" t="s">
        <v>89</v>
      </c>
      <c r="J2419" s="28" t="str">
        <f t="shared" si="76"/>
        <v>I.03</v>
      </c>
      <c r="K2419" s="28" t="str">
        <f t="shared" si="77"/>
        <v>S.03</v>
      </c>
    </row>
    <row r="2420" spans="1:11" x14ac:dyDescent="0.3">
      <c r="A2420" s="29">
        <v>23</v>
      </c>
      <c r="B2420" s="29">
        <v>3</v>
      </c>
      <c r="C2420" s="29">
        <v>31</v>
      </c>
      <c r="D2420" s="28" t="s">
        <v>147</v>
      </c>
      <c r="E2420" s="28" t="s">
        <v>59</v>
      </c>
      <c r="J2420" s="28" t="str">
        <f t="shared" si="76"/>
        <v>D.03</v>
      </c>
      <c r="K2420" s="28" t="str">
        <f t="shared" si="77"/>
        <v>Q.03</v>
      </c>
    </row>
    <row r="2421" spans="1:11" x14ac:dyDescent="0.3">
      <c r="A2421" s="29">
        <v>23</v>
      </c>
      <c r="B2421" s="29">
        <v>3</v>
      </c>
      <c r="C2421" s="29">
        <v>32</v>
      </c>
      <c r="D2421" s="28" t="s">
        <v>199</v>
      </c>
      <c r="E2421" s="28" t="s">
        <v>71</v>
      </c>
      <c r="J2421" s="28" t="str">
        <f t="shared" si="76"/>
        <v>F.03</v>
      </c>
      <c r="K2421" s="28" t="str">
        <f t="shared" si="77"/>
        <v>W.03</v>
      </c>
    </row>
    <row r="2422" spans="1:11" x14ac:dyDescent="0.3">
      <c r="A2422" s="29">
        <v>23</v>
      </c>
      <c r="B2422" s="29">
        <v>3</v>
      </c>
      <c r="C2422" s="29">
        <v>33</v>
      </c>
      <c r="D2422" s="28" t="s">
        <v>181</v>
      </c>
      <c r="E2422" s="28" t="s">
        <v>119</v>
      </c>
      <c r="J2422" s="28" t="str">
        <f t="shared" si="76"/>
        <v>N.03</v>
      </c>
      <c r="K2422" s="28" t="str">
        <f t="shared" si="77"/>
        <v>T.03</v>
      </c>
    </row>
    <row r="2423" spans="1:11" x14ac:dyDescent="0.3">
      <c r="A2423" s="29">
        <v>23</v>
      </c>
      <c r="B2423" s="29">
        <v>3</v>
      </c>
      <c r="C2423" s="29">
        <v>34</v>
      </c>
      <c r="D2423" s="28" t="s">
        <v>47</v>
      </c>
      <c r="E2423" s="28" t="s">
        <v>77</v>
      </c>
      <c r="J2423" s="28" t="str">
        <f t="shared" si="76"/>
        <v>G.03</v>
      </c>
      <c r="K2423" s="28" t="str">
        <f t="shared" si="77"/>
        <v>B.03</v>
      </c>
    </row>
    <row r="2424" spans="1:11" x14ac:dyDescent="0.3">
      <c r="A2424" s="29">
        <v>23</v>
      </c>
      <c r="B2424" s="29">
        <v>3</v>
      </c>
      <c r="C2424" s="29">
        <v>35</v>
      </c>
      <c r="D2424" s="28" t="s">
        <v>78</v>
      </c>
      <c r="E2424" s="28" t="s">
        <v>107</v>
      </c>
      <c r="J2424" s="28" t="str">
        <f t="shared" si="76"/>
        <v>L.03</v>
      </c>
      <c r="K2424" s="28" t="str">
        <f t="shared" si="77"/>
        <v>G.04</v>
      </c>
    </row>
    <row r="2425" spans="1:11" x14ac:dyDescent="0.3">
      <c r="A2425" s="29">
        <v>23</v>
      </c>
      <c r="B2425" s="29">
        <v>3</v>
      </c>
      <c r="C2425" s="29">
        <v>36</v>
      </c>
      <c r="D2425" s="28" t="s">
        <v>102</v>
      </c>
      <c r="E2425" s="28" t="s">
        <v>66</v>
      </c>
      <c r="J2425" s="28" t="str">
        <f t="shared" si="76"/>
        <v>E.04</v>
      </c>
      <c r="K2425" s="28" t="str">
        <f t="shared" si="77"/>
        <v>K.04</v>
      </c>
    </row>
    <row r="2426" spans="1:11" x14ac:dyDescent="0.3">
      <c r="A2426" s="29">
        <v>23</v>
      </c>
      <c r="B2426" s="29">
        <v>3</v>
      </c>
      <c r="C2426" s="29">
        <v>37</v>
      </c>
      <c r="D2426" s="28" t="s">
        <v>142</v>
      </c>
      <c r="E2426" s="28" t="s">
        <v>194</v>
      </c>
      <c r="J2426" s="28" t="str">
        <f t="shared" si="76"/>
        <v>V.04</v>
      </c>
      <c r="K2426" s="28" t="str">
        <f t="shared" si="77"/>
        <v>P.04</v>
      </c>
    </row>
    <row r="2427" spans="1:11" x14ac:dyDescent="0.3">
      <c r="A2427" s="29">
        <v>23</v>
      </c>
      <c r="B2427" s="29">
        <v>3</v>
      </c>
      <c r="C2427" s="29">
        <v>38</v>
      </c>
      <c r="D2427" s="28" t="s">
        <v>114</v>
      </c>
      <c r="E2427" s="28" t="s">
        <v>96</v>
      </c>
      <c r="J2427" s="28" t="str">
        <f t="shared" si="76"/>
        <v>J.04</v>
      </c>
      <c r="K2427" s="28" t="str">
        <f t="shared" si="77"/>
        <v>M.04</v>
      </c>
    </row>
    <row r="2428" spans="1:11" x14ac:dyDescent="0.3">
      <c r="A2428" s="29">
        <v>23</v>
      </c>
      <c r="B2428" s="29">
        <v>3</v>
      </c>
      <c r="C2428" s="29">
        <v>39</v>
      </c>
      <c r="D2428" s="28" t="s">
        <v>84</v>
      </c>
      <c r="E2428" s="28" t="s">
        <v>38</v>
      </c>
      <c r="J2428" s="28" t="str">
        <f t="shared" si="76"/>
        <v>A.04</v>
      </c>
      <c r="K2428" s="28" t="str">
        <f t="shared" si="77"/>
        <v>H.04</v>
      </c>
    </row>
    <row r="2429" spans="1:11" x14ac:dyDescent="0.3">
      <c r="A2429" s="29">
        <v>23</v>
      </c>
      <c r="B2429" s="29">
        <v>3</v>
      </c>
      <c r="C2429" s="29">
        <v>40</v>
      </c>
      <c r="D2429" s="28" t="s">
        <v>171</v>
      </c>
      <c r="E2429" s="28" t="s">
        <v>182</v>
      </c>
      <c r="J2429" s="28" t="str">
        <f t="shared" si="76"/>
        <v>T.04</v>
      </c>
      <c r="K2429" s="28" t="str">
        <f t="shared" si="77"/>
        <v>S.04</v>
      </c>
    </row>
    <row r="2430" spans="1:11" x14ac:dyDescent="0.3">
      <c r="A2430" s="29">
        <v>23</v>
      </c>
      <c r="B2430" s="29">
        <v>3</v>
      </c>
      <c r="C2430" s="29">
        <v>41</v>
      </c>
      <c r="D2430" s="28" t="s">
        <v>108</v>
      </c>
      <c r="E2430" s="28" t="s">
        <v>90</v>
      </c>
      <c r="J2430" s="28" t="str">
        <f t="shared" si="76"/>
        <v>I.04</v>
      </c>
      <c r="K2430" s="28" t="str">
        <f t="shared" si="77"/>
        <v>L.04</v>
      </c>
    </row>
    <row r="2431" spans="1:11" x14ac:dyDescent="0.3">
      <c r="A2431" s="29">
        <v>23</v>
      </c>
      <c r="B2431" s="29">
        <v>3</v>
      </c>
      <c r="C2431" s="29">
        <v>42</v>
      </c>
      <c r="D2431" s="28" t="s">
        <v>60</v>
      </c>
      <c r="E2431" s="28" t="s">
        <v>136</v>
      </c>
      <c r="J2431" s="28" t="str">
        <f t="shared" si="76"/>
        <v>O.04</v>
      </c>
      <c r="K2431" s="28" t="str">
        <f t="shared" si="77"/>
        <v>D.04</v>
      </c>
    </row>
    <row r="2432" spans="1:11" x14ac:dyDescent="0.3">
      <c r="A2432" s="29">
        <v>23</v>
      </c>
      <c r="B2432" s="29">
        <v>3</v>
      </c>
      <c r="C2432" s="29">
        <v>43</v>
      </c>
      <c r="D2432" s="28" t="s">
        <v>148</v>
      </c>
      <c r="E2432" s="28" t="s">
        <v>200</v>
      </c>
      <c r="J2432" s="28" t="str">
        <f t="shared" si="76"/>
        <v>W.04</v>
      </c>
      <c r="K2432" s="28" t="str">
        <f t="shared" si="77"/>
        <v>Q.04</v>
      </c>
    </row>
    <row r="2433" spans="1:11" x14ac:dyDescent="0.3">
      <c r="A2433" s="29">
        <v>23</v>
      </c>
      <c r="B2433" s="29">
        <v>3</v>
      </c>
      <c r="C2433" s="29">
        <v>44</v>
      </c>
      <c r="D2433" s="28" t="s">
        <v>120</v>
      </c>
      <c r="E2433" s="28" t="s">
        <v>72</v>
      </c>
      <c r="J2433" s="28" t="str">
        <f t="shared" si="76"/>
        <v>F.04</v>
      </c>
      <c r="K2433" s="28" t="str">
        <f t="shared" si="77"/>
        <v>N.04</v>
      </c>
    </row>
    <row r="2434" spans="1:11" x14ac:dyDescent="0.3">
      <c r="A2434" s="29">
        <v>23</v>
      </c>
      <c r="B2434" s="29">
        <v>3</v>
      </c>
      <c r="C2434" s="29">
        <v>45</v>
      </c>
      <c r="D2434" s="28" t="s">
        <v>54</v>
      </c>
      <c r="E2434" s="28" t="s">
        <v>48</v>
      </c>
      <c r="J2434" s="28" t="str">
        <f t="shared" si="76"/>
        <v>B.04</v>
      </c>
      <c r="K2434" s="28" t="str">
        <f t="shared" si="77"/>
        <v>C.04</v>
      </c>
    </row>
    <row r="2435" spans="1:11" x14ac:dyDescent="0.3">
      <c r="A2435" s="29">
        <v>23</v>
      </c>
      <c r="B2435" s="29">
        <v>3</v>
      </c>
      <c r="C2435" s="29">
        <v>46</v>
      </c>
      <c r="D2435" s="28" t="s">
        <v>188</v>
      </c>
      <c r="E2435" s="28" t="s">
        <v>154</v>
      </c>
      <c r="J2435" s="28" t="str">
        <f t="shared" si="76"/>
        <v>R.04</v>
      </c>
      <c r="K2435" s="28" t="str">
        <f t="shared" si="77"/>
        <v>U.04</v>
      </c>
    </row>
    <row r="2436" spans="1:11" x14ac:dyDescent="0.3">
      <c r="A2436" s="29">
        <v>23</v>
      </c>
      <c r="B2436" s="29">
        <v>3</v>
      </c>
      <c r="C2436" s="29">
        <v>47</v>
      </c>
      <c r="D2436" s="28" t="s">
        <v>61</v>
      </c>
      <c r="E2436" s="28" t="s">
        <v>91</v>
      </c>
      <c r="J2436" s="28" t="str">
        <f t="shared" si="76"/>
        <v>I.05</v>
      </c>
      <c r="K2436" s="28" t="str">
        <f t="shared" si="77"/>
        <v>D.05</v>
      </c>
    </row>
    <row r="2437" spans="1:11" x14ac:dyDescent="0.3">
      <c r="A2437" s="29">
        <v>23</v>
      </c>
      <c r="B2437" s="29">
        <v>3</v>
      </c>
      <c r="C2437" s="29">
        <v>48</v>
      </c>
      <c r="D2437" s="28" t="s">
        <v>149</v>
      </c>
      <c r="E2437" s="28" t="s">
        <v>109</v>
      </c>
      <c r="J2437" s="28" t="str">
        <f t="shared" si="76"/>
        <v>L.05</v>
      </c>
      <c r="K2437" s="28" t="str">
        <f t="shared" si="77"/>
        <v>Q.05</v>
      </c>
    </row>
    <row r="2438" spans="1:11" x14ac:dyDescent="0.3">
      <c r="A2438" s="29">
        <v>23</v>
      </c>
      <c r="B2438" s="29">
        <v>3</v>
      </c>
      <c r="C2438" s="29">
        <v>49</v>
      </c>
      <c r="D2438" s="28" t="s">
        <v>103</v>
      </c>
      <c r="E2438" s="28" t="s">
        <v>189</v>
      </c>
      <c r="J2438" s="28" t="str">
        <f t="shared" si="76"/>
        <v>U.05</v>
      </c>
      <c r="K2438" s="28" t="str">
        <f t="shared" si="77"/>
        <v>K.05</v>
      </c>
    </row>
    <row r="2439" spans="1:11" x14ac:dyDescent="0.3">
      <c r="A2439" s="29">
        <v>23</v>
      </c>
      <c r="B2439" s="29">
        <v>3</v>
      </c>
      <c r="C2439" s="29">
        <v>50</v>
      </c>
      <c r="D2439" s="28" t="s">
        <v>115</v>
      </c>
      <c r="E2439" s="28" t="s">
        <v>172</v>
      </c>
      <c r="J2439" s="28" t="str">
        <f t="shared" si="76"/>
        <v>S.05</v>
      </c>
      <c r="K2439" s="28" t="str">
        <f t="shared" si="77"/>
        <v>M.05</v>
      </c>
    </row>
    <row r="2440" spans="1:11" x14ac:dyDescent="0.3">
      <c r="A2440" s="29">
        <v>23</v>
      </c>
      <c r="B2440" s="29">
        <v>3</v>
      </c>
      <c r="C2440" s="29">
        <v>51</v>
      </c>
      <c r="D2440" s="28" t="s">
        <v>79</v>
      </c>
      <c r="E2440" s="28" t="s">
        <v>183</v>
      </c>
      <c r="J2440" s="28" t="str">
        <f t="shared" si="76"/>
        <v>T.05</v>
      </c>
      <c r="K2440" s="28" t="str">
        <f t="shared" si="77"/>
        <v>G.05</v>
      </c>
    </row>
    <row r="2441" spans="1:11" x14ac:dyDescent="0.3">
      <c r="A2441" s="29">
        <v>23</v>
      </c>
      <c r="B2441" s="29">
        <v>3</v>
      </c>
      <c r="C2441" s="29">
        <v>52</v>
      </c>
      <c r="D2441" s="28" t="s">
        <v>121</v>
      </c>
      <c r="E2441" s="28" t="s">
        <v>137</v>
      </c>
      <c r="J2441" s="28" t="str">
        <f t="shared" si="76"/>
        <v>O.05</v>
      </c>
      <c r="K2441" s="28" t="str">
        <f t="shared" si="77"/>
        <v>N.05</v>
      </c>
    </row>
    <row r="2442" spans="1:11" x14ac:dyDescent="0.3">
      <c r="A2442" s="29">
        <v>23</v>
      </c>
      <c r="B2442" s="29">
        <v>3</v>
      </c>
      <c r="C2442" s="29">
        <v>53</v>
      </c>
      <c r="D2442" s="28" t="s">
        <v>49</v>
      </c>
      <c r="E2442" s="28" t="s">
        <v>155</v>
      </c>
      <c r="J2442" s="28" t="str">
        <f t="shared" si="76"/>
        <v>R.05</v>
      </c>
      <c r="K2442" s="28" t="str">
        <f t="shared" si="77"/>
        <v>B.05</v>
      </c>
    </row>
    <row r="2443" spans="1:11" x14ac:dyDescent="0.3">
      <c r="A2443" s="29">
        <v>23</v>
      </c>
      <c r="B2443" s="29">
        <v>3</v>
      </c>
      <c r="C2443" s="29">
        <v>54</v>
      </c>
      <c r="D2443" s="28" t="s">
        <v>55</v>
      </c>
      <c r="E2443" s="28" t="s">
        <v>143</v>
      </c>
      <c r="J2443" s="28" t="str">
        <f t="shared" si="76"/>
        <v>P.05</v>
      </c>
      <c r="K2443" s="28" t="str">
        <f t="shared" si="77"/>
        <v>C.05</v>
      </c>
    </row>
    <row r="2444" spans="1:11" x14ac:dyDescent="0.3">
      <c r="A2444" s="29">
        <v>23</v>
      </c>
      <c r="B2444" s="29">
        <v>3</v>
      </c>
      <c r="C2444" s="29">
        <v>55</v>
      </c>
      <c r="D2444" s="28" t="s">
        <v>85</v>
      </c>
      <c r="E2444" s="28" t="s">
        <v>73</v>
      </c>
      <c r="J2444" s="28" t="str">
        <f t="shared" si="76"/>
        <v>F.05</v>
      </c>
      <c r="K2444" s="28" t="str">
        <f t="shared" si="77"/>
        <v>H.05</v>
      </c>
    </row>
    <row r="2445" spans="1:11" x14ac:dyDescent="0.3">
      <c r="A2445" s="29">
        <v>23</v>
      </c>
      <c r="B2445" s="29">
        <v>3</v>
      </c>
      <c r="C2445" s="29">
        <v>56</v>
      </c>
      <c r="D2445" s="28" t="s">
        <v>67</v>
      </c>
      <c r="E2445" s="28" t="s">
        <v>40</v>
      </c>
      <c r="J2445" s="28" t="str">
        <f t="shared" si="76"/>
        <v>A.05</v>
      </c>
      <c r="K2445" s="28" t="str">
        <f t="shared" si="77"/>
        <v>E.05</v>
      </c>
    </row>
    <row r="2446" spans="1:11" x14ac:dyDescent="0.3">
      <c r="A2446" s="29">
        <v>23</v>
      </c>
      <c r="B2446" s="29">
        <v>3</v>
      </c>
      <c r="C2446" s="29">
        <v>57</v>
      </c>
      <c r="D2446" s="28" t="s">
        <v>97</v>
      </c>
      <c r="E2446" s="28" t="s">
        <v>195</v>
      </c>
      <c r="J2446" s="28" t="str">
        <f t="shared" si="76"/>
        <v>V.05</v>
      </c>
      <c r="K2446" s="28" t="str">
        <f t="shared" si="77"/>
        <v>J.05</v>
      </c>
    </row>
    <row r="2447" spans="1:11" x14ac:dyDescent="0.3">
      <c r="A2447" s="29">
        <v>23</v>
      </c>
      <c r="B2447" s="29">
        <v>3</v>
      </c>
      <c r="C2447" s="29">
        <v>58</v>
      </c>
      <c r="D2447" s="28" t="s">
        <v>42</v>
      </c>
      <c r="E2447" s="28" t="s">
        <v>201</v>
      </c>
      <c r="J2447" s="28" t="str">
        <f t="shared" si="76"/>
        <v>W.05</v>
      </c>
      <c r="K2447" s="28" t="str">
        <f t="shared" si="77"/>
        <v>A.06</v>
      </c>
    </row>
    <row r="2448" spans="1:11" x14ac:dyDescent="0.3">
      <c r="A2448" s="29">
        <v>23</v>
      </c>
      <c r="B2448" s="29">
        <v>3</v>
      </c>
      <c r="C2448" s="29">
        <v>59</v>
      </c>
      <c r="D2448" s="28" t="s">
        <v>62</v>
      </c>
      <c r="E2448" s="28" t="s">
        <v>56</v>
      </c>
      <c r="J2448" s="28" t="str">
        <f t="shared" si="76"/>
        <v>C.06</v>
      </c>
      <c r="K2448" s="28" t="str">
        <f t="shared" si="77"/>
        <v>D.06</v>
      </c>
    </row>
    <row r="2449" spans="1:11" x14ac:dyDescent="0.3">
      <c r="A2449" s="29">
        <v>23</v>
      </c>
      <c r="B2449" s="29">
        <v>3</v>
      </c>
      <c r="C2449" s="29">
        <v>60</v>
      </c>
      <c r="D2449" s="28" t="s">
        <v>74</v>
      </c>
      <c r="E2449" s="28" t="s">
        <v>196</v>
      </c>
      <c r="J2449" s="28" t="str">
        <f t="shared" si="76"/>
        <v>V.06</v>
      </c>
      <c r="K2449" s="28" t="str">
        <f t="shared" si="77"/>
        <v>F.06</v>
      </c>
    </row>
    <row r="2450" spans="1:11" x14ac:dyDescent="0.3">
      <c r="A2450" s="29">
        <v>23</v>
      </c>
      <c r="B2450" s="29">
        <v>3</v>
      </c>
      <c r="C2450" s="29">
        <v>61</v>
      </c>
      <c r="D2450" s="28" t="s">
        <v>110</v>
      </c>
      <c r="E2450" s="28" t="s">
        <v>138</v>
      </c>
      <c r="J2450" s="28" t="str">
        <f t="shared" si="76"/>
        <v>O.06</v>
      </c>
      <c r="K2450" s="28" t="str">
        <f t="shared" si="77"/>
        <v>L.06</v>
      </c>
    </row>
    <row r="2451" spans="1:11" x14ac:dyDescent="0.3">
      <c r="A2451" s="29">
        <v>23</v>
      </c>
      <c r="B2451" s="29">
        <v>3</v>
      </c>
      <c r="C2451" s="29">
        <v>62</v>
      </c>
      <c r="D2451" s="28" t="s">
        <v>156</v>
      </c>
      <c r="E2451" s="28" t="s">
        <v>104</v>
      </c>
      <c r="J2451" s="28" t="str">
        <f t="shared" si="76"/>
        <v>K.06</v>
      </c>
      <c r="K2451" s="28" t="str">
        <f t="shared" si="77"/>
        <v>R.06</v>
      </c>
    </row>
    <row r="2452" spans="1:11" x14ac:dyDescent="0.3">
      <c r="A2452" s="29">
        <v>23</v>
      </c>
      <c r="B2452" s="29">
        <v>3</v>
      </c>
      <c r="C2452" s="29">
        <v>63</v>
      </c>
      <c r="D2452" s="28" t="s">
        <v>190</v>
      </c>
      <c r="E2452" s="28" t="s">
        <v>98</v>
      </c>
      <c r="J2452" s="28" t="str">
        <f t="shared" si="76"/>
        <v>J.06</v>
      </c>
      <c r="K2452" s="28" t="str">
        <f t="shared" si="77"/>
        <v>U.06</v>
      </c>
    </row>
    <row r="2453" spans="1:11" x14ac:dyDescent="0.3">
      <c r="A2453" s="29">
        <v>23</v>
      </c>
      <c r="B2453" s="29">
        <v>3</v>
      </c>
      <c r="C2453" s="29">
        <v>64</v>
      </c>
      <c r="D2453" s="28" t="s">
        <v>202</v>
      </c>
      <c r="E2453" s="28" t="s">
        <v>184</v>
      </c>
      <c r="J2453" s="28" t="str">
        <f t="shared" si="76"/>
        <v>T.06</v>
      </c>
      <c r="K2453" s="28" t="str">
        <f t="shared" si="77"/>
        <v>W.06</v>
      </c>
    </row>
    <row r="2454" spans="1:11" x14ac:dyDescent="0.3">
      <c r="A2454" s="29">
        <v>23</v>
      </c>
      <c r="B2454" s="29">
        <v>3</v>
      </c>
      <c r="C2454" s="29">
        <v>65</v>
      </c>
      <c r="D2454" s="28" t="s">
        <v>68</v>
      </c>
      <c r="E2454" s="28" t="s">
        <v>173</v>
      </c>
      <c r="J2454" s="28" t="str">
        <f t="shared" si="76"/>
        <v>S.06</v>
      </c>
      <c r="K2454" s="28" t="str">
        <f t="shared" si="77"/>
        <v>E.06</v>
      </c>
    </row>
    <row r="2455" spans="1:11" x14ac:dyDescent="0.3">
      <c r="A2455" s="29">
        <v>23</v>
      </c>
      <c r="B2455" s="29">
        <v>3</v>
      </c>
      <c r="C2455" s="29">
        <v>66</v>
      </c>
      <c r="D2455" s="28" t="s">
        <v>86</v>
      </c>
      <c r="E2455" s="28" t="s">
        <v>50</v>
      </c>
      <c r="J2455" s="28" t="str">
        <f t="shared" si="76"/>
        <v>B.06</v>
      </c>
      <c r="K2455" s="28" t="str">
        <f t="shared" si="77"/>
        <v>H.06</v>
      </c>
    </row>
    <row r="2456" spans="1:11" x14ac:dyDescent="0.3">
      <c r="A2456" s="29">
        <v>23</v>
      </c>
      <c r="B2456" s="29">
        <v>3</v>
      </c>
      <c r="C2456" s="29">
        <v>67</v>
      </c>
      <c r="D2456" s="28" t="s">
        <v>116</v>
      </c>
      <c r="E2456" s="28" t="s">
        <v>122</v>
      </c>
      <c r="J2456" s="28" t="str">
        <f t="shared" si="76"/>
        <v>N.06</v>
      </c>
      <c r="K2456" s="28" t="str">
        <f t="shared" si="77"/>
        <v>M.06</v>
      </c>
    </row>
    <row r="2457" spans="1:11" x14ac:dyDescent="0.3">
      <c r="A2457" s="29">
        <v>23</v>
      </c>
      <c r="B2457" s="29">
        <v>3</v>
      </c>
      <c r="C2457" s="29">
        <v>68</v>
      </c>
      <c r="D2457" s="28" t="s">
        <v>92</v>
      </c>
      <c r="E2457" s="28" t="s">
        <v>80</v>
      </c>
      <c r="J2457" s="28" t="str">
        <f t="shared" si="76"/>
        <v>G.06</v>
      </c>
      <c r="K2457" s="28" t="str">
        <f t="shared" si="77"/>
        <v>I.06</v>
      </c>
    </row>
    <row r="2458" spans="1:11" x14ac:dyDescent="0.3">
      <c r="A2458" s="29">
        <v>23</v>
      </c>
      <c r="B2458" s="29">
        <v>3</v>
      </c>
      <c r="C2458" s="29">
        <v>69</v>
      </c>
      <c r="D2458" s="28" t="s">
        <v>150</v>
      </c>
      <c r="E2458" s="28" t="s">
        <v>144</v>
      </c>
      <c r="J2458" s="28" t="str">
        <f t="shared" si="76"/>
        <v>P.06</v>
      </c>
      <c r="K2458" s="28" t="str">
        <f t="shared" si="77"/>
        <v>Q.06</v>
      </c>
    </row>
    <row r="2459" spans="1:11" x14ac:dyDescent="0.3">
      <c r="A2459" s="29">
        <v>24</v>
      </c>
      <c r="B2459" s="29">
        <v>1</v>
      </c>
      <c r="C2459" s="29">
        <v>1</v>
      </c>
      <c r="D2459" s="28" t="s">
        <v>179</v>
      </c>
      <c r="E2459" s="28" t="s">
        <v>139</v>
      </c>
      <c r="J2459" s="28" t="str">
        <f t="shared" si="76"/>
        <v>P.01</v>
      </c>
      <c r="K2459" s="28" t="str">
        <f t="shared" si="77"/>
        <v>T.01</v>
      </c>
    </row>
    <row r="2460" spans="1:11" x14ac:dyDescent="0.3">
      <c r="A2460" s="29">
        <v>24</v>
      </c>
      <c r="B2460" s="29">
        <v>1</v>
      </c>
      <c r="C2460" s="29">
        <v>2</v>
      </c>
      <c r="D2460" s="28" t="s">
        <v>145</v>
      </c>
      <c r="E2460" s="28" t="s">
        <v>168</v>
      </c>
      <c r="J2460" s="28" t="str">
        <f t="shared" si="76"/>
        <v>S.01</v>
      </c>
      <c r="K2460" s="28" t="str">
        <f t="shared" si="77"/>
        <v>Q.01</v>
      </c>
    </row>
    <row r="2461" spans="1:11" x14ac:dyDescent="0.3">
      <c r="A2461" s="29">
        <v>24</v>
      </c>
      <c r="B2461" s="29">
        <v>1</v>
      </c>
      <c r="C2461" s="29">
        <v>3</v>
      </c>
      <c r="D2461" s="28" t="s">
        <v>32</v>
      </c>
      <c r="E2461" s="28" t="s">
        <v>45</v>
      </c>
      <c r="J2461" s="28" t="str">
        <f t="shared" ref="J2461:J2524" si="78">E2461</f>
        <v>B.01</v>
      </c>
      <c r="K2461" s="28" t="str">
        <f t="shared" ref="K2461:K2524" si="79">D2461</f>
        <v>A.01</v>
      </c>
    </row>
    <row r="2462" spans="1:11" x14ac:dyDescent="0.3">
      <c r="A2462" s="29">
        <v>24</v>
      </c>
      <c r="B2462" s="29">
        <v>1</v>
      </c>
      <c r="C2462" s="29">
        <v>4</v>
      </c>
      <c r="D2462" s="28" t="s">
        <v>69</v>
      </c>
      <c r="E2462" s="28" t="s">
        <v>75</v>
      </c>
      <c r="J2462" s="28" t="str">
        <f t="shared" si="78"/>
        <v>G.01</v>
      </c>
      <c r="K2462" s="28" t="str">
        <f t="shared" si="79"/>
        <v>F.01</v>
      </c>
    </row>
    <row r="2463" spans="1:11" x14ac:dyDescent="0.3">
      <c r="A2463" s="29">
        <v>24</v>
      </c>
      <c r="B2463" s="29">
        <v>1</v>
      </c>
      <c r="C2463" s="29">
        <v>5</v>
      </c>
      <c r="D2463" s="28" t="s">
        <v>93</v>
      </c>
      <c r="E2463" s="28" t="s">
        <v>185</v>
      </c>
      <c r="J2463" s="28" t="str">
        <f t="shared" si="78"/>
        <v>U.01</v>
      </c>
      <c r="K2463" s="28" t="str">
        <f t="shared" si="79"/>
        <v>J.01</v>
      </c>
    </row>
    <row r="2464" spans="1:11" x14ac:dyDescent="0.3">
      <c r="A2464" s="29">
        <v>24</v>
      </c>
      <c r="B2464" s="29">
        <v>1</v>
      </c>
      <c r="C2464" s="29">
        <v>6</v>
      </c>
      <c r="D2464" s="28" t="s">
        <v>63</v>
      </c>
      <c r="E2464" s="28" t="s">
        <v>127</v>
      </c>
      <c r="J2464" s="28" t="str">
        <f t="shared" si="78"/>
        <v>O.01</v>
      </c>
      <c r="K2464" s="28" t="str">
        <f t="shared" si="79"/>
        <v>E.01</v>
      </c>
    </row>
    <row r="2465" spans="1:11" x14ac:dyDescent="0.3">
      <c r="A2465" s="29">
        <v>24</v>
      </c>
      <c r="B2465" s="29">
        <v>1</v>
      </c>
      <c r="C2465" s="29">
        <v>7</v>
      </c>
      <c r="D2465" s="28" t="s">
        <v>57</v>
      </c>
      <c r="E2465" s="28" t="s">
        <v>105</v>
      </c>
      <c r="J2465" s="28" t="str">
        <f t="shared" si="78"/>
        <v>L.01</v>
      </c>
      <c r="K2465" s="28" t="str">
        <f t="shared" si="79"/>
        <v>D.01</v>
      </c>
    </row>
    <row r="2466" spans="1:11" x14ac:dyDescent="0.3">
      <c r="A2466" s="29">
        <v>24</v>
      </c>
      <c r="B2466" s="29">
        <v>1</v>
      </c>
      <c r="C2466" s="29">
        <v>8</v>
      </c>
      <c r="D2466" s="28" t="s">
        <v>81</v>
      </c>
      <c r="E2466" s="28" t="s">
        <v>203</v>
      </c>
      <c r="J2466" s="28" t="str">
        <f t="shared" si="78"/>
        <v>X.01</v>
      </c>
      <c r="K2466" s="28" t="str">
        <f t="shared" si="79"/>
        <v>H.01</v>
      </c>
    </row>
    <row r="2467" spans="1:11" x14ac:dyDescent="0.3">
      <c r="A2467" s="29">
        <v>24</v>
      </c>
      <c r="B2467" s="29">
        <v>1</v>
      </c>
      <c r="C2467" s="29">
        <v>9</v>
      </c>
      <c r="D2467" s="28" t="s">
        <v>111</v>
      </c>
      <c r="E2467" s="28" t="s">
        <v>117</v>
      </c>
      <c r="J2467" s="28" t="str">
        <f t="shared" si="78"/>
        <v>N.01</v>
      </c>
      <c r="K2467" s="28" t="str">
        <f t="shared" si="79"/>
        <v>M.01</v>
      </c>
    </row>
    <row r="2468" spans="1:11" x14ac:dyDescent="0.3">
      <c r="A2468" s="29">
        <v>24</v>
      </c>
      <c r="B2468" s="29">
        <v>1</v>
      </c>
      <c r="C2468" s="29">
        <v>10</v>
      </c>
      <c r="D2468" s="28" t="s">
        <v>151</v>
      </c>
      <c r="E2468" s="28" t="s">
        <v>51</v>
      </c>
      <c r="J2468" s="28" t="str">
        <f t="shared" si="78"/>
        <v>C.01</v>
      </c>
      <c r="K2468" s="28" t="str">
        <f t="shared" si="79"/>
        <v>R.01</v>
      </c>
    </row>
    <row r="2469" spans="1:11" x14ac:dyDescent="0.3">
      <c r="A2469" s="29">
        <v>24</v>
      </c>
      <c r="B2469" s="29">
        <v>1</v>
      </c>
      <c r="C2469" s="29">
        <v>11</v>
      </c>
      <c r="D2469" s="28" t="s">
        <v>191</v>
      </c>
      <c r="E2469" s="28" t="s">
        <v>99</v>
      </c>
      <c r="J2469" s="28" t="str">
        <f t="shared" si="78"/>
        <v>K.01</v>
      </c>
      <c r="K2469" s="28" t="str">
        <f t="shared" si="79"/>
        <v>V.01</v>
      </c>
    </row>
    <row r="2470" spans="1:11" x14ac:dyDescent="0.3">
      <c r="A2470" s="29">
        <v>24</v>
      </c>
      <c r="B2470" s="29">
        <v>1</v>
      </c>
      <c r="C2470" s="29">
        <v>12</v>
      </c>
      <c r="D2470" s="28" t="s">
        <v>197</v>
      </c>
      <c r="E2470" s="28" t="s">
        <v>87</v>
      </c>
      <c r="J2470" s="28" t="str">
        <f t="shared" si="78"/>
        <v>I.01</v>
      </c>
      <c r="K2470" s="28" t="str">
        <f t="shared" si="79"/>
        <v>W.01</v>
      </c>
    </row>
    <row r="2471" spans="1:11" x14ac:dyDescent="0.3">
      <c r="A2471" s="29">
        <v>24</v>
      </c>
      <c r="B2471" s="29">
        <v>1</v>
      </c>
      <c r="C2471" s="29">
        <v>13</v>
      </c>
      <c r="D2471" s="28" t="s">
        <v>180</v>
      </c>
      <c r="E2471" s="28" t="s">
        <v>106</v>
      </c>
      <c r="J2471" s="28" t="str">
        <f t="shared" si="78"/>
        <v>L.02</v>
      </c>
      <c r="K2471" s="28" t="str">
        <f t="shared" si="79"/>
        <v>T.02</v>
      </c>
    </row>
    <row r="2472" spans="1:11" x14ac:dyDescent="0.3">
      <c r="A2472" s="29">
        <v>24</v>
      </c>
      <c r="B2472" s="29">
        <v>1</v>
      </c>
      <c r="C2472" s="29">
        <v>14</v>
      </c>
      <c r="D2472" s="28" t="s">
        <v>198</v>
      </c>
      <c r="E2472" s="28" t="s">
        <v>34</v>
      </c>
      <c r="J2472" s="28" t="str">
        <f t="shared" si="78"/>
        <v>A.02</v>
      </c>
      <c r="K2472" s="28" t="str">
        <f t="shared" si="79"/>
        <v>W.02</v>
      </c>
    </row>
    <row r="2473" spans="1:11" x14ac:dyDescent="0.3">
      <c r="A2473" s="29">
        <v>24</v>
      </c>
      <c r="B2473" s="29">
        <v>1</v>
      </c>
      <c r="C2473" s="29">
        <v>15</v>
      </c>
      <c r="D2473" s="28" t="s">
        <v>186</v>
      </c>
      <c r="E2473" s="28" t="s">
        <v>118</v>
      </c>
      <c r="J2473" s="28" t="str">
        <f t="shared" si="78"/>
        <v>N.02</v>
      </c>
      <c r="K2473" s="28" t="str">
        <f t="shared" si="79"/>
        <v>U.02</v>
      </c>
    </row>
    <row r="2474" spans="1:11" x14ac:dyDescent="0.3">
      <c r="A2474" s="29">
        <v>24</v>
      </c>
      <c r="B2474" s="29">
        <v>1</v>
      </c>
      <c r="C2474" s="29">
        <v>16</v>
      </c>
      <c r="D2474" s="28" t="s">
        <v>100</v>
      </c>
      <c r="E2474" s="28" t="s">
        <v>46</v>
      </c>
      <c r="J2474" s="28" t="str">
        <f t="shared" si="78"/>
        <v>B.02</v>
      </c>
      <c r="K2474" s="28" t="str">
        <f t="shared" si="79"/>
        <v>K.02</v>
      </c>
    </row>
    <row r="2475" spans="1:11" x14ac:dyDescent="0.3">
      <c r="A2475" s="29">
        <v>24</v>
      </c>
      <c r="B2475" s="29">
        <v>1</v>
      </c>
      <c r="C2475" s="29">
        <v>17</v>
      </c>
      <c r="D2475" s="28" t="s">
        <v>134</v>
      </c>
      <c r="E2475" s="28" t="s">
        <v>52</v>
      </c>
      <c r="J2475" s="28" t="str">
        <f t="shared" si="78"/>
        <v>C.02</v>
      </c>
      <c r="K2475" s="28" t="str">
        <f t="shared" si="79"/>
        <v>O.02</v>
      </c>
    </row>
    <row r="2476" spans="1:11" x14ac:dyDescent="0.3">
      <c r="A2476" s="29">
        <v>24</v>
      </c>
      <c r="B2476" s="29">
        <v>1</v>
      </c>
      <c r="C2476" s="29">
        <v>18</v>
      </c>
      <c r="D2476" s="28" t="s">
        <v>192</v>
      </c>
      <c r="E2476" s="28" t="s">
        <v>204</v>
      </c>
      <c r="J2476" s="28" t="str">
        <f t="shared" si="78"/>
        <v>X.02</v>
      </c>
      <c r="K2476" s="28" t="str">
        <f t="shared" si="79"/>
        <v>V.02</v>
      </c>
    </row>
    <row r="2477" spans="1:11" x14ac:dyDescent="0.3">
      <c r="A2477" s="29">
        <v>24</v>
      </c>
      <c r="B2477" s="29">
        <v>1</v>
      </c>
      <c r="C2477" s="29">
        <v>19</v>
      </c>
      <c r="D2477" s="28" t="s">
        <v>88</v>
      </c>
      <c r="E2477" s="28" t="s">
        <v>140</v>
      </c>
      <c r="J2477" s="28" t="str">
        <f t="shared" si="78"/>
        <v>P.02</v>
      </c>
      <c r="K2477" s="28" t="str">
        <f t="shared" si="79"/>
        <v>I.02</v>
      </c>
    </row>
    <row r="2478" spans="1:11" x14ac:dyDescent="0.3">
      <c r="A2478" s="29">
        <v>24</v>
      </c>
      <c r="B2478" s="29">
        <v>1</v>
      </c>
      <c r="C2478" s="29">
        <v>20</v>
      </c>
      <c r="D2478" s="28" t="s">
        <v>146</v>
      </c>
      <c r="E2478" s="28" t="s">
        <v>70</v>
      </c>
      <c r="J2478" s="28" t="str">
        <f t="shared" si="78"/>
        <v>F.02</v>
      </c>
      <c r="K2478" s="28" t="str">
        <f t="shared" si="79"/>
        <v>Q.02</v>
      </c>
    </row>
    <row r="2479" spans="1:11" x14ac:dyDescent="0.3">
      <c r="A2479" s="29">
        <v>24</v>
      </c>
      <c r="B2479" s="29">
        <v>1</v>
      </c>
      <c r="C2479" s="29">
        <v>21</v>
      </c>
      <c r="D2479" s="28" t="s">
        <v>76</v>
      </c>
      <c r="E2479" s="28" t="s">
        <v>64</v>
      </c>
      <c r="J2479" s="28" t="str">
        <f t="shared" si="78"/>
        <v>E.02</v>
      </c>
      <c r="K2479" s="28" t="str">
        <f t="shared" si="79"/>
        <v>G.02</v>
      </c>
    </row>
    <row r="2480" spans="1:11" x14ac:dyDescent="0.3">
      <c r="A2480" s="29">
        <v>24</v>
      </c>
      <c r="B2480" s="29">
        <v>1</v>
      </c>
      <c r="C2480" s="29">
        <v>22</v>
      </c>
      <c r="D2480" s="28" t="s">
        <v>94</v>
      </c>
      <c r="E2480" s="28" t="s">
        <v>58</v>
      </c>
      <c r="J2480" s="28" t="str">
        <f t="shared" si="78"/>
        <v>D.02</v>
      </c>
      <c r="K2480" s="28" t="str">
        <f t="shared" si="79"/>
        <v>J.02</v>
      </c>
    </row>
    <row r="2481" spans="1:11" x14ac:dyDescent="0.3">
      <c r="A2481" s="29">
        <v>24</v>
      </c>
      <c r="B2481" s="29">
        <v>1</v>
      </c>
      <c r="C2481" s="29">
        <v>23</v>
      </c>
      <c r="D2481" s="28" t="s">
        <v>82</v>
      </c>
      <c r="E2481" s="28" t="s">
        <v>112</v>
      </c>
      <c r="J2481" s="28" t="str">
        <f t="shared" si="78"/>
        <v>M.02</v>
      </c>
      <c r="K2481" s="28" t="str">
        <f t="shared" si="79"/>
        <v>H.02</v>
      </c>
    </row>
    <row r="2482" spans="1:11" x14ac:dyDescent="0.3">
      <c r="A2482" s="29">
        <v>24</v>
      </c>
      <c r="B2482" s="29">
        <v>1</v>
      </c>
      <c r="C2482" s="29">
        <v>24</v>
      </c>
      <c r="D2482" s="28" t="s">
        <v>169</v>
      </c>
      <c r="E2482" s="28" t="s">
        <v>152</v>
      </c>
      <c r="J2482" s="28" t="str">
        <f t="shared" si="78"/>
        <v>R.02</v>
      </c>
      <c r="K2482" s="28" t="str">
        <f t="shared" si="79"/>
        <v>S.02</v>
      </c>
    </row>
    <row r="2483" spans="1:11" x14ac:dyDescent="0.3">
      <c r="A2483" s="29">
        <v>24</v>
      </c>
      <c r="B2483" s="29">
        <v>1</v>
      </c>
      <c r="C2483" s="29">
        <v>25</v>
      </c>
      <c r="D2483" s="28" t="s">
        <v>181</v>
      </c>
      <c r="E2483" s="28" t="s">
        <v>187</v>
      </c>
      <c r="J2483" s="28" t="str">
        <f t="shared" si="78"/>
        <v>U.03</v>
      </c>
      <c r="K2483" s="28" t="str">
        <f t="shared" si="79"/>
        <v>T.03</v>
      </c>
    </row>
    <row r="2484" spans="1:11" x14ac:dyDescent="0.3">
      <c r="A2484" s="29">
        <v>24</v>
      </c>
      <c r="B2484" s="29">
        <v>1</v>
      </c>
      <c r="C2484" s="29">
        <v>26</v>
      </c>
      <c r="D2484" s="28" t="s">
        <v>59</v>
      </c>
      <c r="E2484" s="28" t="s">
        <v>53</v>
      </c>
      <c r="J2484" s="28" t="str">
        <f t="shared" si="78"/>
        <v>C.03</v>
      </c>
      <c r="K2484" s="28" t="str">
        <f t="shared" si="79"/>
        <v>D.03</v>
      </c>
    </row>
    <row r="2485" spans="1:11" x14ac:dyDescent="0.3">
      <c r="A2485" s="29">
        <v>24</v>
      </c>
      <c r="B2485" s="29">
        <v>1</v>
      </c>
      <c r="C2485" s="29">
        <v>27</v>
      </c>
      <c r="D2485" s="28" t="s">
        <v>36</v>
      </c>
      <c r="E2485" s="28" t="s">
        <v>135</v>
      </c>
      <c r="J2485" s="28" t="str">
        <f t="shared" si="78"/>
        <v>O.03</v>
      </c>
      <c r="K2485" s="28" t="str">
        <f t="shared" si="79"/>
        <v>A.03</v>
      </c>
    </row>
    <row r="2486" spans="1:11" x14ac:dyDescent="0.3">
      <c r="A2486" s="29">
        <v>24</v>
      </c>
      <c r="B2486" s="29">
        <v>1</v>
      </c>
      <c r="C2486" s="29">
        <v>28</v>
      </c>
      <c r="D2486" s="28" t="s">
        <v>95</v>
      </c>
      <c r="E2486" s="28" t="s">
        <v>199</v>
      </c>
      <c r="J2486" s="28" t="str">
        <f t="shared" si="78"/>
        <v>W.03</v>
      </c>
      <c r="K2486" s="28" t="str">
        <f t="shared" si="79"/>
        <v>J.03</v>
      </c>
    </row>
    <row r="2487" spans="1:11" x14ac:dyDescent="0.3">
      <c r="A2487" s="29">
        <v>24</v>
      </c>
      <c r="B2487" s="29">
        <v>1</v>
      </c>
      <c r="C2487" s="29">
        <v>29</v>
      </c>
      <c r="D2487" s="28" t="s">
        <v>119</v>
      </c>
      <c r="E2487" s="28" t="s">
        <v>141</v>
      </c>
      <c r="J2487" s="28" t="str">
        <f t="shared" si="78"/>
        <v>P.03</v>
      </c>
      <c r="K2487" s="28" t="str">
        <f t="shared" si="79"/>
        <v>N.03</v>
      </c>
    </row>
    <row r="2488" spans="1:11" x14ac:dyDescent="0.3">
      <c r="A2488" s="29">
        <v>24</v>
      </c>
      <c r="B2488" s="29">
        <v>1</v>
      </c>
      <c r="C2488" s="29">
        <v>30</v>
      </c>
      <c r="D2488" s="28" t="s">
        <v>153</v>
      </c>
      <c r="E2488" s="28" t="s">
        <v>77</v>
      </c>
      <c r="J2488" s="28" t="str">
        <f t="shared" si="78"/>
        <v>G.03</v>
      </c>
      <c r="K2488" s="28" t="str">
        <f t="shared" si="79"/>
        <v>R.03</v>
      </c>
    </row>
    <row r="2489" spans="1:11" x14ac:dyDescent="0.3">
      <c r="A2489" s="29">
        <v>24</v>
      </c>
      <c r="B2489" s="29">
        <v>1</v>
      </c>
      <c r="C2489" s="29">
        <v>31</v>
      </c>
      <c r="D2489" s="28" t="s">
        <v>107</v>
      </c>
      <c r="E2489" s="28" t="s">
        <v>83</v>
      </c>
      <c r="J2489" s="28" t="str">
        <f t="shared" si="78"/>
        <v>H.03</v>
      </c>
      <c r="K2489" s="28" t="str">
        <f t="shared" si="79"/>
        <v>L.03</v>
      </c>
    </row>
    <row r="2490" spans="1:11" x14ac:dyDescent="0.3">
      <c r="A2490" s="29">
        <v>24</v>
      </c>
      <c r="B2490" s="29">
        <v>1</v>
      </c>
      <c r="C2490" s="29">
        <v>32</v>
      </c>
      <c r="D2490" s="28" t="s">
        <v>47</v>
      </c>
      <c r="E2490" s="28" t="s">
        <v>71</v>
      </c>
      <c r="J2490" s="28" t="str">
        <f t="shared" si="78"/>
        <v>F.03</v>
      </c>
      <c r="K2490" s="28" t="str">
        <f t="shared" si="79"/>
        <v>B.03</v>
      </c>
    </row>
    <row r="2491" spans="1:11" x14ac:dyDescent="0.3">
      <c r="A2491" s="29">
        <v>24</v>
      </c>
      <c r="B2491" s="29">
        <v>1</v>
      </c>
      <c r="C2491" s="29">
        <v>33</v>
      </c>
      <c r="D2491" s="28" t="s">
        <v>65</v>
      </c>
      <c r="E2491" s="28" t="s">
        <v>205</v>
      </c>
      <c r="J2491" s="28" t="str">
        <f t="shared" si="78"/>
        <v>X.03</v>
      </c>
      <c r="K2491" s="28" t="str">
        <f t="shared" si="79"/>
        <v>E.03</v>
      </c>
    </row>
    <row r="2492" spans="1:11" x14ac:dyDescent="0.3">
      <c r="A2492" s="29">
        <v>24</v>
      </c>
      <c r="B2492" s="29">
        <v>1</v>
      </c>
      <c r="C2492" s="29">
        <v>34</v>
      </c>
      <c r="D2492" s="28" t="s">
        <v>193</v>
      </c>
      <c r="E2492" s="28" t="s">
        <v>113</v>
      </c>
      <c r="J2492" s="28" t="str">
        <f t="shared" si="78"/>
        <v>M.03</v>
      </c>
      <c r="K2492" s="28" t="str">
        <f t="shared" si="79"/>
        <v>V.03</v>
      </c>
    </row>
    <row r="2493" spans="1:11" x14ac:dyDescent="0.3">
      <c r="A2493" s="29">
        <v>24</v>
      </c>
      <c r="B2493" s="29">
        <v>1</v>
      </c>
      <c r="C2493" s="29">
        <v>35</v>
      </c>
      <c r="D2493" s="28" t="s">
        <v>89</v>
      </c>
      <c r="E2493" s="28" t="s">
        <v>147</v>
      </c>
      <c r="J2493" s="28" t="str">
        <f t="shared" si="78"/>
        <v>Q.03</v>
      </c>
      <c r="K2493" s="28" t="str">
        <f t="shared" si="79"/>
        <v>I.03</v>
      </c>
    </row>
    <row r="2494" spans="1:11" x14ac:dyDescent="0.3">
      <c r="A2494" s="29">
        <v>24</v>
      </c>
      <c r="B2494" s="29">
        <v>1</v>
      </c>
      <c r="C2494" s="29">
        <v>36</v>
      </c>
      <c r="D2494" s="28" t="s">
        <v>170</v>
      </c>
      <c r="E2494" s="28" t="s">
        <v>101</v>
      </c>
      <c r="J2494" s="28" t="str">
        <f t="shared" si="78"/>
        <v>K.03</v>
      </c>
      <c r="K2494" s="28" t="str">
        <f t="shared" si="79"/>
        <v>S.03</v>
      </c>
    </row>
    <row r="2495" spans="1:11" x14ac:dyDescent="0.3">
      <c r="A2495" s="29">
        <v>24</v>
      </c>
      <c r="B2495" s="29">
        <v>1</v>
      </c>
      <c r="C2495" s="29">
        <v>37</v>
      </c>
      <c r="D2495" s="28" t="s">
        <v>188</v>
      </c>
      <c r="E2495" s="28" t="s">
        <v>142</v>
      </c>
      <c r="J2495" s="28" t="str">
        <f t="shared" si="78"/>
        <v>P.04</v>
      </c>
      <c r="K2495" s="28" t="str">
        <f t="shared" si="79"/>
        <v>U.04</v>
      </c>
    </row>
    <row r="2496" spans="1:11" x14ac:dyDescent="0.3">
      <c r="A2496" s="29">
        <v>24</v>
      </c>
      <c r="B2496" s="29">
        <v>1</v>
      </c>
      <c r="C2496" s="29">
        <v>38</v>
      </c>
      <c r="D2496" s="28" t="s">
        <v>84</v>
      </c>
      <c r="E2496" s="28" t="s">
        <v>200</v>
      </c>
      <c r="J2496" s="28" t="str">
        <f t="shared" si="78"/>
        <v>W.04</v>
      </c>
      <c r="K2496" s="28" t="str">
        <f t="shared" si="79"/>
        <v>H.04</v>
      </c>
    </row>
    <row r="2497" spans="1:11" x14ac:dyDescent="0.3">
      <c r="A2497" s="29">
        <v>24</v>
      </c>
      <c r="B2497" s="29">
        <v>1</v>
      </c>
      <c r="C2497" s="29">
        <v>39</v>
      </c>
      <c r="D2497" s="28" t="s">
        <v>38</v>
      </c>
      <c r="E2497" s="28" t="s">
        <v>114</v>
      </c>
      <c r="J2497" s="28" t="str">
        <f t="shared" si="78"/>
        <v>M.04</v>
      </c>
      <c r="K2497" s="28" t="str">
        <f t="shared" si="79"/>
        <v>A.04</v>
      </c>
    </row>
    <row r="2498" spans="1:11" x14ac:dyDescent="0.3">
      <c r="A2498" s="29">
        <v>24</v>
      </c>
      <c r="B2498" s="29">
        <v>1</v>
      </c>
      <c r="C2498" s="29">
        <v>40</v>
      </c>
      <c r="D2498" s="28" t="s">
        <v>78</v>
      </c>
      <c r="E2498" s="28" t="s">
        <v>148</v>
      </c>
      <c r="J2498" s="28" t="str">
        <f t="shared" si="78"/>
        <v>Q.04</v>
      </c>
      <c r="K2498" s="28" t="str">
        <f t="shared" si="79"/>
        <v>G.04</v>
      </c>
    </row>
    <row r="2499" spans="1:11" x14ac:dyDescent="0.3">
      <c r="A2499" s="29">
        <v>24</v>
      </c>
      <c r="B2499" s="29">
        <v>1</v>
      </c>
      <c r="C2499" s="29">
        <v>41</v>
      </c>
      <c r="D2499" s="28" t="s">
        <v>154</v>
      </c>
      <c r="E2499" s="28" t="s">
        <v>102</v>
      </c>
      <c r="J2499" s="28" t="str">
        <f t="shared" si="78"/>
        <v>K.04</v>
      </c>
      <c r="K2499" s="28" t="str">
        <f t="shared" si="79"/>
        <v>R.04</v>
      </c>
    </row>
    <row r="2500" spans="1:11" x14ac:dyDescent="0.3">
      <c r="A2500" s="29">
        <v>24</v>
      </c>
      <c r="B2500" s="29">
        <v>1</v>
      </c>
      <c r="C2500" s="29">
        <v>42</v>
      </c>
      <c r="D2500" s="28" t="s">
        <v>60</v>
      </c>
      <c r="E2500" s="28" t="s">
        <v>136</v>
      </c>
      <c r="J2500" s="28" t="str">
        <f t="shared" si="78"/>
        <v>O.04</v>
      </c>
      <c r="K2500" s="28" t="str">
        <f t="shared" si="79"/>
        <v>D.04</v>
      </c>
    </row>
    <row r="2501" spans="1:11" x14ac:dyDescent="0.3">
      <c r="A2501" s="29">
        <v>24</v>
      </c>
      <c r="B2501" s="29">
        <v>1</v>
      </c>
      <c r="C2501" s="29">
        <v>43</v>
      </c>
      <c r="D2501" s="28" t="s">
        <v>72</v>
      </c>
      <c r="E2501" s="28" t="s">
        <v>54</v>
      </c>
      <c r="J2501" s="28" t="str">
        <f t="shared" si="78"/>
        <v>C.04</v>
      </c>
      <c r="K2501" s="28" t="str">
        <f t="shared" si="79"/>
        <v>F.04</v>
      </c>
    </row>
    <row r="2502" spans="1:11" x14ac:dyDescent="0.3">
      <c r="A2502" s="29">
        <v>24</v>
      </c>
      <c r="B2502" s="29">
        <v>1</v>
      </c>
      <c r="C2502" s="29">
        <v>44</v>
      </c>
      <c r="D2502" s="28" t="s">
        <v>120</v>
      </c>
      <c r="E2502" s="28" t="s">
        <v>108</v>
      </c>
      <c r="J2502" s="28" t="str">
        <f t="shared" si="78"/>
        <v>L.04</v>
      </c>
      <c r="K2502" s="28" t="str">
        <f t="shared" si="79"/>
        <v>N.04</v>
      </c>
    </row>
    <row r="2503" spans="1:11" x14ac:dyDescent="0.3">
      <c r="A2503" s="29">
        <v>24</v>
      </c>
      <c r="B2503" s="29">
        <v>1</v>
      </c>
      <c r="C2503" s="29">
        <v>45</v>
      </c>
      <c r="D2503" s="28" t="s">
        <v>96</v>
      </c>
      <c r="E2503" s="28" t="s">
        <v>171</v>
      </c>
      <c r="J2503" s="28" t="str">
        <f t="shared" si="78"/>
        <v>S.04</v>
      </c>
      <c r="K2503" s="28" t="str">
        <f t="shared" si="79"/>
        <v>J.04</v>
      </c>
    </row>
    <row r="2504" spans="1:11" x14ac:dyDescent="0.3">
      <c r="A2504" s="29">
        <v>24</v>
      </c>
      <c r="B2504" s="29">
        <v>1</v>
      </c>
      <c r="C2504" s="29">
        <v>46</v>
      </c>
      <c r="D2504" s="28" t="s">
        <v>206</v>
      </c>
      <c r="E2504" s="28" t="s">
        <v>90</v>
      </c>
      <c r="J2504" s="28" t="str">
        <f t="shared" si="78"/>
        <v>I.04</v>
      </c>
      <c r="K2504" s="28" t="str">
        <f t="shared" si="79"/>
        <v>X.04</v>
      </c>
    </row>
    <row r="2505" spans="1:11" x14ac:dyDescent="0.3">
      <c r="A2505" s="29">
        <v>24</v>
      </c>
      <c r="B2505" s="29">
        <v>1</v>
      </c>
      <c r="C2505" s="29">
        <v>47</v>
      </c>
      <c r="D2505" s="28" t="s">
        <v>66</v>
      </c>
      <c r="E2505" s="28" t="s">
        <v>194</v>
      </c>
      <c r="J2505" s="28" t="str">
        <f t="shared" si="78"/>
        <v>V.04</v>
      </c>
      <c r="K2505" s="28" t="str">
        <f t="shared" si="79"/>
        <v>E.04</v>
      </c>
    </row>
    <row r="2506" spans="1:11" x14ac:dyDescent="0.3">
      <c r="A2506" s="29">
        <v>24</v>
      </c>
      <c r="B2506" s="29">
        <v>1</v>
      </c>
      <c r="C2506" s="29">
        <v>48</v>
      </c>
      <c r="D2506" s="28" t="s">
        <v>182</v>
      </c>
      <c r="E2506" s="28" t="s">
        <v>48</v>
      </c>
      <c r="J2506" s="28" t="str">
        <f t="shared" si="78"/>
        <v>B.04</v>
      </c>
      <c r="K2506" s="28" t="str">
        <f t="shared" si="79"/>
        <v>T.04</v>
      </c>
    </row>
    <row r="2507" spans="1:11" x14ac:dyDescent="0.3">
      <c r="A2507" s="29">
        <v>24</v>
      </c>
      <c r="B2507" s="29">
        <v>1</v>
      </c>
      <c r="C2507" s="29">
        <v>49</v>
      </c>
      <c r="D2507" s="28" t="s">
        <v>40</v>
      </c>
      <c r="E2507" s="28" t="s">
        <v>97</v>
      </c>
      <c r="J2507" s="28" t="str">
        <f t="shared" si="78"/>
        <v>J.05</v>
      </c>
      <c r="K2507" s="28" t="str">
        <f t="shared" si="79"/>
        <v>A.05</v>
      </c>
    </row>
    <row r="2508" spans="1:11" x14ac:dyDescent="0.3">
      <c r="A2508" s="29">
        <v>24</v>
      </c>
      <c r="B2508" s="29">
        <v>1</v>
      </c>
      <c r="C2508" s="29">
        <v>50</v>
      </c>
      <c r="D2508" s="28" t="s">
        <v>201</v>
      </c>
      <c r="E2508" s="28" t="s">
        <v>195</v>
      </c>
      <c r="J2508" s="28" t="str">
        <f t="shared" si="78"/>
        <v>V.05</v>
      </c>
      <c r="K2508" s="28" t="str">
        <f t="shared" si="79"/>
        <v>W.05</v>
      </c>
    </row>
    <row r="2509" spans="1:11" x14ac:dyDescent="0.3">
      <c r="A2509" s="29">
        <v>24</v>
      </c>
      <c r="B2509" s="29">
        <v>1</v>
      </c>
      <c r="C2509" s="29">
        <v>51</v>
      </c>
      <c r="D2509" s="28" t="s">
        <v>149</v>
      </c>
      <c r="E2509" s="28" t="s">
        <v>121</v>
      </c>
      <c r="J2509" s="28" t="str">
        <f t="shared" si="78"/>
        <v>N.05</v>
      </c>
      <c r="K2509" s="28" t="str">
        <f t="shared" si="79"/>
        <v>Q.05</v>
      </c>
    </row>
    <row r="2510" spans="1:11" x14ac:dyDescent="0.3">
      <c r="A2510" s="29">
        <v>24</v>
      </c>
      <c r="B2510" s="29">
        <v>1</v>
      </c>
      <c r="C2510" s="29">
        <v>52</v>
      </c>
      <c r="D2510" s="28" t="s">
        <v>67</v>
      </c>
      <c r="E2510" s="28" t="s">
        <v>143</v>
      </c>
      <c r="J2510" s="28" t="str">
        <f t="shared" si="78"/>
        <v>P.05</v>
      </c>
      <c r="K2510" s="28" t="str">
        <f t="shared" si="79"/>
        <v>E.05</v>
      </c>
    </row>
    <row r="2511" spans="1:11" x14ac:dyDescent="0.3">
      <c r="A2511" s="29">
        <v>24</v>
      </c>
      <c r="B2511" s="29">
        <v>1</v>
      </c>
      <c r="C2511" s="29">
        <v>53</v>
      </c>
      <c r="D2511" s="28" t="s">
        <v>109</v>
      </c>
      <c r="E2511" s="28" t="s">
        <v>73</v>
      </c>
      <c r="J2511" s="28" t="str">
        <f t="shared" si="78"/>
        <v>F.05</v>
      </c>
      <c r="K2511" s="28" t="str">
        <f t="shared" si="79"/>
        <v>L.05</v>
      </c>
    </row>
    <row r="2512" spans="1:11" x14ac:dyDescent="0.3">
      <c r="A2512" s="29">
        <v>24</v>
      </c>
      <c r="B2512" s="29">
        <v>1</v>
      </c>
      <c r="C2512" s="29">
        <v>54</v>
      </c>
      <c r="D2512" s="28" t="s">
        <v>91</v>
      </c>
      <c r="E2512" s="28" t="s">
        <v>115</v>
      </c>
      <c r="J2512" s="28" t="str">
        <f t="shared" si="78"/>
        <v>M.05</v>
      </c>
      <c r="K2512" s="28" t="str">
        <f t="shared" si="79"/>
        <v>I.05</v>
      </c>
    </row>
    <row r="2513" spans="1:11" x14ac:dyDescent="0.3">
      <c r="A2513" s="29">
        <v>24</v>
      </c>
      <c r="B2513" s="29">
        <v>1</v>
      </c>
      <c r="C2513" s="29">
        <v>55</v>
      </c>
      <c r="D2513" s="28" t="s">
        <v>137</v>
      </c>
      <c r="E2513" s="28" t="s">
        <v>85</v>
      </c>
      <c r="J2513" s="28" t="str">
        <f t="shared" si="78"/>
        <v>H.05</v>
      </c>
      <c r="K2513" s="28" t="str">
        <f t="shared" si="79"/>
        <v>O.05</v>
      </c>
    </row>
    <row r="2514" spans="1:11" x14ac:dyDescent="0.3">
      <c r="A2514" s="29">
        <v>24</v>
      </c>
      <c r="B2514" s="29">
        <v>1</v>
      </c>
      <c r="C2514" s="29">
        <v>56</v>
      </c>
      <c r="D2514" s="28" t="s">
        <v>79</v>
      </c>
      <c r="E2514" s="28" t="s">
        <v>103</v>
      </c>
      <c r="J2514" s="28" t="str">
        <f t="shared" si="78"/>
        <v>K.05</v>
      </c>
      <c r="K2514" s="28" t="str">
        <f t="shared" si="79"/>
        <v>G.05</v>
      </c>
    </row>
    <row r="2515" spans="1:11" x14ac:dyDescent="0.3">
      <c r="A2515" s="29">
        <v>24</v>
      </c>
      <c r="B2515" s="29">
        <v>1</v>
      </c>
      <c r="C2515" s="29">
        <v>57</v>
      </c>
      <c r="D2515" s="28" t="s">
        <v>49</v>
      </c>
      <c r="E2515" s="28" t="s">
        <v>55</v>
      </c>
      <c r="J2515" s="28" t="str">
        <f t="shared" si="78"/>
        <v>C.05</v>
      </c>
      <c r="K2515" s="28" t="str">
        <f t="shared" si="79"/>
        <v>B.05</v>
      </c>
    </row>
    <row r="2516" spans="1:11" x14ac:dyDescent="0.3">
      <c r="A2516" s="29">
        <v>24</v>
      </c>
      <c r="B2516" s="29">
        <v>1</v>
      </c>
      <c r="C2516" s="29">
        <v>58</v>
      </c>
      <c r="D2516" s="28" t="s">
        <v>189</v>
      </c>
      <c r="E2516" s="28" t="s">
        <v>155</v>
      </c>
      <c r="J2516" s="28" t="str">
        <f t="shared" si="78"/>
        <v>R.05</v>
      </c>
      <c r="K2516" s="28" t="str">
        <f t="shared" si="79"/>
        <v>U.05</v>
      </c>
    </row>
    <row r="2517" spans="1:11" x14ac:dyDescent="0.3">
      <c r="A2517" s="29">
        <v>24</v>
      </c>
      <c r="B2517" s="29">
        <v>1</v>
      </c>
      <c r="C2517" s="29">
        <v>59</v>
      </c>
      <c r="D2517" s="28" t="s">
        <v>207</v>
      </c>
      <c r="E2517" s="28" t="s">
        <v>172</v>
      </c>
      <c r="J2517" s="28" t="str">
        <f t="shared" si="78"/>
        <v>S.05</v>
      </c>
      <c r="K2517" s="28" t="str">
        <f t="shared" si="79"/>
        <v>X.05</v>
      </c>
    </row>
    <row r="2518" spans="1:11" x14ac:dyDescent="0.3">
      <c r="A2518" s="29">
        <v>24</v>
      </c>
      <c r="B2518" s="29">
        <v>1</v>
      </c>
      <c r="C2518" s="29">
        <v>60</v>
      </c>
      <c r="D2518" s="28" t="s">
        <v>61</v>
      </c>
      <c r="E2518" s="28" t="s">
        <v>183</v>
      </c>
      <c r="J2518" s="28" t="str">
        <f t="shared" si="78"/>
        <v>T.05</v>
      </c>
      <c r="K2518" s="28" t="str">
        <f t="shared" si="79"/>
        <v>D.05</v>
      </c>
    </row>
    <row r="2519" spans="1:11" x14ac:dyDescent="0.3">
      <c r="A2519" s="29">
        <v>24</v>
      </c>
      <c r="B2519" s="29">
        <v>1</v>
      </c>
      <c r="C2519" s="29">
        <v>61</v>
      </c>
      <c r="D2519" s="28" t="s">
        <v>116</v>
      </c>
      <c r="E2519" s="28" t="s">
        <v>202</v>
      </c>
      <c r="J2519" s="28" t="str">
        <f t="shared" si="78"/>
        <v>W.06</v>
      </c>
      <c r="K2519" s="28" t="str">
        <f t="shared" si="79"/>
        <v>M.06</v>
      </c>
    </row>
    <row r="2520" spans="1:11" x14ac:dyDescent="0.3">
      <c r="A2520" s="29">
        <v>24</v>
      </c>
      <c r="B2520" s="29">
        <v>1</v>
      </c>
      <c r="C2520" s="29">
        <v>62</v>
      </c>
      <c r="D2520" s="28" t="s">
        <v>138</v>
      </c>
      <c r="E2520" s="28" t="s">
        <v>150</v>
      </c>
      <c r="J2520" s="28" t="str">
        <f t="shared" si="78"/>
        <v>Q.06</v>
      </c>
      <c r="K2520" s="28" t="str">
        <f t="shared" si="79"/>
        <v>O.06</v>
      </c>
    </row>
    <row r="2521" spans="1:11" x14ac:dyDescent="0.3">
      <c r="A2521" s="29">
        <v>24</v>
      </c>
      <c r="B2521" s="29">
        <v>1</v>
      </c>
      <c r="C2521" s="29">
        <v>63</v>
      </c>
      <c r="D2521" s="28" t="s">
        <v>122</v>
      </c>
      <c r="E2521" s="28" t="s">
        <v>80</v>
      </c>
      <c r="J2521" s="28" t="str">
        <f t="shared" si="78"/>
        <v>G.06</v>
      </c>
      <c r="K2521" s="28" t="str">
        <f t="shared" si="79"/>
        <v>N.06</v>
      </c>
    </row>
    <row r="2522" spans="1:11" x14ac:dyDescent="0.3">
      <c r="A2522" s="29">
        <v>24</v>
      </c>
      <c r="B2522" s="29">
        <v>1</v>
      </c>
      <c r="C2522" s="29">
        <v>64</v>
      </c>
      <c r="D2522" s="28" t="s">
        <v>50</v>
      </c>
      <c r="E2522" s="28" t="s">
        <v>110</v>
      </c>
      <c r="J2522" s="28" t="str">
        <f t="shared" si="78"/>
        <v>L.06</v>
      </c>
      <c r="K2522" s="28" t="str">
        <f t="shared" si="79"/>
        <v>B.06</v>
      </c>
    </row>
    <row r="2523" spans="1:11" x14ac:dyDescent="0.3">
      <c r="A2523" s="29">
        <v>24</v>
      </c>
      <c r="B2523" s="29">
        <v>1</v>
      </c>
      <c r="C2523" s="29">
        <v>65</v>
      </c>
      <c r="D2523" s="28" t="s">
        <v>92</v>
      </c>
      <c r="E2523" s="28" t="s">
        <v>86</v>
      </c>
      <c r="J2523" s="28" t="str">
        <f t="shared" si="78"/>
        <v>H.06</v>
      </c>
      <c r="K2523" s="28" t="str">
        <f t="shared" si="79"/>
        <v>I.06</v>
      </c>
    </row>
    <row r="2524" spans="1:11" x14ac:dyDescent="0.3">
      <c r="A2524" s="29">
        <v>24</v>
      </c>
      <c r="B2524" s="29">
        <v>1</v>
      </c>
      <c r="C2524" s="29">
        <v>66</v>
      </c>
      <c r="D2524" s="28" t="s">
        <v>104</v>
      </c>
      <c r="E2524" s="28" t="s">
        <v>56</v>
      </c>
      <c r="J2524" s="28" t="str">
        <f t="shared" si="78"/>
        <v>C.06</v>
      </c>
      <c r="K2524" s="28" t="str">
        <f t="shared" si="79"/>
        <v>K.06</v>
      </c>
    </row>
    <row r="2525" spans="1:11" x14ac:dyDescent="0.3">
      <c r="A2525" s="29">
        <v>24</v>
      </c>
      <c r="B2525" s="29">
        <v>1</v>
      </c>
      <c r="C2525" s="29">
        <v>67</v>
      </c>
      <c r="D2525" s="28" t="s">
        <v>98</v>
      </c>
      <c r="E2525" s="28" t="s">
        <v>144</v>
      </c>
      <c r="J2525" s="28" t="str">
        <f t="shared" ref="J2525:J2588" si="80">E2525</f>
        <v>P.06</v>
      </c>
      <c r="K2525" s="28" t="str">
        <f t="shared" ref="K2525:K2588" si="81">D2525</f>
        <v>J.06</v>
      </c>
    </row>
    <row r="2526" spans="1:11" x14ac:dyDescent="0.3">
      <c r="A2526" s="29">
        <v>24</v>
      </c>
      <c r="B2526" s="29">
        <v>1</v>
      </c>
      <c r="C2526" s="29">
        <v>68</v>
      </c>
      <c r="D2526" s="28" t="s">
        <v>208</v>
      </c>
      <c r="E2526" s="28" t="s">
        <v>190</v>
      </c>
      <c r="J2526" s="28" t="str">
        <f t="shared" si="80"/>
        <v>U.06</v>
      </c>
      <c r="K2526" s="28" t="str">
        <f t="shared" si="81"/>
        <v>X.06</v>
      </c>
    </row>
    <row r="2527" spans="1:11" x14ac:dyDescent="0.3">
      <c r="A2527" s="29">
        <v>24</v>
      </c>
      <c r="B2527" s="29">
        <v>1</v>
      </c>
      <c r="C2527" s="29">
        <v>69</v>
      </c>
      <c r="D2527" s="28" t="s">
        <v>42</v>
      </c>
      <c r="E2527" s="28" t="s">
        <v>62</v>
      </c>
      <c r="J2527" s="28" t="str">
        <f t="shared" si="80"/>
        <v>D.06</v>
      </c>
      <c r="K2527" s="28" t="str">
        <f t="shared" si="81"/>
        <v>A.06</v>
      </c>
    </row>
    <row r="2528" spans="1:11" x14ac:dyDescent="0.3">
      <c r="A2528" s="29">
        <v>24</v>
      </c>
      <c r="B2528" s="29">
        <v>1</v>
      </c>
      <c r="C2528" s="29">
        <v>70</v>
      </c>
      <c r="D2528" s="28" t="s">
        <v>196</v>
      </c>
      <c r="E2528" s="28" t="s">
        <v>74</v>
      </c>
      <c r="J2528" s="28" t="str">
        <f t="shared" si="80"/>
        <v>F.06</v>
      </c>
      <c r="K2528" s="28" t="str">
        <f t="shared" si="81"/>
        <v>V.06</v>
      </c>
    </row>
    <row r="2529" spans="1:11" x14ac:dyDescent="0.3">
      <c r="A2529" s="29">
        <v>24</v>
      </c>
      <c r="B2529" s="29">
        <v>1</v>
      </c>
      <c r="C2529" s="29">
        <v>71</v>
      </c>
      <c r="D2529" s="28" t="s">
        <v>173</v>
      </c>
      <c r="E2529" s="28" t="s">
        <v>184</v>
      </c>
      <c r="J2529" s="28" t="str">
        <f t="shared" si="80"/>
        <v>T.06</v>
      </c>
      <c r="K2529" s="28" t="str">
        <f t="shared" si="81"/>
        <v>S.06</v>
      </c>
    </row>
    <row r="2530" spans="1:11" x14ac:dyDescent="0.3">
      <c r="A2530" s="29">
        <v>24</v>
      </c>
      <c r="B2530" s="29">
        <v>1</v>
      </c>
      <c r="C2530" s="29">
        <v>72</v>
      </c>
      <c r="D2530" s="28" t="s">
        <v>68</v>
      </c>
      <c r="E2530" s="28" t="s">
        <v>156</v>
      </c>
      <c r="J2530" s="28" t="str">
        <f t="shared" si="80"/>
        <v>R.06</v>
      </c>
      <c r="K2530" s="28" t="str">
        <f t="shared" si="81"/>
        <v>E.06</v>
      </c>
    </row>
    <row r="2531" spans="1:11" x14ac:dyDescent="0.3">
      <c r="A2531" s="29">
        <v>24</v>
      </c>
      <c r="B2531" s="29">
        <v>2</v>
      </c>
      <c r="C2531" s="29">
        <v>1</v>
      </c>
      <c r="D2531" s="28" t="s">
        <v>69</v>
      </c>
      <c r="E2531" s="28" t="s">
        <v>139</v>
      </c>
      <c r="J2531" s="28" t="str">
        <f t="shared" si="80"/>
        <v>P.01</v>
      </c>
      <c r="K2531" s="28" t="str">
        <f t="shared" si="81"/>
        <v>F.01</v>
      </c>
    </row>
    <row r="2532" spans="1:11" x14ac:dyDescent="0.3">
      <c r="A2532" s="29">
        <v>24</v>
      </c>
      <c r="B2532" s="29">
        <v>2</v>
      </c>
      <c r="C2532" s="29">
        <v>2</v>
      </c>
      <c r="D2532" s="28" t="s">
        <v>191</v>
      </c>
      <c r="E2532" s="28" t="s">
        <v>75</v>
      </c>
      <c r="J2532" s="28" t="str">
        <f t="shared" si="80"/>
        <v>G.01</v>
      </c>
      <c r="K2532" s="28" t="str">
        <f t="shared" si="81"/>
        <v>V.01</v>
      </c>
    </row>
    <row r="2533" spans="1:11" x14ac:dyDescent="0.3">
      <c r="A2533" s="29">
        <v>24</v>
      </c>
      <c r="B2533" s="29">
        <v>2</v>
      </c>
      <c r="C2533" s="29">
        <v>3</v>
      </c>
      <c r="D2533" s="28" t="s">
        <v>203</v>
      </c>
      <c r="E2533" s="28" t="s">
        <v>127</v>
      </c>
      <c r="J2533" s="28" t="str">
        <f t="shared" si="80"/>
        <v>O.01</v>
      </c>
      <c r="K2533" s="28" t="str">
        <f t="shared" si="81"/>
        <v>X.01</v>
      </c>
    </row>
    <row r="2534" spans="1:11" x14ac:dyDescent="0.3">
      <c r="A2534" s="29">
        <v>24</v>
      </c>
      <c r="B2534" s="29">
        <v>2</v>
      </c>
      <c r="C2534" s="29">
        <v>4</v>
      </c>
      <c r="D2534" s="28" t="s">
        <v>185</v>
      </c>
      <c r="E2534" s="28" t="s">
        <v>45</v>
      </c>
      <c r="J2534" s="28" t="str">
        <f t="shared" si="80"/>
        <v>B.01</v>
      </c>
      <c r="K2534" s="28" t="str">
        <f t="shared" si="81"/>
        <v>U.01</v>
      </c>
    </row>
    <row r="2535" spans="1:11" x14ac:dyDescent="0.3">
      <c r="A2535" s="29">
        <v>24</v>
      </c>
      <c r="B2535" s="29">
        <v>2</v>
      </c>
      <c r="C2535" s="29">
        <v>5</v>
      </c>
      <c r="D2535" s="28" t="s">
        <v>197</v>
      </c>
      <c r="E2535" s="28" t="s">
        <v>145</v>
      </c>
      <c r="J2535" s="28" t="str">
        <f t="shared" si="80"/>
        <v>Q.01</v>
      </c>
      <c r="K2535" s="28" t="str">
        <f t="shared" si="81"/>
        <v>W.01</v>
      </c>
    </row>
    <row r="2536" spans="1:11" x14ac:dyDescent="0.3">
      <c r="A2536" s="29">
        <v>24</v>
      </c>
      <c r="B2536" s="29">
        <v>2</v>
      </c>
      <c r="C2536" s="29">
        <v>6</v>
      </c>
      <c r="D2536" s="28" t="s">
        <v>151</v>
      </c>
      <c r="E2536" s="28" t="s">
        <v>32</v>
      </c>
      <c r="J2536" s="28" t="str">
        <f t="shared" si="80"/>
        <v>A.01</v>
      </c>
      <c r="K2536" s="28" t="str">
        <f t="shared" si="81"/>
        <v>R.01</v>
      </c>
    </row>
    <row r="2537" spans="1:11" x14ac:dyDescent="0.3">
      <c r="A2537" s="29">
        <v>24</v>
      </c>
      <c r="B2537" s="29">
        <v>2</v>
      </c>
      <c r="C2537" s="29">
        <v>7</v>
      </c>
      <c r="D2537" s="28" t="s">
        <v>168</v>
      </c>
      <c r="E2537" s="28" t="s">
        <v>105</v>
      </c>
      <c r="J2537" s="28" t="str">
        <f t="shared" si="80"/>
        <v>L.01</v>
      </c>
      <c r="K2537" s="28" t="str">
        <f t="shared" si="81"/>
        <v>S.01</v>
      </c>
    </row>
    <row r="2538" spans="1:11" x14ac:dyDescent="0.3">
      <c r="A2538" s="29">
        <v>24</v>
      </c>
      <c r="B2538" s="29">
        <v>2</v>
      </c>
      <c r="C2538" s="29">
        <v>8</v>
      </c>
      <c r="D2538" s="28" t="s">
        <v>87</v>
      </c>
      <c r="E2538" s="28" t="s">
        <v>57</v>
      </c>
      <c r="J2538" s="28" t="str">
        <f t="shared" si="80"/>
        <v>D.01</v>
      </c>
      <c r="K2538" s="28" t="str">
        <f t="shared" si="81"/>
        <v>I.01</v>
      </c>
    </row>
    <row r="2539" spans="1:11" x14ac:dyDescent="0.3">
      <c r="A2539" s="29">
        <v>24</v>
      </c>
      <c r="B2539" s="29">
        <v>2</v>
      </c>
      <c r="C2539" s="29">
        <v>9</v>
      </c>
      <c r="D2539" s="28" t="s">
        <v>99</v>
      </c>
      <c r="E2539" s="28" t="s">
        <v>81</v>
      </c>
      <c r="J2539" s="28" t="str">
        <f t="shared" si="80"/>
        <v>H.01</v>
      </c>
      <c r="K2539" s="28" t="str">
        <f t="shared" si="81"/>
        <v>K.01</v>
      </c>
    </row>
    <row r="2540" spans="1:11" x14ac:dyDescent="0.3">
      <c r="A2540" s="29">
        <v>24</v>
      </c>
      <c r="B2540" s="29">
        <v>2</v>
      </c>
      <c r="C2540" s="29">
        <v>10</v>
      </c>
      <c r="D2540" s="28" t="s">
        <v>51</v>
      </c>
      <c r="E2540" s="28" t="s">
        <v>117</v>
      </c>
      <c r="J2540" s="28" t="str">
        <f t="shared" si="80"/>
        <v>N.01</v>
      </c>
      <c r="K2540" s="28" t="str">
        <f t="shared" si="81"/>
        <v>C.01</v>
      </c>
    </row>
    <row r="2541" spans="1:11" x14ac:dyDescent="0.3">
      <c r="A2541" s="29">
        <v>24</v>
      </c>
      <c r="B2541" s="29">
        <v>2</v>
      </c>
      <c r="C2541" s="29">
        <v>11</v>
      </c>
      <c r="D2541" s="28" t="s">
        <v>63</v>
      </c>
      <c r="E2541" s="28" t="s">
        <v>111</v>
      </c>
      <c r="J2541" s="28" t="str">
        <f t="shared" si="80"/>
        <v>M.01</v>
      </c>
      <c r="K2541" s="28" t="str">
        <f t="shared" si="81"/>
        <v>E.01</v>
      </c>
    </row>
    <row r="2542" spans="1:11" x14ac:dyDescent="0.3">
      <c r="A2542" s="29">
        <v>24</v>
      </c>
      <c r="B2542" s="29">
        <v>2</v>
      </c>
      <c r="C2542" s="29">
        <v>12</v>
      </c>
      <c r="D2542" s="28" t="s">
        <v>179</v>
      </c>
      <c r="E2542" s="28" t="s">
        <v>93</v>
      </c>
      <c r="J2542" s="28" t="str">
        <f t="shared" si="80"/>
        <v>J.01</v>
      </c>
      <c r="K2542" s="28" t="str">
        <f t="shared" si="81"/>
        <v>T.01</v>
      </c>
    </row>
    <row r="2543" spans="1:11" x14ac:dyDescent="0.3">
      <c r="A2543" s="29">
        <v>24</v>
      </c>
      <c r="B2543" s="29">
        <v>2</v>
      </c>
      <c r="C2543" s="29">
        <v>13</v>
      </c>
      <c r="D2543" s="28" t="s">
        <v>106</v>
      </c>
      <c r="E2543" s="28" t="s">
        <v>152</v>
      </c>
      <c r="J2543" s="28" t="str">
        <f t="shared" si="80"/>
        <v>R.02</v>
      </c>
      <c r="K2543" s="28" t="str">
        <f t="shared" si="81"/>
        <v>L.02</v>
      </c>
    </row>
    <row r="2544" spans="1:11" x14ac:dyDescent="0.3">
      <c r="A2544" s="29">
        <v>24</v>
      </c>
      <c r="B2544" s="29">
        <v>2</v>
      </c>
      <c r="C2544" s="29">
        <v>14</v>
      </c>
      <c r="D2544" s="28" t="s">
        <v>112</v>
      </c>
      <c r="E2544" s="28" t="s">
        <v>94</v>
      </c>
      <c r="J2544" s="28" t="str">
        <f t="shared" si="80"/>
        <v>J.02</v>
      </c>
      <c r="K2544" s="28" t="str">
        <f t="shared" si="81"/>
        <v>M.02</v>
      </c>
    </row>
    <row r="2545" spans="1:11" x14ac:dyDescent="0.3">
      <c r="A2545" s="29">
        <v>24</v>
      </c>
      <c r="B2545" s="29">
        <v>2</v>
      </c>
      <c r="C2545" s="29">
        <v>15</v>
      </c>
      <c r="D2545" s="28" t="s">
        <v>140</v>
      </c>
      <c r="E2545" s="28" t="s">
        <v>134</v>
      </c>
      <c r="J2545" s="28" t="str">
        <f t="shared" si="80"/>
        <v>O.02</v>
      </c>
      <c r="K2545" s="28" t="str">
        <f t="shared" si="81"/>
        <v>P.02</v>
      </c>
    </row>
    <row r="2546" spans="1:11" x14ac:dyDescent="0.3">
      <c r="A2546" s="29">
        <v>24</v>
      </c>
      <c r="B2546" s="29">
        <v>2</v>
      </c>
      <c r="C2546" s="29">
        <v>16</v>
      </c>
      <c r="D2546" s="28" t="s">
        <v>46</v>
      </c>
      <c r="E2546" s="28" t="s">
        <v>88</v>
      </c>
      <c r="J2546" s="28" t="str">
        <f t="shared" si="80"/>
        <v>I.02</v>
      </c>
      <c r="K2546" s="28" t="str">
        <f t="shared" si="81"/>
        <v>B.02</v>
      </c>
    </row>
    <row r="2547" spans="1:11" x14ac:dyDescent="0.3">
      <c r="A2547" s="29">
        <v>24</v>
      </c>
      <c r="B2547" s="29">
        <v>2</v>
      </c>
      <c r="C2547" s="29">
        <v>17</v>
      </c>
      <c r="D2547" s="28" t="s">
        <v>34</v>
      </c>
      <c r="E2547" s="28" t="s">
        <v>192</v>
      </c>
      <c r="J2547" s="28" t="str">
        <f t="shared" si="80"/>
        <v>V.02</v>
      </c>
      <c r="K2547" s="28" t="str">
        <f t="shared" si="81"/>
        <v>A.02</v>
      </c>
    </row>
    <row r="2548" spans="1:11" x14ac:dyDescent="0.3">
      <c r="A2548" s="29">
        <v>24</v>
      </c>
      <c r="B2548" s="29">
        <v>2</v>
      </c>
      <c r="C2548" s="29">
        <v>18</v>
      </c>
      <c r="D2548" s="28" t="s">
        <v>169</v>
      </c>
      <c r="E2548" s="28" t="s">
        <v>186</v>
      </c>
      <c r="J2548" s="28" t="str">
        <f t="shared" si="80"/>
        <v>U.02</v>
      </c>
      <c r="K2548" s="28" t="str">
        <f t="shared" si="81"/>
        <v>S.02</v>
      </c>
    </row>
    <row r="2549" spans="1:11" x14ac:dyDescent="0.3">
      <c r="A2549" s="29">
        <v>24</v>
      </c>
      <c r="B2549" s="29">
        <v>2</v>
      </c>
      <c r="C2549" s="29">
        <v>19</v>
      </c>
      <c r="D2549" s="28" t="s">
        <v>82</v>
      </c>
      <c r="E2549" s="28" t="s">
        <v>118</v>
      </c>
      <c r="J2549" s="28" t="str">
        <f t="shared" si="80"/>
        <v>N.02</v>
      </c>
      <c r="K2549" s="28" t="str">
        <f t="shared" si="81"/>
        <v>H.02</v>
      </c>
    </row>
    <row r="2550" spans="1:11" x14ac:dyDescent="0.3">
      <c r="A2550" s="29">
        <v>24</v>
      </c>
      <c r="B2550" s="29">
        <v>2</v>
      </c>
      <c r="C2550" s="29">
        <v>20</v>
      </c>
      <c r="D2550" s="28" t="s">
        <v>146</v>
      </c>
      <c r="E2550" s="28" t="s">
        <v>64</v>
      </c>
      <c r="J2550" s="28" t="str">
        <f t="shared" si="80"/>
        <v>E.02</v>
      </c>
      <c r="K2550" s="28" t="str">
        <f t="shared" si="81"/>
        <v>Q.02</v>
      </c>
    </row>
    <row r="2551" spans="1:11" x14ac:dyDescent="0.3">
      <c r="A2551" s="29">
        <v>24</v>
      </c>
      <c r="B2551" s="29">
        <v>2</v>
      </c>
      <c r="C2551" s="29">
        <v>21</v>
      </c>
      <c r="D2551" s="28" t="s">
        <v>198</v>
      </c>
      <c r="E2551" s="28" t="s">
        <v>70</v>
      </c>
      <c r="J2551" s="28" t="str">
        <f t="shared" si="80"/>
        <v>F.02</v>
      </c>
      <c r="K2551" s="28" t="str">
        <f t="shared" si="81"/>
        <v>W.02</v>
      </c>
    </row>
    <row r="2552" spans="1:11" x14ac:dyDescent="0.3">
      <c r="A2552" s="29">
        <v>24</v>
      </c>
      <c r="B2552" s="29">
        <v>2</v>
      </c>
      <c r="C2552" s="29">
        <v>22</v>
      </c>
      <c r="D2552" s="28" t="s">
        <v>204</v>
      </c>
      <c r="E2552" s="28" t="s">
        <v>180</v>
      </c>
      <c r="J2552" s="28" t="str">
        <f t="shared" si="80"/>
        <v>T.02</v>
      </c>
      <c r="K2552" s="28" t="str">
        <f t="shared" si="81"/>
        <v>X.02</v>
      </c>
    </row>
    <row r="2553" spans="1:11" x14ac:dyDescent="0.3">
      <c r="A2553" s="29">
        <v>24</v>
      </c>
      <c r="B2553" s="29">
        <v>2</v>
      </c>
      <c r="C2553" s="29">
        <v>23</v>
      </c>
      <c r="D2553" s="28" t="s">
        <v>52</v>
      </c>
      <c r="E2553" s="28" t="s">
        <v>76</v>
      </c>
      <c r="J2553" s="28" t="str">
        <f t="shared" si="80"/>
        <v>G.02</v>
      </c>
      <c r="K2553" s="28" t="str">
        <f t="shared" si="81"/>
        <v>C.02</v>
      </c>
    </row>
    <row r="2554" spans="1:11" x14ac:dyDescent="0.3">
      <c r="A2554" s="29">
        <v>24</v>
      </c>
      <c r="B2554" s="29">
        <v>2</v>
      </c>
      <c r="C2554" s="29">
        <v>24</v>
      </c>
      <c r="D2554" s="28" t="s">
        <v>58</v>
      </c>
      <c r="E2554" s="28" t="s">
        <v>100</v>
      </c>
      <c r="J2554" s="28" t="str">
        <f t="shared" si="80"/>
        <v>K.02</v>
      </c>
      <c r="K2554" s="28" t="str">
        <f t="shared" si="81"/>
        <v>D.02</v>
      </c>
    </row>
    <row r="2555" spans="1:11" x14ac:dyDescent="0.3">
      <c r="A2555" s="29">
        <v>24</v>
      </c>
      <c r="B2555" s="29">
        <v>2</v>
      </c>
      <c r="C2555" s="29">
        <v>25</v>
      </c>
      <c r="D2555" s="28" t="s">
        <v>135</v>
      </c>
      <c r="E2555" s="28" t="s">
        <v>89</v>
      </c>
      <c r="J2555" s="28" t="str">
        <f t="shared" si="80"/>
        <v>I.03</v>
      </c>
      <c r="K2555" s="28" t="str">
        <f t="shared" si="81"/>
        <v>O.03</v>
      </c>
    </row>
    <row r="2556" spans="1:11" x14ac:dyDescent="0.3">
      <c r="A2556" s="29">
        <v>24</v>
      </c>
      <c r="B2556" s="29">
        <v>2</v>
      </c>
      <c r="C2556" s="29">
        <v>26</v>
      </c>
      <c r="D2556" s="28" t="s">
        <v>95</v>
      </c>
      <c r="E2556" s="28" t="s">
        <v>101</v>
      </c>
      <c r="J2556" s="28" t="str">
        <f t="shared" si="80"/>
        <v>K.03</v>
      </c>
      <c r="K2556" s="28" t="str">
        <f t="shared" si="81"/>
        <v>J.03</v>
      </c>
    </row>
    <row r="2557" spans="1:11" x14ac:dyDescent="0.3">
      <c r="A2557" s="29">
        <v>24</v>
      </c>
      <c r="B2557" s="29">
        <v>2</v>
      </c>
      <c r="C2557" s="29">
        <v>27</v>
      </c>
      <c r="D2557" s="28" t="s">
        <v>113</v>
      </c>
      <c r="E2557" s="28" t="s">
        <v>59</v>
      </c>
      <c r="J2557" s="28" t="str">
        <f t="shared" si="80"/>
        <v>D.03</v>
      </c>
      <c r="K2557" s="28" t="str">
        <f t="shared" si="81"/>
        <v>M.03</v>
      </c>
    </row>
    <row r="2558" spans="1:11" x14ac:dyDescent="0.3">
      <c r="A2558" s="29">
        <v>24</v>
      </c>
      <c r="B2558" s="29">
        <v>2</v>
      </c>
      <c r="C2558" s="29">
        <v>28</v>
      </c>
      <c r="D2558" s="28" t="s">
        <v>187</v>
      </c>
      <c r="E2558" s="28" t="s">
        <v>83</v>
      </c>
      <c r="J2558" s="28" t="str">
        <f t="shared" si="80"/>
        <v>H.03</v>
      </c>
      <c r="K2558" s="28" t="str">
        <f t="shared" si="81"/>
        <v>U.03</v>
      </c>
    </row>
    <row r="2559" spans="1:11" x14ac:dyDescent="0.3">
      <c r="A2559" s="29">
        <v>24</v>
      </c>
      <c r="B2559" s="29">
        <v>2</v>
      </c>
      <c r="C2559" s="29">
        <v>29</v>
      </c>
      <c r="D2559" s="28" t="s">
        <v>71</v>
      </c>
      <c r="E2559" s="28" t="s">
        <v>119</v>
      </c>
      <c r="J2559" s="28" t="str">
        <f t="shared" si="80"/>
        <v>N.03</v>
      </c>
      <c r="K2559" s="28" t="str">
        <f t="shared" si="81"/>
        <v>F.03</v>
      </c>
    </row>
    <row r="2560" spans="1:11" x14ac:dyDescent="0.3">
      <c r="A2560" s="29">
        <v>24</v>
      </c>
      <c r="B2560" s="29">
        <v>2</v>
      </c>
      <c r="C2560" s="29">
        <v>30</v>
      </c>
      <c r="D2560" s="28" t="s">
        <v>199</v>
      </c>
      <c r="E2560" s="28" t="s">
        <v>170</v>
      </c>
      <c r="J2560" s="28" t="str">
        <f t="shared" si="80"/>
        <v>S.03</v>
      </c>
      <c r="K2560" s="28" t="str">
        <f t="shared" si="81"/>
        <v>W.03</v>
      </c>
    </row>
    <row r="2561" spans="1:11" x14ac:dyDescent="0.3">
      <c r="A2561" s="29">
        <v>24</v>
      </c>
      <c r="B2561" s="29">
        <v>2</v>
      </c>
      <c r="C2561" s="29">
        <v>31</v>
      </c>
      <c r="D2561" s="28" t="s">
        <v>53</v>
      </c>
      <c r="E2561" s="28" t="s">
        <v>65</v>
      </c>
      <c r="J2561" s="28" t="str">
        <f t="shared" si="80"/>
        <v>E.03</v>
      </c>
      <c r="K2561" s="28" t="str">
        <f t="shared" si="81"/>
        <v>C.03</v>
      </c>
    </row>
    <row r="2562" spans="1:11" x14ac:dyDescent="0.3">
      <c r="A2562" s="29">
        <v>24</v>
      </c>
      <c r="B2562" s="29">
        <v>2</v>
      </c>
      <c r="C2562" s="29">
        <v>32</v>
      </c>
      <c r="D2562" s="28" t="s">
        <v>77</v>
      </c>
      <c r="E2562" s="28" t="s">
        <v>47</v>
      </c>
      <c r="J2562" s="28" t="str">
        <f t="shared" si="80"/>
        <v>B.03</v>
      </c>
      <c r="K2562" s="28" t="str">
        <f t="shared" si="81"/>
        <v>G.03</v>
      </c>
    </row>
    <row r="2563" spans="1:11" x14ac:dyDescent="0.3">
      <c r="A2563" s="29">
        <v>24</v>
      </c>
      <c r="B2563" s="29">
        <v>2</v>
      </c>
      <c r="C2563" s="29">
        <v>33</v>
      </c>
      <c r="D2563" s="28" t="s">
        <v>193</v>
      </c>
      <c r="E2563" s="28" t="s">
        <v>181</v>
      </c>
      <c r="J2563" s="28" t="str">
        <f t="shared" si="80"/>
        <v>T.03</v>
      </c>
      <c r="K2563" s="28" t="str">
        <f t="shared" si="81"/>
        <v>V.03</v>
      </c>
    </row>
    <row r="2564" spans="1:11" x14ac:dyDescent="0.3">
      <c r="A2564" s="29">
        <v>24</v>
      </c>
      <c r="B2564" s="29">
        <v>2</v>
      </c>
      <c r="C2564" s="29">
        <v>34</v>
      </c>
      <c r="D2564" s="28" t="s">
        <v>107</v>
      </c>
      <c r="E2564" s="28" t="s">
        <v>141</v>
      </c>
      <c r="J2564" s="28" t="str">
        <f t="shared" si="80"/>
        <v>P.03</v>
      </c>
      <c r="K2564" s="28" t="str">
        <f t="shared" si="81"/>
        <v>L.03</v>
      </c>
    </row>
    <row r="2565" spans="1:11" x14ac:dyDescent="0.3">
      <c r="A2565" s="29">
        <v>24</v>
      </c>
      <c r="B2565" s="29">
        <v>2</v>
      </c>
      <c r="C2565" s="29">
        <v>35</v>
      </c>
      <c r="D2565" s="28" t="s">
        <v>147</v>
      </c>
      <c r="E2565" s="28" t="s">
        <v>36</v>
      </c>
      <c r="J2565" s="28" t="str">
        <f t="shared" si="80"/>
        <v>A.03</v>
      </c>
      <c r="K2565" s="28" t="str">
        <f t="shared" si="81"/>
        <v>Q.03</v>
      </c>
    </row>
    <row r="2566" spans="1:11" x14ac:dyDescent="0.3">
      <c r="A2566" s="29">
        <v>24</v>
      </c>
      <c r="B2566" s="29">
        <v>2</v>
      </c>
      <c r="C2566" s="29">
        <v>36</v>
      </c>
      <c r="D2566" s="28" t="s">
        <v>153</v>
      </c>
      <c r="E2566" s="28" t="s">
        <v>205</v>
      </c>
      <c r="J2566" s="28" t="str">
        <f t="shared" si="80"/>
        <v>X.03</v>
      </c>
      <c r="K2566" s="28" t="str">
        <f t="shared" si="81"/>
        <v>R.03</v>
      </c>
    </row>
    <row r="2567" spans="1:11" x14ac:dyDescent="0.3">
      <c r="A2567" s="29">
        <v>24</v>
      </c>
      <c r="B2567" s="29">
        <v>2</v>
      </c>
      <c r="C2567" s="29">
        <v>37</v>
      </c>
      <c r="D2567" s="28" t="s">
        <v>154</v>
      </c>
      <c r="E2567" s="28" t="s">
        <v>182</v>
      </c>
      <c r="J2567" s="28" t="str">
        <f t="shared" si="80"/>
        <v>T.04</v>
      </c>
      <c r="K2567" s="28" t="str">
        <f t="shared" si="81"/>
        <v>R.04</v>
      </c>
    </row>
    <row r="2568" spans="1:11" x14ac:dyDescent="0.3">
      <c r="A2568" s="29">
        <v>24</v>
      </c>
      <c r="B2568" s="29">
        <v>2</v>
      </c>
      <c r="C2568" s="29">
        <v>38</v>
      </c>
      <c r="D2568" s="28" t="s">
        <v>142</v>
      </c>
      <c r="E2568" s="28" t="s">
        <v>78</v>
      </c>
      <c r="J2568" s="28" t="str">
        <f t="shared" si="80"/>
        <v>G.04</v>
      </c>
      <c r="K2568" s="28" t="str">
        <f t="shared" si="81"/>
        <v>P.04</v>
      </c>
    </row>
    <row r="2569" spans="1:11" x14ac:dyDescent="0.3">
      <c r="A2569" s="29">
        <v>24</v>
      </c>
      <c r="B2569" s="29">
        <v>2</v>
      </c>
      <c r="C2569" s="29">
        <v>39</v>
      </c>
      <c r="D2569" s="28" t="s">
        <v>72</v>
      </c>
      <c r="E2569" s="28" t="s">
        <v>171</v>
      </c>
      <c r="J2569" s="28" t="str">
        <f t="shared" si="80"/>
        <v>S.04</v>
      </c>
      <c r="K2569" s="28" t="str">
        <f t="shared" si="81"/>
        <v>F.04</v>
      </c>
    </row>
    <row r="2570" spans="1:11" x14ac:dyDescent="0.3">
      <c r="A2570" s="29">
        <v>24</v>
      </c>
      <c r="B2570" s="29">
        <v>2</v>
      </c>
      <c r="C2570" s="29">
        <v>40</v>
      </c>
      <c r="D2570" s="28" t="s">
        <v>90</v>
      </c>
      <c r="E2570" s="28" t="s">
        <v>120</v>
      </c>
      <c r="J2570" s="28" t="str">
        <f t="shared" si="80"/>
        <v>N.04</v>
      </c>
      <c r="K2570" s="28" t="str">
        <f t="shared" si="81"/>
        <v>I.04</v>
      </c>
    </row>
    <row r="2571" spans="1:11" x14ac:dyDescent="0.3">
      <c r="A2571" s="29">
        <v>24</v>
      </c>
      <c r="B2571" s="29">
        <v>2</v>
      </c>
      <c r="C2571" s="29">
        <v>41</v>
      </c>
      <c r="D2571" s="28" t="s">
        <v>66</v>
      </c>
      <c r="E2571" s="28" t="s">
        <v>102</v>
      </c>
      <c r="J2571" s="28" t="str">
        <f t="shared" si="80"/>
        <v>K.04</v>
      </c>
      <c r="K2571" s="28" t="str">
        <f t="shared" si="81"/>
        <v>E.04</v>
      </c>
    </row>
    <row r="2572" spans="1:11" x14ac:dyDescent="0.3">
      <c r="A2572" s="29">
        <v>24</v>
      </c>
      <c r="B2572" s="29">
        <v>2</v>
      </c>
      <c r="C2572" s="29">
        <v>42</v>
      </c>
      <c r="D2572" s="28" t="s">
        <v>136</v>
      </c>
      <c r="E2572" s="28" t="s">
        <v>200</v>
      </c>
      <c r="J2572" s="28" t="str">
        <f t="shared" si="80"/>
        <v>W.04</v>
      </c>
      <c r="K2572" s="28" t="str">
        <f t="shared" si="81"/>
        <v>O.04</v>
      </c>
    </row>
    <row r="2573" spans="1:11" x14ac:dyDescent="0.3">
      <c r="A2573" s="29">
        <v>24</v>
      </c>
      <c r="B2573" s="29">
        <v>2</v>
      </c>
      <c r="C2573" s="29">
        <v>43</v>
      </c>
      <c r="D2573" s="28" t="s">
        <v>108</v>
      </c>
      <c r="E2573" s="28" t="s">
        <v>38</v>
      </c>
      <c r="J2573" s="28" t="str">
        <f t="shared" si="80"/>
        <v>A.04</v>
      </c>
      <c r="K2573" s="28" t="str">
        <f t="shared" si="81"/>
        <v>L.04</v>
      </c>
    </row>
    <row r="2574" spans="1:11" x14ac:dyDescent="0.3">
      <c r="A2574" s="29">
        <v>24</v>
      </c>
      <c r="B2574" s="29">
        <v>2</v>
      </c>
      <c r="C2574" s="29">
        <v>44</v>
      </c>
      <c r="D2574" s="28" t="s">
        <v>54</v>
      </c>
      <c r="E2574" s="28" t="s">
        <v>84</v>
      </c>
      <c r="J2574" s="28" t="str">
        <f t="shared" si="80"/>
        <v>H.04</v>
      </c>
      <c r="K2574" s="28" t="str">
        <f t="shared" si="81"/>
        <v>C.04</v>
      </c>
    </row>
    <row r="2575" spans="1:11" x14ac:dyDescent="0.3">
      <c r="A2575" s="29">
        <v>24</v>
      </c>
      <c r="B2575" s="29">
        <v>2</v>
      </c>
      <c r="C2575" s="29">
        <v>45</v>
      </c>
      <c r="D2575" s="28" t="s">
        <v>48</v>
      </c>
      <c r="E2575" s="28" t="s">
        <v>206</v>
      </c>
      <c r="J2575" s="28" t="str">
        <f t="shared" si="80"/>
        <v>X.04</v>
      </c>
      <c r="K2575" s="28" t="str">
        <f t="shared" si="81"/>
        <v>B.04</v>
      </c>
    </row>
    <row r="2576" spans="1:11" x14ac:dyDescent="0.3">
      <c r="A2576" s="29">
        <v>24</v>
      </c>
      <c r="B2576" s="29">
        <v>2</v>
      </c>
      <c r="C2576" s="29">
        <v>46</v>
      </c>
      <c r="D2576" s="28" t="s">
        <v>194</v>
      </c>
      <c r="E2576" s="28" t="s">
        <v>60</v>
      </c>
      <c r="J2576" s="28" t="str">
        <f t="shared" si="80"/>
        <v>D.04</v>
      </c>
      <c r="K2576" s="28" t="str">
        <f t="shared" si="81"/>
        <v>V.04</v>
      </c>
    </row>
    <row r="2577" spans="1:11" x14ac:dyDescent="0.3">
      <c r="A2577" s="29">
        <v>24</v>
      </c>
      <c r="B2577" s="29">
        <v>2</v>
      </c>
      <c r="C2577" s="29">
        <v>47</v>
      </c>
      <c r="D2577" s="28" t="s">
        <v>114</v>
      </c>
      <c r="E2577" s="28" t="s">
        <v>188</v>
      </c>
      <c r="J2577" s="28" t="str">
        <f t="shared" si="80"/>
        <v>U.04</v>
      </c>
      <c r="K2577" s="28" t="str">
        <f t="shared" si="81"/>
        <v>M.04</v>
      </c>
    </row>
    <row r="2578" spans="1:11" x14ac:dyDescent="0.3">
      <c r="A2578" s="29">
        <v>24</v>
      </c>
      <c r="B2578" s="29">
        <v>2</v>
      </c>
      <c r="C2578" s="29">
        <v>48</v>
      </c>
      <c r="D2578" s="28" t="s">
        <v>148</v>
      </c>
      <c r="E2578" s="28" t="s">
        <v>96</v>
      </c>
      <c r="J2578" s="28" t="str">
        <f t="shared" si="80"/>
        <v>J.04</v>
      </c>
      <c r="K2578" s="28" t="str">
        <f t="shared" si="81"/>
        <v>Q.04</v>
      </c>
    </row>
    <row r="2579" spans="1:11" x14ac:dyDescent="0.3">
      <c r="A2579" s="29">
        <v>24</v>
      </c>
      <c r="B2579" s="29">
        <v>2</v>
      </c>
      <c r="C2579" s="29">
        <v>49</v>
      </c>
      <c r="D2579" s="28" t="s">
        <v>73</v>
      </c>
      <c r="E2579" s="28" t="s">
        <v>97</v>
      </c>
      <c r="J2579" s="28" t="str">
        <f t="shared" si="80"/>
        <v>J.05</v>
      </c>
      <c r="K2579" s="28" t="str">
        <f t="shared" si="81"/>
        <v>F.05</v>
      </c>
    </row>
    <row r="2580" spans="1:11" x14ac:dyDescent="0.3">
      <c r="A2580" s="29">
        <v>24</v>
      </c>
      <c r="B2580" s="29">
        <v>2</v>
      </c>
      <c r="C2580" s="29">
        <v>50</v>
      </c>
      <c r="D2580" s="28" t="s">
        <v>85</v>
      </c>
      <c r="E2580" s="28" t="s">
        <v>61</v>
      </c>
      <c r="J2580" s="28" t="str">
        <f t="shared" si="80"/>
        <v>D.05</v>
      </c>
      <c r="K2580" s="28" t="str">
        <f t="shared" si="81"/>
        <v>H.05</v>
      </c>
    </row>
    <row r="2581" spans="1:11" x14ac:dyDescent="0.3">
      <c r="A2581" s="29">
        <v>24</v>
      </c>
      <c r="B2581" s="29">
        <v>2</v>
      </c>
      <c r="C2581" s="29">
        <v>51</v>
      </c>
      <c r="D2581" s="28" t="s">
        <v>149</v>
      </c>
      <c r="E2581" s="28" t="s">
        <v>183</v>
      </c>
      <c r="J2581" s="28" t="str">
        <f t="shared" si="80"/>
        <v>T.05</v>
      </c>
      <c r="K2581" s="28" t="str">
        <f t="shared" si="81"/>
        <v>Q.05</v>
      </c>
    </row>
    <row r="2582" spans="1:11" x14ac:dyDescent="0.3">
      <c r="A2582" s="29">
        <v>24</v>
      </c>
      <c r="B2582" s="29">
        <v>2</v>
      </c>
      <c r="C2582" s="29">
        <v>52</v>
      </c>
      <c r="D2582" s="28" t="s">
        <v>207</v>
      </c>
      <c r="E2582" s="28" t="s">
        <v>40</v>
      </c>
      <c r="J2582" s="28" t="str">
        <f t="shared" si="80"/>
        <v>A.05</v>
      </c>
      <c r="K2582" s="28" t="str">
        <f t="shared" si="81"/>
        <v>X.05</v>
      </c>
    </row>
    <row r="2583" spans="1:11" x14ac:dyDescent="0.3">
      <c r="A2583" s="29">
        <v>24</v>
      </c>
      <c r="B2583" s="29">
        <v>2</v>
      </c>
      <c r="C2583" s="29">
        <v>53</v>
      </c>
      <c r="D2583" s="28" t="s">
        <v>143</v>
      </c>
      <c r="E2583" s="28" t="s">
        <v>55</v>
      </c>
      <c r="J2583" s="28" t="str">
        <f t="shared" si="80"/>
        <v>C.05</v>
      </c>
      <c r="K2583" s="28" t="str">
        <f t="shared" si="81"/>
        <v>P.05</v>
      </c>
    </row>
    <row r="2584" spans="1:11" x14ac:dyDescent="0.3">
      <c r="A2584" s="29">
        <v>24</v>
      </c>
      <c r="B2584" s="29">
        <v>2</v>
      </c>
      <c r="C2584" s="29">
        <v>54</v>
      </c>
      <c r="D2584" s="28" t="s">
        <v>79</v>
      </c>
      <c r="E2584" s="28" t="s">
        <v>201</v>
      </c>
      <c r="J2584" s="28" t="str">
        <f t="shared" si="80"/>
        <v>W.05</v>
      </c>
      <c r="K2584" s="28" t="str">
        <f t="shared" si="81"/>
        <v>G.05</v>
      </c>
    </row>
    <row r="2585" spans="1:11" x14ac:dyDescent="0.3">
      <c r="A2585" s="29">
        <v>24</v>
      </c>
      <c r="B2585" s="29">
        <v>2</v>
      </c>
      <c r="C2585" s="29">
        <v>55</v>
      </c>
      <c r="D2585" s="28" t="s">
        <v>121</v>
      </c>
      <c r="E2585" s="28" t="s">
        <v>103</v>
      </c>
      <c r="J2585" s="28" t="str">
        <f t="shared" si="80"/>
        <v>K.05</v>
      </c>
      <c r="K2585" s="28" t="str">
        <f t="shared" si="81"/>
        <v>N.05</v>
      </c>
    </row>
    <row r="2586" spans="1:11" x14ac:dyDescent="0.3">
      <c r="A2586" s="29">
        <v>24</v>
      </c>
      <c r="B2586" s="29">
        <v>2</v>
      </c>
      <c r="C2586" s="29">
        <v>56</v>
      </c>
      <c r="D2586" s="28" t="s">
        <v>189</v>
      </c>
      <c r="E2586" s="28" t="s">
        <v>109</v>
      </c>
      <c r="J2586" s="28" t="str">
        <f t="shared" si="80"/>
        <v>L.05</v>
      </c>
      <c r="K2586" s="28" t="str">
        <f t="shared" si="81"/>
        <v>U.05</v>
      </c>
    </row>
    <row r="2587" spans="1:11" x14ac:dyDescent="0.3">
      <c r="A2587" s="29">
        <v>24</v>
      </c>
      <c r="B2587" s="29">
        <v>2</v>
      </c>
      <c r="C2587" s="29">
        <v>57</v>
      </c>
      <c r="D2587" s="28" t="s">
        <v>115</v>
      </c>
      <c r="E2587" s="28" t="s">
        <v>49</v>
      </c>
      <c r="J2587" s="28" t="str">
        <f t="shared" si="80"/>
        <v>B.05</v>
      </c>
      <c r="K2587" s="28" t="str">
        <f t="shared" si="81"/>
        <v>M.05</v>
      </c>
    </row>
    <row r="2588" spans="1:11" x14ac:dyDescent="0.3">
      <c r="A2588" s="29">
        <v>24</v>
      </c>
      <c r="B2588" s="29">
        <v>2</v>
      </c>
      <c r="C2588" s="29">
        <v>58</v>
      </c>
      <c r="D2588" s="28" t="s">
        <v>172</v>
      </c>
      <c r="E2588" s="28" t="s">
        <v>67</v>
      </c>
      <c r="J2588" s="28" t="str">
        <f t="shared" si="80"/>
        <v>E.05</v>
      </c>
      <c r="K2588" s="28" t="str">
        <f t="shared" si="81"/>
        <v>S.05</v>
      </c>
    </row>
    <row r="2589" spans="1:11" x14ac:dyDescent="0.3">
      <c r="A2589" s="29">
        <v>24</v>
      </c>
      <c r="B2589" s="29">
        <v>2</v>
      </c>
      <c r="C2589" s="29">
        <v>59</v>
      </c>
      <c r="D2589" s="28" t="s">
        <v>91</v>
      </c>
      <c r="E2589" s="28" t="s">
        <v>195</v>
      </c>
      <c r="J2589" s="28" t="str">
        <f t="shared" ref="J2589:J2652" si="82">E2589</f>
        <v>V.05</v>
      </c>
      <c r="K2589" s="28" t="str">
        <f t="shared" ref="K2589:K2652" si="83">D2589</f>
        <v>I.05</v>
      </c>
    </row>
    <row r="2590" spans="1:11" x14ac:dyDescent="0.3">
      <c r="A2590" s="29">
        <v>24</v>
      </c>
      <c r="B2590" s="29">
        <v>2</v>
      </c>
      <c r="C2590" s="29">
        <v>60</v>
      </c>
      <c r="D2590" s="28" t="s">
        <v>155</v>
      </c>
      <c r="E2590" s="28" t="s">
        <v>137</v>
      </c>
      <c r="J2590" s="28" t="str">
        <f t="shared" si="82"/>
        <v>O.05</v>
      </c>
      <c r="K2590" s="28" t="str">
        <f t="shared" si="83"/>
        <v>R.05</v>
      </c>
    </row>
    <row r="2591" spans="1:11" x14ac:dyDescent="0.3">
      <c r="A2591" s="29">
        <v>24</v>
      </c>
      <c r="B2591" s="29">
        <v>2</v>
      </c>
      <c r="C2591" s="29">
        <v>61</v>
      </c>
      <c r="D2591" s="28" t="s">
        <v>156</v>
      </c>
      <c r="E2591" s="28" t="s">
        <v>74</v>
      </c>
      <c r="J2591" s="28" t="str">
        <f t="shared" si="82"/>
        <v>F.06</v>
      </c>
      <c r="K2591" s="28" t="str">
        <f t="shared" si="83"/>
        <v>R.06</v>
      </c>
    </row>
    <row r="2592" spans="1:11" x14ac:dyDescent="0.3">
      <c r="A2592" s="29">
        <v>24</v>
      </c>
      <c r="B2592" s="29">
        <v>2</v>
      </c>
      <c r="C2592" s="29">
        <v>62</v>
      </c>
      <c r="D2592" s="28" t="s">
        <v>98</v>
      </c>
      <c r="E2592" s="28" t="s">
        <v>138</v>
      </c>
      <c r="J2592" s="28" t="str">
        <f t="shared" si="82"/>
        <v>O.06</v>
      </c>
      <c r="K2592" s="28" t="str">
        <f t="shared" si="83"/>
        <v>J.06</v>
      </c>
    </row>
    <row r="2593" spans="1:11" x14ac:dyDescent="0.3">
      <c r="A2593" s="29">
        <v>24</v>
      </c>
      <c r="B2593" s="29">
        <v>2</v>
      </c>
      <c r="C2593" s="29">
        <v>63</v>
      </c>
      <c r="D2593" s="28" t="s">
        <v>144</v>
      </c>
      <c r="E2593" s="28" t="s">
        <v>202</v>
      </c>
      <c r="J2593" s="28" t="str">
        <f t="shared" si="82"/>
        <v>W.06</v>
      </c>
      <c r="K2593" s="28" t="str">
        <f t="shared" si="83"/>
        <v>P.06</v>
      </c>
    </row>
    <row r="2594" spans="1:11" x14ac:dyDescent="0.3">
      <c r="A2594" s="29">
        <v>24</v>
      </c>
      <c r="B2594" s="29">
        <v>2</v>
      </c>
      <c r="C2594" s="29">
        <v>64</v>
      </c>
      <c r="D2594" s="28" t="s">
        <v>190</v>
      </c>
      <c r="E2594" s="28" t="s">
        <v>68</v>
      </c>
      <c r="J2594" s="28" t="str">
        <f t="shared" si="82"/>
        <v>E.06</v>
      </c>
      <c r="K2594" s="28" t="str">
        <f t="shared" si="83"/>
        <v>U.06</v>
      </c>
    </row>
    <row r="2595" spans="1:11" x14ac:dyDescent="0.3">
      <c r="A2595" s="29">
        <v>24</v>
      </c>
      <c r="B2595" s="29">
        <v>2</v>
      </c>
      <c r="C2595" s="29">
        <v>65</v>
      </c>
      <c r="D2595" s="28" t="s">
        <v>173</v>
      </c>
      <c r="E2595" s="28" t="s">
        <v>42</v>
      </c>
      <c r="J2595" s="28" t="str">
        <f t="shared" si="82"/>
        <v>A.06</v>
      </c>
      <c r="K2595" s="28" t="str">
        <f t="shared" si="83"/>
        <v>S.06</v>
      </c>
    </row>
    <row r="2596" spans="1:11" x14ac:dyDescent="0.3">
      <c r="A2596" s="29">
        <v>24</v>
      </c>
      <c r="B2596" s="29">
        <v>2</v>
      </c>
      <c r="C2596" s="29">
        <v>66</v>
      </c>
      <c r="D2596" s="28" t="s">
        <v>50</v>
      </c>
      <c r="E2596" s="28" t="s">
        <v>62</v>
      </c>
      <c r="J2596" s="28" t="str">
        <f t="shared" si="82"/>
        <v>D.06</v>
      </c>
      <c r="K2596" s="28" t="str">
        <f t="shared" si="83"/>
        <v>B.06</v>
      </c>
    </row>
    <row r="2597" spans="1:11" x14ac:dyDescent="0.3">
      <c r="A2597" s="29">
        <v>24</v>
      </c>
      <c r="B2597" s="29">
        <v>2</v>
      </c>
      <c r="C2597" s="29">
        <v>67</v>
      </c>
      <c r="D2597" s="28" t="s">
        <v>110</v>
      </c>
      <c r="E2597" s="28" t="s">
        <v>150</v>
      </c>
      <c r="J2597" s="28" t="str">
        <f t="shared" si="82"/>
        <v>Q.06</v>
      </c>
      <c r="K2597" s="28" t="str">
        <f t="shared" si="83"/>
        <v>L.06</v>
      </c>
    </row>
    <row r="2598" spans="1:11" x14ac:dyDescent="0.3">
      <c r="A2598" s="29">
        <v>24</v>
      </c>
      <c r="B2598" s="29">
        <v>2</v>
      </c>
      <c r="C2598" s="29">
        <v>68</v>
      </c>
      <c r="D2598" s="28" t="s">
        <v>80</v>
      </c>
      <c r="E2598" s="28" t="s">
        <v>92</v>
      </c>
      <c r="J2598" s="28" t="str">
        <f t="shared" si="82"/>
        <v>I.06</v>
      </c>
      <c r="K2598" s="28" t="str">
        <f t="shared" si="83"/>
        <v>G.06</v>
      </c>
    </row>
    <row r="2599" spans="1:11" x14ac:dyDescent="0.3">
      <c r="A2599" s="29">
        <v>24</v>
      </c>
      <c r="B2599" s="29">
        <v>2</v>
      </c>
      <c r="C2599" s="29">
        <v>69</v>
      </c>
      <c r="D2599" s="28" t="s">
        <v>122</v>
      </c>
      <c r="E2599" s="28" t="s">
        <v>208</v>
      </c>
      <c r="J2599" s="28" t="str">
        <f t="shared" si="82"/>
        <v>X.06</v>
      </c>
      <c r="K2599" s="28" t="str">
        <f t="shared" si="83"/>
        <v>N.06</v>
      </c>
    </row>
    <row r="2600" spans="1:11" x14ac:dyDescent="0.3">
      <c r="A2600" s="29">
        <v>24</v>
      </c>
      <c r="B2600" s="29">
        <v>2</v>
      </c>
      <c r="C2600" s="29">
        <v>70</v>
      </c>
      <c r="D2600" s="28" t="s">
        <v>56</v>
      </c>
      <c r="E2600" s="28" t="s">
        <v>184</v>
      </c>
      <c r="J2600" s="28" t="str">
        <f t="shared" si="82"/>
        <v>T.06</v>
      </c>
      <c r="K2600" s="28" t="str">
        <f t="shared" si="83"/>
        <v>C.06</v>
      </c>
    </row>
    <row r="2601" spans="1:11" x14ac:dyDescent="0.3">
      <c r="A2601" s="29">
        <v>24</v>
      </c>
      <c r="B2601" s="29">
        <v>2</v>
      </c>
      <c r="C2601" s="29">
        <v>71</v>
      </c>
      <c r="D2601" s="28" t="s">
        <v>86</v>
      </c>
      <c r="E2601" s="28" t="s">
        <v>196</v>
      </c>
      <c r="J2601" s="28" t="str">
        <f t="shared" si="82"/>
        <v>V.06</v>
      </c>
      <c r="K2601" s="28" t="str">
        <f t="shared" si="83"/>
        <v>H.06</v>
      </c>
    </row>
    <row r="2602" spans="1:11" x14ac:dyDescent="0.3">
      <c r="A2602" s="29">
        <v>24</v>
      </c>
      <c r="B2602" s="29">
        <v>2</v>
      </c>
      <c r="C2602" s="29">
        <v>72</v>
      </c>
      <c r="D2602" s="28" t="s">
        <v>104</v>
      </c>
      <c r="E2602" s="28" t="s">
        <v>116</v>
      </c>
      <c r="J2602" s="28" t="str">
        <f t="shared" si="82"/>
        <v>M.06</v>
      </c>
      <c r="K2602" s="28" t="str">
        <f t="shared" si="83"/>
        <v>K.06</v>
      </c>
    </row>
    <row r="2603" spans="1:11" x14ac:dyDescent="0.3">
      <c r="A2603" s="29">
        <v>24</v>
      </c>
      <c r="B2603" s="29">
        <v>3</v>
      </c>
      <c r="C2603" s="29">
        <v>1</v>
      </c>
      <c r="D2603" s="28" t="s">
        <v>99</v>
      </c>
      <c r="E2603" s="28" t="s">
        <v>197</v>
      </c>
      <c r="J2603" s="28" t="str">
        <f t="shared" si="82"/>
        <v>W.01</v>
      </c>
      <c r="K2603" s="28" t="str">
        <f t="shared" si="83"/>
        <v>K.01</v>
      </c>
    </row>
    <row r="2604" spans="1:11" x14ac:dyDescent="0.3">
      <c r="A2604" s="29">
        <v>24</v>
      </c>
      <c r="B2604" s="29">
        <v>3</v>
      </c>
      <c r="C2604" s="29">
        <v>2</v>
      </c>
      <c r="D2604" s="28" t="s">
        <v>45</v>
      </c>
      <c r="E2604" s="28" t="s">
        <v>151</v>
      </c>
      <c r="J2604" s="28" t="str">
        <f t="shared" si="82"/>
        <v>R.01</v>
      </c>
      <c r="K2604" s="28" t="str">
        <f t="shared" si="83"/>
        <v>B.01</v>
      </c>
    </row>
    <row r="2605" spans="1:11" x14ac:dyDescent="0.3">
      <c r="A2605" s="29">
        <v>24</v>
      </c>
      <c r="B2605" s="29">
        <v>3</v>
      </c>
      <c r="C2605" s="29">
        <v>3</v>
      </c>
      <c r="D2605" s="28" t="s">
        <v>105</v>
      </c>
      <c r="E2605" s="28" t="s">
        <v>93</v>
      </c>
      <c r="J2605" s="28" t="str">
        <f t="shared" si="82"/>
        <v>J.01</v>
      </c>
      <c r="K2605" s="28" t="str">
        <f t="shared" si="83"/>
        <v>L.01</v>
      </c>
    </row>
    <row r="2606" spans="1:11" x14ac:dyDescent="0.3">
      <c r="A2606" s="29">
        <v>24</v>
      </c>
      <c r="B2606" s="29">
        <v>3</v>
      </c>
      <c r="C2606" s="29">
        <v>4</v>
      </c>
      <c r="D2606" s="28" t="s">
        <v>127</v>
      </c>
      <c r="E2606" s="28" t="s">
        <v>111</v>
      </c>
      <c r="J2606" s="28" t="str">
        <f t="shared" si="82"/>
        <v>M.01</v>
      </c>
      <c r="K2606" s="28" t="str">
        <f t="shared" si="83"/>
        <v>O.01</v>
      </c>
    </row>
    <row r="2607" spans="1:11" x14ac:dyDescent="0.3">
      <c r="A2607" s="29">
        <v>24</v>
      </c>
      <c r="B2607" s="29">
        <v>3</v>
      </c>
      <c r="C2607" s="29">
        <v>5</v>
      </c>
      <c r="D2607" s="28" t="s">
        <v>75</v>
      </c>
      <c r="E2607" s="28" t="s">
        <v>57</v>
      </c>
      <c r="J2607" s="28" t="str">
        <f t="shared" si="82"/>
        <v>D.01</v>
      </c>
      <c r="K2607" s="28" t="str">
        <f t="shared" si="83"/>
        <v>G.01</v>
      </c>
    </row>
    <row r="2608" spans="1:11" x14ac:dyDescent="0.3">
      <c r="A2608" s="29">
        <v>24</v>
      </c>
      <c r="B2608" s="29">
        <v>3</v>
      </c>
      <c r="C2608" s="29">
        <v>6</v>
      </c>
      <c r="D2608" s="28" t="s">
        <v>185</v>
      </c>
      <c r="E2608" s="28" t="s">
        <v>145</v>
      </c>
      <c r="J2608" s="28" t="str">
        <f t="shared" si="82"/>
        <v>Q.01</v>
      </c>
      <c r="K2608" s="28" t="str">
        <f t="shared" si="83"/>
        <v>U.01</v>
      </c>
    </row>
    <row r="2609" spans="1:11" x14ac:dyDescent="0.3">
      <c r="A2609" s="29">
        <v>24</v>
      </c>
      <c r="B2609" s="29">
        <v>3</v>
      </c>
      <c r="C2609" s="29">
        <v>7</v>
      </c>
      <c r="D2609" s="28" t="s">
        <v>81</v>
      </c>
      <c r="E2609" s="28" t="s">
        <v>63</v>
      </c>
      <c r="J2609" s="28" t="str">
        <f t="shared" si="82"/>
        <v>E.01</v>
      </c>
      <c r="K2609" s="28" t="str">
        <f t="shared" si="83"/>
        <v>H.01</v>
      </c>
    </row>
    <row r="2610" spans="1:11" x14ac:dyDescent="0.3">
      <c r="A2610" s="29">
        <v>24</v>
      </c>
      <c r="B2610" s="29">
        <v>3</v>
      </c>
      <c r="C2610" s="29">
        <v>8</v>
      </c>
      <c r="D2610" s="28" t="s">
        <v>32</v>
      </c>
      <c r="E2610" s="28" t="s">
        <v>179</v>
      </c>
      <c r="J2610" s="28" t="str">
        <f t="shared" si="82"/>
        <v>T.01</v>
      </c>
      <c r="K2610" s="28" t="str">
        <f t="shared" si="83"/>
        <v>A.01</v>
      </c>
    </row>
    <row r="2611" spans="1:11" x14ac:dyDescent="0.3">
      <c r="A2611" s="29">
        <v>24</v>
      </c>
      <c r="B2611" s="29">
        <v>3</v>
      </c>
      <c r="C2611" s="29">
        <v>9</v>
      </c>
      <c r="D2611" s="28" t="s">
        <v>51</v>
      </c>
      <c r="E2611" s="28" t="s">
        <v>87</v>
      </c>
      <c r="J2611" s="28" t="str">
        <f t="shared" si="82"/>
        <v>I.01</v>
      </c>
      <c r="K2611" s="28" t="str">
        <f t="shared" si="83"/>
        <v>C.01</v>
      </c>
    </row>
    <row r="2612" spans="1:11" x14ac:dyDescent="0.3">
      <c r="A2612" s="29">
        <v>24</v>
      </c>
      <c r="B2612" s="29">
        <v>3</v>
      </c>
      <c r="C2612" s="29">
        <v>10</v>
      </c>
      <c r="D2612" s="28" t="s">
        <v>139</v>
      </c>
      <c r="E2612" s="28" t="s">
        <v>191</v>
      </c>
      <c r="J2612" s="28" t="str">
        <f t="shared" si="82"/>
        <v>V.01</v>
      </c>
      <c r="K2612" s="28" t="str">
        <f t="shared" si="83"/>
        <v>P.01</v>
      </c>
    </row>
    <row r="2613" spans="1:11" x14ac:dyDescent="0.3">
      <c r="A2613" s="29">
        <v>24</v>
      </c>
      <c r="B2613" s="29">
        <v>3</v>
      </c>
      <c r="C2613" s="29">
        <v>11</v>
      </c>
      <c r="D2613" s="28" t="s">
        <v>203</v>
      </c>
      <c r="E2613" s="28" t="s">
        <v>69</v>
      </c>
      <c r="J2613" s="28" t="str">
        <f t="shared" si="82"/>
        <v>F.01</v>
      </c>
      <c r="K2613" s="28" t="str">
        <f t="shared" si="83"/>
        <v>X.01</v>
      </c>
    </row>
    <row r="2614" spans="1:11" x14ac:dyDescent="0.3">
      <c r="A2614" s="29">
        <v>24</v>
      </c>
      <c r="B2614" s="29">
        <v>3</v>
      </c>
      <c r="C2614" s="29">
        <v>12</v>
      </c>
      <c r="D2614" s="28" t="s">
        <v>117</v>
      </c>
      <c r="E2614" s="28" t="s">
        <v>168</v>
      </c>
      <c r="J2614" s="28" t="str">
        <f t="shared" si="82"/>
        <v>S.01</v>
      </c>
      <c r="K2614" s="28" t="str">
        <f t="shared" si="83"/>
        <v>N.01</v>
      </c>
    </row>
    <row r="2615" spans="1:11" x14ac:dyDescent="0.3">
      <c r="A2615" s="29">
        <v>24</v>
      </c>
      <c r="B2615" s="29">
        <v>3</v>
      </c>
      <c r="C2615" s="29">
        <v>13</v>
      </c>
      <c r="D2615" s="28" t="s">
        <v>204</v>
      </c>
      <c r="E2615" s="28" t="s">
        <v>58</v>
      </c>
      <c r="J2615" s="28" t="str">
        <f t="shared" si="82"/>
        <v>D.02</v>
      </c>
      <c r="K2615" s="28" t="str">
        <f t="shared" si="83"/>
        <v>X.02</v>
      </c>
    </row>
    <row r="2616" spans="1:11" x14ac:dyDescent="0.3">
      <c r="A2616" s="29">
        <v>24</v>
      </c>
      <c r="B2616" s="29">
        <v>3</v>
      </c>
      <c r="C2616" s="29">
        <v>14</v>
      </c>
      <c r="D2616" s="28" t="s">
        <v>112</v>
      </c>
      <c r="E2616" s="28" t="s">
        <v>52</v>
      </c>
      <c r="J2616" s="28" t="str">
        <f t="shared" si="82"/>
        <v>C.02</v>
      </c>
      <c r="K2616" s="28" t="str">
        <f t="shared" si="83"/>
        <v>M.02</v>
      </c>
    </row>
    <row r="2617" spans="1:11" x14ac:dyDescent="0.3">
      <c r="A2617" s="29">
        <v>24</v>
      </c>
      <c r="B2617" s="29">
        <v>3</v>
      </c>
      <c r="C2617" s="29">
        <v>15</v>
      </c>
      <c r="D2617" s="28" t="s">
        <v>46</v>
      </c>
      <c r="E2617" s="28" t="s">
        <v>169</v>
      </c>
      <c r="J2617" s="28" t="str">
        <f t="shared" si="82"/>
        <v>S.02</v>
      </c>
      <c r="K2617" s="28" t="str">
        <f t="shared" si="83"/>
        <v>B.02</v>
      </c>
    </row>
    <row r="2618" spans="1:11" x14ac:dyDescent="0.3">
      <c r="A2618" s="29">
        <v>24</v>
      </c>
      <c r="B2618" s="29">
        <v>3</v>
      </c>
      <c r="C2618" s="29">
        <v>16</v>
      </c>
      <c r="D2618" s="28" t="s">
        <v>152</v>
      </c>
      <c r="E2618" s="28" t="s">
        <v>146</v>
      </c>
      <c r="J2618" s="28" t="str">
        <f t="shared" si="82"/>
        <v>Q.02</v>
      </c>
      <c r="K2618" s="28" t="str">
        <f t="shared" si="83"/>
        <v>R.02</v>
      </c>
    </row>
    <row r="2619" spans="1:11" x14ac:dyDescent="0.3">
      <c r="A2619" s="29">
        <v>24</v>
      </c>
      <c r="B2619" s="29">
        <v>3</v>
      </c>
      <c r="C2619" s="29">
        <v>17</v>
      </c>
      <c r="D2619" s="28" t="s">
        <v>180</v>
      </c>
      <c r="E2619" s="28" t="s">
        <v>198</v>
      </c>
      <c r="J2619" s="28" t="str">
        <f t="shared" si="82"/>
        <v>W.02</v>
      </c>
      <c r="K2619" s="28" t="str">
        <f t="shared" si="83"/>
        <v>T.02</v>
      </c>
    </row>
    <row r="2620" spans="1:11" x14ac:dyDescent="0.3">
      <c r="A2620" s="29">
        <v>24</v>
      </c>
      <c r="B2620" s="29">
        <v>3</v>
      </c>
      <c r="C2620" s="29">
        <v>18</v>
      </c>
      <c r="D2620" s="28" t="s">
        <v>64</v>
      </c>
      <c r="E2620" s="28" t="s">
        <v>34</v>
      </c>
      <c r="J2620" s="28" t="str">
        <f t="shared" si="82"/>
        <v>A.02</v>
      </c>
      <c r="K2620" s="28" t="str">
        <f t="shared" si="83"/>
        <v>E.02</v>
      </c>
    </row>
    <row r="2621" spans="1:11" x14ac:dyDescent="0.3">
      <c r="A2621" s="29">
        <v>24</v>
      </c>
      <c r="B2621" s="29">
        <v>3</v>
      </c>
      <c r="C2621" s="29">
        <v>19</v>
      </c>
      <c r="D2621" s="28" t="s">
        <v>88</v>
      </c>
      <c r="E2621" s="28" t="s">
        <v>106</v>
      </c>
      <c r="J2621" s="28" t="str">
        <f t="shared" si="82"/>
        <v>L.02</v>
      </c>
      <c r="K2621" s="28" t="str">
        <f t="shared" si="83"/>
        <v>I.02</v>
      </c>
    </row>
    <row r="2622" spans="1:11" x14ac:dyDescent="0.3">
      <c r="A2622" s="29">
        <v>24</v>
      </c>
      <c r="B2622" s="29">
        <v>3</v>
      </c>
      <c r="C2622" s="29">
        <v>20</v>
      </c>
      <c r="D2622" s="28" t="s">
        <v>118</v>
      </c>
      <c r="E2622" s="28" t="s">
        <v>192</v>
      </c>
      <c r="J2622" s="28" t="str">
        <f t="shared" si="82"/>
        <v>V.02</v>
      </c>
      <c r="K2622" s="28" t="str">
        <f t="shared" si="83"/>
        <v>N.02</v>
      </c>
    </row>
    <row r="2623" spans="1:11" x14ac:dyDescent="0.3">
      <c r="A2623" s="29">
        <v>24</v>
      </c>
      <c r="B2623" s="29">
        <v>3</v>
      </c>
      <c r="C2623" s="29">
        <v>21</v>
      </c>
      <c r="D2623" s="28" t="s">
        <v>94</v>
      </c>
      <c r="E2623" s="28" t="s">
        <v>76</v>
      </c>
      <c r="J2623" s="28" t="str">
        <f t="shared" si="82"/>
        <v>G.02</v>
      </c>
      <c r="K2623" s="28" t="str">
        <f t="shared" si="83"/>
        <v>J.02</v>
      </c>
    </row>
    <row r="2624" spans="1:11" x14ac:dyDescent="0.3">
      <c r="A2624" s="29">
        <v>24</v>
      </c>
      <c r="B2624" s="29">
        <v>3</v>
      </c>
      <c r="C2624" s="29">
        <v>22</v>
      </c>
      <c r="D2624" s="28" t="s">
        <v>100</v>
      </c>
      <c r="E2624" s="28" t="s">
        <v>140</v>
      </c>
      <c r="J2624" s="28" t="str">
        <f t="shared" si="82"/>
        <v>P.02</v>
      </c>
      <c r="K2624" s="28" t="str">
        <f t="shared" si="83"/>
        <v>K.02</v>
      </c>
    </row>
    <row r="2625" spans="1:11" x14ac:dyDescent="0.3">
      <c r="A2625" s="29">
        <v>24</v>
      </c>
      <c r="B2625" s="29">
        <v>3</v>
      </c>
      <c r="C2625" s="29">
        <v>23</v>
      </c>
      <c r="D2625" s="28" t="s">
        <v>70</v>
      </c>
      <c r="E2625" s="28" t="s">
        <v>82</v>
      </c>
      <c r="J2625" s="28" t="str">
        <f t="shared" si="82"/>
        <v>H.02</v>
      </c>
      <c r="K2625" s="28" t="str">
        <f t="shared" si="83"/>
        <v>F.02</v>
      </c>
    </row>
    <row r="2626" spans="1:11" x14ac:dyDescent="0.3">
      <c r="A2626" s="29">
        <v>24</v>
      </c>
      <c r="B2626" s="29">
        <v>3</v>
      </c>
      <c r="C2626" s="29">
        <v>24</v>
      </c>
      <c r="D2626" s="28" t="s">
        <v>134</v>
      </c>
      <c r="E2626" s="28" t="s">
        <v>186</v>
      </c>
      <c r="J2626" s="28" t="str">
        <f t="shared" si="82"/>
        <v>U.02</v>
      </c>
      <c r="K2626" s="28" t="str">
        <f t="shared" si="83"/>
        <v>O.02</v>
      </c>
    </row>
    <row r="2627" spans="1:11" x14ac:dyDescent="0.3">
      <c r="A2627" s="29">
        <v>24</v>
      </c>
      <c r="B2627" s="29">
        <v>3</v>
      </c>
      <c r="C2627" s="29">
        <v>25</v>
      </c>
      <c r="D2627" s="28" t="s">
        <v>59</v>
      </c>
      <c r="E2627" s="28" t="s">
        <v>71</v>
      </c>
      <c r="J2627" s="28" t="str">
        <f t="shared" si="82"/>
        <v>F.03</v>
      </c>
      <c r="K2627" s="28" t="str">
        <f t="shared" si="83"/>
        <v>D.03</v>
      </c>
    </row>
    <row r="2628" spans="1:11" x14ac:dyDescent="0.3">
      <c r="A2628" s="29">
        <v>24</v>
      </c>
      <c r="B2628" s="29">
        <v>3</v>
      </c>
      <c r="C2628" s="29">
        <v>26</v>
      </c>
      <c r="D2628" s="28" t="s">
        <v>119</v>
      </c>
      <c r="E2628" s="28" t="s">
        <v>95</v>
      </c>
      <c r="J2628" s="28" t="str">
        <f t="shared" si="82"/>
        <v>J.03</v>
      </c>
      <c r="K2628" s="28" t="str">
        <f t="shared" si="83"/>
        <v>N.03</v>
      </c>
    </row>
    <row r="2629" spans="1:11" x14ac:dyDescent="0.3">
      <c r="A2629" s="29">
        <v>24</v>
      </c>
      <c r="B2629" s="29">
        <v>3</v>
      </c>
      <c r="C2629" s="29">
        <v>27</v>
      </c>
      <c r="D2629" s="28" t="s">
        <v>199</v>
      </c>
      <c r="E2629" s="28" t="s">
        <v>153</v>
      </c>
      <c r="J2629" s="28" t="str">
        <f t="shared" si="82"/>
        <v>R.03</v>
      </c>
      <c r="K2629" s="28" t="str">
        <f t="shared" si="83"/>
        <v>W.03</v>
      </c>
    </row>
    <row r="2630" spans="1:11" x14ac:dyDescent="0.3">
      <c r="A2630" s="29">
        <v>24</v>
      </c>
      <c r="B2630" s="29">
        <v>3</v>
      </c>
      <c r="C2630" s="29">
        <v>28</v>
      </c>
      <c r="D2630" s="28" t="s">
        <v>83</v>
      </c>
      <c r="E2630" s="28" t="s">
        <v>47</v>
      </c>
      <c r="J2630" s="28" t="str">
        <f t="shared" si="82"/>
        <v>B.03</v>
      </c>
      <c r="K2630" s="28" t="str">
        <f t="shared" si="83"/>
        <v>H.03</v>
      </c>
    </row>
    <row r="2631" spans="1:11" x14ac:dyDescent="0.3">
      <c r="A2631" s="29">
        <v>24</v>
      </c>
      <c r="B2631" s="29">
        <v>3</v>
      </c>
      <c r="C2631" s="29">
        <v>29</v>
      </c>
      <c r="D2631" s="28" t="s">
        <v>65</v>
      </c>
      <c r="E2631" s="28" t="s">
        <v>89</v>
      </c>
      <c r="J2631" s="28" t="str">
        <f t="shared" si="82"/>
        <v>I.03</v>
      </c>
      <c r="K2631" s="28" t="str">
        <f t="shared" si="83"/>
        <v>E.03</v>
      </c>
    </row>
    <row r="2632" spans="1:11" x14ac:dyDescent="0.3">
      <c r="A2632" s="29">
        <v>24</v>
      </c>
      <c r="B2632" s="29">
        <v>3</v>
      </c>
      <c r="C2632" s="29">
        <v>30</v>
      </c>
      <c r="D2632" s="28" t="s">
        <v>205</v>
      </c>
      <c r="E2632" s="28" t="s">
        <v>107</v>
      </c>
      <c r="J2632" s="28" t="str">
        <f t="shared" si="82"/>
        <v>L.03</v>
      </c>
      <c r="K2632" s="28" t="str">
        <f t="shared" si="83"/>
        <v>X.03</v>
      </c>
    </row>
    <row r="2633" spans="1:11" x14ac:dyDescent="0.3">
      <c r="A2633" s="29">
        <v>24</v>
      </c>
      <c r="B2633" s="29">
        <v>3</v>
      </c>
      <c r="C2633" s="29">
        <v>31</v>
      </c>
      <c r="D2633" s="28" t="s">
        <v>147</v>
      </c>
      <c r="E2633" s="28" t="s">
        <v>193</v>
      </c>
      <c r="J2633" s="28" t="str">
        <f t="shared" si="82"/>
        <v>V.03</v>
      </c>
      <c r="K2633" s="28" t="str">
        <f t="shared" si="83"/>
        <v>Q.03</v>
      </c>
    </row>
    <row r="2634" spans="1:11" x14ac:dyDescent="0.3">
      <c r="A2634" s="29">
        <v>24</v>
      </c>
      <c r="B2634" s="29">
        <v>3</v>
      </c>
      <c r="C2634" s="29">
        <v>32</v>
      </c>
      <c r="D2634" s="28" t="s">
        <v>77</v>
      </c>
      <c r="E2634" s="28" t="s">
        <v>170</v>
      </c>
      <c r="J2634" s="28" t="str">
        <f t="shared" si="82"/>
        <v>S.03</v>
      </c>
      <c r="K2634" s="28" t="str">
        <f t="shared" si="83"/>
        <v>G.03</v>
      </c>
    </row>
    <row r="2635" spans="1:11" x14ac:dyDescent="0.3">
      <c r="A2635" s="29">
        <v>24</v>
      </c>
      <c r="B2635" s="29">
        <v>3</v>
      </c>
      <c r="C2635" s="29">
        <v>33</v>
      </c>
      <c r="D2635" s="28" t="s">
        <v>135</v>
      </c>
      <c r="E2635" s="28" t="s">
        <v>181</v>
      </c>
      <c r="J2635" s="28" t="str">
        <f t="shared" si="82"/>
        <v>T.03</v>
      </c>
      <c r="K2635" s="28" t="str">
        <f t="shared" si="83"/>
        <v>O.03</v>
      </c>
    </row>
    <row r="2636" spans="1:11" x14ac:dyDescent="0.3">
      <c r="A2636" s="29">
        <v>24</v>
      </c>
      <c r="B2636" s="29">
        <v>3</v>
      </c>
      <c r="C2636" s="29">
        <v>34</v>
      </c>
      <c r="D2636" s="28" t="s">
        <v>36</v>
      </c>
      <c r="E2636" s="28" t="s">
        <v>53</v>
      </c>
      <c r="J2636" s="28" t="str">
        <f t="shared" si="82"/>
        <v>C.03</v>
      </c>
      <c r="K2636" s="28" t="str">
        <f t="shared" si="83"/>
        <v>A.03</v>
      </c>
    </row>
    <row r="2637" spans="1:11" x14ac:dyDescent="0.3">
      <c r="A2637" s="29">
        <v>24</v>
      </c>
      <c r="B2637" s="29">
        <v>3</v>
      </c>
      <c r="C2637" s="29">
        <v>35</v>
      </c>
      <c r="D2637" s="28" t="s">
        <v>141</v>
      </c>
      <c r="E2637" s="28" t="s">
        <v>113</v>
      </c>
      <c r="J2637" s="28" t="str">
        <f t="shared" si="82"/>
        <v>M.03</v>
      </c>
      <c r="K2637" s="28" t="str">
        <f t="shared" si="83"/>
        <v>P.03</v>
      </c>
    </row>
    <row r="2638" spans="1:11" x14ac:dyDescent="0.3">
      <c r="A2638" s="29">
        <v>24</v>
      </c>
      <c r="B2638" s="29">
        <v>3</v>
      </c>
      <c r="C2638" s="29">
        <v>36</v>
      </c>
      <c r="D2638" s="28" t="s">
        <v>101</v>
      </c>
      <c r="E2638" s="28" t="s">
        <v>187</v>
      </c>
      <c r="J2638" s="28" t="str">
        <f t="shared" si="82"/>
        <v>U.03</v>
      </c>
      <c r="K2638" s="28" t="str">
        <f t="shared" si="83"/>
        <v>K.03</v>
      </c>
    </row>
    <row r="2639" spans="1:11" x14ac:dyDescent="0.3">
      <c r="A2639" s="29">
        <v>24</v>
      </c>
      <c r="B2639" s="29">
        <v>3</v>
      </c>
      <c r="C2639" s="29">
        <v>37</v>
      </c>
      <c r="D2639" s="28" t="s">
        <v>171</v>
      </c>
      <c r="E2639" s="28" t="s">
        <v>136</v>
      </c>
      <c r="J2639" s="28" t="str">
        <f t="shared" si="82"/>
        <v>O.04</v>
      </c>
      <c r="K2639" s="28" t="str">
        <f t="shared" si="83"/>
        <v>S.04</v>
      </c>
    </row>
    <row r="2640" spans="1:11" x14ac:dyDescent="0.3">
      <c r="A2640" s="29">
        <v>24</v>
      </c>
      <c r="B2640" s="29">
        <v>3</v>
      </c>
      <c r="C2640" s="29">
        <v>38</v>
      </c>
      <c r="D2640" s="28" t="s">
        <v>114</v>
      </c>
      <c r="E2640" s="28" t="s">
        <v>154</v>
      </c>
      <c r="J2640" s="28" t="str">
        <f t="shared" si="82"/>
        <v>R.04</v>
      </c>
      <c r="K2640" s="28" t="str">
        <f t="shared" si="83"/>
        <v>M.04</v>
      </c>
    </row>
    <row r="2641" spans="1:11" x14ac:dyDescent="0.3">
      <c r="A2641" s="29">
        <v>24</v>
      </c>
      <c r="B2641" s="29">
        <v>3</v>
      </c>
      <c r="C2641" s="29">
        <v>39</v>
      </c>
      <c r="D2641" s="28" t="s">
        <v>108</v>
      </c>
      <c r="E2641" s="28" t="s">
        <v>78</v>
      </c>
      <c r="J2641" s="28" t="str">
        <f t="shared" si="82"/>
        <v>G.04</v>
      </c>
      <c r="K2641" s="28" t="str">
        <f t="shared" si="83"/>
        <v>L.04</v>
      </c>
    </row>
    <row r="2642" spans="1:11" x14ac:dyDescent="0.3">
      <c r="A2642" s="29">
        <v>24</v>
      </c>
      <c r="B2642" s="29">
        <v>3</v>
      </c>
      <c r="C2642" s="29">
        <v>40</v>
      </c>
      <c r="D2642" s="28" t="s">
        <v>48</v>
      </c>
      <c r="E2642" s="28" t="s">
        <v>96</v>
      </c>
      <c r="J2642" s="28" t="str">
        <f t="shared" si="82"/>
        <v>J.04</v>
      </c>
      <c r="K2642" s="28" t="str">
        <f t="shared" si="83"/>
        <v>B.04</v>
      </c>
    </row>
    <row r="2643" spans="1:11" x14ac:dyDescent="0.3">
      <c r="A2643" s="29">
        <v>24</v>
      </c>
      <c r="B2643" s="29">
        <v>3</v>
      </c>
      <c r="C2643" s="29">
        <v>41</v>
      </c>
      <c r="D2643" s="28" t="s">
        <v>188</v>
      </c>
      <c r="E2643" s="28" t="s">
        <v>194</v>
      </c>
      <c r="J2643" s="28" t="str">
        <f t="shared" si="82"/>
        <v>V.04</v>
      </c>
      <c r="K2643" s="28" t="str">
        <f t="shared" si="83"/>
        <v>U.04</v>
      </c>
    </row>
    <row r="2644" spans="1:11" x14ac:dyDescent="0.3">
      <c r="A2644" s="29">
        <v>24</v>
      </c>
      <c r="B2644" s="29">
        <v>3</v>
      </c>
      <c r="C2644" s="29">
        <v>42</v>
      </c>
      <c r="D2644" s="28" t="s">
        <v>84</v>
      </c>
      <c r="E2644" s="28" t="s">
        <v>38</v>
      </c>
      <c r="J2644" s="28" t="str">
        <f t="shared" si="82"/>
        <v>A.04</v>
      </c>
      <c r="K2644" s="28" t="str">
        <f t="shared" si="83"/>
        <v>H.04</v>
      </c>
    </row>
    <row r="2645" spans="1:11" x14ac:dyDescent="0.3">
      <c r="A2645" s="29">
        <v>24</v>
      </c>
      <c r="B2645" s="29">
        <v>3</v>
      </c>
      <c r="C2645" s="29">
        <v>43</v>
      </c>
      <c r="D2645" s="28" t="s">
        <v>60</v>
      </c>
      <c r="E2645" s="28" t="s">
        <v>120</v>
      </c>
      <c r="J2645" s="28" t="str">
        <f t="shared" si="82"/>
        <v>N.04</v>
      </c>
      <c r="K2645" s="28" t="str">
        <f t="shared" si="83"/>
        <v>D.04</v>
      </c>
    </row>
    <row r="2646" spans="1:11" x14ac:dyDescent="0.3">
      <c r="A2646" s="29">
        <v>24</v>
      </c>
      <c r="B2646" s="29">
        <v>3</v>
      </c>
      <c r="C2646" s="29">
        <v>44</v>
      </c>
      <c r="D2646" s="28" t="s">
        <v>102</v>
      </c>
      <c r="E2646" s="28" t="s">
        <v>72</v>
      </c>
      <c r="J2646" s="28" t="str">
        <f t="shared" si="82"/>
        <v>F.04</v>
      </c>
      <c r="K2646" s="28" t="str">
        <f t="shared" si="83"/>
        <v>K.04</v>
      </c>
    </row>
    <row r="2647" spans="1:11" x14ac:dyDescent="0.3">
      <c r="A2647" s="29">
        <v>24</v>
      </c>
      <c r="B2647" s="29">
        <v>3</v>
      </c>
      <c r="C2647" s="29">
        <v>45</v>
      </c>
      <c r="D2647" s="28" t="s">
        <v>200</v>
      </c>
      <c r="E2647" s="28" t="s">
        <v>66</v>
      </c>
      <c r="J2647" s="28" t="str">
        <f t="shared" si="82"/>
        <v>E.04</v>
      </c>
      <c r="K2647" s="28" t="str">
        <f t="shared" si="83"/>
        <v>W.04</v>
      </c>
    </row>
    <row r="2648" spans="1:11" x14ac:dyDescent="0.3">
      <c r="A2648" s="29">
        <v>24</v>
      </c>
      <c r="B2648" s="29">
        <v>3</v>
      </c>
      <c r="C2648" s="29">
        <v>46</v>
      </c>
      <c r="D2648" s="28" t="s">
        <v>54</v>
      </c>
      <c r="E2648" s="28" t="s">
        <v>148</v>
      </c>
      <c r="J2648" s="28" t="str">
        <f t="shared" si="82"/>
        <v>Q.04</v>
      </c>
      <c r="K2648" s="28" t="str">
        <f t="shared" si="83"/>
        <v>C.04</v>
      </c>
    </row>
    <row r="2649" spans="1:11" x14ac:dyDescent="0.3">
      <c r="A2649" s="29">
        <v>24</v>
      </c>
      <c r="B2649" s="29">
        <v>3</v>
      </c>
      <c r="C2649" s="29">
        <v>47</v>
      </c>
      <c r="D2649" s="28" t="s">
        <v>182</v>
      </c>
      <c r="E2649" s="28" t="s">
        <v>90</v>
      </c>
      <c r="J2649" s="28" t="str">
        <f t="shared" si="82"/>
        <v>I.04</v>
      </c>
      <c r="K2649" s="28" t="str">
        <f t="shared" si="83"/>
        <v>T.04</v>
      </c>
    </row>
    <row r="2650" spans="1:11" x14ac:dyDescent="0.3">
      <c r="A2650" s="29">
        <v>24</v>
      </c>
      <c r="B2650" s="29">
        <v>3</v>
      </c>
      <c r="C2650" s="29">
        <v>48</v>
      </c>
      <c r="D2650" s="28" t="s">
        <v>142</v>
      </c>
      <c r="E2650" s="28" t="s">
        <v>206</v>
      </c>
      <c r="J2650" s="28" t="str">
        <f t="shared" si="82"/>
        <v>X.04</v>
      </c>
      <c r="K2650" s="28" t="str">
        <f t="shared" si="83"/>
        <v>P.04</v>
      </c>
    </row>
    <row r="2651" spans="1:11" x14ac:dyDescent="0.3">
      <c r="A2651" s="29">
        <v>24</v>
      </c>
      <c r="B2651" s="29">
        <v>3</v>
      </c>
      <c r="C2651" s="29">
        <v>49</v>
      </c>
      <c r="D2651" s="28" t="s">
        <v>183</v>
      </c>
      <c r="E2651" s="28" t="s">
        <v>79</v>
      </c>
      <c r="J2651" s="28" t="str">
        <f t="shared" si="82"/>
        <v>G.05</v>
      </c>
      <c r="K2651" s="28" t="str">
        <f t="shared" si="83"/>
        <v>T.05</v>
      </c>
    </row>
    <row r="2652" spans="1:11" x14ac:dyDescent="0.3">
      <c r="A2652" s="29">
        <v>24</v>
      </c>
      <c r="B2652" s="29">
        <v>3</v>
      </c>
      <c r="C2652" s="29">
        <v>50</v>
      </c>
      <c r="D2652" s="28" t="s">
        <v>115</v>
      </c>
      <c r="E2652" s="28" t="s">
        <v>207</v>
      </c>
      <c r="J2652" s="28" t="str">
        <f t="shared" si="82"/>
        <v>X.05</v>
      </c>
      <c r="K2652" s="28" t="str">
        <f t="shared" si="83"/>
        <v>M.05</v>
      </c>
    </row>
    <row r="2653" spans="1:11" x14ac:dyDescent="0.3">
      <c r="A2653" s="29">
        <v>24</v>
      </c>
      <c r="B2653" s="29">
        <v>3</v>
      </c>
      <c r="C2653" s="29">
        <v>51</v>
      </c>
      <c r="D2653" s="28" t="s">
        <v>143</v>
      </c>
      <c r="E2653" s="28" t="s">
        <v>49</v>
      </c>
      <c r="J2653" s="28" t="str">
        <f t="shared" ref="J2653:J2716" si="84">E2653</f>
        <v>B.05</v>
      </c>
      <c r="K2653" s="28" t="str">
        <f t="shared" ref="K2653:K2716" si="85">D2653</f>
        <v>P.05</v>
      </c>
    </row>
    <row r="2654" spans="1:11" x14ac:dyDescent="0.3">
      <c r="A2654" s="29">
        <v>24</v>
      </c>
      <c r="B2654" s="29">
        <v>3</v>
      </c>
      <c r="C2654" s="29">
        <v>52</v>
      </c>
      <c r="D2654" s="28" t="s">
        <v>195</v>
      </c>
      <c r="E2654" s="28" t="s">
        <v>137</v>
      </c>
      <c r="J2654" s="28" t="str">
        <f t="shared" si="84"/>
        <v>O.05</v>
      </c>
      <c r="K2654" s="28" t="str">
        <f t="shared" si="85"/>
        <v>V.05</v>
      </c>
    </row>
    <row r="2655" spans="1:11" x14ac:dyDescent="0.3">
      <c r="A2655" s="29">
        <v>24</v>
      </c>
      <c r="B2655" s="29">
        <v>3</v>
      </c>
      <c r="C2655" s="29">
        <v>53</v>
      </c>
      <c r="D2655" s="28" t="s">
        <v>103</v>
      </c>
      <c r="E2655" s="28" t="s">
        <v>149</v>
      </c>
      <c r="J2655" s="28" t="str">
        <f t="shared" si="84"/>
        <v>Q.05</v>
      </c>
      <c r="K2655" s="28" t="str">
        <f t="shared" si="85"/>
        <v>K.05</v>
      </c>
    </row>
    <row r="2656" spans="1:11" x14ac:dyDescent="0.3">
      <c r="A2656" s="29">
        <v>24</v>
      </c>
      <c r="B2656" s="29">
        <v>3</v>
      </c>
      <c r="C2656" s="29">
        <v>54</v>
      </c>
      <c r="D2656" s="28" t="s">
        <v>121</v>
      </c>
      <c r="E2656" s="28" t="s">
        <v>155</v>
      </c>
      <c r="J2656" s="28" t="str">
        <f t="shared" si="84"/>
        <v>R.05</v>
      </c>
      <c r="K2656" s="28" t="str">
        <f t="shared" si="85"/>
        <v>N.05</v>
      </c>
    </row>
    <row r="2657" spans="1:11" x14ac:dyDescent="0.3">
      <c r="A2657" s="29">
        <v>24</v>
      </c>
      <c r="B2657" s="29">
        <v>3</v>
      </c>
      <c r="C2657" s="29">
        <v>55</v>
      </c>
      <c r="D2657" s="28" t="s">
        <v>97</v>
      </c>
      <c r="E2657" s="28" t="s">
        <v>91</v>
      </c>
      <c r="J2657" s="28" t="str">
        <f t="shared" si="84"/>
        <v>I.05</v>
      </c>
      <c r="K2657" s="28" t="str">
        <f t="shared" si="85"/>
        <v>J.05</v>
      </c>
    </row>
    <row r="2658" spans="1:11" x14ac:dyDescent="0.3">
      <c r="A2658" s="29">
        <v>24</v>
      </c>
      <c r="B2658" s="29">
        <v>3</v>
      </c>
      <c r="C2658" s="29">
        <v>56</v>
      </c>
      <c r="D2658" s="28" t="s">
        <v>61</v>
      </c>
      <c r="E2658" s="28" t="s">
        <v>67</v>
      </c>
      <c r="J2658" s="28" t="str">
        <f t="shared" si="84"/>
        <v>E.05</v>
      </c>
      <c r="K2658" s="28" t="str">
        <f t="shared" si="85"/>
        <v>D.05</v>
      </c>
    </row>
    <row r="2659" spans="1:11" x14ac:dyDescent="0.3">
      <c r="A2659" s="29">
        <v>24</v>
      </c>
      <c r="B2659" s="29">
        <v>3</v>
      </c>
      <c r="C2659" s="29">
        <v>57</v>
      </c>
      <c r="D2659" s="28" t="s">
        <v>73</v>
      </c>
      <c r="E2659" s="28" t="s">
        <v>40</v>
      </c>
      <c r="J2659" s="28" t="str">
        <f t="shared" si="84"/>
        <v>A.05</v>
      </c>
      <c r="K2659" s="28" t="str">
        <f t="shared" si="85"/>
        <v>F.05</v>
      </c>
    </row>
    <row r="2660" spans="1:11" x14ac:dyDescent="0.3">
      <c r="A2660" s="29">
        <v>24</v>
      </c>
      <c r="B2660" s="29">
        <v>3</v>
      </c>
      <c r="C2660" s="29">
        <v>58</v>
      </c>
      <c r="D2660" s="28" t="s">
        <v>172</v>
      </c>
      <c r="E2660" s="28" t="s">
        <v>85</v>
      </c>
      <c r="J2660" s="28" t="str">
        <f t="shared" si="84"/>
        <v>H.05</v>
      </c>
      <c r="K2660" s="28" t="str">
        <f t="shared" si="85"/>
        <v>S.05</v>
      </c>
    </row>
    <row r="2661" spans="1:11" x14ac:dyDescent="0.3">
      <c r="A2661" s="29">
        <v>24</v>
      </c>
      <c r="B2661" s="29">
        <v>3</v>
      </c>
      <c r="C2661" s="29">
        <v>59</v>
      </c>
      <c r="D2661" s="28" t="s">
        <v>109</v>
      </c>
      <c r="E2661" s="28" t="s">
        <v>201</v>
      </c>
      <c r="J2661" s="28" t="str">
        <f t="shared" si="84"/>
        <v>W.05</v>
      </c>
      <c r="K2661" s="28" t="str">
        <f t="shared" si="85"/>
        <v>L.05</v>
      </c>
    </row>
    <row r="2662" spans="1:11" x14ac:dyDescent="0.3">
      <c r="A2662" s="29">
        <v>24</v>
      </c>
      <c r="B2662" s="29">
        <v>3</v>
      </c>
      <c r="C2662" s="29">
        <v>60</v>
      </c>
      <c r="D2662" s="28" t="s">
        <v>55</v>
      </c>
      <c r="E2662" s="28" t="s">
        <v>189</v>
      </c>
      <c r="J2662" s="28" t="str">
        <f t="shared" si="84"/>
        <v>U.05</v>
      </c>
      <c r="K2662" s="28" t="str">
        <f t="shared" si="85"/>
        <v>C.05</v>
      </c>
    </row>
    <row r="2663" spans="1:11" x14ac:dyDescent="0.3">
      <c r="A2663" s="29">
        <v>24</v>
      </c>
      <c r="B2663" s="29">
        <v>3</v>
      </c>
      <c r="C2663" s="29">
        <v>61</v>
      </c>
      <c r="D2663" s="28" t="s">
        <v>56</v>
      </c>
      <c r="E2663" s="28" t="s">
        <v>110</v>
      </c>
      <c r="J2663" s="28" t="str">
        <f t="shared" si="84"/>
        <v>L.06</v>
      </c>
      <c r="K2663" s="28" t="str">
        <f t="shared" si="85"/>
        <v>C.06</v>
      </c>
    </row>
    <row r="2664" spans="1:11" x14ac:dyDescent="0.3">
      <c r="A2664" s="29">
        <v>24</v>
      </c>
      <c r="B2664" s="29">
        <v>3</v>
      </c>
      <c r="C2664" s="29">
        <v>62</v>
      </c>
      <c r="D2664" s="28" t="s">
        <v>138</v>
      </c>
      <c r="E2664" s="28" t="s">
        <v>50</v>
      </c>
      <c r="J2664" s="28" t="str">
        <f t="shared" si="84"/>
        <v>B.06</v>
      </c>
      <c r="K2664" s="28" t="str">
        <f t="shared" si="85"/>
        <v>O.06</v>
      </c>
    </row>
    <row r="2665" spans="1:11" x14ac:dyDescent="0.3">
      <c r="A2665" s="29">
        <v>24</v>
      </c>
      <c r="B2665" s="29">
        <v>3</v>
      </c>
      <c r="C2665" s="29">
        <v>63</v>
      </c>
      <c r="D2665" s="28" t="s">
        <v>202</v>
      </c>
      <c r="E2665" s="28" t="s">
        <v>190</v>
      </c>
      <c r="J2665" s="28" t="str">
        <f t="shared" si="84"/>
        <v>U.06</v>
      </c>
      <c r="K2665" s="28" t="str">
        <f t="shared" si="85"/>
        <v>W.06</v>
      </c>
    </row>
    <row r="2666" spans="1:11" x14ac:dyDescent="0.3">
      <c r="A2666" s="29">
        <v>24</v>
      </c>
      <c r="B2666" s="29">
        <v>3</v>
      </c>
      <c r="C2666" s="29">
        <v>64</v>
      </c>
      <c r="D2666" s="28" t="s">
        <v>144</v>
      </c>
      <c r="E2666" s="28" t="s">
        <v>86</v>
      </c>
      <c r="J2666" s="28" t="str">
        <f t="shared" si="84"/>
        <v>H.06</v>
      </c>
      <c r="K2666" s="28" t="str">
        <f t="shared" si="85"/>
        <v>P.06</v>
      </c>
    </row>
    <row r="2667" spans="1:11" x14ac:dyDescent="0.3">
      <c r="A2667" s="29">
        <v>24</v>
      </c>
      <c r="B2667" s="29">
        <v>3</v>
      </c>
      <c r="C2667" s="29">
        <v>65</v>
      </c>
      <c r="D2667" s="28" t="s">
        <v>196</v>
      </c>
      <c r="E2667" s="28" t="s">
        <v>98</v>
      </c>
      <c r="J2667" s="28" t="str">
        <f t="shared" si="84"/>
        <v>J.06</v>
      </c>
      <c r="K2667" s="28" t="str">
        <f t="shared" si="85"/>
        <v>V.06</v>
      </c>
    </row>
    <row r="2668" spans="1:11" x14ac:dyDescent="0.3">
      <c r="A2668" s="29">
        <v>24</v>
      </c>
      <c r="B2668" s="29">
        <v>3</v>
      </c>
      <c r="C2668" s="29">
        <v>66</v>
      </c>
      <c r="D2668" s="28" t="s">
        <v>184</v>
      </c>
      <c r="E2668" s="28" t="s">
        <v>104</v>
      </c>
      <c r="J2668" s="28" t="str">
        <f t="shared" si="84"/>
        <v>K.06</v>
      </c>
      <c r="K2668" s="28" t="str">
        <f t="shared" si="85"/>
        <v>T.06</v>
      </c>
    </row>
    <row r="2669" spans="1:11" x14ac:dyDescent="0.3">
      <c r="A2669" s="29">
        <v>24</v>
      </c>
      <c r="B2669" s="29">
        <v>3</v>
      </c>
      <c r="C2669" s="29">
        <v>67</v>
      </c>
      <c r="D2669" s="28" t="s">
        <v>42</v>
      </c>
      <c r="E2669" s="28" t="s">
        <v>122</v>
      </c>
      <c r="J2669" s="28" t="str">
        <f t="shared" si="84"/>
        <v>N.06</v>
      </c>
      <c r="K2669" s="28" t="str">
        <f t="shared" si="85"/>
        <v>A.06</v>
      </c>
    </row>
    <row r="2670" spans="1:11" x14ac:dyDescent="0.3">
      <c r="A2670" s="29">
        <v>24</v>
      </c>
      <c r="B2670" s="29">
        <v>3</v>
      </c>
      <c r="C2670" s="29">
        <v>68</v>
      </c>
      <c r="D2670" s="28" t="s">
        <v>92</v>
      </c>
      <c r="E2670" s="28" t="s">
        <v>156</v>
      </c>
      <c r="J2670" s="28" t="str">
        <f t="shared" si="84"/>
        <v>R.06</v>
      </c>
      <c r="K2670" s="28" t="str">
        <f t="shared" si="85"/>
        <v>I.06</v>
      </c>
    </row>
    <row r="2671" spans="1:11" x14ac:dyDescent="0.3">
      <c r="A2671" s="29">
        <v>24</v>
      </c>
      <c r="B2671" s="29">
        <v>3</v>
      </c>
      <c r="C2671" s="29">
        <v>69</v>
      </c>
      <c r="D2671" s="28" t="s">
        <v>150</v>
      </c>
      <c r="E2671" s="28" t="s">
        <v>116</v>
      </c>
      <c r="J2671" s="28" t="str">
        <f t="shared" si="84"/>
        <v>M.06</v>
      </c>
      <c r="K2671" s="28" t="str">
        <f t="shared" si="85"/>
        <v>Q.06</v>
      </c>
    </row>
    <row r="2672" spans="1:11" x14ac:dyDescent="0.3">
      <c r="A2672" s="29">
        <v>24</v>
      </c>
      <c r="B2672" s="29">
        <v>3</v>
      </c>
      <c r="C2672" s="29">
        <v>70</v>
      </c>
      <c r="D2672" s="28" t="s">
        <v>74</v>
      </c>
      <c r="E2672" s="28" t="s">
        <v>68</v>
      </c>
      <c r="J2672" s="28" t="str">
        <f t="shared" si="84"/>
        <v>E.06</v>
      </c>
      <c r="K2672" s="28" t="str">
        <f t="shared" si="85"/>
        <v>F.06</v>
      </c>
    </row>
    <row r="2673" spans="1:11" x14ac:dyDescent="0.3">
      <c r="A2673" s="29">
        <v>24</v>
      </c>
      <c r="B2673" s="29">
        <v>3</v>
      </c>
      <c r="C2673" s="29">
        <v>71</v>
      </c>
      <c r="D2673" s="28" t="s">
        <v>62</v>
      </c>
      <c r="E2673" s="28" t="s">
        <v>173</v>
      </c>
      <c r="J2673" s="28" t="str">
        <f t="shared" si="84"/>
        <v>S.06</v>
      </c>
      <c r="K2673" s="28" t="str">
        <f t="shared" si="85"/>
        <v>D.06</v>
      </c>
    </row>
    <row r="2674" spans="1:11" x14ac:dyDescent="0.3">
      <c r="A2674" s="29">
        <v>24</v>
      </c>
      <c r="B2674" s="29">
        <v>3</v>
      </c>
      <c r="C2674" s="29">
        <v>72</v>
      </c>
      <c r="D2674" s="28" t="s">
        <v>80</v>
      </c>
      <c r="E2674" s="28" t="s">
        <v>208</v>
      </c>
      <c r="J2674" s="28" t="str">
        <f t="shared" si="84"/>
        <v>X.06</v>
      </c>
      <c r="K2674" s="28" t="str">
        <f t="shared" si="85"/>
        <v>G.06</v>
      </c>
    </row>
    <row r="2675" spans="1:11" x14ac:dyDescent="0.3">
      <c r="A2675" s="29">
        <v>25</v>
      </c>
      <c r="B2675" s="29">
        <v>1</v>
      </c>
      <c r="C2675" s="29">
        <v>1</v>
      </c>
      <c r="D2675" s="28" t="s">
        <v>185</v>
      </c>
      <c r="E2675" s="28" t="s">
        <v>139</v>
      </c>
      <c r="J2675" s="28" t="str">
        <f t="shared" si="84"/>
        <v>P.01</v>
      </c>
      <c r="K2675" s="28" t="str">
        <f t="shared" si="85"/>
        <v>U.01</v>
      </c>
    </row>
    <row r="2676" spans="1:11" x14ac:dyDescent="0.3">
      <c r="A2676" s="29">
        <v>25</v>
      </c>
      <c r="B2676" s="29">
        <v>1</v>
      </c>
      <c r="C2676" s="29">
        <v>2</v>
      </c>
      <c r="D2676" s="28" t="s">
        <v>51</v>
      </c>
      <c r="E2676" s="28" t="s">
        <v>75</v>
      </c>
      <c r="J2676" s="28" t="str">
        <f t="shared" si="84"/>
        <v>G.01</v>
      </c>
      <c r="K2676" s="28" t="str">
        <f t="shared" si="85"/>
        <v>C.01</v>
      </c>
    </row>
    <row r="2677" spans="1:11" x14ac:dyDescent="0.3">
      <c r="A2677" s="29">
        <v>25</v>
      </c>
      <c r="B2677" s="29">
        <v>1</v>
      </c>
      <c r="C2677" s="29">
        <v>3</v>
      </c>
      <c r="D2677" s="28" t="s">
        <v>151</v>
      </c>
      <c r="E2677" s="28" t="s">
        <v>111</v>
      </c>
      <c r="J2677" s="28" t="str">
        <f t="shared" si="84"/>
        <v>M.01</v>
      </c>
      <c r="K2677" s="28" t="str">
        <f t="shared" si="85"/>
        <v>R.01</v>
      </c>
    </row>
    <row r="2678" spans="1:11" x14ac:dyDescent="0.3">
      <c r="A2678" s="29">
        <v>25</v>
      </c>
      <c r="B2678" s="29">
        <v>1</v>
      </c>
      <c r="C2678" s="29">
        <v>4</v>
      </c>
      <c r="D2678" s="28" t="s">
        <v>32</v>
      </c>
      <c r="E2678" s="28" t="s">
        <v>69</v>
      </c>
      <c r="J2678" s="28" t="str">
        <f t="shared" si="84"/>
        <v>F.01</v>
      </c>
      <c r="K2678" s="28" t="str">
        <f t="shared" si="85"/>
        <v>A.01</v>
      </c>
    </row>
    <row r="2679" spans="1:11" x14ac:dyDescent="0.3">
      <c r="A2679" s="29">
        <v>25</v>
      </c>
      <c r="B2679" s="29">
        <v>1</v>
      </c>
      <c r="C2679" s="29">
        <v>5</v>
      </c>
      <c r="D2679" s="28" t="s">
        <v>81</v>
      </c>
      <c r="E2679" s="28" t="s">
        <v>127</v>
      </c>
      <c r="J2679" s="28" t="str">
        <f t="shared" si="84"/>
        <v>O.01</v>
      </c>
      <c r="K2679" s="28" t="str">
        <f t="shared" si="85"/>
        <v>H.01</v>
      </c>
    </row>
    <row r="2680" spans="1:11" x14ac:dyDescent="0.3">
      <c r="A2680" s="29">
        <v>25</v>
      </c>
      <c r="B2680" s="29">
        <v>1</v>
      </c>
      <c r="C2680" s="29">
        <v>6</v>
      </c>
      <c r="D2680" s="28" t="s">
        <v>105</v>
      </c>
      <c r="E2680" s="28" t="s">
        <v>191</v>
      </c>
      <c r="J2680" s="28" t="str">
        <f t="shared" si="84"/>
        <v>V.01</v>
      </c>
      <c r="K2680" s="28" t="str">
        <f t="shared" si="85"/>
        <v>L.01</v>
      </c>
    </row>
    <row r="2681" spans="1:11" x14ac:dyDescent="0.3">
      <c r="A2681" s="29">
        <v>25</v>
      </c>
      <c r="B2681" s="29">
        <v>1</v>
      </c>
      <c r="C2681" s="29">
        <v>7</v>
      </c>
      <c r="D2681" s="28" t="s">
        <v>93</v>
      </c>
      <c r="E2681" s="28" t="s">
        <v>145</v>
      </c>
      <c r="J2681" s="28" t="str">
        <f t="shared" si="84"/>
        <v>Q.01</v>
      </c>
      <c r="K2681" s="28" t="str">
        <f t="shared" si="85"/>
        <v>J.01</v>
      </c>
    </row>
    <row r="2682" spans="1:11" x14ac:dyDescent="0.3">
      <c r="A2682" s="29">
        <v>25</v>
      </c>
      <c r="B2682" s="29">
        <v>1</v>
      </c>
      <c r="C2682" s="29">
        <v>8</v>
      </c>
      <c r="D2682" s="28" t="s">
        <v>63</v>
      </c>
      <c r="E2682" s="28" t="s">
        <v>117</v>
      </c>
      <c r="J2682" s="28" t="str">
        <f t="shared" si="84"/>
        <v>N.01</v>
      </c>
      <c r="K2682" s="28" t="str">
        <f t="shared" si="85"/>
        <v>E.01</v>
      </c>
    </row>
    <row r="2683" spans="1:11" x14ac:dyDescent="0.3">
      <c r="A2683" s="29">
        <v>25</v>
      </c>
      <c r="B2683" s="29">
        <v>1</v>
      </c>
      <c r="C2683" s="29">
        <v>9</v>
      </c>
      <c r="D2683" s="28" t="s">
        <v>179</v>
      </c>
      <c r="E2683" s="28" t="s">
        <v>99</v>
      </c>
      <c r="J2683" s="28" t="str">
        <f t="shared" si="84"/>
        <v>K.01</v>
      </c>
      <c r="K2683" s="28" t="str">
        <f t="shared" si="85"/>
        <v>T.01</v>
      </c>
    </row>
    <row r="2684" spans="1:11" x14ac:dyDescent="0.3">
      <c r="A2684" s="29">
        <v>25</v>
      </c>
      <c r="B2684" s="29">
        <v>1</v>
      </c>
      <c r="C2684" s="29">
        <v>10</v>
      </c>
      <c r="D2684" s="28" t="s">
        <v>57</v>
      </c>
      <c r="E2684" s="28" t="s">
        <v>87</v>
      </c>
      <c r="J2684" s="28" t="str">
        <f t="shared" si="84"/>
        <v>I.01</v>
      </c>
      <c r="K2684" s="28" t="str">
        <f t="shared" si="85"/>
        <v>D.01</v>
      </c>
    </row>
    <row r="2685" spans="1:11" x14ac:dyDescent="0.3">
      <c r="A2685" s="29">
        <v>25</v>
      </c>
      <c r="B2685" s="29">
        <v>1</v>
      </c>
      <c r="C2685" s="29">
        <v>11</v>
      </c>
      <c r="D2685" s="28" t="s">
        <v>45</v>
      </c>
      <c r="E2685" s="28" t="s">
        <v>168</v>
      </c>
      <c r="J2685" s="28" t="str">
        <f t="shared" si="84"/>
        <v>S.01</v>
      </c>
      <c r="K2685" s="28" t="str">
        <f t="shared" si="85"/>
        <v>B.01</v>
      </c>
    </row>
    <row r="2686" spans="1:11" x14ac:dyDescent="0.3">
      <c r="A2686" s="29">
        <v>25</v>
      </c>
      <c r="B2686" s="29">
        <v>1</v>
      </c>
      <c r="C2686" s="29">
        <v>12</v>
      </c>
      <c r="D2686" s="28" t="s">
        <v>197</v>
      </c>
      <c r="E2686" s="28" t="s">
        <v>203</v>
      </c>
      <c r="J2686" s="28" t="str">
        <f t="shared" si="84"/>
        <v>X.01</v>
      </c>
      <c r="K2686" s="28" t="str">
        <f t="shared" si="85"/>
        <v>W.01</v>
      </c>
    </row>
    <row r="2687" spans="1:11" x14ac:dyDescent="0.3">
      <c r="A2687" s="29">
        <v>25</v>
      </c>
      <c r="B2687" s="29">
        <v>1</v>
      </c>
      <c r="C2687" s="29">
        <v>13</v>
      </c>
      <c r="D2687" s="28" t="s">
        <v>134</v>
      </c>
      <c r="E2687" s="28" t="s">
        <v>209</v>
      </c>
      <c r="J2687" s="28" t="str">
        <f t="shared" si="84"/>
        <v>Y.01</v>
      </c>
      <c r="K2687" s="28" t="str">
        <f t="shared" si="85"/>
        <v>O.02</v>
      </c>
    </row>
    <row r="2688" spans="1:11" x14ac:dyDescent="0.3">
      <c r="A2688" s="29">
        <v>25</v>
      </c>
      <c r="B2688" s="29">
        <v>1</v>
      </c>
      <c r="C2688" s="29">
        <v>14</v>
      </c>
      <c r="D2688" s="28" t="s">
        <v>180</v>
      </c>
      <c r="E2688" s="28" t="s">
        <v>112</v>
      </c>
      <c r="J2688" s="28" t="str">
        <f t="shared" si="84"/>
        <v>M.02</v>
      </c>
      <c r="K2688" s="28" t="str">
        <f t="shared" si="85"/>
        <v>T.02</v>
      </c>
    </row>
    <row r="2689" spans="1:11" x14ac:dyDescent="0.3">
      <c r="A2689" s="29">
        <v>25</v>
      </c>
      <c r="B2689" s="29">
        <v>1</v>
      </c>
      <c r="C2689" s="29">
        <v>15</v>
      </c>
      <c r="D2689" s="28" t="s">
        <v>52</v>
      </c>
      <c r="E2689" s="28" t="s">
        <v>186</v>
      </c>
      <c r="J2689" s="28" t="str">
        <f t="shared" si="84"/>
        <v>U.02</v>
      </c>
      <c r="K2689" s="28" t="str">
        <f t="shared" si="85"/>
        <v>C.02</v>
      </c>
    </row>
    <row r="2690" spans="1:11" x14ac:dyDescent="0.3">
      <c r="A2690" s="29">
        <v>25</v>
      </c>
      <c r="B2690" s="29">
        <v>1</v>
      </c>
      <c r="C2690" s="29">
        <v>16</v>
      </c>
      <c r="D2690" s="28" t="s">
        <v>82</v>
      </c>
      <c r="E2690" s="28" t="s">
        <v>140</v>
      </c>
      <c r="J2690" s="28" t="str">
        <f t="shared" si="84"/>
        <v>P.02</v>
      </c>
      <c r="K2690" s="28" t="str">
        <f t="shared" si="85"/>
        <v>H.02</v>
      </c>
    </row>
    <row r="2691" spans="1:11" x14ac:dyDescent="0.3">
      <c r="A2691" s="29">
        <v>25</v>
      </c>
      <c r="B2691" s="29">
        <v>1</v>
      </c>
      <c r="C2691" s="29">
        <v>17</v>
      </c>
      <c r="D2691" s="28" t="s">
        <v>94</v>
      </c>
      <c r="E2691" s="28" t="s">
        <v>88</v>
      </c>
      <c r="J2691" s="28" t="str">
        <f t="shared" si="84"/>
        <v>I.02</v>
      </c>
      <c r="K2691" s="28" t="str">
        <f t="shared" si="85"/>
        <v>J.02</v>
      </c>
    </row>
    <row r="2692" spans="1:11" x14ac:dyDescent="0.3">
      <c r="A2692" s="29">
        <v>25</v>
      </c>
      <c r="B2692" s="29">
        <v>1</v>
      </c>
      <c r="C2692" s="29">
        <v>18</v>
      </c>
      <c r="D2692" s="28" t="s">
        <v>100</v>
      </c>
      <c r="E2692" s="28" t="s">
        <v>34</v>
      </c>
      <c r="J2692" s="28" t="str">
        <f t="shared" si="84"/>
        <v>A.02</v>
      </c>
      <c r="K2692" s="28" t="str">
        <f t="shared" si="85"/>
        <v>K.02</v>
      </c>
    </row>
    <row r="2693" spans="1:11" x14ac:dyDescent="0.3">
      <c r="A2693" s="29">
        <v>25</v>
      </c>
      <c r="B2693" s="29">
        <v>1</v>
      </c>
      <c r="C2693" s="29">
        <v>19</v>
      </c>
      <c r="D2693" s="28" t="s">
        <v>70</v>
      </c>
      <c r="E2693" s="28" t="s">
        <v>210</v>
      </c>
      <c r="J2693" s="28" t="str">
        <f t="shared" si="84"/>
        <v>Y.02</v>
      </c>
      <c r="K2693" s="28" t="str">
        <f t="shared" si="85"/>
        <v>F.02</v>
      </c>
    </row>
    <row r="2694" spans="1:11" x14ac:dyDescent="0.3">
      <c r="A2694" s="29">
        <v>25</v>
      </c>
      <c r="B2694" s="29">
        <v>1</v>
      </c>
      <c r="C2694" s="29">
        <v>20</v>
      </c>
      <c r="D2694" s="28" t="s">
        <v>46</v>
      </c>
      <c r="E2694" s="28" t="s">
        <v>146</v>
      </c>
      <c r="J2694" s="28" t="str">
        <f t="shared" si="84"/>
        <v>Q.02</v>
      </c>
      <c r="K2694" s="28" t="str">
        <f t="shared" si="85"/>
        <v>B.02</v>
      </c>
    </row>
    <row r="2695" spans="1:11" x14ac:dyDescent="0.3">
      <c r="A2695" s="29">
        <v>25</v>
      </c>
      <c r="B2695" s="29">
        <v>1</v>
      </c>
      <c r="C2695" s="29">
        <v>21</v>
      </c>
      <c r="D2695" s="28" t="s">
        <v>64</v>
      </c>
      <c r="E2695" s="28" t="s">
        <v>169</v>
      </c>
      <c r="J2695" s="28" t="str">
        <f t="shared" si="84"/>
        <v>S.02</v>
      </c>
      <c r="K2695" s="28" t="str">
        <f t="shared" si="85"/>
        <v>E.02</v>
      </c>
    </row>
    <row r="2696" spans="1:11" x14ac:dyDescent="0.3">
      <c r="A2696" s="29">
        <v>25</v>
      </c>
      <c r="B2696" s="29">
        <v>1</v>
      </c>
      <c r="C2696" s="29">
        <v>22</v>
      </c>
      <c r="D2696" s="28" t="s">
        <v>152</v>
      </c>
      <c r="E2696" s="28" t="s">
        <v>204</v>
      </c>
      <c r="J2696" s="28" t="str">
        <f t="shared" si="84"/>
        <v>X.02</v>
      </c>
      <c r="K2696" s="28" t="str">
        <f t="shared" si="85"/>
        <v>R.02</v>
      </c>
    </row>
    <row r="2697" spans="1:11" x14ac:dyDescent="0.3">
      <c r="A2697" s="29">
        <v>25</v>
      </c>
      <c r="B2697" s="29">
        <v>1</v>
      </c>
      <c r="C2697" s="29">
        <v>23</v>
      </c>
      <c r="D2697" s="28" t="s">
        <v>198</v>
      </c>
      <c r="E2697" s="28" t="s">
        <v>106</v>
      </c>
      <c r="J2697" s="28" t="str">
        <f t="shared" si="84"/>
        <v>L.02</v>
      </c>
      <c r="K2697" s="28" t="str">
        <f t="shared" si="85"/>
        <v>W.02</v>
      </c>
    </row>
    <row r="2698" spans="1:11" x14ac:dyDescent="0.3">
      <c r="A2698" s="29">
        <v>25</v>
      </c>
      <c r="B2698" s="29">
        <v>1</v>
      </c>
      <c r="C2698" s="29">
        <v>24</v>
      </c>
      <c r="D2698" s="28" t="s">
        <v>76</v>
      </c>
      <c r="E2698" s="28" t="s">
        <v>118</v>
      </c>
      <c r="J2698" s="28" t="str">
        <f t="shared" si="84"/>
        <v>N.02</v>
      </c>
      <c r="K2698" s="28" t="str">
        <f t="shared" si="85"/>
        <v>G.02</v>
      </c>
    </row>
    <row r="2699" spans="1:11" x14ac:dyDescent="0.3">
      <c r="A2699" s="29">
        <v>25</v>
      </c>
      <c r="B2699" s="29">
        <v>1</v>
      </c>
      <c r="C2699" s="29">
        <v>25</v>
      </c>
      <c r="D2699" s="28" t="s">
        <v>58</v>
      </c>
      <c r="E2699" s="28" t="s">
        <v>192</v>
      </c>
      <c r="J2699" s="28" t="str">
        <f t="shared" si="84"/>
        <v>V.02</v>
      </c>
      <c r="K2699" s="28" t="str">
        <f t="shared" si="85"/>
        <v>D.02</v>
      </c>
    </row>
    <row r="2700" spans="1:11" x14ac:dyDescent="0.3">
      <c r="A2700" s="29">
        <v>25</v>
      </c>
      <c r="B2700" s="29">
        <v>1</v>
      </c>
      <c r="C2700" s="29">
        <v>26</v>
      </c>
      <c r="D2700" s="28" t="s">
        <v>89</v>
      </c>
      <c r="E2700" s="28" t="s">
        <v>135</v>
      </c>
      <c r="J2700" s="28" t="str">
        <f t="shared" si="84"/>
        <v>O.03</v>
      </c>
      <c r="K2700" s="28" t="str">
        <f t="shared" si="85"/>
        <v>I.03</v>
      </c>
    </row>
    <row r="2701" spans="1:11" x14ac:dyDescent="0.3">
      <c r="A2701" s="29">
        <v>25</v>
      </c>
      <c r="B2701" s="29">
        <v>1</v>
      </c>
      <c r="C2701" s="29">
        <v>27</v>
      </c>
      <c r="D2701" s="28" t="s">
        <v>199</v>
      </c>
      <c r="E2701" s="28" t="s">
        <v>170</v>
      </c>
      <c r="J2701" s="28" t="str">
        <f t="shared" si="84"/>
        <v>S.03</v>
      </c>
      <c r="K2701" s="28" t="str">
        <f t="shared" si="85"/>
        <v>W.03</v>
      </c>
    </row>
    <row r="2702" spans="1:11" x14ac:dyDescent="0.3">
      <c r="A2702" s="29">
        <v>25</v>
      </c>
      <c r="B2702" s="29">
        <v>1</v>
      </c>
      <c r="C2702" s="29">
        <v>28</v>
      </c>
      <c r="D2702" s="28" t="s">
        <v>211</v>
      </c>
      <c r="E2702" s="28" t="s">
        <v>141</v>
      </c>
      <c r="J2702" s="28" t="str">
        <f t="shared" si="84"/>
        <v>P.03</v>
      </c>
      <c r="K2702" s="28" t="str">
        <f t="shared" si="85"/>
        <v>Y.03</v>
      </c>
    </row>
    <row r="2703" spans="1:11" x14ac:dyDescent="0.3">
      <c r="A2703" s="29">
        <v>25</v>
      </c>
      <c r="B2703" s="29">
        <v>1</v>
      </c>
      <c r="C2703" s="29">
        <v>29</v>
      </c>
      <c r="D2703" s="28" t="s">
        <v>113</v>
      </c>
      <c r="E2703" s="28" t="s">
        <v>187</v>
      </c>
      <c r="J2703" s="28" t="str">
        <f t="shared" si="84"/>
        <v>U.03</v>
      </c>
      <c r="K2703" s="28" t="str">
        <f t="shared" si="85"/>
        <v>M.03</v>
      </c>
    </row>
    <row r="2704" spans="1:11" x14ac:dyDescent="0.3">
      <c r="A2704" s="29">
        <v>25</v>
      </c>
      <c r="B2704" s="29">
        <v>1</v>
      </c>
      <c r="C2704" s="29">
        <v>30</v>
      </c>
      <c r="D2704" s="28" t="s">
        <v>95</v>
      </c>
      <c r="E2704" s="28" t="s">
        <v>181</v>
      </c>
      <c r="J2704" s="28" t="str">
        <f t="shared" si="84"/>
        <v>T.03</v>
      </c>
      <c r="K2704" s="28" t="str">
        <f t="shared" si="85"/>
        <v>J.03</v>
      </c>
    </row>
    <row r="2705" spans="1:11" x14ac:dyDescent="0.3">
      <c r="A2705" s="29">
        <v>25</v>
      </c>
      <c r="B2705" s="29">
        <v>1</v>
      </c>
      <c r="C2705" s="29">
        <v>31</v>
      </c>
      <c r="D2705" s="28" t="s">
        <v>119</v>
      </c>
      <c r="E2705" s="28" t="s">
        <v>193</v>
      </c>
      <c r="J2705" s="28" t="str">
        <f t="shared" si="84"/>
        <v>V.03</v>
      </c>
      <c r="K2705" s="28" t="str">
        <f t="shared" si="85"/>
        <v>N.03</v>
      </c>
    </row>
    <row r="2706" spans="1:11" x14ac:dyDescent="0.3">
      <c r="A2706" s="29">
        <v>25</v>
      </c>
      <c r="B2706" s="29">
        <v>1</v>
      </c>
      <c r="C2706" s="29">
        <v>32</v>
      </c>
      <c r="D2706" s="28" t="s">
        <v>36</v>
      </c>
      <c r="E2706" s="28" t="s">
        <v>83</v>
      </c>
      <c r="J2706" s="28" t="str">
        <f t="shared" si="84"/>
        <v>H.03</v>
      </c>
      <c r="K2706" s="28" t="str">
        <f t="shared" si="85"/>
        <v>A.03</v>
      </c>
    </row>
    <row r="2707" spans="1:11" x14ac:dyDescent="0.3">
      <c r="A2707" s="29">
        <v>25</v>
      </c>
      <c r="B2707" s="29">
        <v>1</v>
      </c>
      <c r="C2707" s="29">
        <v>33</v>
      </c>
      <c r="D2707" s="28" t="s">
        <v>71</v>
      </c>
      <c r="E2707" s="28" t="s">
        <v>147</v>
      </c>
      <c r="J2707" s="28" t="str">
        <f t="shared" si="84"/>
        <v>Q.03</v>
      </c>
      <c r="K2707" s="28" t="str">
        <f t="shared" si="85"/>
        <v>F.03</v>
      </c>
    </row>
    <row r="2708" spans="1:11" x14ac:dyDescent="0.3">
      <c r="A2708" s="29">
        <v>25</v>
      </c>
      <c r="B2708" s="29">
        <v>1</v>
      </c>
      <c r="C2708" s="29">
        <v>34</v>
      </c>
      <c r="D2708" s="28" t="s">
        <v>47</v>
      </c>
      <c r="E2708" s="28" t="s">
        <v>53</v>
      </c>
      <c r="J2708" s="28" t="str">
        <f t="shared" si="84"/>
        <v>C.03</v>
      </c>
      <c r="K2708" s="28" t="str">
        <f t="shared" si="85"/>
        <v>B.03</v>
      </c>
    </row>
    <row r="2709" spans="1:11" x14ac:dyDescent="0.3">
      <c r="A2709" s="29">
        <v>25</v>
      </c>
      <c r="B2709" s="29">
        <v>1</v>
      </c>
      <c r="C2709" s="29">
        <v>35</v>
      </c>
      <c r="D2709" s="28" t="s">
        <v>153</v>
      </c>
      <c r="E2709" s="28" t="s">
        <v>101</v>
      </c>
      <c r="J2709" s="28" t="str">
        <f t="shared" si="84"/>
        <v>K.03</v>
      </c>
      <c r="K2709" s="28" t="str">
        <f t="shared" si="85"/>
        <v>R.03</v>
      </c>
    </row>
    <row r="2710" spans="1:11" x14ac:dyDescent="0.3">
      <c r="A2710" s="29">
        <v>25</v>
      </c>
      <c r="B2710" s="29">
        <v>1</v>
      </c>
      <c r="C2710" s="29">
        <v>36</v>
      </c>
      <c r="D2710" s="28" t="s">
        <v>59</v>
      </c>
      <c r="E2710" s="28" t="s">
        <v>65</v>
      </c>
      <c r="J2710" s="28" t="str">
        <f t="shared" si="84"/>
        <v>E.03</v>
      </c>
      <c r="K2710" s="28" t="str">
        <f t="shared" si="85"/>
        <v>D.03</v>
      </c>
    </row>
    <row r="2711" spans="1:11" x14ac:dyDescent="0.3">
      <c r="A2711" s="29">
        <v>25</v>
      </c>
      <c r="B2711" s="29">
        <v>1</v>
      </c>
      <c r="C2711" s="29">
        <v>37</v>
      </c>
      <c r="D2711" s="28" t="s">
        <v>205</v>
      </c>
      <c r="E2711" s="28" t="s">
        <v>107</v>
      </c>
      <c r="J2711" s="28" t="str">
        <f t="shared" si="84"/>
        <v>L.03</v>
      </c>
      <c r="K2711" s="28" t="str">
        <f t="shared" si="85"/>
        <v>X.03</v>
      </c>
    </row>
    <row r="2712" spans="1:11" x14ac:dyDescent="0.3">
      <c r="A2712" s="29">
        <v>25</v>
      </c>
      <c r="B2712" s="29">
        <v>1</v>
      </c>
      <c r="C2712" s="29">
        <v>38</v>
      </c>
      <c r="D2712" s="28" t="s">
        <v>38</v>
      </c>
      <c r="E2712" s="28" t="s">
        <v>77</v>
      </c>
      <c r="J2712" s="28" t="str">
        <f t="shared" si="84"/>
        <v>G.03</v>
      </c>
      <c r="K2712" s="28" t="str">
        <f t="shared" si="85"/>
        <v>A.04</v>
      </c>
    </row>
    <row r="2713" spans="1:11" x14ac:dyDescent="0.3">
      <c r="A2713" s="29">
        <v>25</v>
      </c>
      <c r="B2713" s="29">
        <v>1</v>
      </c>
      <c r="C2713" s="29">
        <v>39</v>
      </c>
      <c r="D2713" s="28" t="s">
        <v>102</v>
      </c>
      <c r="E2713" s="28" t="s">
        <v>90</v>
      </c>
      <c r="J2713" s="28" t="str">
        <f t="shared" si="84"/>
        <v>I.04</v>
      </c>
      <c r="K2713" s="28" t="str">
        <f t="shared" si="85"/>
        <v>K.04</v>
      </c>
    </row>
    <row r="2714" spans="1:11" x14ac:dyDescent="0.3">
      <c r="A2714" s="29">
        <v>25</v>
      </c>
      <c r="B2714" s="29">
        <v>1</v>
      </c>
      <c r="C2714" s="29">
        <v>40</v>
      </c>
      <c r="D2714" s="28" t="s">
        <v>148</v>
      </c>
      <c r="E2714" s="28" t="s">
        <v>206</v>
      </c>
      <c r="J2714" s="28" t="str">
        <f t="shared" si="84"/>
        <v>X.04</v>
      </c>
      <c r="K2714" s="28" t="str">
        <f t="shared" si="85"/>
        <v>Q.04</v>
      </c>
    </row>
    <row r="2715" spans="1:11" x14ac:dyDescent="0.3">
      <c r="A2715" s="29">
        <v>25</v>
      </c>
      <c r="B2715" s="29">
        <v>1</v>
      </c>
      <c r="C2715" s="29">
        <v>41</v>
      </c>
      <c r="D2715" s="28" t="s">
        <v>114</v>
      </c>
      <c r="E2715" s="28" t="s">
        <v>120</v>
      </c>
      <c r="J2715" s="28" t="str">
        <f t="shared" si="84"/>
        <v>N.04</v>
      </c>
      <c r="K2715" s="28" t="str">
        <f t="shared" si="85"/>
        <v>M.04</v>
      </c>
    </row>
    <row r="2716" spans="1:11" x14ac:dyDescent="0.3">
      <c r="A2716" s="29">
        <v>25</v>
      </c>
      <c r="B2716" s="29">
        <v>1</v>
      </c>
      <c r="C2716" s="29">
        <v>42</v>
      </c>
      <c r="D2716" s="28" t="s">
        <v>142</v>
      </c>
      <c r="E2716" s="28" t="s">
        <v>78</v>
      </c>
      <c r="J2716" s="28" t="str">
        <f t="shared" si="84"/>
        <v>G.04</v>
      </c>
      <c r="K2716" s="28" t="str">
        <f t="shared" si="85"/>
        <v>P.04</v>
      </c>
    </row>
    <row r="2717" spans="1:11" x14ac:dyDescent="0.3">
      <c r="A2717" s="29">
        <v>25</v>
      </c>
      <c r="B2717" s="29">
        <v>1</v>
      </c>
      <c r="C2717" s="29">
        <v>43</v>
      </c>
      <c r="D2717" s="28" t="s">
        <v>188</v>
      </c>
      <c r="E2717" s="28" t="s">
        <v>182</v>
      </c>
      <c r="J2717" s="28" t="str">
        <f t="shared" ref="J2717:J2780" si="86">E2717</f>
        <v>T.04</v>
      </c>
      <c r="K2717" s="28" t="str">
        <f t="shared" ref="K2717:K2780" si="87">D2717</f>
        <v>U.04</v>
      </c>
    </row>
    <row r="2718" spans="1:11" x14ac:dyDescent="0.3">
      <c r="A2718" s="29">
        <v>25</v>
      </c>
      <c r="B2718" s="29">
        <v>1</v>
      </c>
      <c r="C2718" s="29">
        <v>44</v>
      </c>
      <c r="D2718" s="28" t="s">
        <v>66</v>
      </c>
      <c r="E2718" s="28" t="s">
        <v>84</v>
      </c>
      <c r="J2718" s="28" t="str">
        <f t="shared" si="86"/>
        <v>H.04</v>
      </c>
      <c r="K2718" s="28" t="str">
        <f t="shared" si="87"/>
        <v>E.04</v>
      </c>
    </row>
    <row r="2719" spans="1:11" x14ac:dyDescent="0.3">
      <c r="A2719" s="29">
        <v>25</v>
      </c>
      <c r="B2719" s="29">
        <v>1</v>
      </c>
      <c r="C2719" s="29">
        <v>45</v>
      </c>
      <c r="D2719" s="28" t="s">
        <v>136</v>
      </c>
      <c r="E2719" s="28" t="s">
        <v>60</v>
      </c>
      <c r="J2719" s="28" t="str">
        <f t="shared" si="86"/>
        <v>D.04</v>
      </c>
      <c r="K2719" s="28" t="str">
        <f t="shared" si="87"/>
        <v>O.04</v>
      </c>
    </row>
    <row r="2720" spans="1:11" x14ac:dyDescent="0.3">
      <c r="A2720" s="29">
        <v>25</v>
      </c>
      <c r="B2720" s="29">
        <v>1</v>
      </c>
      <c r="C2720" s="29">
        <v>46</v>
      </c>
      <c r="D2720" s="28" t="s">
        <v>72</v>
      </c>
      <c r="E2720" s="28" t="s">
        <v>48</v>
      </c>
      <c r="J2720" s="28" t="str">
        <f t="shared" si="86"/>
        <v>B.04</v>
      </c>
      <c r="K2720" s="28" t="str">
        <f t="shared" si="87"/>
        <v>F.04</v>
      </c>
    </row>
    <row r="2721" spans="1:11" x14ac:dyDescent="0.3">
      <c r="A2721" s="29">
        <v>25</v>
      </c>
      <c r="B2721" s="29">
        <v>1</v>
      </c>
      <c r="C2721" s="29">
        <v>47</v>
      </c>
      <c r="D2721" s="28" t="s">
        <v>108</v>
      </c>
      <c r="E2721" s="28" t="s">
        <v>154</v>
      </c>
      <c r="J2721" s="28" t="str">
        <f t="shared" si="86"/>
        <v>R.04</v>
      </c>
      <c r="K2721" s="28" t="str">
        <f t="shared" si="87"/>
        <v>L.04</v>
      </c>
    </row>
    <row r="2722" spans="1:11" x14ac:dyDescent="0.3">
      <c r="A2722" s="29">
        <v>25</v>
      </c>
      <c r="B2722" s="29">
        <v>1</v>
      </c>
      <c r="C2722" s="29">
        <v>48</v>
      </c>
      <c r="D2722" s="28" t="s">
        <v>171</v>
      </c>
      <c r="E2722" s="28" t="s">
        <v>212</v>
      </c>
      <c r="J2722" s="28" t="str">
        <f t="shared" si="86"/>
        <v>Y.04</v>
      </c>
      <c r="K2722" s="28" t="str">
        <f t="shared" si="87"/>
        <v>S.04</v>
      </c>
    </row>
    <row r="2723" spans="1:11" x14ac:dyDescent="0.3">
      <c r="A2723" s="29">
        <v>25</v>
      </c>
      <c r="B2723" s="29">
        <v>1</v>
      </c>
      <c r="C2723" s="29">
        <v>49</v>
      </c>
      <c r="D2723" s="28" t="s">
        <v>194</v>
      </c>
      <c r="E2723" s="28" t="s">
        <v>96</v>
      </c>
      <c r="J2723" s="28" t="str">
        <f t="shared" si="86"/>
        <v>J.04</v>
      </c>
      <c r="K2723" s="28" t="str">
        <f t="shared" si="87"/>
        <v>V.04</v>
      </c>
    </row>
    <row r="2724" spans="1:11" x14ac:dyDescent="0.3">
      <c r="A2724" s="29">
        <v>25</v>
      </c>
      <c r="B2724" s="29">
        <v>1</v>
      </c>
      <c r="C2724" s="29">
        <v>50</v>
      </c>
      <c r="D2724" s="28" t="s">
        <v>54</v>
      </c>
      <c r="E2724" s="28" t="s">
        <v>200</v>
      </c>
      <c r="J2724" s="28" t="str">
        <f t="shared" si="86"/>
        <v>W.04</v>
      </c>
      <c r="K2724" s="28" t="str">
        <f t="shared" si="87"/>
        <v>C.04</v>
      </c>
    </row>
    <row r="2725" spans="1:11" x14ac:dyDescent="0.3">
      <c r="A2725" s="29">
        <v>25</v>
      </c>
      <c r="B2725" s="29">
        <v>1</v>
      </c>
      <c r="C2725" s="29">
        <v>51</v>
      </c>
      <c r="D2725" s="28" t="s">
        <v>143</v>
      </c>
      <c r="E2725" s="28" t="s">
        <v>155</v>
      </c>
      <c r="J2725" s="28" t="str">
        <f t="shared" si="86"/>
        <v>R.05</v>
      </c>
      <c r="K2725" s="28" t="str">
        <f t="shared" si="87"/>
        <v>P.05</v>
      </c>
    </row>
    <row r="2726" spans="1:11" x14ac:dyDescent="0.3">
      <c r="A2726" s="29">
        <v>25</v>
      </c>
      <c r="B2726" s="29">
        <v>1</v>
      </c>
      <c r="C2726" s="29">
        <v>52</v>
      </c>
      <c r="D2726" s="28" t="s">
        <v>85</v>
      </c>
      <c r="E2726" s="28" t="s">
        <v>109</v>
      </c>
      <c r="J2726" s="28" t="str">
        <f t="shared" si="86"/>
        <v>L.05</v>
      </c>
      <c r="K2726" s="28" t="str">
        <f t="shared" si="87"/>
        <v>H.05</v>
      </c>
    </row>
    <row r="2727" spans="1:11" x14ac:dyDescent="0.3">
      <c r="A2727" s="29">
        <v>25</v>
      </c>
      <c r="B2727" s="29">
        <v>1</v>
      </c>
      <c r="C2727" s="29">
        <v>53</v>
      </c>
      <c r="D2727" s="28" t="s">
        <v>201</v>
      </c>
      <c r="E2727" s="28" t="s">
        <v>137</v>
      </c>
      <c r="J2727" s="28" t="str">
        <f t="shared" si="86"/>
        <v>O.05</v>
      </c>
      <c r="K2727" s="28" t="str">
        <f t="shared" si="87"/>
        <v>W.05</v>
      </c>
    </row>
    <row r="2728" spans="1:11" x14ac:dyDescent="0.3">
      <c r="A2728" s="29">
        <v>25</v>
      </c>
      <c r="B2728" s="29">
        <v>1</v>
      </c>
      <c r="C2728" s="29">
        <v>54</v>
      </c>
      <c r="D2728" s="28" t="s">
        <v>121</v>
      </c>
      <c r="E2728" s="28" t="s">
        <v>91</v>
      </c>
      <c r="J2728" s="28" t="str">
        <f t="shared" si="86"/>
        <v>I.05</v>
      </c>
      <c r="K2728" s="28" t="str">
        <f t="shared" si="87"/>
        <v>N.05</v>
      </c>
    </row>
    <row r="2729" spans="1:11" x14ac:dyDescent="0.3">
      <c r="A2729" s="29">
        <v>25</v>
      </c>
      <c r="B2729" s="29">
        <v>1</v>
      </c>
      <c r="C2729" s="29">
        <v>55</v>
      </c>
      <c r="D2729" s="28" t="s">
        <v>61</v>
      </c>
      <c r="E2729" s="28" t="s">
        <v>213</v>
      </c>
      <c r="J2729" s="28" t="str">
        <f t="shared" si="86"/>
        <v>Y.05</v>
      </c>
      <c r="K2729" s="28" t="str">
        <f t="shared" si="87"/>
        <v>D.05</v>
      </c>
    </row>
    <row r="2730" spans="1:11" x14ac:dyDescent="0.3">
      <c r="A2730" s="29">
        <v>25</v>
      </c>
      <c r="B2730" s="29">
        <v>1</v>
      </c>
      <c r="C2730" s="29">
        <v>56</v>
      </c>
      <c r="D2730" s="28" t="s">
        <v>103</v>
      </c>
      <c r="E2730" s="28" t="s">
        <v>195</v>
      </c>
      <c r="J2730" s="28" t="str">
        <f t="shared" si="86"/>
        <v>V.05</v>
      </c>
      <c r="K2730" s="28" t="str">
        <f t="shared" si="87"/>
        <v>K.05</v>
      </c>
    </row>
    <row r="2731" spans="1:11" x14ac:dyDescent="0.3">
      <c r="A2731" s="29">
        <v>25</v>
      </c>
      <c r="B2731" s="29">
        <v>1</v>
      </c>
      <c r="C2731" s="29">
        <v>57</v>
      </c>
      <c r="D2731" s="28" t="s">
        <v>115</v>
      </c>
      <c r="E2731" s="28" t="s">
        <v>207</v>
      </c>
      <c r="J2731" s="28" t="str">
        <f t="shared" si="86"/>
        <v>X.05</v>
      </c>
      <c r="K2731" s="28" t="str">
        <f t="shared" si="87"/>
        <v>M.05</v>
      </c>
    </row>
    <row r="2732" spans="1:11" x14ac:dyDescent="0.3">
      <c r="A2732" s="29">
        <v>25</v>
      </c>
      <c r="B2732" s="29">
        <v>1</v>
      </c>
      <c r="C2732" s="29">
        <v>58</v>
      </c>
      <c r="D2732" s="28" t="s">
        <v>172</v>
      </c>
      <c r="E2732" s="28" t="s">
        <v>73</v>
      </c>
      <c r="J2732" s="28" t="str">
        <f t="shared" si="86"/>
        <v>F.05</v>
      </c>
      <c r="K2732" s="28" t="str">
        <f t="shared" si="87"/>
        <v>S.05</v>
      </c>
    </row>
    <row r="2733" spans="1:11" x14ac:dyDescent="0.3">
      <c r="A2733" s="29">
        <v>25</v>
      </c>
      <c r="B2733" s="29">
        <v>1</v>
      </c>
      <c r="C2733" s="29">
        <v>59</v>
      </c>
      <c r="D2733" s="28" t="s">
        <v>149</v>
      </c>
      <c r="E2733" s="28" t="s">
        <v>183</v>
      </c>
      <c r="J2733" s="28" t="str">
        <f t="shared" si="86"/>
        <v>T.05</v>
      </c>
      <c r="K2733" s="28" t="str">
        <f t="shared" si="87"/>
        <v>Q.05</v>
      </c>
    </row>
    <row r="2734" spans="1:11" x14ac:dyDescent="0.3">
      <c r="A2734" s="29">
        <v>25</v>
      </c>
      <c r="B2734" s="29">
        <v>1</v>
      </c>
      <c r="C2734" s="29">
        <v>60</v>
      </c>
      <c r="D2734" s="28" t="s">
        <v>97</v>
      </c>
      <c r="E2734" s="28" t="s">
        <v>55</v>
      </c>
      <c r="J2734" s="28" t="str">
        <f t="shared" si="86"/>
        <v>C.05</v>
      </c>
      <c r="K2734" s="28" t="str">
        <f t="shared" si="87"/>
        <v>J.05</v>
      </c>
    </row>
    <row r="2735" spans="1:11" x14ac:dyDescent="0.3">
      <c r="A2735" s="29">
        <v>25</v>
      </c>
      <c r="B2735" s="29">
        <v>1</v>
      </c>
      <c r="C2735" s="29">
        <v>61</v>
      </c>
      <c r="D2735" s="28" t="s">
        <v>49</v>
      </c>
      <c r="E2735" s="28" t="s">
        <v>79</v>
      </c>
      <c r="J2735" s="28" t="str">
        <f t="shared" si="86"/>
        <v>G.05</v>
      </c>
      <c r="K2735" s="28" t="str">
        <f t="shared" si="87"/>
        <v>B.05</v>
      </c>
    </row>
    <row r="2736" spans="1:11" x14ac:dyDescent="0.3">
      <c r="A2736" s="29">
        <v>25</v>
      </c>
      <c r="B2736" s="29">
        <v>1</v>
      </c>
      <c r="C2736" s="29">
        <v>62</v>
      </c>
      <c r="D2736" s="28" t="s">
        <v>67</v>
      </c>
      <c r="E2736" s="28" t="s">
        <v>40</v>
      </c>
      <c r="J2736" s="28" t="str">
        <f t="shared" si="86"/>
        <v>A.05</v>
      </c>
      <c r="K2736" s="28" t="str">
        <f t="shared" si="87"/>
        <v>E.05</v>
      </c>
    </row>
    <row r="2737" spans="1:11" x14ac:dyDescent="0.3">
      <c r="A2737" s="29">
        <v>25</v>
      </c>
      <c r="B2737" s="29">
        <v>1</v>
      </c>
      <c r="C2737" s="29">
        <v>63</v>
      </c>
      <c r="D2737" s="28" t="s">
        <v>150</v>
      </c>
      <c r="E2737" s="28" t="s">
        <v>189</v>
      </c>
      <c r="J2737" s="28" t="str">
        <f t="shared" si="86"/>
        <v>U.05</v>
      </c>
      <c r="K2737" s="28" t="str">
        <f t="shared" si="87"/>
        <v>Q.06</v>
      </c>
    </row>
    <row r="2738" spans="1:11" x14ac:dyDescent="0.3">
      <c r="A2738" s="29">
        <v>25</v>
      </c>
      <c r="B2738" s="29">
        <v>1</v>
      </c>
      <c r="C2738" s="29">
        <v>64</v>
      </c>
      <c r="D2738" s="28" t="s">
        <v>74</v>
      </c>
      <c r="E2738" s="28" t="s">
        <v>116</v>
      </c>
      <c r="J2738" s="28" t="str">
        <f t="shared" si="86"/>
        <v>M.06</v>
      </c>
      <c r="K2738" s="28" t="str">
        <f t="shared" si="87"/>
        <v>F.06</v>
      </c>
    </row>
    <row r="2739" spans="1:11" x14ac:dyDescent="0.3">
      <c r="A2739" s="29">
        <v>25</v>
      </c>
      <c r="B2739" s="29">
        <v>1</v>
      </c>
      <c r="C2739" s="29">
        <v>65</v>
      </c>
      <c r="D2739" s="28" t="s">
        <v>104</v>
      </c>
      <c r="E2739" s="28" t="s">
        <v>50</v>
      </c>
      <c r="J2739" s="28" t="str">
        <f t="shared" si="86"/>
        <v>B.06</v>
      </c>
      <c r="K2739" s="28" t="str">
        <f t="shared" si="87"/>
        <v>K.06</v>
      </c>
    </row>
    <row r="2740" spans="1:11" x14ac:dyDescent="0.3">
      <c r="A2740" s="29">
        <v>25</v>
      </c>
      <c r="B2740" s="29">
        <v>1</v>
      </c>
      <c r="C2740" s="29">
        <v>66</v>
      </c>
      <c r="D2740" s="28" t="s">
        <v>92</v>
      </c>
      <c r="E2740" s="28" t="s">
        <v>110</v>
      </c>
      <c r="J2740" s="28" t="str">
        <f t="shared" si="86"/>
        <v>L.06</v>
      </c>
      <c r="K2740" s="28" t="str">
        <f t="shared" si="87"/>
        <v>I.06</v>
      </c>
    </row>
    <row r="2741" spans="1:11" x14ac:dyDescent="0.3">
      <c r="A2741" s="29">
        <v>25</v>
      </c>
      <c r="B2741" s="29">
        <v>1</v>
      </c>
      <c r="C2741" s="29">
        <v>67</v>
      </c>
      <c r="D2741" s="28" t="s">
        <v>156</v>
      </c>
      <c r="E2741" s="28" t="s">
        <v>214</v>
      </c>
      <c r="J2741" s="28" t="str">
        <f t="shared" si="86"/>
        <v>Y.06</v>
      </c>
      <c r="K2741" s="28" t="str">
        <f t="shared" si="87"/>
        <v>R.06</v>
      </c>
    </row>
    <row r="2742" spans="1:11" x14ac:dyDescent="0.3">
      <c r="A2742" s="29">
        <v>25</v>
      </c>
      <c r="B2742" s="29">
        <v>1</v>
      </c>
      <c r="C2742" s="29">
        <v>68</v>
      </c>
      <c r="D2742" s="28" t="s">
        <v>138</v>
      </c>
      <c r="E2742" s="28" t="s">
        <v>80</v>
      </c>
      <c r="J2742" s="28" t="str">
        <f t="shared" si="86"/>
        <v>G.06</v>
      </c>
      <c r="K2742" s="28" t="str">
        <f t="shared" si="87"/>
        <v>O.06</v>
      </c>
    </row>
    <row r="2743" spans="1:11" x14ac:dyDescent="0.3">
      <c r="A2743" s="29">
        <v>25</v>
      </c>
      <c r="B2743" s="29">
        <v>1</v>
      </c>
      <c r="C2743" s="29">
        <v>69</v>
      </c>
      <c r="D2743" s="28" t="s">
        <v>196</v>
      </c>
      <c r="E2743" s="28" t="s">
        <v>68</v>
      </c>
      <c r="J2743" s="28" t="str">
        <f t="shared" si="86"/>
        <v>E.06</v>
      </c>
      <c r="K2743" s="28" t="str">
        <f t="shared" si="87"/>
        <v>V.06</v>
      </c>
    </row>
    <row r="2744" spans="1:11" x14ac:dyDescent="0.3">
      <c r="A2744" s="29">
        <v>25</v>
      </c>
      <c r="B2744" s="29">
        <v>1</v>
      </c>
      <c r="C2744" s="29">
        <v>70</v>
      </c>
      <c r="D2744" s="28" t="s">
        <v>184</v>
      </c>
      <c r="E2744" s="28" t="s">
        <v>173</v>
      </c>
      <c r="J2744" s="28" t="str">
        <f t="shared" si="86"/>
        <v>S.06</v>
      </c>
      <c r="K2744" s="28" t="str">
        <f t="shared" si="87"/>
        <v>T.06</v>
      </c>
    </row>
    <row r="2745" spans="1:11" x14ac:dyDescent="0.3">
      <c r="A2745" s="29">
        <v>25</v>
      </c>
      <c r="B2745" s="29">
        <v>1</v>
      </c>
      <c r="C2745" s="29">
        <v>71</v>
      </c>
      <c r="D2745" s="28" t="s">
        <v>208</v>
      </c>
      <c r="E2745" s="28" t="s">
        <v>42</v>
      </c>
      <c r="J2745" s="28" t="str">
        <f t="shared" si="86"/>
        <v>A.06</v>
      </c>
      <c r="K2745" s="28" t="str">
        <f t="shared" si="87"/>
        <v>X.06</v>
      </c>
    </row>
    <row r="2746" spans="1:11" x14ac:dyDescent="0.3">
      <c r="A2746" s="29">
        <v>25</v>
      </c>
      <c r="B2746" s="29">
        <v>1</v>
      </c>
      <c r="C2746" s="29">
        <v>72</v>
      </c>
      <c r="D2746" s="28" t="s">
        <v>190</v>
      </c>
      <c r="E2746" s="28" t="s">
        <v>86</v>
      </c>
      <c r="J2746" s="28" t="str">
        <f t="shared" si="86"/>
        <v>H.06</v>
      </c>
      <c r="K2746" s="28" t="str">
        <f t="shared" si="87"/>
        <v>U.06</v>
      </c>
    </row>
    <row r="2747" spans="1:11" x14ac:dyDescent="0.3">
      <c r="A2747" s="29">
        <v>25</v>
      </c>
      <c r="B2747" s="29">
        <v>1</v>
      </c>
      <c r="C2747" s="29">
        <v>73</v>
      </c>
      <c r="D2747" s="28" t="s">
        <v>144</v>
      </c>
      <c r="E2747" s="28" t="s">
        <v>202</v>
      </c>
      <c r="J2747" s="28" t="str">
        <f t="shared" si="86"/>
        <v>W.06</v>
      </c>
      <c r="K2747" s="28" t="str">
        <f t="shared" si="87"/>
        <v>P.06</v>
      </c>
    </row>
    <row r="2748" spans="1:11" x14ac:dyDescent="0.3">
      <c r="A2748" s="29">
        <v>25</v>
      </c>
      <c r="B2748" s="29">
        <v>1</v>
      </c>
      <c r="C2748" s="29">
        <v>74</v>
      </c>
      <c r="D2748" s="28" t="s">
        <v>122</v>
      </c>
      <c r="E2748" s="28" t="s">
        <v>98</v>
      </c>
      <c r="J2748" s="28" t="str">
        <f t="shared" si="86"/>
        <v>J.06</v>
      </c>
      <c r="K2748" s="28" t="str">
        <f t="shared" si="87"/>
        <v>N.06</v>
      </c>
    </row>
    <row r="2749" spans="1:11" x14ac:dyDescent="0.3">
      <c r="A2749" s="29">
        <v>25</v>
      </c>
      <c r="B2749" s="29">
        <v>1</v>
      </c>
      <c r="C2749" s="29">
        <v>75</v>
      </c>
      <c r="D2749" s="28" t="s">
        <v>62</v>
      </c>
      <c r="E2749" s="28" t="s">
        <v>56</v>
      </c>
      <c r="J2749" s="28" t="str">
        <f t="shared" si="86"/>
        <v>C.06</v>
      </c>
      <c r="K2749" s="28" t="str">
        <f t="shared" si="87"/>
        <v>D.06</v>
      </c>
    </row>
    <row r="2750" spans="1:11" x14ac:dyDescent="0.3">
      <c r="A2750" s="29">
        <v>25</v>
      </c>
      <c r="B2750" s="29">
        <v>2</v>
      </c>
      <c r="C2750" s="29">
        <v>1</v>
      </c>
      <c r="D2750" s="28" t="s">
        <v>203</v>
      </c>
      <c r="E2750" s="28" t="s">
        <v>69</v>
      </c>
      <c r="J2750" s="28" t="str">
        <f t="shared" si="86"/>
        <v>F.01</v>
      </c>
      <c r="K2750" s="28" t="str">
        <f t="shared" si="87"/>
        <v>X.01</v>
      </c>
    </row>
    <row r="2751" spans="1:11" x14ac:dyDescent="0.3">
      <c r="A2751" s="29">
        <v>25</v>
      </c>
      <c r="B2751" s="29">
        <v>2</v>
      </c>
      <c r="C2751" s="29">
        <v>2</v>
      </c>
      <c r="D2751" s="28" t="s">
        <v>145</v>
      </c>
      <c r="E2751" s="28" t="s">
        <v>151</v>
      </c>
      <c r="J2751" s="28" t="str">
        <f t="shared" si="86"/>
        <v>R.01</v>
      </c>
      <c r="K2751" s="28" t="str">
        <f t="shared" si="87"/>
        <v>Q.01</v>
      </c>
    </row>
    <row r="2752" spans="1:11" x14ac:dyDescent="0.3">
      <c r="A2752" s="29">
        <v>25</v>
      </c>
      <c r="B2752" s="29">
        <v>2</v>
      </c>
      <c r="C2752" s="29">
        <v>3</v>
      </c>
      <c r="D2752" s="28" t="s">
        <v>87</v>
      </c>
      <c r="E2752" s="28" t="s">
        <v>75</v>
      </c>
      <c r="J2752" s="28" t="str">
        <f t="shared" si="86"/>
        <v>G.01</v>
      </c>
      <c r="K2752" s="28" t="str">
        <f t="shared" si="87"/>
        <v>I.01</v>
      </c>
    </row>
    <row r="2753" spans="1:11" x14ac:dyDescent="0.3">
      <c r="A2753" s="29">
        <v>25</v>
      </c>
      <c r="B2753" s="29">
        <v>2</v>
      </c>
      <c r="C2753" s="29">
        <v>4</v>
      </c>
      <c r="D2753" s="28" t="s">
        <v>191</v>
      </c>
      <c r="E2753" s="28" t="s">
        <v>179</v>
      </c>
      <c r="J2753" s="28" t="str">
        <f t="shared" si="86"/>
        <v>T.01</v>
      </c>
      <c r="K2753" s="28" t="str">
        <f t="shared" si="87"/>
        <v>V.01</v>
      </c>
    </row>
    <row r="2754" spans="1:11" x14ac:dyDescent="0.3">
      <c r="A2754" s="29">
        <v>25</v>
      </c>
      <c r="B2754" s="29">
        <v>2</v>
      </c>
      <c r="C2754" s="29">
        <v>5</v>
      </c>
      <c r="D2754" s="28" t="s">
        <v>197</v>
      </c>
      <c r="E2754" s="28" t="s">
        <v>111</v>
      </c>
      <c r="J2754" s="28" t="str">
        <f t="shared" si="86"/>
        <v>M.01</v>
      </c>
      <c r="K2754" s="28" t="str">
        <f t="shared" si="87"/>
        <v>W.01</v>
      </c>
    </row>
    <row r="2755" spans="1:11" x14ac:dyDescent="0.3">
      <c r="A2755" s="29">
        <v>25</v>
      </c>
      <c r="B2755" s="29">
        <v>2</v>
      </c>
      <c r="C2755" s="29">
        <v>6</v>
      </c>
      <c r="D2755" s="28" t="s">
        <v>93</v>
      </c>
      <c r="E2755" s="28" t="s">
        <v>45</v>
      </c>
      <c r="J2755" s="28" t="str">
        <f t="shared" si="86"/>
        <v>B.01</v>
      </c>
      <c r="K2755" s="28" t="str">
        <f t="shared" si="87"/>
        <v>J.01</v>
      </c>
    </row>
    <row r="2756" spans="1:11" x14ac:dyDescent="0.3">
      <c r="A2756" s="29">
        <v>25</v>
      </c>
      <c r="B2756" s="29">
        <v>2</v>
      </c>
      <c r="C2756" s="29">
        <v>7</v>
      </c>
      <c r="D2756" s="28" t="s">
        <v>127</v>
      </c>
      <c r="E2756" s="28" t="s">
        <v>51</v>
      </c>
      <c r="J2756" s="28" t="str">
        <f t="shared" si="86"/>
        <v>C.01</v>
      </c>
      <c r="K2756" s="28" t="str">
        <f t="shared" si="87"/>
        <v>O.01</v>
      </c>
    </row>
    <row r="2757" spans="1:11" x14ac:dyDescent="0.3">
      <c r="A2757" s="29">
        <v>25</v>
      </c>
      <c r="B2757" s="29">
        <v>2</v>
      </c>
      <c r="C2757" s="29">
        <v>8</v>
      </c>
      <c r="D2757" s="28" t="s">
        <v>32</v>
      </c>
      <c r="E2757" s="28" t="s">
        <v>209</v>
      </c>
      <c r="J2757" s="28" t="str">
        <f t="shared" si="86"/>
        <v>Y.01</v>
      </c>
      <c r="K2757" s="28" t="str">
        <f t="shared" si="87"/>
        <v>A.01</v>
      </c>
    </row>
    <row r="2758" spans="1:11" x14ac:dyDescent="0.3">
      <c r="A2758" s="29">
        <v>25</v>
      </c>
      <c r="B2758" s="29">
        <v>2</v>
      </c>
      <c r="C2758" s="29">
        <v>9</v>
      </c>
      <c r="D2758" s="28" t="s">
        <v>63</v>
      </c>
      <c r="E2758" s="28" t="s">
        <v>99</v>
      </c>
      <c r="J2758" s="28" t="str">
        <f t="shared" si="86"/>
        <v>K.01</v>
      </c>
      <c r="K2758" s="28" t="str">
        <f t="shared" si="87"/>
        <v>E.01</v>
      </c>
    </row>
    <row r="2759" spans="1:11" x14ac:dyDescent="0.3">
      <c r="A2759" s="29">
        <v>25</v>
      </c>
      <c r="B2759" s="29">
        <v>2</v>
      </c>
      <c r="C2759" s="29">
        <v>10</v>
      </c>
      <c r="D2759" s="28" t="s">
        <v>117</v>
      </c>
      <c r="E2759" s="28" t="s">
        <v>185</v>
      </c>
      <c r="J2759" s="28" t="str">
        <f t="shared" si="86"/>
        <v>U.01</v>
      </c>
      <c r="K2759" s="28" t="str">
        <f t="shared" si="87"/>
        <v>N.01</v>
      </c>
    </row>
    <row r="2760" spans="1:11" x14ac:dyDescent="0.3">
      <c r="A2760" s="29">
        <v>25</v>
      </c>
      <c r="B2760" s="29">
        <v>2</v>
      </c>
      <c r="C2760" s="29">
        <v>11</v>
      </c>
      <c r="D2760" s="28" t="s">
        <v>57</v>
      </c>
      <c r="E2760" s="28" t="s">
        <v>81</v>
      </c>
      <c r="J2760" s="28" t="str">
        <f t="shared" si="86"/>
        <v>H.01</v>
      </c>
      <c r="K2760" s="28" t="str">
        <f t="shared" si="87"/>
        <v>D.01</v>
      </c>
    </row>
    <row r="2761" spans="1:11" x14ac:dyDescent="0.3">
      <c r="A2761" s="29">
        <v>25</v>
      </c>
      <c r="B2761" s="29">
        <v>2</v>
      </c>
      <c r="C2761" s="29">
        <v>12</v>
      </c>
      <c r="D2761" s="28" t="s">
        <v>105</v>
      </c>
      <c r="E2761" s="28" t="s">
        <v>139</v>
      </c>
      <c r="J2761" s="28" t="str">
        <f t="shared" si="86"/>
        <v>P.01</v>
      </c>
      <c r="K2761" s="28" t="str">
        <f t="shared" si="87"/>
        <v>L.01</v>
      </c>
    </row>
    <row r="2762" spans="1:11" x14ac:dyDescent="0.3">
      <c r="A2762" s="29">
        <v>25</v>
      </c>
      <c r="B2762" s="29">
        <v>2</v>
      </c>
      <c r="C2762" s="29">
        <v>13</v>
      </c>
      <c r="D2762" s="28" t="s">
        <v>112</v>
      </c>
      <c r="E2762" s="28" t="s">
        <v>168</v>
      </c>
      <c r="J2762" s="28" t="str">
        <f t="shared" si="86"/>
        <v>S.01</v>
      </c>
      <c r="K2762" s="28" t="str">
        <f t="shared" si="87"/>
        <v>M.02</v>
      </c>
    </row>
    <row r="2763" spans="1:11" x14ac:dyDescent="0.3">
      <c r="A2763" s="29">
        <v>25</v>
      </c>
      <c r="B2763" s="29">
        <v>2</v>
      </c>
      <c r="C2763" s="29">
        <v>14</v>
      </c>
      <c r="D2763" s="28" t="s">
        <v>186</v>
      </c>
      <c r="E2763" s="28" t="s">
        <v>58</v>
      </c>
      <c r="J2763" s="28" t="str">
        <f t="shared" si="86"/>
        <v>D.02</v>
      </c>
      <c r="K2763" s="28" t="str">
        <f t="shared" si="87"/>
        <v>U.02</v>
      </c>
    </row>
    <row r="2764" spans="1:11" x14ac:dyDescent="0.3">
      <c r="A2764" s="29">
        <v>25</v>
      </c>
      <c r="B2764" s="29">
        <v>2</v>
      </c>
      <c r="C2764" s="29">
        <v>15</v>
      </c>
      <c r="D2764" s="28" t="s">
        <v>192</v>
      </c>
      <c r="E2764" s="28" t="s">
        <v>88</v>
      </c>
      <c r="J2764" s="28" t="str">
        <f t="shared" si="86"/>
        <v>I.02</v>
      </c>
      <c r="K2764" s="28" t="str">
        <f t="shared" si="87"/>
        <v>V.02</v>
      </c>
    </row>
    <row r="2765" spans="1:11" x14ac:dyDescent="0.3">
      <c r="A2765" s="29">
        <v>25</v>
      </c>
      <c r="B2765" s="29">
        <v>2</v>
      </c>
      <c r="C2765" s="29">
        <v>16</v>
      </c>
      <c r="D2765" s="28" t="s">
        <v>118</v>
      </c>
      <c r="E2765" s="28" t="s">
        <v>70</v>
      </c>
      <c r="J2765" s="28" t="str">
        <f t="shared" si="86"/>
        <v>F.02</v>
      </c>
      <c r="K2765" s="28" t="str">
        <f t="shared" si="87"/>
        <v>N.02</v>
      </c>
    </row>
    <row r="2766" spans="1:11" x14ac:dyDescent="0.3">
      <c r="A2766" s="29">
        <v>25</v>
      </c>
      <c r="B2766" s="29">
        <v>2</v>
      </c>
      <c r="C2766" s="29">
        <v>17</v>
      </c>
      <c r="D2766" s="28" t="s">
        <v>204</v>
      </c>
      <c r="E2766" s="28" t="s">
        <v>46</v>
      </c>
      <c r="J2766" s="28" t="str">
        <f t="shared" si="86"/>
        <v>B.02</v>
      </c>
      <c r="K2766" s="28" t="str">
        <f t="shared" si="87"/>
        <v>X.02</v>
      </c>
    </row>
    <row r="2767" spans="1:11" x14ac:dyDescent="0.3">
      <c r="A2767" s="29">
        <v>25</v>
      </c>
      <c r="B2767" s="29">
        <v>2</v>
      </c>
      <c r="C2767" s="29">
        <v>18</v>
      </c>
      <c r="D2767" s="28" t="s">
        <v>34</v>
      </c>
      <c r="E2767" s="28" t="s">
        <v>152</v>
      </c>
      <c r="J2767" s="28" t="str">
        <f t="shared" si="86"/>
        <v>R.02</v>
      </c>
      <c r="K2767" s="28" t="str">
        <f t="shared" si="87"/>
        <v>A.02</v>
      </c>
    </row>
    <row r="2768" spans="1:11" x14ac:dyDescent="0.3">
      <c r="A2768" s="29">
        <v>25</v>
      </c>
      <c r="B2768" s="29">
        <v>2</v>
      </c>
      <c r="C2768" s="29">
        <v>19</v>
      </c>
      <c r="D2768" s="28" t="s">
        <v>169</v>
      </c>
      <c r="E2768" s="28" t="s">
        <v>106</v>
      </c>
      <c r="J2768" s="28" t="str">
        <f t="shared" si="86"/>
        <v>L.02</v>
      </c>
      <c r="K2768" s="28" t="str">
        <f t="shared" si="87"/>
        <v>S.02</v>
      </c>
    </row>
    <row r="2769" spans="1:11" x14ac:dyDescent="0.3">
      <c r="A2769" s="29">
        <v>25</v>
      </c>
      <c r="B2769" s="29">
        <v>2</v>
      </c>
      <c r="C2769" s="29">
        <v>20</v>
      </c>
      <c r="D2769" s="28" t="s">
        <v>198</v>
      </c>
      <c r="E2769" s="28" t="s">
        <v>64</v>
      </c>
      <c r="J2769" s="28" t="str">
        <f t="shared" si="86"/>
        <v>E.02</v>
      </c>
      <c r="K2769" s="28" t="str">
        <f t="shared" si="87"/>
        <v>W.02</v>
      </c>
    </row>
    <row r="2770" spans="1:11" x14ac:dyDescent="0.3">
      <c r="A2770" s="29">
        <v>25</v>
      </c>
      <c r="B2770" s="29">
        <v>2</v>
      </c>
      <c r="C2770" s="29">
        <v>21</v>
      </c>
      <c r="D2770" s="28" t="s">
        <v>146</v>
      </c>
      <c r="E2770" s="28" t="s">
        <v>76</v>
      </c>
      <c r="J2770" s="28" t="str">
        <f t="shared" si="86"/>
        <v>G.02</v>
      </c>
      <c r="K2770" s="28" t="str">
        <f t="shared" si="87"/>
        <v>Q.02</v>
      </c>
    </row>
    <row r="2771" spans="1:11" x14ac:dyDescent="0.3">
      <c r="A2771" s="29">
        <v>25</v>
      </c>
      <c r="B2771" s="29">
        <v>2</v>
      </c>
      <c r="C2771" s="29">
        <v>22</v>
      </c>
      <c r="D2771" s="28" t="s">
        <v>134</v>
      </c>
      <c r="E2771" s="28" t="s">
        <v>94</v>
      </c>
      <c r="J2771" s="28" t="str">
        <f t="shared" si="86"/>
        <v>J.02</v>
      </c>
      <c r="K2771" s="28" t="str">
        <f t="shared" si="87"/>
        <v>O.02</v>
      </c>
    </row>
    <row r="2772" spans="1:11" x14ac:dyDescent="0.3">
      <c r="A2772" s="29">
        <v>25</v>
      </c>
      <c r="B2772" s="29">
        <v>2</v>
      </c>
      <c r="C2772" s="29">
        <v>23</v>
      </c>
      <c r="D2772" s="28" t="s">
        <v>82</v>
      </c>
      <c r="E2772" s="28" t="s">
        <v>100</v>
      </c>
      <c r="J2772" s="28" t="str">
        <f t="shared" si="86"/>
        <v>K.02</v>
      </c>
      <c r="K2772" s="28" t="str">
        <f t="shared" si="87"/>
        <v>H.02</v>
      </c>
    </row>
    <row r="2773" spans="1:11" x14ac:dyDescent="0.3">
      <c r="A2773" s="29">
        <v>25</v>
      </c>
      <c r="B2773" s="29">
        <v>2</v>
      </c>
      <c r="C2773" s="29">
        <v>24</v>
      </c>
      <c r="D2773" s="28" t="s">
        <v>210</v>
      </c>
      <c r="E2773" s="28" t="s">
        <v>52</v>
      </c>
      <c r="J2773" s="28" t="str">
        <f t="shared" si="86"/>
        <v>C.02</v>
      </c>
      <c r="K2773" s="28" t="str">
        <f t="shared" si="87"/>
        <v>Y.02</v>
      </c>
    </row>
    <row r="2774" spans="1:11" x14ac:dyDescent="0.3">
      <c r="A2774" s="29">
        <v>25</v>
      </c>
      <c r="B2774" s="29">
        <v>2</v>
      </c>
      <c r="C2774" s="29">
        <v>25</v>
      </c>
      <c r="D2774" s="28" t="s">
        <v>180</v>
      </c>
      <c r="E2774" s="28" t="s">
        <v>140</v>
      </c>
      <c r="J2774" s="28" t="str">
        <f t="shared" si="86"/>
        <v>P.02</v>
      </c>
      <c r="K2774" s="28" t="str">
        <f t="shared" si="87"/>
        <v>T.02</v>
      </c>
    </row>
    <row r="2775" spans="1:11" x14ac:dyDescent="0.3">
      <c r="A2775" s="29">
        <v>25</v>
      </c>
      <c r="B2775" s="29">
        <v>2</v>
      </c>
      <c r="C2775" s="29">
        <v>26</v>
      </c>
      <c r="D2775" s="28" t="s">
        <v>59</v>
      </c>
      <c r="E2775" s="28" t="s">
        <v>113</v>
      </c>
      <c r="J2775" s="28" t="str">
        <f t="shared" si="86"/>
        <v>M.03</v>
      </c>
      <c r="K2775" s="28" t="str">
        <f t="shared" si="87"/>
        <v>D.03</v>
      </c>
    </row>
    <row r="2776" spans="1:11" x14ac:dyDescent="0.3">
      <c r="A2776" s="29">
        <v>25</v>
      </c>
      <c r="B2776" s="29">
        <v>2</v>
      </c>
      <c r="C2776" s="29">
        <v>27</v>
      </c>
      <c r="D2776" s="28" t="s">
        <v>193</v>
      </c>
      <c r="E2776" s="28" t="s">
        <v>36</v>
      </c>
      <c r="J2776" s="28" t="str">
        <f t="shared" si="86"/>
        <v>A.03</v>
      </c>
      <c r="K2776" s="28" t="str">
        <f t="shared" si="87"/>
        <v>V.03</v>
      </c>
    </row>
    <row r="2777" spans="1:11" x14ac:dyDescent="0.3">
      <c r="A2777" s="29">
        <v>25</v>
      </c>
      <c r="B2777" s="29">
        <v>2</v>
      </c>
      <c r="C2777" s="29">
        <v>28</v>
      </c>
      <c r="D2777" s="28" t="s">
        <v>101</v>
      </c>
      <c r="E2777" s="28" t="s">
        <v>95</v>
      </c>
      <c r="J2777" s="28" t="str">
        <f t="shared" si="86"/>
        <v>J.03</v>
      </c>
      <c r="K2777" s="28" t="str">
        <f t="shared" si="87"/>
        <v>K.03</v>
      </c>
    </row>
    <row r="2778" spans="1:11" x14ac:dyDescent="0.3">
      <c r="A2778" s="29">
        <v>25</v>
      </c>
      <c r="B2778" s="29">
        <v>2</v>
      </c>
      <c r="C2778" s="29">
        <v>29</v>
      </c>
      <c r="D2778" s="28" t="s">
        <v>65</v>
      </c>
      <c r="E2778" s="28" t="s">
        <v>147</v>
      </c>
      <c r="J2778" s="28" t="str">
        <f t="shared" si="86"/>
        <v>Q.03</v>
      </c>
      <c r="K2778" s="28" t="str">
        <f t="shared" si="87"/>
        <v>E.03</v>
      </c>
    </row>
    <row r="2779" spans="1:11" x14ac:dyDescent="0.3">
      <c r="A2779" s="29">
        <v>25</v>
      </c>
      <c r="B2779" s="29">
        <v>2</v>
      </c>
      <c r="C2779" s="29">
        <v>30</v>
      </c>
      <c r="D2779" s="28" t="s">
        <v>141</v>
      </c>
      <c r="E2779" s="28" t="s">
        <v>89</v>
      </c>
      <c r="J2779" s="28" t="str">
        <f t="shared" si="86"/>
        <v>I.03</v>
      </c>
      <c r="K2779" s="28" t="str">
        <f t="shared" si="87"/>
        <v>P.03</v>
      </c>
    </row>
    <row r="2780" spans="1:11" x14ac:dyDescent="0.3">
      <c r="A2780" s="29">
        <v>25</v>
      </c>
      <c r="B2780" s="29">
        <v>2</v>
      </c>
      <c r="C2780" s="29">
        <v>31</v>
      </c>
      <c r="D2780" s="28" t="s">
        <v>47</v>
      </c>
      <c r="E2780" s="28" t="s">
        <v>211</v>
      </c>
      <c r="J2780" s="28" t="str">
        <f t="shared" si="86"/>
        <v>Y.03</v>
      </c>
      <c r="K2780" s="28" t="str">
        <f t="shared" si="87"/>
        <v>B.03</v>
      </c>
    </row>
    <row r="2781" spans="1:11" x14ac:dyDescent="0.3">
      <c r="A2781" s="29">
        <v>25</v>
      </c>
      <c r="B2781" s="29">
        <v>2</v>
      </c>
      <c r="C2781" s="29">
        <v>32</v>
      </c>
      <c r="D2781" s="28" t="s">
        <v>77</v>
      </c>
      <c r="E2781" s="28" t="s">
        <v>170</v>
      </c>
      <c r="J2781" s="28" t="str">
        <f t="shared" ref="J2781:J2844" si="88">E2781</f>
        <v>S.03</v>
      </c>
      <c r="K2781" s="28" t="str">
        <f t="shared" ref="K2781:K2844" si="89">D2781</f>
        <v>G.03</v>
      </c>
    </row>
    <row r="2782" spans="1:11" x14ac:dyDescent="0.3">
      <c r="A2782" s="29">
        <v>25</v>
      </c>
      <c r="B2782" s="29">
        <v>2</v>
      </c>
      <c r="C2782" s="29">
        <v>33</v>
      </c>
      <c r="D2782" s="28" t="s">
        <v>187</v>
      </c>
      <c r="E2782" s="28" t="s">
        <v>205</v>
      </c>
      <c r="J2782" s="28" t="str">
        <f t="shared" si="88"/>
        <v>X.03</v>
      </c>
      <c r="K2782" s="28" t="str">
        <f t="shared" si="89"/>
        <v>U.03</v>
      </c>
    </row>
    <row r="2783" spans="1:11" x14ac:dyDescent="0.3">
      <c r="A2783" s="29">
        <v>25</v>
      </c>
      <c r="B2783" s="29">
        <v>2</v>
      </c>
      <c r="C2783" s="29">
        <v>34</v>
      </c>
      <c r="D2783" s="28" t="s">
        <v>135</v>
      </c>
      <c r="E2783" s="28" t="s">
        <v>153</v>
      </c>
      <c r="J2783" s="28" t="str">
        <f t="shared" si="88"/>
        <v>R.03</v>
      </c>
      <c r="K2783" s="28" t="str">
        <f t="shared" si="89"/>
        <v>O.03</v>
      </c>
    </row>
    <row r="2784" spans="1:11" x14ac:dyDescent="0.3">
      <c r="A2784" s="29">
        <v>25</v>
      </c>
      <c r="B2784" s="29">
        <v>2</v>
      </c>
      <c r="C2784" s="29">
        <v>35</v>
      </c>
      <c r="D2784" s="28" t="s">
        <v>107</v>
      </c>
      <c r="E2784" s="28" t="s">
        <v>71</v>
      </c>
      <c r="J2784" s="28" t="str">
        <f t="shared" si="88"/>
        <v>F.03</v>
      </c>
      <c r="K2784" s="28" t="str">
        <f t="shared" si="89"/>
        <v>L.03</v>
      </c>
    </row>
    <row r="2785" spans="1:11" x14ac:dyDescent="0.3">
      <c r="A2785" s="29">
        <v>25</v>
      </c>
      <c r="B2785" s="29">
        <v>2</v>
      </c>
      <c r="C2785" s="29">
        <v>36</v>
      </c>
      <c r="D2785" s="28" t="s">
        <v>199</v>
      </c>
      <c r="E2785" s="28" t="s">
        <v>119</v>
      </c>
      <c r="J2785" s="28" t="str">
        <f t="shared" si="88"/>
        <v>N.03</v>
      </c>
      <c r="K2785" s="28" t="str">
        <f t="shared" si="89"/>
        <v>W.03</v>
      </c>
    </row>
    <row r="2786" spans="1:11" x14ac:dyDescent="0.3">
      <c r="A2786" s="29">
        <v>25</v>
      </c>
      <c r="B2786" s="29">
        <v>2</v>
      </c>
      <c r="C2786" s="29">
        <v>37</v>
      </c>
      <c r="D2786" s="28" t="s">
        <v>53</v>
      </c>
      <c r="E2786" s="28" t="s">
        <v>181</v>
      </c>
      <c r="J2786" s="28" t="str">
        <f t="shared" si="88"/>
        <v>T.03</v>
      </c>
      <c r="K2786" s="28" t="str">
        <f t="shared" si="89"/>
        <v>C.03</v>
      </c>
    </row>
    <row r="2787" spans="1:11" x14ac:dyDescent="0.3">
      <c r="A2787" s="29">
        <v>25</v>
      </c>
      <c r="B2787" s="29">
        <v>2</v>
      </c>
      <c r="C2787" s="29">
        <v>38</v>
      </c>
      <c r="D2787" s="28" t="s">
        <v>212</v>
      </c>
      <c r="E2787" s="28" t="s">
        <v>83</v>
      </c>
      <c r="J2787" s="28" t="str">
        <f t="shared" si="88"/>
        <v>H.03</v>
      </c>
      <c r="K2787" s="28" t="str">
        <f t="shared" si="89"/>
        <v>Y.04</v>
      </c>
    </row>
    <row r="2788" spans="1:11" x14ac:dyDescent="0.3">
      <c r="A2788" s="29">
        <v>25</v>
      </c>
      <c r="B2788" s="29">
        <v>2</v>
      </c>
      <c r="C2788" s="29">
        <v>39</v>
      </c>
      <c r="D2788" s="28" t="s">
        <v>90</v>
      </c>
      <c r="E2788" s="28" t="s">
        <v>154</v>
      </c>
      <c r="J2788" s="28" t="str">
        <f t="shared" si="88"/>
        <v>R.04</v>
      </c>
      <c r="K2788" s="28" t="str">
        <f t="shared" si="89"/>
        <v>I.04</v>
      </c>
    </row>
    <row r="2789" spans="1:11" x14ac:dyDescent="0.3">
      <c r="A2789" s="29">
        <v>25</v>
      </c>
      <c r="B2789" s="29">
        <v>2</v>
      </c>
      <c r="C2789" s="29">
        <v>40</v>
      </c>
      <c r="D2789" s="28" t="s">
        <v>78</v>
      </c>
      <c r="E2789" s="28" t="s">
        <v>194</v>
      </c>
      <c r="J2789" s="28" t="str">
        <f t="shared" si="88"/>
        <v>V.04</v>
      </c>
      <c r="K2789" s="28" t="str">
        <f t="shared" si="89"/>
        <v>G.04</v>
      </c>
    </row>
    <row r="2790" spans="1:11" x14ac:dyDescent="0.3">
      <c r="A2790" s="29">
        <v>25</v>
      </c>
      <c r="B2790" s="29">
        <v>2</v>
      </c>
      <c r="C2790" s="29">
        <v>41</v>
      </c>
      <c r="D2790" s="28" t="s">
        <v>206</v>
      </c>
      <c r="E2790" s="28" t="s">
        <v>54</v>
      </c>
      <c r="J2790" s="28" t="str">
        <f t="shared" si="88"/>
        <v>C.04</v>
      </c>
      <c r="K2790" s="28" t="str">
        <f t="shared" si="89"/>
        <v>X.04</v>
      </c>
    </row>
    <row r="2791" spans="1:11" x14ac:dyDescent="0.3">
      <c r="A2791" s="29">
        <v>25</v>
      </c>
      <c r="B2791" s="29">
        <v>2</v>
      </c>
      <c r="C2791" s="29">
        <v>42</v>
      </c>
      <c r="D2791" s="28" t="s">
        <v>60</v>
      </c>
      <c r="E2791" s="28" t="s">
        <v>142</v>
      </c>
      <c r="J2791" s="28" t="str">
        <f t="shared" si="88"/>
        <v>P.04</v>
      </c>
      <c r="K2791" s="28" t="str">
        <f t="shared" si="89"/>
        <v>D.04</v>
      </c>
    </row>
    <row r="2792" spans="1:11" x14ac:dyDescent="0.3">
      <c r="A2792" s="29">
        <v>25</v>
      </c>
      <c r="B2792" s="29">
        <v>2</v>
      </c>
      <c r="C2792" s="29">
        <v>43</v>
      </c>
      <c r="D2792" s="28" t="s">
        <v>96</v>
      </c>
      <c r="E2792" s="28" t="s">
        <v>171</v>
      </c>
      <c r="J2792" s="28" t="str">
        <f t="shared" si="88"/>
        <v>S.04</v>
      </c>
      <c r="K2792" s="28" t="str">
        <f t="shared" si="89"/>
        <v>J.04</v>
      </c>
    </row>
    <row r="2793" spans="1:11" x14ac:dyDescent="0.3">
      <c r="A2793" s="29">
        <v>25</v>
      </c>
      <c r="B2793" s="29">
        <v>2</v>
      </c>
      <c r="C2793" s="29">
        <v>44</v>
      </c>
      <c r="D2793" s="28" t="s">
        <v>72</v>
      </c>
      <c r="E2793" s="28" t="s">
        <v>136</v>
      </c>
      <c r="J2793" s="28" t="str">
        <f t="shared" si="88"/>
        <v>O.04</v>
      </c>
      <c r="K2793" s="28" t="str">
        <f t="shared" si="89"/>
        <v>F.04</v>
      </c>
    </row>
    <row r="2794" spans="1:11" x14ac:dyDescent="0.3">
      <c r="A2794" s="29">
        <v>25</v>
      </c>
      <c r="B2794" s="29">
        <v>2</v>
      </c>
      <c r="C2794" s="29">
        <v>45</v>
      </c>
      <c r="D2794" s="28" t="s">
        <v>38</v>
      </c>
      <c r="E2794" s="28" t="s">
        <v>148</v>
      </c>
      <c r="J2794" s="28" t="str">
        <f t="shared" si="88"/>
        <v>Q.04</v>
      </c>
      <c r="K2794" s="28" t="str">
        <f t="shared" si="89"/>
        <v>A.04</v>
      </c>
    </row>
    <row r="2795" spans="1:11" x14ac:dyDescent="0.3">
      <c r="A2795" s="29">
        <v>25</v>
      </c>
      <c r="B2795" s="29">
        <v>2</v>
      </c>
      <c r="C2795" s="29">
        <v>46</v>
      </c>
      <c r="D2795" s="28" t="s">
        <v>48</v>
      </c>
      <c r="E2795" s="28" t="s">
        <v>182</v>
      </c>
      <c r="J2795" s="28" t="str">
        <f t="shared" si="88"/>
        <v>T.04</v>
      </c>
      <c r="K2795" s="28" t="str">
        <f t="shared" si="89"/>
        <v>B.04</v>
      </c>
    </row>
    <row r="2796" spans="1:11" x14ac:dyDescent="0.3">
      <c r="A2796" s="29">
        <v>25</v>
      </c>
      <c r="B2796" s="29">
        <v>2</v>
      </c>
      <c r="C2796" s="29">
        <v>47</v>
      </c>
      <c r="D2796" s="28" t="s">
        <v>66</v>
      </c>
      <c r="E2796" s="28" t="s">
        <v>188</v>
      </c>
      <c r="J2796" s="28" t="str">
        <f t="shared" si="88"/>
        <v>U.04</v>
      </c>
      <c r="K2796" s="28" t="str">
        <f t="shared" si="89"/>
        <v>E.04</v>
      </c>
    </row>
    <row r="2797" spans="1:11" x14ac:dyDescent="0.3">
      <c r="A2797" s="29">
        <v>25</v>
      </c>
      <c r="B2797" s="29">
        <v>2</v>
      </c>
      <c r="C2797" s="29">
        <v>48</v>
      </c>
      <c r="D2797" s="28" t="s">
        <v>114</v>
      </c>
      <c r="E2797" s="28" t="s">
        <v>108</v>
      </c>
      <c r="J2797" s="28" t="str">
        <f t="shared" si="88"/>
        <v>L.04</v>
      </c>
      <c r="K2797" s="28" t="str">
        <f t="shared" si="89"/>
        <v>M.04</v>
      </c>
    </row>
    <row r="2798" spans="1:11" x14ac:dyDescent="0.3">
      <c r="A2798" s="29">
        <v>25</v>
      </c>
      <c r="B2798" s="29">
        <v>2</v>
      </c>
      <c r="C2798" s="29">
        <v>49</v>
      </c>
      <c r="D2798" s="28" t="s">
        <v>120</v>
      </c>
      <c r="E2798" s="28" t="s">
        <v>102</v>
      </c>
      <c r="J2798" s="28" t="str">
        <f t="shared" si="88"/>
        <v>K.04</v>
      </c>
      <c r="K2798" s="28" t="str">
        <f t="shared" si="89"/>
        <v>N.04</v>
      </c>
    </row>
    <row r="2799" spans="1:11" x14ac:dyDescent="0.3">
      <c r="A2799" s="29">
        <v>25</v>
      </c>
      <c r="B2799" s="29">
        <v>2</v>
      </c>
      <c r="C2799" s="29">
        <v>50</v>
      </c>
      <c r="D2799" s="28" t="s">
        <v>200</v>
      </c>
      <c r="E2799" s="28" t="s">
        <v>84</v>
      </c>
      <c r="J2799" s="28" t="str">
        <f t="shared" si="88"/>
        <v>H.04</v>
      </c>
      <c r="K2799" s="28" t="str">
        <f t="shared" si="89"/>
        <v>W.04</v>
      </c>
    </row>
    <row r="2800" spans="1:11" x14ac:dyDescent="0.3">
      <c r="A2800" s="29">
        <v>25</v>
      </c>
      <c r="B2800" s="29">
        <v>2</v>
      </c>
      <c r="C2800" s="29">
        <v>51</v>
      </c>
      <c r="D2800" s="28" t="s">
        <v>172</v>
      </c>
      <c r="E2800" s="28" t="s">
        <v>143</v>
      </c>
      <c r="J2800" s="28" t="str">
        <f t="shared" si="88"/>
        <v>P.05</v>
      </c>
      <c r="K2800" s="28" t="str">
        <f t="shared" si="89"/>
        <v>S.05</v>
      </c>
    </row>
    <row r="2801" spans="1:11" x14ac:dyDescent="0.3">
      <c r="A2801" s="29">
        <v>25</v>
      </c>
      <c r="B2801" s="29">
        <v>2</v>
      </c>
      <c r="C2801" s="29">
        <v>52</v>
      </c>
      <c r="D2801" s="28" t="s">
        <v>195</v>
      </c>
      <c r="E2801" s="28" t="s">
        <v>207</v>
      </c>
      <c r="J2801" s="28" t="str">
        <f t="shared" si="88"/>
        <v>X.05</v>
      </c>
      <c r="K2801" s="28" t="str">
        <f t="shared" si="89"/>
        <v>V.05</v>
      </c>
    </row>
    <row r="2802" spans="1:11" x14ac:dyDescent="0.3">
      <c r="A2802" s="29">
        <v>25</v>
      </c>
      <c r="B2802" s="29">
        <v>2</v>
      </c>
      <c r="C2802" s="29">
        <v>53</v>
      </c>
      <c r="D2802" s="28" t="s">
        <v>55</v>
      </c>
      <c r="E2802" s="28" t="s">
        <v>73</v>
      </c>
      <c r="J2802" s="28" t="str">
        <f t="shared" si="88"/>
        <v>F.05</v>
      </c>
      <c r="K2802" s="28" t="str">
        <f t="shared" si="89"/>
        <v>C.05</v>
      </c>
    </row>
    <row r="2803" spans="1:11" x14ac:dyDescent="0.3">
      <c r="A2803" s="29">
        <v>25</v>
      </c>
      <c r="B2803" s="29">
        <v>2</v>
      </c>
      <c r="C2803" s="29">
        <v>54</v>
      </c>
      <c r="D2803" s="28" t="s">
        <v>97</v>
      </c>
      <c r="E2803" s="28" t="s">
        <v>201</v>
      </c>
      <c r="J2803" s="28" t="str">
        <f t="shared" si="88"/>
        <v>W.05</v>
      </c>
      <c r="K2803" s="28" t="str">
        <f t="shared" si="89"/>
        <v>J.05</v>
      </c>
    </row>
    <row r="2804" spans="1:11" x14ac:dyDescent="0.3">
      <c r="A2804" s="29">
        <v>25</v>
      </c>
      <c r="B2804" s="29">
        <v>2</v>
      </c>
      <c r="C2804" s="29">
        <v>55</v>
      </c>
      <c r="D2804" s="28" t="s">
        <v>91</v>
      </c>
      <c r="E2804" s="28" t="s">
        <v>213</v>
      </c>
      <c r="J2804" s="28" t="str">
        <f t="shared" si="88"/>
        <v>Y.05</v>
      </c>
      <c r="K2804" s="28" t="str">
        <f t="shared" si="89"/>
        <v>I.05</v>
      </c>
    </row>
    <row r="2805" spans="1:11" x14ac:dyDescent="0.3">
      <c r="A2805" s="29">
        <v>25</v>
      </c>
      <c r="B2805" s="29">
        <v>2</v>
      </c>
      <c r="C2805" s="29">
        <v>56</v>
      </c>
      <c r="D2805" s="28" t="s">
        <v>85</v>
      </c>
      <c r="E2805" s="28" t="s">
        <v>79</v>
      </c>
      <c r="J2805" s="28" t="str">
        <f t="shared" si="88"/>
        <v>G.05</v>
      </c>
      <c r="K2805" s="28" t="str">
        <f t="shared" si="89"/>
        <v>H.05</v>
      </c>
    </row>
    <row r="2806" spans="1:11" x14ac:dyDescent="0.3">
      <c r="A2806" s="29">
        <v>25</v>
      </c>
      <c r="B2806" s="29">
        <v>2</v>
      </c>
      <c r="C2806" s="29">
        <v>57</v>
      </c>
      <c r="D2806" s="28" t="s">
        <v>103</v>
      </c>
      <c r="E2806" s="28" t="s">
        <v>189</v>
      </c>
      <c r="J2806" s="28" t="str">
        <f t="shared" si="88"/>
        <v>U.05</v>
      </c>
      <c r="K2806" s="28" t="str">
        <f t="shared" si="89"/>
        <v>K.05</v>
      </c>
    </row>
    <row r="2807" spans="1:11" x14ac:dyDescent="0.3">
      <c r="A2807" s="29">
        <v>25</v>
      </c>
      <c r="B2807" s="29">
        <v>2</v>
      </c>
      <c r="C2807" s="29">
        <v>58</v>
      </c>
      <c r="D2807" s="28" t="s">
        <v>109</v>
      </c>
      <c r="E2807" s="28" t="s">
        <v>121</v>
      </c>
      <c r="J2807" s="28" t="str">
        <f t="shared" si="88"/>
        <v>N.05</v>
      </c>
      <c r="K2807" s="28" t="str">
        <f t="shared" si="89"/>
        <v>L.05</v>
      </c>
    </row>
    <row r="2808" spans="1:11" x14ac:dyDescent="0.3">
      <c r="A2808" s="29">
        <v>25</v>
      </c>
      <c r="B2808" s="29">
        <v>2</v>
      </c>
      <c r="C2808" s="29">
        <v>59</v>
      </c>
      <c r="D2808" s="28" t="s">
        <v>49</v>
      </c>
      <c r="E2808" s="28" t="s">
        <v>67</v>
      </c>
      <c r="J2808" s="28" t="str">
        <f t="shared" si="88"/>
        <v>E.05</v>
      </c>
      <c r="K2808" s="28" t="str">
        <f t="shared" si="89"/>
        <v>B.05</v>
      </c>
    </row>
    <row r="2809" spans="1:11" x14ac:dyDescent="0.3">
      <c r="A2809" s="29">
        <v>25</v>
      </c>
      <c r="B2809" s="29">
        <v>2</v>
      </c>
      <c r="C2809" s="29">
        <v>60</v>
      </c>
      <c r="D2809" s="28" t="s">
        <v>61</v>
      </c>
      <c r="E2809" s="28" t="s">
        <v>149</v>
      </c>
      <c r="J2809" s="28" t="str">
        <f t="shared" si="88"/>
        <v>Q.05</v>
      </c>
      <c r="K2809" s="28" t="str">
        <f t="shared" si="89"/>
        <v>D.05</v>
      </c>
    </row>
    <row r="2810" spans="1:11" x14ac:dyDescent="0.3">
      <c r="A2810" s="29">
        <v>25</v>
      </c>
      <c r="B2810" s="29">
        <v>2</v>
      </c>
      <c r="C2810" s="29">
        <v>61</v>
      </c>
      <c r="D2810" s="28" t="s">
        <v>40</v>
      </c>
      <c r="E2810" s="28" t="s">
        <v>115</v>
      </c>
      <c r="J2810" s="28" t="str">
        <f t="shared" si="88"/>
        <v>M.05</v>
      </c>
      <c r="K2810" s="28" t="str">
        <f t="shared" si="89"/>
        <v>A.05</v>
      </c>
    </row>
    <row r="2811" spans="1:11" x14ac:dyDescent="0.3">
      <c r="A2811" s="29">
        <v>25</v>
      </c>
      <c r="B2811" s="29">
        <v>2</v>
      </c>
      <c r="C2811" s="29">
        <v>62</v>
      </c>
      <c r="D2811" s="28" t="s">
        <v>155</v>
      </c>
      <c r="E2811" s="28" t="s">
        <v>183</v>
      </c>
      <c r="J2811" s="28" t="str">
        <f t="shared" si="88"/>
        <v>T.05</v>
      </c>
      <c r="K2811" s="28" t="str">
        <f t="shared" si="89"/>
        <v>R.05</v>
      </c>
    </row>
    <row r="2812" spans="1:11" x14ac:dyDescent="0.3">
      <c r="A2812" s="29">
        <v>25</v>
      </c>
      <c r="B2812" s="29">
        <v>2</v>
      </c>
      <c r="C2812" s="29">
        <v>63</v>
      </c>
      <c r="D2812" s="28" t="s">
        <v>144</v>
      </c>
      <c r="E2812" s="28" t="s">
        <v>137</v>
      </c>
      <c r="J2812" s="28" t="str">
        <f t="shared" si="88"/>
        <v>O.05</v>
      </c>
      <c r="K2812" s="28" t="str">
        <f t="shared" si="89"/>
        <v>P.06</v>
      </c>
    </row>
    <row r="2813" spans="1:11" x14ac:dyDescent="0.3">
      <c r="A2813" s="29">
        <v>25</v>
      </c>
      <c r="B2813" s="29">
        <v>2</v>
      </c>
      <c r="C2813" s="29">
        <v>64</v>
      </c>
      <c r="D2813" s="28" t="s">
        <v>122</v>
      </c>
      <c r="E2813" s="28" t="s">
        <v>150</v>
      </c>
      <c r="J2813" s="28" t="str">
        <f t="shared" si="88"/>
        <v>Q.06</v>
      </c>
      <c r="K2813" s="28" t="str">
        <f t="shared" si="89"/>
        <v>N.06</v>
      </c>
    </row>
    <row r="2814" spans="1:11" x14ac:dyDescent="0.3">
      <c r="A2814" s="29">
        <v>25</v>
      </c>
      <c r="B2814" s="29">
        <v>2</v>
      </c>
      <c r="C2814" s="29">
        <v>65</v>
      </c>
      <c r="D2814" s="28" t="s">
        <v>116</v>
      </c>
      <c r="E2814" s="28" t="s">
        <v>92</v>
      </c>
      <c r="J2814" s="28" t="str">
        <f t="shared" si="88"/>
        <v>I.06</v>
      </c>
      <c r="K2814" s="28" t="str">
        <f t="shared" si="89"/>
        <v>M.06</v>
      </c>
    </row>
    <row r="2815" spans="1:11" x14ac:dyDescent="0.3">
      <c r="A2815" s="29">
        <v>25</v>
      </c>
      <c r="B2815" s="29">
        <v>2</v>
      </c>
      <c r="C2815" s="29">
        <v>66</v>
      </c>
      <c r="D2815" s="28" t="s">
        <v>80</v>
      </c>
      <c r="E2815" s="28" t="s">
        <v>208</v>
      </c>
      <c r="J2815" s="28" t="str">
        <f t="shared" si="88"/>
        <v>X.06</v>
      </c>
      <c r="K2815" s="28" t="str">
        <f t="shared" si="89"/>
        <v>G.06</v>
      </c>
    </row>
    <row r="2816" spans="1:11" x14ac:dyDescent="0.3">
      <c r="A2816" s="29">
        <v>25</v>
      </c>
      <c r="B2816" s="29">
        <v>2</v>
      </c>
      <c r="C2816" s="29">
        <v>67</v>
      </c>
      <c r="D2816" s="28" t="s">
        <v>202</v>
      </c>
      <c r="E2816" s="28" t="s">
        <v>196</v>
      </c>
      <c r="J2816" s="28" t="str">
        <f t="shared" si="88"/>
        <v>V.06</v>
      </c>
      <c r="K2816" s="28" t="str">
        <f t="shared" si="89"/>
        <v>W.06</v>
      </c>
    </row>
    <row r="2817" spans="1:11" x14ac:dyDescent="0.3">
      <c r="A2817" s="29">
        <v>25</v>
      </c>
      <c r="B2817" s="29">
        <v>2</v>
      </c>
      <c r="C2817" s="29">
        <v>68</v>
      </c>
      <c r="D2817" s="28" t="s">
        <v>138</v>
      </c>
      <c r="E2817" s="28" t="s">
        <v>104</v>
      </c>
      <c r="J2817" s="28" t="str">
        <f t="shared" si="88"/>
        <v>K.06</v>
      </c>
      <c r="K2817" s="28" t="str">
        <f t="shared" si="89"/>
        <v>O.06</v>
      </c>
    </row>
    <row r="2818" spans="1:11" x14ac:dyDescent="0.3">
      <c r="A2818" s="29">
        <v>25</v>
      </c>
      <c r="B2818" s="29">
        <v>2</v>
      </c>
      <c r="C2818" s="29">
        <v>69</v>
      </c>
      <c r="D2818" s="28" t="s">
        <v>86</v>
      </c>
      <c r="E2818" s="28" t="s">
        <v>173</v>
      </c>
      <c r="J2818" s="28" t="str">
        <f t="shared" si="88"/>
        <v>S.06</v>
      </c>
      <c r="K2818" s="28" t="str">
        <f t="shared" si="89"/>
        <v>H.06</v>
      </c>
    </row>
    <row r="2819" spans="1:11" x14ac:dyDescent="0.3">
      <c r="A2819" s="29">
        <v>25</v>
      </c>
      <c r="B2819" s="29">
        <v>2</v>
      </c>
      <c r="C2819" s="29">
        <v>70</v>
      </c>
      <c r="D2819" s="28" t="s">
        <v>42</v>
      </c>
      <c r="E2819" s="28" t="s">
        <v>56</v>
      </c>
      <c r="J2819" s="28" t="str">
        <f t="shared" si="88"/>
        <v>C.06</v>
      </c>
      <c r="K2819" s="28" t="str">
        <f t="shared" si="89"/>
        <v>A.06</v>
      </c>
    </row>
    <row r="2820" spans="1:11" x14ac:dyDescent="0.3">
      <c r="A2820" s="29">
        <v>25</v>
      </c>
      <c r="B2820" s="29">
        <v>2</v>
      </c>
      <c r="C2820" s="29">
        <v>71</v>
      </c>
      <c r="D2820" s="28" t="s">
        <v>50</v>
      </c>
      <c r="E2820" s="28" t="s">
        <v>62</v>
      </c>
      <c r="J2820" s="28" t="str">
        <f t="shared" si="88"/>
        <v>D.06</v>
      </c>
      <c r="K2820" s="28" t="str">
        <f t="shared" si="89"/>
        <v>B.06</v>
      </c>
    </row>
    <row r="2821" spans="1:11" x14ac:dyDescent="0.3">
      <c r="A2821" s="29">
        <v>25</v>
      </c>
      <c r="B2821" s="29">
        <v>2</v>
      </c>
      <c r="C2821" s="29">
        <v>72</v>
      </c>
      <c r="D2821" s="28" t="s">
        <v>214</v>
      </c>
      <c r="E2821" s="28" t="s">
        <v>68</v>
      </c>
      <c r="J2821" s="28" t="str">
        <f t="shared" si="88"/>
        <v>E.06</v>
      </c>
      <c r="K2821" s="28" t="str">
        <f t="shared" si="89"/>
        <v>Y.06</v>
      </c>
    </row>
    <row r="2822" spans="1:11" x14ac:dyDescent="0.3">
      <c r="A2822" s="29">
        <v>25</v>
      </c>
      <c r="B2822" s="29">
        <v>2</v>
      </c>
      <c r="C2822" s="29">
        <v>73</v>
      </c>
      <c r="D2822" s="28" t="s">
        <v>184</v>
      </c>
      <c r="E2822" s="28" t="s">
        <v>110</v>
      </c>
      <c r="J2822" s="28" t="str">
        <f t="shared" si="88"/>
        <v>L.06</v>
      </c>
      <c r="K2822" s="28" t="str">
        <f t="shared" si="89"/>
        <v>T.06</v>
      </c>
    </row>
    <row r="2823" spans="1:11" x14ac:dyDescent="0.3">
      <c r="A2823" s="29">
        <v>25</v>
      </c>
      <c r="B2823" s="29">
        <v>2</v>
      </c>
      <c r="C2823" s="29">
        <v>74</v>
      </c>
      <c r="D2823" s="28" t="s">
        <v>74</v>
      </c>
      <c r="E2823" s="28" t="s">
        <v>98</v>
      </c>
      <c r="J2823" s="28" t="str">
        <f t="shared" si="88"/>
        <v>J.06</v>
      </c>
      <c r="K2823" s="28" t="str">
        <f t="shared" si="89"/>
        <v>F.06</v>
      </c>
    </row>
    <row r="2824" spans="1:11" x14ac:dyDescent="0.3">
      <c r="A2824" s="29">
        <v>25</v>
      </c>
      <c r="B2824" s="29">
        <v>2</v>
      </c>
      <c r="C2824" s="29">
        <v>75</v>
      </c>
      <c r="D2824" s="28" t="s">
        <v>190</v>
      </c>
      <c r="E2824" s="28" t="s">
        <v>156</v>
      </c>
      <c r="J2824" s="28" t="str">
        <f t="shared" si="88"/>
        <v>R.06</v>
      </c>
      <c r="K2824" s="28" t="str">
        <f t="shared" si="89"/>
        <v>U.06</v>
      </c>
    </row>
    <row r="2825" spans="1:11" x14ac:dyDescent="0.3">
      <c r="A2825" s="29">
        <v>25</v>
      </c>
      <c r="B2825" s="29">
        <v>3</v>
      </c>
      <c r="C2825" s="29">
        <v>1</v>
      </c>
      <c r="D2825" s="28" t="s">
        <v>151</v>
      </c>
      <c r="E2825" s="28" t="s">
        <v>191</v>
      </c>
      <c r="J2825" s="28" t="str">
        <f t="shared" si="88"/>
        <v>V.01</v>
      </c>
      <c r="K2825" s="28" t="str">
        <f t="shared" si="89"/>
        <v>R.01</v>
      </c>
    </row>
    <row r="2826" spans="1:11" x14ac:dyDescent="0.3">
      <c r="A2826" s="29">
        <v>25</v>
      </c>
      <c r="B2826" s="29">
        <v>3</v>
      </c>
      <c r="C2826" s="29">
        <v>2</v>
      </c>
      <c r="D2826" s="28" t="s">
        <v>87</v>
      </c>
      <c r="E2826" s="28" t="s">
        <v>63</v>
      </c>
      <c r="J2826" s="28" t="str">
        <f t="shared" si="88"/>
        <v>E.01</v>
      </c>
      <c r="K2826" s="28" t="str">
        <f t="shared" si="89"/>
        <v>I.01</v>
      </c>
    </row>
    <row r="2827" spans="1:11" x14ac:dyDescent="0.3">
      <c r="A2827" s="29">
        <v>25</v>
      </c>
      <c r="B2827" s="29">
        <v>3</v>
      </c>
      <c r="C2827" s="29">
        <v>3</v>
      </c>
      <c r="D2827" s="28" t="s">
        <v>81</v>
      </c>
      <c r="E2827" s="28" t="s">
        <v>45</v>
      </c>
      <c r="J2827" s="28" t="str">
        <f t="shared" si="88"/>
        <v>B.01</v>
      </c>
      <c r="K2827" s="28" t="str">
        <f t="shared" si="89"/>
        <v>H.01</v>
      </c>
    </row>
    <row r="2828" spans="1:11" x14ac:dyDescent="0.3">
      <c r="A2828" s="29">
        <v>25</v>
      </c>
      <c r="B2828" s="29">
        <v>3</v>
      </c>
      <c r="C2828" s="29">
        <v>4</v>
      </c>
      <c r="D2828" s="28" t="s">
        <v>69</v>
      </c>
      <c r="E2828" s="28" t="s">
        <v>57</v>
      </c>
      <c r="J2828" s="28" t="str">
        <f t="shared" si="88"/>
        <v>D.01</v>
      </c>
      <c r="K2828" s="28" t="str">
        <f t="shared" si="89"/>
        <v>F.01</v>
      </c>
    </row>
    <row r="2829" spans="1:11" x14ac:dyDescent="0.3">
      <c r="A2829" s="29">
        <v>25</v>
      </c>
      <c r="B2829" s="29">
        <v>3</v>
      </c>
      <c r="C2829" s="29">
        <v>5</v>
      </c>
      <c r="D2829" s="28" t="s">
        <v>179</v>
      </c>
      <c r="E2829" s="28" t="s">
        <v>32</v>
      </c>
      <c r="J2829" s="28" t="str">
        <f t="shared" si="88"/>
        <v>A.01</v>
      </c>
      <c r="K2829" s="28" t="str">
        <f t="shared" si="89"/>
        <v>T.01</v>
      </c>
    </row>
    <row r="2830" spans="1:11" x14ac:dyDescent="0.3">
      <c r="A2830" s="29">
        <v>25</v>
      </c>
      <c r="B2830" s="29">
        <v>3</v>
      </c>
      <c r="C2830" s="29">
        <v>6</v>
      </c>
      <c r="D2830" s="28" t="s">
        <v>209</v>
      </c>
      <c r="E2830" s="28" t="s">
        <v>185</v>
      </c>
      <c r="J2830" s="28" t="str">
        <f t="shared" si="88"/>
        <v>U.01</v>
      </c>
      <c r="K2830" s="28" t="str">
        <f t="shared" si="89"/>
        <v>Y.01</v>
      </c>
    </row>
    <row r="2831" spans="1:11" x14ac:dyDescent="0.3">
      <c r="A2831" s="29">
        <v>25</v>
      </c>
      <c r="B2831" s="29">
        <v>3</v>
      </c>
      <c r="C2831" s="29">
        <v>7</v>
      </c>
      <c r="D2831" s="28" t="s">
        <v>75</v>
      </c>
      <c r="E2831" s="28" t="s">
        <v>197</v>
      </c>
      <c r="J2831" s="28" t="str">
        <f t="shared" si="88"/>
        <v>W.01</v>
      </c>
      <c r="K2831" s="28" t="str">
        <f t="shared" si="89"/>
        <v>G.01</v>
      </c>
    </row>
    <row r="2832" spans="1:11" x14ac:dyDescent="0.3">
      <c r="A2832" s="29">
        <v>25</v>
      </c>
      <c r="B2832" s="29">
        <v>3</v>
      </c>
      <c r="C2832" s="29">
        <v>8</v>
      </c>
      <c r="D2832" s="28" t="s">
        <v>111</v>
      </c>
      <c r="E2832" s="28" t="s">
        <v>93</v>
      </c>
      <c r="J2832" s="28" t="str">
        <f t="shared" si="88"/>
        <v>J.01</v>
      </c>
      <c r="K2832" s="28" t="str">
        <f t="shared" si="89"/>
        <v>M.01</v>
      </c>
    </row>
    <row r="2833" spans="1:11" x14ac:dyDescent="0.3">
      <c r="A2833" s="29">
        <v>25</v>
      </c>
      <c r="B2833" s="29">
        <v>3</v>
      </c>
      <c r="C2833" s="29">
        <v>9</v>
      </c>
      <c r="D2833" s="28" t="s">
        <v>139</v>
      </c>
      <c r="E2833" s="28" t="s">
        <v>145</v>
      </c>
      <c r="J2833" s="28" t="str">
        <f t="shared" si="88"/>
        <v>Q.01</v>
      </c>
      <c r="K2833" s="28" t="str">
        <f t="shared" si="89"/>
        <v>P.01</v>
      </c>
    </row>
    <row r="2834" spans="1:11" x14ac:dyDescent="0.3">
      <c r="A2834" s="29">
        <v>25</v>
      </c>
      <c r="B2834" s="29">
        <v>3</v>
      </c>
      <c r="C2834" s="29">
        <v>10</v>
      </c>
      <c r="D2834" s="28" t="s">
        <v>203</v>
      </c>
      <c r="E2834" s="28" t="s">
        <v>127</v>
      </c>
      <c r="J2834" s="28" t="str">
        <f t="shared" si="88"/>
        <v>O.01</v>
      </c>
      <c r="K2834" s="28" t="str">
        <f t="shared" si="89"/>
        <v>X.01</v>
      </c>
    </row>
    <row r="2835" spans="1:11" x14ac:dyDescent="0.3">
      <c r="A2835" s="29">
        <v>25</v>
      </c>
      <c r="B2835" s="29">
        <v>3</v>
      </c>
      <c r="C2835" s="29">
        <v>11</v>
      </c>
      <c r="D2835" s="28" t="s">
        <v>168</v>
      </c>
      <c r="E2835" s="28" t="s">
        <v>51</v>
      </c>
      <c r="J2835" s="28" t="str">
        <f t="shared" si="88"/>
        <v>C.01</v>
      </c>
      <c r="K2835" s="28" t="str">
        <f t="shared" si="89"/>
        <v>S.01</v>
      </c>
    </row>
    <row r="2836" spans="1:11" x14ac:dyDescent="0.3">
      <c r="A2836" s="29">
        <v>25</v>
      </c>
      <c r="B2836" s="29">
        <v>3</v>
      </c>
      <c r="C2836" s="29">
        <v>12</v>
      </c>
      <c r="D2836" s="28" t="s">
        <v>99</v>
      </c>
      <c r="E2836" s="28" t="s">
        <v>105</v>
      </c>
      <c r="J2836" s="28" t="str">
        <f t="shared" si="88"/>
        <v>L.01</v>
      </c>
      <c r="K2836" s="28" t="str">
        <f t="shared" si="89"/>
        <v>K.01</v>
      </c>
    </row>
    <row r="2837" spans="1:11" x14ac:dyDescent="0.3">
      <c r="A2837" s="29">
        <v>25</v>
      </c>
      <c r="B2837" s="29">
        <v>3</v>
      </c>
      <c r="C2837" s="29">
        <v>13</v>
      </c>
      <c r="D2837" s="28" t="s">
        <v>152</v>
      </c>
      <c r="E2837" s="28" t="s">
        <v>117</v>
      </c>
      <c r="J2837" s="28" t="str">
        <f t="shared" si="88"/>
        <v>N.01</v>
      </c>
      <c r="K2837" s="28" t="str">
        <f t="shared" si="89"/>
        <v>R.02</v>
      </c>
    </row>
    <row r="2838" spans="1:11" x14ac:dyDescent="0.3">
      <c r="A2838" s="29">
        <v>25</v>
      </c>
      <c r="B2838" s="29">
        <v>3</v>
      </c>
      <c r="C2838" s="29">
        <v>14</v>
      </c>
      <c r="D2838" s="28" t="s">
        <v>118</v>
      </c>
      <c r="E2838" s="28" t="s">
        <v>58</v>
      </c>
      <c r="J2838" s="28" t="str">
        <f t="shared" si="88"/>
        <v>D.02</v>
      </c>
      <c r="K2838" s="28" t="str">
        <f t="shared" si="89"/>
        <v>N.02</v>
      </c>
    </row>
    <row r="2839" spans="1:11" x14ac:dyDescent="0.3">
      <c r="A2839" s="29">
        <v>25</v>
      </c>
      <c r="B2839" s="29">
        <v>3</v>
      </c>
      <c r="C2839" s="29">
        <v>15</v>
      </c>
      <c r="D2839" s="28" t="s">
        <v>94</v>
      </c>
      <c r="E2839" s="28" t="s">
        <v>204</v>
      </c>
      <c r="J2839" s="28" t="str">
        <f t="shared" si="88"/>
        <v>X.02</v>
      </c>
      <c r="K2839" s="28" t="str">
        <f t="shared" si="89"/>
        <v>J.02</v>
      </c>
    </row>
    <row r="2840" spans="1:11" x14ac:dyDescent="0.3">
      <c r="A2840" s="29">
        <v>25</v>
      </c>
      <c r="B2840" s="29">
        <v>3</v>
      </c>
      <c r="C2840" s="29">
        <v>16</v>
      </c>
      <c r="D2840" s="28" t="s">
        <v>112</v>
      </c>
      <c r="E2840" s="28" t="s">
        <v>52</v>
      </c>
      <c r="J2840" s="28" t="str">
        <f t="shared" si="88"/>
        <v>C.02</v>
      </c>
      <c r="K2840" s="28" t="str">
        <f t="shared" si="89"/>
        <v>M.02</v>
      </c>
    </row>
    <row r="2841" spans="1:11" x14ac:dyDescent="0.3">
      <c r="A2841" s="29">
        <v>25</v>
      </c>
      <c r="B2841" s="29">
        <v>3</v>
      </c>
      <c r="C2841" s="29">
        <v>17</v>
      </c>
      <c r="D2841" s="28" t="s">
        <v>140</v>
      </c>
      <c r="E2841" s="28" t="s">
        <v>46</v>
      </c>
      <c r="J2841" s="28" t="str">
        <f t="shared" si="88"/>
        <v>B.02</v>
      </c>
      <c r="K2841" s="28" t="str">
        <f t="shared" si="89"/>
        <v>P.02</v>
      </c>
    </row>
    <row r="2842" spans="1:11" x14ac:dyDescent="0.3">
      <c r="A2842" s="29">
        <v>25</v>
      </c>
      <c r="B2842" s="29">
        <v>3</v>
      </c>
      <c r="C2842" s="29">
        <v>18</v>
      </c>
      <c r="D2842" s="28" t="s">
        <v>88</v>
      </c>
      <c r="E2842" s="28" t="s">
        <v>82</v>
      </c>
      <c r="J2842" s="28" t="str">
        <f t="shared" si="88"/>
        <v>H.02</v>
      </c>
      <c r="K2842" s="28" t="str">
        <f t="shared" si="89"/>
        <v>I.02</v>
      </c>
    </row>
    <row r="2843" spans="1:11" x14ac:dyDescent="0.3">
      <c r="A2843" s="29">
        <v>25</v>
      </c>
      <c r="B2843" s="29">
        <v>3</v>
      </c>
      <c r="C2843" s="29">
        <v>19</v>
      </c>
      <c r="D2843" s="28" t="s">
        <v>100</v>
      </c>
      <c r="E2843" s="28" t="s">
        <v>198</v>
      </c>
      <c r="J2843" s="28" t="str">
        <f t="shared" si="88"/>
        <v>W.02</v>
      </c>
      <c r="K2843" s="28" t="str">
        <f t="shared" si="89"/>
        <v>K.02</v>
      </c>
    </row>
    <row r="2844" spans="1:11" x14ac:dyDescent="0.3">
      <c r="A2844" s="29">
        <v>25</v>
      </c>
      <c r="B2844" s="29">
        <v>3</v>
      </c>
      <c r="C2844" s="29">
        <v>20</v>
      </c>
      <c r="D2844" s="28" t="s">
        <v>64</v>
      </c>
      <c r="E2844" s="28" t="s">
        <v>70</v>
      </c>
      <c r="J2844" s="28" t="str">
        <f t="shared" si="88"/>
        <v>F.02</v>
      </c>
      <c r="K2844" s="28" t="str">
        <f t="shared" si="89"/>
        <v>E.02</v>
      </c>
    </row>
    <row r="2845" spans="1:11" x14ac:dyDescent="0.3">
      <c r="A2845" s="29">
        <v>25</v>
      </c>
      <c r="B2845" s="29">
        <v>3</v>
      </c>
      <c r="C2845" s="29">
        <v>21</v>
      </c>
      <c r="D2845" s="28" t="s">
        <v>169</v>
      </c>
      <c r="E2845" s="28" t="s">
        <v>34</v>
      </c>
      <c r="J2845" s="28" t="str">
        <f t="shared" ref="J2845:J2908" si="90">E2845</f>
        <v>A.02</v>
      </c>
      <c r="K2845" s="28" t="str">
        <f t="shared" ref="K2845:K2908" si="91">D2845</f>
        <v>S.02</v>
      </c>
    </row>
    <row r="2846" spans="1:11" x14ac:dyDescent="0.3">
      <c r="A2846" s="29">
        <v>25</v>
      </c>
      <c r="B2846" s="29">
        <v>3</v>
      </c>
      <c r="C2846" s="29">
        <v>22</v>
      </c>
      <c r="D2846" s="28" t="s">
        <v>210</v>
      </c>
      <c r="E2846" s="28" t="s">
        <v>180</v>
      </c>
      <c r="J2846" s="28" t="str">
        <f t="shared" si="90"/>
        <v>T.02</v>
      </c>
      <c r="K2846" s="28" t="str">
        <f t="shared" si="91"/>
        <v>Y.02</v>
      </c>
    </row>
    <row r="2847" spans="1:11" x14ac:dyDescent="0.3">
      <c r="A2847" s="29">
        <v>25</v>
      </c>
      <c r="B2847" s="29">
        <v>3</v>
      </c>
      <c r="C2847" s="29">
        <v>23</v>
      </c>
      <c r="D2847" s="28" t="s">
        <v>192</v>
      </c>
      <c r="E2847" s="28" t="s">
        <v>146</v>
      </c>
      <c r="J2847" s="28" t="str">
        <f t="shared" si="90"/>
        <v>Q.02</v>
      </c>
      <c r="K2847" s="28" t="str">
        <f t="shared" si="91"/>
        <v>V.02</v>
      </c>
    </row>
    <row r="2848" spans="1:11" x14ac:dyDescent="0.3">
      <c r="A2848" s="29">
        <v>25</v>
      </c>
      <c r="B2848" s="29">
        <v>3</v>
      </c>
      <c r="C2848" s="29">
        <v>24</v>
      </c>
      <c r="D2848" s="28" t="s">
        <v>76</v>
      </c>
      <c r="E2848" s="28" t="s">
        <v>186</v>
      </c>
      <c r="J2848" s="28" t="str">
        <f t="shared" si="90"/>
        <v>U.02</v>
      </c>
      <c r="K2848" s="28" t="str">
        <f t="shared" si="91"/>
        <v>G.02</v>
      </c>
    </row>
    <row r="2849" spans="1:11" x14ac:dyDescent="0.3">
      <c r="A2849" s="29">
        <v>25</v>
      </c>
      <c r="B2849" s="29">
        <v>3</v>
      </c>
      <c r="C2849" s="29">
        <v>25</v>
      </c>
      <c r="D2849" s="28" t="s">
        <v>106</v>
      </c>
      <c r="E2849" s="28" t="s">
        <v>134</v>
      </c>
      <c r="J2849" s="28" t="str">
        <f t="shared" si="90"/>
        <v>O.02</v>
      </c>
      <c r="K2849" s="28" t="str">
        <f t="shared" si="91"/>
        <v>L.02</v>
      </c>
    </row>
    <row r="2850" spans="1:11" x14ac:dyDescent="0.3">
      <c r="A2850" s="29">
        <v>25</v>
      </c>
      <c r="B2850" s="29">
        <v>3</v>
      </c>
      <c r="C2850" s="29">
        <v>26</v>
      </c>
      <c r="D2850" s="28" t="s">
        <v>141</v>
      </c>
      <c r="E2850" s="28" t="s">
        <v>65</v>
      </c>
      <c r="J2850" s="28" t="str">
        <f t="shared" si="90"/>
        <v>E.03</v>
      </c>
      <c r="K2850" s="28" t="str">
        <f t="shared" si="91"/>
        <v>P.03</v>
      </c>
    </row>
    <row r="2851" spans="1:11" x14ac:dyDescent="0.3">
      <c r="A2851" s="29">
        <v>25</v>
      </c>
      <c r="B2851" s="29">
        <v>3</v>
      </c>
      <c r="C2851" s="29">
        <v>27</v>
      </c>
      <c r="D2851" s="28" t="s">
        <v>187</v>
      </c>
      <c r="E2851" s="28" t="s">
        <v>193</v>
      </c>
      <c r="J2851" s="28" t="str">
        <f t="shared" si="90"/>
        <v>V.03</v>
      </c>
      <c r="K2851" s="28" t="str">
        <f t="shared" si="91"/>
        <v>U.03</v>
      </c>
    </row>
    <row r="2852" spans="1:11" x14ac:dyDescent="0.3">
      <c r="A2852" s="29">
        <v>25</v>
      </c>
      <c r="B2852" s="29">
        <v>3</v>
      </c>
      <c r="C2852" s="29">
        <v>28</v>
      </c>
      <c r="D2852" s="28" t="s">
        <v>147</v>
      </c>
      <c r="E2852" s="28" t="s">
        <v>101</v>
      </c>
      <c r="J2852" s="28" t="str">
        <f t="shared" si="90"/>
        <v>K.03</v>
      </c>
      <c r="K2852" s="28" t="str">
        <f t="shared" si="91"/>
        <v>Q.03</v>
      </c>
    </row>
    <row r="2853" spans="1:11" x14ac:dyDescent="0.3">
      <c r="A2853" s="29">
        <v>25</v>
      </c>
      <c r="B2853" s="29">
        <v>3</v>
      </c>
      <c r="C2853" s="29">
        <v>29</v>
      </c>
      <c r="D2853" s="28" t="s">
        <v>211</v>
      </c>
      <c r="E2853" s="28" t="s">
        <v>95</v>
      </c>
      <c r="J2853" s="28" t="str">
        <f t="shared" si="90"/>
        <v>J.03</v>
      </c>
      <c r="K2853" s="28" t="str">
        <f t="shared" si="91"/>
        <v>Y.03</v>
      </c>
    </row>
    <row r="2854" spans="1:11" x14ac:dyDescent="0.3">
      <c r="A2854" s="29">
        <v>25</v>
      </c>
      <c r="B2854" s="29">
        <v>3</v>
      </c>
      <c r="C2854" s="29">
        <v>30</v>
      </c>
      <c r="D2854" s="28" t="s">
        <v>119</v>
      </c>
      <c r="E2854" s="28" t="s">
        <v>47</v>
      </c>
      <c r="J2854" s="28" t="str">
        <f t="shared" si="90"/>
        <v>B.03</v>
      </c>
      <c r="K2854" s="28" t="str">
        <f t="shared" si="91"/>
        <v>N.03</v>
      </c>
    </row>
    <row r="2855" spans="1:11" x14ac:dyDescent="0.3">
      <c r="A2855" s="29">
        <v>25</v>
      </c>
      <c r="B2855" s="29">
        <v>3</v>
      </c>
      <c r="C2855" s="29">
        <v>31</v>
      </c>
      <c r="D2855" s="28" t="s">
        <v>71</v>
      </c>
      <c r="E2855" s="28" t="s">
        <v>89</v>
      </c>
      <c r="J2855" s="28" t="str">
        <f t="shared" si="90"/>
        <v>I.03</v>
      </c>
      <c r="K2855" s="28" t="str">
        <f t="shared" si="91"/>
        <v>F.03</v>
      </c>
    </row>
    <row r="2856" spans="1:11" x14ac:dyDescent="0.3">
      <c r="A2856" s="29">
        <v>25</v>
      </c>
      <c r="B2856" s="29">
        <v>3</v>
      </c>
      <c r="C2856" s="29">
        <v>32</v>
      </c>
      <c r="D2856" s="28" t="s">
        <v>83</v>
      </c>
      <c r="E2856" s="28" t="s">
        <v>205</v>
      </c>
      <c r="J2856" s="28" t="str">
        <f t="shared" si="90"/>
        <v>X.03</v>
      </c>
      <c r="K2856" s="28" t="str">
        <f t="shared" si="91"/>
        <v>H.03</v>
      </c>
    </row>
    <row r="2857" spans="1:11" x14ac:dyDescent="0.3">
      <c r="A2857" s="29">
        <v>25</v>
      </c>
      <c r="B2857" s="29">
        <v>3</v>
      </c>
      <c r="C2857" s="29">
        <v>33</v>
      </c>
      <c r="D2857" s="28" t="s">
        <v>53</v>
      </c>
      <c r="E2857" s="28" t="s">
        <v>153</v>
      </c>
      <c r="J2857" s="28" t="str">
        <f t="shared" si="90"/>
        <v>R.03</v>
      </c>
      <c r="K2857" s="28" t="str">
        <f t="shared" si="91"/>
        <v>C.03</v>
      </c>
    </row>
    <row r="2858" spans="1:11" x14ac:dyDescent="0.3">
      <c r="A2858" s="29">
        <v>25</v>
      </c>
      <c r="B2858" s="29">
        <v>3</v>
      </c>
      <c r="C2858" s="29">
        <v>34</v>
      </c>
      <c r="D2858" s="28" t="s">
        <v>107</v>
      </c>
      <c r="E2858" s="28" t="s">
        <v>77</v>
      </c>
      <c r="J2858" s="28" t="str">
        <f t="shared" si="90"/>
        <v>G.03</v>
      </c>
      <c r="K2858" s="28" t="str">
        <f t="shared" si="91"/>
        <v>L.03</v>
      </c>
    </row>
    <row r="2859" spans="1:11" x14ac:dyDescent="0.3">
      <c r="A2859" s="29">
        <v>25</v>
      </c>
      <c r="B2859" s="29">
        <v>3</v>
      </c>
      <c r="C2859" s="29">
        <v>35</v>
      </c>
      <c r="D2859" s="28" t="s">
        <v>170</v>
      </c>
      <c r="E2859" s="28" t="s">
        <v>59</v>
      </c>
      <c r="J2859" s="28" t="str">
        <f t="shared" si="90"/>
        <v>D.03</v>
      </c>
      <c r="K2859" s="28" t="str">
        <f t="shared" si="91"/>
        <v>S.03</v>
      </c>
    </row>
    <row r="2860" spans="1:11" x14ac:dyDescent="0.3">
      <c r="A2860" s="29">
        <v>25</v>
      </c>
      <c r="B2860" s="29">
        <v>3</v>
      </c>
      <c r="C2860" s="29">
        <v>36</v>
      </c>
      <c r="D2860" s="28" t="s">
        <v>113</v>
      </c>
      <c r="E2860" s="28" t="s">
        <v>135</v>
      </c>
      <c r="J2860" s="28" t="str">
        <f t="shared" si="90"/>
        <v>O.03</v>
      </c>
      <c r="K2860" s="28" t="str">
        <f t="shared" si="91"/>
        <v>M.03</v>
      </c>
    </row>
    <row r="2861" spans="1:11" x14ac:dyDescent="0.3">
      <c r="A2861" s="29">
        <v>25</v>
      </c>
      <c r="B2861" s="29">
        <v>3</v>
      </c>
      <c r="C2861" s="29">
        <v>37</v>
      </c>
      <c r="D2861" s="28" t="s">
        <v>181</v>
      </c>
      <c r="E2861" s="28" t="s">
        <v>199</v>
      </c>
      <c r="J2861" s="28" t="str">
        <f t="shared" si="90"/>
        <v>W.03</v>
      </c>
      <c r="K2861" s="28" t="str">
        <f t="shared" si="91"/>
        <v>T.03</v>
      </c>
    </row>
    <row r="2862" spans="1:11" x14ac:dyDescent="0.3">
      <c r="A2862" s="29">
        <v>25</v>
      </c>
      <c r="B2862" s="29">
        <v>3</v>
      </c>
      <c r="C2862" s="29">
        <v>38</v>
      </c>
      <c r="D2862" s="28" t="s">
        <v>108</v>
      </c>
      <c r="E2862" s="28" t="s">
        <v>36</v>
      </c>
      <c r="J2862" s="28" t="str">
        <f t="shared" si="90"/>
        <v>A.03</v>
      </c>
      <c r="K2862" s="28" t="str">
        <f t="shared" si="91"/>
        <v>L.04</v>
      </c>
    </row>
    <row r="2863" spans="1:11" x14ac:dyDescent="0.3">
      <c r="A2863" s="29">
        <v>25</v>
      </c>
      <c r="B2863" s="29">
        <v>3</v>
      </c>
      <c r="C2863" s="29">
        <v>39</v>
      </c>
      <c r="D2863" s="28" t="s">
        <v>84</v>
      </c>
      <c r="E2863" s="28" t="s">
        <v>114</v>
      </c>
      <c r="J2863" s="28" t="str">
        <f t="shared" si="90"/>
        <v>M.04</v>
      </c>
      <c r="K2863" s="28" t="str">
        <f t="shared" si="91"/>
        <v>H.04</v>
      </c>
    </row>
    <row r="2864" spans="1:11" x14ac:dyDescent="0.3">
      <c r="A2864" s="29">
        <v>25</v>
      </c>
      <c r="B2864" s="29">
        <v>3</v>
      </c>
      <c r="C2864" s="29">
        <v>40</v>
      </c>
      <c r="D2864" s="28" t="s">
        <v>142</v>
      </c>
      <c r="E2864" s="28" t="s">
        <v>96</v>
      </c>
      <c r="J2864" s="28" t="str">
        <f t="shared" si="90"/>
        <v>J.04</v>
      </c>
      <c r="K2864" s="28" t="str">
        <f t="shared" si="91"/>
        <v>P.04</v>
      </c>
    </row>
    <row r="2865" spans="1:11" x14ac:dyDescent="0.3">
      <c r="A2865" s="29">
        <v>25</v>
      </c>
      <c r="B2865" s="29">
        <v>3</v>
      </c>
      <c r="C2865" s="29">
        <v>41</v>
      </c>
      <c r="D2865" s="28" t="s">
        <v>171</v>
      </c>
      <c r="E2865" s="28" t="s">
        <v>102</v>
      </c>
      <c r="J2865" s="28" t="str">
        <f t="shared" si="90"/>
        <v>K.04</v>
      </c>
      <c r="K2865" s="28" t="str">
        <f t="shared" si="91"/>
        <v>S.04</v>
      </c>
    </row>
    <row r="2866" spans="1:11" x14ac:dyDescent="0.3">
      <c r="A2866" s="29">
        <v>25</v>
      </c>
      <c r="B2866" s="29">
        <v>3</v>
      </c>
      <c r="C2866" s="29">
        <v>42</v>
      </c>
      <c r="D2866" s="28" t="s">
        <v>182</v>
      </c>
      <c r="E2866" s="28" t="s">
        <v>60</v>
      </c>
      <c r="J2866" s="28" t="str">
        <f t="shared" si="90"/>
        <v>D.04</v>
      </c>
      <c r="K2866" s="28" t="str">
        <f t="shared" si="91"/>
        <v>T.04</v>
      </c>
    </row>
    <row r="2867" spans="1:11" x14ac:dyDescent="0.3">
      <c r="A2867" s="29">
        <v>25</v>
      </c>
      <c r="B2867" s="29">
        <v>3</v>
      </c>
      <c r="C2867" s="29">
        <v>43</v>
      </c>
      <c r="D2867" s="28" t="s">
        <v>78</v>
      </c>
      <c r="E2867" s="28" t="s">
        <v>72</v>
      </c>
      <c r="J2867" s="28" t="str">
        <f t="shared" si="90"/>
        <v>F.04</v>
      </c>
      <c r="K2867" s="28" t="str">
        <f t="shared" si="91"/>
        <v>G.04</v>
      </c>
    </row>
    <row r="2868" spans="1:11" x14ac:dyDescent="0.3">
      <c r="A2868" s="29">
        <v>25</v>
      </c>
      <c r="B2868" s="29">
        <v>3</v>
      </c>
      <c r="C2868" s="29">
        <v>44</v>
      </c>
      <c r="D2868" s="28" t="s">
        <v>136</v>
      </c>
      <c r="E2868" s="28" t="s">
        <v>38</v>
      </c>
      <c r="J2868" s="28" t="str">
        <f t="shared" si="90"/>
        <v>A.04</v>
      </c>
      <c r="K2868" s="28" t="str">
        <f t="shared" si="91"/>
        <v>O.04</v>
      </c>
    </row>
    <row r="2869" spans="1:11" x14ac:dyDescent="0.3">
      <c r="A2869" s="29">
        <v>25</v>
      </c>
      <c r="B2869" s="29">
        <v>3</v>
      </c>
      <c r="C2869" s="29">
        <v>45</v>
      </c>
      <c r="D2869" s="28" t="s">
        <v>188</v>
      </c>
      <c r="E2869" s="28" t="s">
        <v>200</v>
      </c>
      <c r="J2869" s="28" t="str">
        <f t="shared" si="90"/>
        <v>W.04</v>
      </c>
      <c r="K2869" s="28" t="str">
        <f t="shared" si="91"/>
        <v>U.04</v>
      </c>
    </row>
    <row r="2870" spans="1:11" x14ac:dyDescent="0.3">
      <c r="A2870" s="29">
        <v>25</v>
      </c>
      <c r="B2870" s="29">
        <v>3</v>
      </c>
      <c r="C2870" s="29">
        <v>46</v>
      </c>
      <c r="D2870" s="28" t="s">
        <v>148</v>
      </c>
      <c r="E2870" s="28" t="s">
        <v>212</v>
      </c>
      <c r="J2870" s="28" t="str">
        <f t="shared" si="90"/>
        <v>Y.04</v>
      </c>
      <c r="K2870" s="28" t="str">
        <f t="shared" si="91"/>
        <v>Q.04</v>
      </c>
    </row>
    <row r="2871" spans="1:11" x14ac:dyDescent="0.3">
      <c r="A2871" s="29">
        <v>25</v>
      </c>
      <c r="B2871" s="29">
        <v>3</v>
      </c>
      <c r="C2871" s="29">
        <v>47</v>
      </c>
      <c r="D2871" s="28" t="s">
        <v>194</v>
      </c>
      <c r="E2871" s="28" t="s">
        <v>48</v>
      </c>
      <c r="J2871" s="28" t="str">
        <f t="shared" si="90"/>
        <v>B.04</v>
      </c>
      <c r="K2871" s="28" t="str">
        <f t="shared" si="91"/>
        <v>V.04</v>
      </c>
    </row>
    <row r="2872" spans="1:11" x14ac:dyDescent="0.3">
      <c r="A2872" s="29">
        <v>25</v>
      </c>
      <c r="B2872" s="29">
        <v>3</v>
      </c>
      <c r="C2872" s="29">
        <v>48</v>
      </c>
      <c r="D2872" s="28" t="s">
        <v>206</v>
      </c>
      <c r="E2872" s="28" t="s">
        <v>120</v>
      </c>
      <c r="J2872" s="28" t="str">
        <f t="shared" si="90"/>
        <v>N.04</v>
      </c>
      <c r="K2872" s="28" t="str">
        <f t="shared" si="91"/>
        <v>X.04</v>
      </c>
    </row>
    <row r="2873" spans="1:11" x14ac:dyDescent="0.3">
      <c r="A2873" s="29">
        <v>25</v>
      </c>
      <c r="B2873" s="29">
        <v>3</v>
      </c>
      <c r="C2873" s="29">
        <v>49</v>
      </c>
      <c r="D2873" s="28" t="s">
        <v>54</v>
      </c>
      <c r="E2873" s="28" t="s">
        <v>90</v>
      </c>
      <c r="J2873" s="28" t="str">
        <f t="shared" si="90"/>
        <v>I.04</v>
      </c>
      <c r="K2873" s="28" t="str">
        <f t="shared" si="91"/>
        <v>C.04</v>
      </c>
    </row>
    <row r="2874" spans="1:11" x14ac:dyDescent="0.3">
      <c r="A2874" s="29">
        <v>25</v>
      </c>
      <c r="B2874" s="29">
        <v>3</v>
      </c>
      <c r="C2874" s="29">
        <v>50</v>
      </c>
      <c r="D2874" s="28" t="s">
        <v>154</v>
      </c>
      <c r="E2874" s="28" t="s">
        <v>66</v>
      </c>
      <c r="J2874" s="28" t="str">
        <f t="shared" si="90"/>
        <v>E.04</v>
      </c>
      <c r="K2874" s="28" t="str">
        <f t="shared" si="91"/>
        <v>R.04</v>
      </c>
    </row>
    <row r="2875" spans="1:11" x14ac:dyDescent="0.3">
      <c r="A2875" s="29">
        <v>25</v>
      </c>
      <c r="B2875" s="29">
        <v>3</v>
      </c>
      <c r="C2875" s="29">
        <v>51</v>
      </c>
      <c r="D2875" s="28" t="s">
        <v>155</v>
      </c>
      <c r="E2875" s="28" t="s">
        <v>61</v>
      </c>
      <c r="J2875" s="28" t="str">
        <f t="shared" si="90"/>
        <v>D.05</v>
      </c>
      <c r="K2875" s="28" t="str">
        <f t="shared" si="91"/>
        <v>R.05</v>
      </c>
    </row>
    <row r="2876" spans="1:11" x14ac:dyDescent="0.3">
      <c r="A2876" s="29">
        <v>25</v>
      </c>
      <c r="B2876" s="29">
        <v>3</v>
      </c>
      <c r="C2876" s="29">
        <v>52</v>
      </c>
      <c r="D2876" s="28" t="s">
        <v>137</v>
      </c>
      <c r="E2876" s="28" t="s">
        <v>172</v>
      </c>
      <c r="J2876" s="28" t="str">
        <f t="shared" si="90"/>
        <v>S.05</v>
      </c>
      <c r="K2876" s="28" t="str">
        <f t="shared" si="91"/>
        <v>O.05</v>
      </c>
    </row>
    <row r="2877" spans="1:11" x14ac:dyDescent="0.3">
      <c r="A2877" s="29">
        <v>25</v>
      </c>
      <c r="B2877" s="29">
        <v>3</v>
      </c>
      <c r="C2877" s="29">
        <v>53</v>
      </c>
      <c r="D2877" s="28" t="s">
        <v>213</v>
      </c>
      <c r="E2877" s="28" t="s">
        <v>109</v>
      </c>
      <c r="J2877" s="28" t="str">
        <f t="shared" si="90"/>
        <v>L.05</v>
      </c>
      <c r="K2877" s="28" t="str">
        <f t="shared" si="91"/>
        <v>Y.05</v>
      </c>
    </row>
    <row r="2878" spans="1:11" x14ac:dyDescent="0.3">
      <c r="A2878" s="29">
        <v>25</v>
      </c>
      <c r="B2878" s="29">
        <v>3</v>
      </c>
      <c r="C2878" s="29">
        <v>54</v>
      </c>
      <c r="D2878" s="28" t="s">
        <v>149</v>
      </c>
      <c r="E2878" s="28" t="s">
        <v>115</v>
      </c>
      <c r="J2878" s="28" t="str">
        <f t="shared" si="90"/>
        <v>M.05</v>
      </c>
      <c r="K2878" s="28" t="str">
        <f t="shared" si="91"/>
        <v>Q.05</v>
      </c>
    </row>
    <row r="2879" spans="1:11" x14ac:dyDescent="0.3">
      <c r="A2879" s="29">
        <v>25</v>
      </c>
      <c r="B2879" s="29">
        <v>3</v>
      </c>
      <c r="C2879" s="29">
        <v>55</v>
      </c>
      <c r="D2879" s="28" t="s">
        <v>207</v>
      </c>
      <c r="E2879" s="28" t="s">
        <v>67</v>
      </c>
      <c r="J2879" s="28" t="str">
        <f t="shared" si="90"/>
        <v>E.05</v>
      </c>
      <c r="K2879" s="28" t="str">
        <f t="shared" si="91"/>
        <v>X.05</v>
      </c>
    </row>
    <row r="2880" spans="1:11" x14ac:dyDescent="0.3">
      <c r="A2880" s="29">
        <v>25</v>
      </c>
      <c r="B2880" s="29">
        <v>3</v>
      </c>
      <c r="C2880" s="29">
        <v>56</v>
      </c>
      <c r="D2880" s="28" t="s">
        <v>183</v>
      </c>
      <c r="E2880" s="28" t="s">
        <v>121</v>
      </c>
      <c r="J2880" s="28" t="str">
        <f t="shared" si="90"/>
        <v>N.05</v>
      </c>
      <c r="K2880" s="28" t="str">
        <f t="shared" si="91"/>
        <v>T.05</v>
      </c>
    </row>
    <row r="2881" spans="1:11" x14ac:dyDescent="0.3">
      <c r="A2881" s="29">
        <v>25</v>
      </c>
      <c r="B2881" s="29">
        <v>3</v>
      </c>
      <c r="C2881" s="29">
        <v>57</v>
      </c>
      <c r="D2881" s="28" t="s">
        <v>79</v>
      </c>
      <c r="E2881" s="28" t="s">
        <v>97</v>
      </c>
      <c r="J2881" s="28" t="str">
        <f t="shared" si="90"/>
        <v>J.05</v>
      </c>
      <c r="K2881" s="28" t="str">
        <f t="shared" si="91"/>
        <v>G.05</v>
      </c>
    </row>
    <row r="2882" spans="1:11" x14ac:dyDescent="0.3">
      <c r="A2882" s="29">
        <v>25</v>
      </c>
      <c r="B2882" s="29">
        <v>3</v>
      </c>
      <c r="C2882" s="29">
        <v>58</v>
      </c>
      <c r="D2882" s="28" t="s">
        <v>91</v>
      </c>
      <c r="E2882" s="28" t="s">
        <v>201</v>
      </c>
      <c r="J2882" s="28" t="str">
        <f t="shared" si="90"/>
        <v>W.05</v>
      </c>
      <c r="K2882" s="28" t="str">
        <f t="shared" si="91"/>
        <v>I.05</v>
      </c>
    </row>
    <row r="2883" spans="1:11" x14ac:dyDescent="0.3">
      <c r="A2883" s="29">
        <v>25</v>
      </c>
      <c r="B2883" s="29">
        <v>3</v>
      </c>
      <c r="C2883" s="29">
        <v>59</v>
      </c>
      <c r="D2883" s="28" t="s">
        <v>195</v>
      </c>
      <c r="E2883" s="28" t="s">
        <v>85</v>
      </c>
      <c r="J2883" s="28" t="str">
        <f t="shared" si="90"/>
        <v>H.05</v>
      </c>
      <c r="K2883" s="28" t="str">
        <f t="shared" si="91"/>
        <v>V.05</v>
      </c>
    </row>
    <row r="2884" spans="1:11" x14ac:dyDescent="0.3">
      <c r="A2884" s="29">
        <v>25</v>
      </c>
      <c r="B2884" s="29">
        <v>3</v>
      </c>
      <c r="C2884" s="29">
        <v>60</v>
      </c>
      <c r="D2884" s="28" t="s">
        <v>55</v>
      </c>
      <c r="E2884" s="28" t="s">
        <v>103</v>
      </c>
      <c r="J2884" s="28" t="str">
        <f t="shared" si="90"/>
        <v>K.05</v>
      </c>
      <c r="K2884" s="28" t="str">
        <f t="shared" si="91"/>
        <v>C.05</v>
      </c>
    </row>
    <row r="2885" spans="1:11" x14ac:dyDescent="0.3">
      <c r="A2885" s="29">
        <v>25</v>
      </c>
      <c r="B2885" s="29">
        <v>3</v>
      </c>
      <c r="C2885" s="29">
        <v>61</v>
      </c>
      <c r="D2885" s="28" t="s">
        <v>189</v>
      </c>
      <c r="E2885" s="28" t="s">
        <v>40</v>
      </c>
      <c r="J2885" s="28" t="str">
        <f t="shared" si="90"/>
        <v>A.05</v>
      </c>
      <c r="K2885" s="28" t="str">
        <f t="shared" si="91"/>
        <v>U.05</v>
      </c>
    </row>
    <row r="2886" spans="1:11" x14ac:dyDescent="0.3">
      <c r="A2886" s="29">
        <v>25</v>
      </c>
      <c r="B2886" s="29">
        <v>3</v>
      </c>
      <c r="C2886" s="29">
        <v>62</v>
      </c>
      <c r="D2886" s="28" t="s">
        <v>73</v>
      </c>
      <c r="E2886" s="28" t="s">
        <v>143</v>
      </c>
      <c r="J2886" s="28" t="str">
        <f t="shared" si="90"/>
        <v>P.05</v>
      </c>
      <c r="K2886" s="28" t="str">
        <f t="shared" si="91"/>
        <v>F.05</v>
      </c>
    </row>
    <row r="2887" spans="1:11" x14ac:dyDescent="0.3">
      <c r="A2887" s="29">
        <v>25</v>
      </c>
      <c r="B2887" s="29">
        <v>3</v>
      </c>
      <c r="C2887" s="29">
        <v>63</v>
      </c>
      <c r="D2887" s="28" t="s">
        <v>92</v>
      </c>
      <c r="E2887" s="28" t="s">
        <v>49</v>
      </c>
      <c r="J2887" s="28" t="str">
        <f t="shared" si="90"/>
        <v>B.05</v>
      </c>
      <c r="K2887" s="28" t="str">
        <f t="shared" si="91"/>
        <v>I.06</v>
      </c>
    </row>
    <row r="2888" spans="1:11" x14ac:dyDescent="0.3">
      <c r="A2888" s="29">
        <v>25</v>
      </c>
      <c r="B2888" s="29">
        <v>3</v>
      </c>
      <c r="C2888" s="29">
        <v>64</v>
      </c>
      <c r="D2888" s="28" t="s">
        <v>104</v>
      </c>
      <c r="E2888" s="28" t="s">
        <v>74</v>
      </c>
      <c r="J2888" s="28" t="str">
        <f t="shared" si="90"/>
        <v>F.06</v>
      </c>
      <c r="K2888" s="28" t="str">
        <f t="shared" si="91"/>
        <v>K.06</v>
      </c>
    </row>
    <row r="2889" spans="1:11" x14ac:dyDescent="0.3">
      <c r="A2889" s="29">
        <v>25</v>
      </c>
      <c r="B2889" s="29">
        <v>3</v>
      </c>
      <c r="C2889" s="29">
        <v>65</v>
      </c>
      <c r="D2889" s="28" t="s">
        <v>80</v>
      </c>
      <c r="E2889" s="28" t="s">
        <v>62</v>
      </c>
      <c r="J2889" s="28" t="str">
        <f t="shared" si="90"/>
        <v>D.06</v>
      </c>
      <c r="K2889" s="28" t="str">
        <f t="shared" si="91"/>
        <v>G.06</v>
      </c>
    </row>
    <row r="2890" spans="1:11" x14ac:dyDescent="0.3">
      <c r="A2890" s="29">
        <v>25</v>
      </c>
      <c r="B2890" s="29">
        <v>3</v>
      </c>
      <c r="C2890" s="29">
        <v>66</v>
      </c>
      <c r="D2890" s="28" t="s">
        <v>214</v>
      </c>
      <c r="E2890" s="28" t="s">
        <v>196</v>
      </c>
      <c r="J2890" s="28" t="str">
        <f t="shared" si="90"/>
        <v>V.06</v>
      </c>
      <c r="K2890" s="28" t="str">
        <f t="shared" si="91"/>
        <v>Y.06</v>
      </c>
    </row>
    <row r="2891" spans="1:11" x14ac:dyDescent="0.3">
      <c r="A2891" s="29">
        <v>25</v>
      </c>
      <c r="B2891" s="29">
        <v>3</v>
      </c>
      <c r="C2891" s="29">
        <v>67</v>
      </c>
      <c r="D2891" s="28" t="s">
        <v>42</v>
      </c>
      <c r="E2891" s="28" t="s">
        <v>202</v>
      </c>
      <c r="J2891" s="28" t="str">
        <f t="shared" si="90"/>
        <v>W.06</v>
      </c>
      <c r="K2891" s="28" t="str">
        <f t="shared" si="91"/>
        <v>A.06</v>
      </c>
    </row>
    <row r="2892" spans="1:11" x14ac:dyDescent="0.3">
      <c r="A2892" s="29">
        <v>25</v>
      </c>
      <c r="B2892" s="29">
        <v>3</v>
      </c>
      <c r="C2892" s="29">
        <v>68</v>
      </c>
      <c r="D2892" s="28" t="s">
        <v>98</v>
      </c>
      <c r="E2892" s="28" t="s">
        <v>156</v>
      </c>
      <c r="J2892" s="28" t="str">
        <f t="shared" si="90"/>
        <v>R.06</v>
      </c>
      <c r="K2892" s="28" t="str">
        <f t="shared" si="91"/>
        <v>J.06</v>
      </c>
    </row>
    <row r="2893" spans="1:11" x14ac:dyDescent="0.3">
      <c r="A2893" s="29">
        <v>25</v>
      </c>
      <c r="B2893" s="29">
        <v>3</v>
      </c>
      <c r="C2893" s="29">
        <v>69</v>
      </c>
      <c r="D2893" s="28" t="s">
        <v>68</v>
      </c>
      <c r="E2893" s="28" t="s">
        <v>138</v>
      </c>
      <c r="J2893" s="28" t="str">
        <f t="shared" si="90"/>
        <v>O.06</v>
      </c>
      <c r="K2893" s="28" t="str">
        <f t="shared" si="91"/>
        <v>E.06</v>
      </c>
    </row>
    <row r="2894" spans="1:11" x14ac:dyDescent="0.3">
      <c r="A2894" s="29">
        <v>25</v>
      </c>
      <c r="B2894" s="29">
        <v>3</v>
      </c>
      <c r="C2894" s="29">
        <v>70</v>
      </c>
      <c r="D2894" s="28" t="s">
        <v>208</v>
      </c>
      <c r="E2894" s="28" t="s">
        <v>184</v>
      </c>
      <c r="J2894" s="28" t="str">
        <f t="shared" si="90"/>
        <v>T.06</v>
      </c>
      <c r="K2894" s="28" t="str">
        <f t="shared" si="91"/>
        <v>X.06</v>
      </c>
    </row>
    <row r="2895" spans="1:11" x14ac:dyDescent="0.3">
      <c r="A2895" s="29">
        <v>25</v>
      </c>
      <c r="B2895" s="29">
        <v>3</v>
      </c>
      <c r="C2895" s="29">
        <v>71</v>
      </c>
      <c r="D2895" s="28" t="s">
        <v>150</v>
      </c>
      <c r="E2895" s="28" t="s">
        <v>86</v>
      </c>
      <c r="J2895" s="28" t="str">
        <f t="shared" si="90"/>
        <v>H.06</v>
      </c>
      <c r="K2895" s="28" t="str">
        <f t="shared" si="91"/>
        <v>Q.06</v>
      </c>
    </row>
    <row r="2896" spans="1:11" x14ac:dyDescent="0.3">
      <c r="A2896" s="29">
        <v>25</v>
      </c>
      <c r="B2896" s="29">
        <v>3</v>
      </c>
      <c r="C2896" s="29">
        <v>72</v>
      </c>
      <c r="D2896" s="28" t="s">
        <v>50</v>
      </c>
      <c r="E2896" s="28" t="s">
        <v>116</v>
      </c>
      <c r="J2896" s="28" t="str">
        <f t="shared" si="90"/>
        <v>M.06</v>
      </c>
      <c r="K2896" s="28" t="str">
        <f t="shared" si="91"/>
        <v>B.06</v>
      </c>
    </row>
    <row r="2897" spans="1:11" x14ac:dyDescent="0.3">
      <c r="A2897" s="29">
        <v>25</v>
      </c>
      <c r="B2897" s="29">
        <v>3</v>
      </c>
      <c r="C2897" s="29">
        <v>73</v>
      </c>
      <c r="D2897" s="28" t="s">
        <v>173</v>
      </c>
      <c r="E2897" s="28" t="s">
        <v>122</v>
      </c>
      <c r="J2897" s="28" t="str">
        <f t="shared" si="90"/>
        <v>N.06</v>
      </c>
      <c r="K2897" s="28" t="str">
        <f t="shared" si="91"/>
        <v>S.06</v>
      </c>
    </row>
    <row r="2898" spans="1:11" x14ac:dyDescent="0.3">
      <c r="A2898" s="29">
        <v>25</v>
      </c>
      <c r="B2898" s="29">
        <v>3</v>
      </c>
      <c r="C2898" s="29">
        <v>74</v>
      </c>
      <c r="D2898" s="28" t="s">
        <v>110</v>
      </c>
      <c r="E2898" s="28" t="s">
        <v>190</v>
      </c>
      <c r="J2898" s="28" t="str">
        <f t="shared" si="90"/>
        <v>U.06</v>
      </c>
      <c r="K2898" s="28" t="str">
        <f t="shared" si="91"/>
        <v>L.06</v>
      </c>
    </row>
    <row r="2899" spans="1:11" x14ac:dyDescent="0.3">
      <c r="A2899" s="29">
        <v>25</v>
      </c>
      <c r="B2899" s="29">
        <v>3</v>
      </c>
      <c r="C2899" s="29">
        <v>75</v>
      </c>
      <c r="D2899" s="28" t="s">
        <v>56</v>
      </c>
      <c r="E2899" s="28" t="s">
        <v>144</v>
      </c>
      <c r="J2899" s="28" t="str">
        <f t="shared" si="90"/>
        <v>P.06</v>
      </c>
      <c r="K2899" s="28" t="str">
        <f t="shared" si="91"/>
        <v>C.06</v>
      </c>
    </row>
    <row r="2900" spans="1:11" x14ac:dyDescent="0.3">
      <c r="A2900" s="29">
        <v>26</v>
      </c>
      <c r="B2900" s="29">
        <v>1</v>
      </c>
      <c r="C2900" s="29">
        <v>1</v>
      </c>
      <c r="D2900" s="28" t="s">
        <v>81</v>
      </c>
      <c r="E2900" s="28" t="s">
        <v>197</v>
      </c>
      <c r="J2900" s="28" t="str">
        <f t="shared" si="90"/>
        <v>W.01</v>
      </c>
      <c r="K2900" s="28" t="str">
        <f t="shared" si="91"/>
        <v>H.01</v>
      </c>
    </row>
    <row r="2901" spans="1:11" x14ac:dyDescent="0.3">
      <c r="A2901" s="29">
        <v>26</v>
      </c>
      <c r="B2901" s="29">
        <v>1</v>
      </c>
      <c r="C2901" s="29">
        <v>2</v>
      </c>
      <c r="D2901" s="28" t="s">
        <v>168</v>
      </c>
      <c r="E2901" s="28" t="s">
        <v>93</v>
      </c>
      <c r="J2901" s="28" t="str">
        <f t="shared" si="90"/>
        <v>J.01</v>
      </c>
      <c r="K2901" s="28" t="str">
        <f t="shared" si="91"/>
        <v>S.01</v>
      </c>
    </row>
    <row r="2902" spans="1:11" x14ac:dyDescent="0.3">
      <c r="A2902" s="29">
        <v>26</v>
      </c>
      <c r="B2902" s="29">
        <v>1</v>
      </c>
      <c r="C2902" s="29">
        <v>3</v>
      </c>
      <c r="D2902" s="28" t="s">
        <v>75</v>
      </c>
      <c r="E2902" s="28" t="s">
        <v>179</v>
      </c>
      <c r="J2902" s="28" t="str">
        <f t="shared" si="90"/>
        <v>T.01</v>
      </c>
      <c r="K2902" s="28" t="str">
        <f t="shared" si="91"/>
        <v>G.01</v>
      </c>
    </row>
    <row r="2903" spans="1:11" x14ac:dyDescent="0.3">
      <c r="A2903" s="29">
        <v>26</v>
      </c>
      <c r="B2903" s="29">
        <v>1</v>
      </c>
      <c r="C2903" s="29">
        <v>4</v>
      </c>
      <c r="D2903" s="28" t="s">
        <v>191</v>
      </c>
      <c r="E2903" s="28" t="s">
        <v>69</v>
      </c>
      <c r="J2903" s="28" t="str">
        <f t="shared" si="90"/>
        <v>F.01</v>
      </c>
      <c r="K2903" s="28" t="str">
        <f t="shared" si="91"/>
        <v>V.01</v>
      </c>
    </row>
    <row r="2904" spans="1:11" x14ac:dyDescent="0.3">
      <c r="A2904" s="29">
        <v>26</v>
      </c>
      <c r="B2904" s="29">
        <v>1</v>
      </c>
      <c r="C2904" s="29">
        <v>5</v>
      </c>
      <c r="D2904" s="28" t="s">
        <v>151</v>
      </c>
      <c r="E2904" s="28" t="s">
        <v>32</v>
      </c>
      <c r="J2904" s="28" t="str">
        <f t="shared" si="90"/>
        <v>A.01</v>
      </c>
      <c r="K2904" s="28" t="str">
        <f t="shared" si="91"/>
        <v>R.01</v>
      </c>
    </row>
    <row r="2905" spans="1:11" x14ac:dyDescent="0.3">
      <c r="A2905" s="29">
        <v>26</v>
      </c>
      <c r="B2905" s="29">
        <v>1</v>
      </c>
      <c r="C2905" s="29">
        <v>6</v>
      </c>
      <c r="D2905" s="28" t="s">
        <v>57</v>
      </c>
      <c r="E2905" s="28" t="s">
        <v>117</v>
      </c>
      <c r="J2905" s="28" t="str">
        <f t="shared" si="90"/>
        <v>N.01</v>
      </c>
      <c r="K2905" s="28" t="str">
        <f t="shared" si="91"/>
        <v>D.01</v>
      </c>
    </row>
    <row r="2906" spans="1:11" x14ac:dyDescent="0.3">
      <c r="A2906" s="29">
        <v>26</v>
      </c>
      <c r="B2906" s="29">
        <v>1</v>
      </c>
      <c r="C2906" s="29">
        <v>7</v>
      </c>
      <c r="D2906" s="28" t="s">
        <v>215</v>
      </c>
      <c r="E2906" s="28" t="s">
        <v>145</v>
      </c>
      <c r="J2906" s="28" t="str">
        <f t="shared" si="90"/>
        <v>Q.01</v>
      </c>
      <c r="K2906" s="28" t="str">
        <f t="shared" si="91"/>
        <v>Z.01</v>
      </c>
    </row>
    <row r="2907" spans="1:11" x14ac:dyDescent="0.3">
      <c r="A2907" s="29">
        <v>26</v>
      </c>
      <c r="B2907" s="29">
        <v>1</v>
      </c>
      <c r="C2907" s="29">
        <v>8</v>
      </c>
      <c r="D2907" s="28" t="s">
        <v>105</v>
      </c>
      <c r="E2907" s="28" t="s">
        <v>111</v>
      </c>
      <c r="J2907" s="28" t="str">
        <f t="shared" si="90"/>
        <v>M.01</v>
      </c>
      <c r="K2907" s="28" t="str">
        <f t="shared" si="91"/>
        <v>L.01</v>
      </c>
    </row>
    <row r="2908" spans="1:11" x14ac:dyDescent="0.3">
      <c r="A2908" s="29">
        <v>26</v>
      </c>
      <c r="B2908" s="29">
        <v>1</v>
      </c>
      <c r="C2908" s="29">
        <v>9</v>
      </c>
      <c r="D2908" s="28" t="s">
        <v>209</v>
      </c>
      <c r="E2908" s="28" t="s">
        <v>87</v>
      </c>
      <c r="J2908" s="28" t="str">
        <f t="shared" si="90"/>
        <v>I.01</v>
      </c>
      <c r="K2908" s="28" t="str">
        <f t="shared" si="91"/>
        <v>Y.01</v>
      </c>
    </row>
    <row r="2909" spans="1:11" x14ac:dyDescent="0.3">
      <c r="A2909" s="29">
        <v>26</v>
      </c>
      <c r="B2909" s="29">
        <v>1</v>
      </c>
      <c r="C2909" s="29">
        <v>10</v>
      </c>
      <c r="D2909" s="28" t="s">
        <v>99</v>
      </c>
      <c r="E2909" s="28" t="s">
        <v>51</v>
      </c>
      <c r="J2909" s="28" t="str">
        <f t="shared" ref="J2909:J2972" si="92">E2909</f>
        <v>C.01</v>
      </c>
      <c r="K2909" s="28" t="str">
        <f t="shared" ref="K2909:K2972" si="93">D2909</f>
        <v>K.01</v>
      </c>
    </row>
    <row r="2910" spans="1:11" x14ac:dyDescent="0.3">
      <c r="A2910" s="29">
        <v>26</v>
      </c>
      <c r="B2910" s="29">
        <v>1</v>
      </c>
      <c r="C2910" s="29">
        <v>11</v>
      </c>
      <c r="D2910" s="28" t="s">
        <v>139</v>
      </c>
      <c r="E2910" s="28" t="s">
        <v>185</v>
      </c>
      <c r="J2910" s="28" t="str">
        <f t="shared" si="92"/>
        <v>U.01</v>
      </c>
      <c r="K2910" s="28" t="str">
        <f t="shared" si="93"/>
        <v>P.01</v>
      </c>
    </row>
    <row r="2911" spans="1:11" x14ac:dyDescent="0.3">
      <c r="A2911" s="29">
        <v>26</v>
      </c>
      <c r="B2911" s="29">
        <v>1</v>
      </c>
      <c r="C2911" s="29">
        <v>12</v>
      </c>
      <c r="D2911" s="28" t="s">
        <v>127</v>
      </c>
      <c r="E2911" s="28" t="s">
        <v>63</v>
      </c>
      <c r="J2911" s="28" t="str">
        <f t="shared" si="92"/>
        <v>E.01</v>
      </c>
      <c r="K2911" s="28" t="str">
        <f t="shared" si="93"/>
        <v>O.01</v>
      </c>
    </row>
    <row r="2912" spans="1:11" x14ac:dyDescent="0.3">
      <c r="A2912" s="29">
        <v>26</v>
      </c>
      <c r="B2912" s="29">
        <v>1</v>
      </c>
      <c r="C2912" s="29">
        <v>13</v>
      </c>
      <c r="D2912" s="28" t="s">
        <v>203</v>
      </c>
      <c r="E2912" s="28" t="s">
        <v>45</v>
      </c>
      <c r="J2912" s="28" t="str">
        <f t="shared" si="92"/>
        <v>B.01</v>
      </c>
      <c r="K2912" s="28" t="str">
        <f t="shared" si="93"/>
        <v>X.01</v>
      </c>
    </row>
    <row r="2913" spans="1:11" x14ac:dyDescent="0.3">
      <c r="A2913" s="29">
        <v>26</v>
      </c>
      <c r="B2913" s="29">
        <v>1</v>
      </c>
      <c r="C2913" s="29">
        <v>14</v>
      </c>
      <c r="D2913" s="28" t="s">
        <v>64</v>
      </c>
      <c r="E2913" s="28" t="s">
        <v>192</v>
      </c>
      <c r="J2913" s="28" t="str">
        <f t="shared" si="92"/>
        <v>V.02</v>
      </c>
      <c r="K2913" s="28" t="str">
        <f t="shared" si="93"/>
        <v>E.02</v>
      </c>
    </row>
    <row r="2914" spans="1:11" x14ac:dyDescent="0.3">
      <c r="A2914" s="29">
        <v>26</v>
      </c>
      <c r="B2914" s="29">
        <v>1</v>
      </c>
      <c r="C2914" s="29">
        <v>15</v>
      </c>
      <c r="D2914" s="28" t="s">
        <v>94</v>
      </c>
      <c r="E2914" s="28" t="s">
        <v>216</v>
      </c>
      <c r="J2914" s="28" t="str">
        <f t="shared" si="92"/>
        <v>Z.02</v>
      </c>
      <c r="K2914" s="28" t="str">
        <f t="shared" si="93"/>
        <v>J.02</v>
      </c>
    </row>
    <row r="2915" spans="1:11" x14ac:dyDescent="0.3">
      <c r="A2915" s="29">
        <v>26</v>
      </c>
      <c r="B2915" s="29">
        <v>1</v>
      </c>
      <c r="C2915" s="29">
        <v>16</v>
      </c>
      <c r="D2915" s="28" t="s">
        <v>106</v>
      </c>
      <c r="E2915" s="28" t="s">
        <v>186</v>
      </c>
      <c r="J2915" s="28" t="str">
        <f t="shared" si="92"/>
        <v>U.02</v>
      </c>
      <c r="K2915" s="28" t="str">
        <f t="shared" si="93"/>
        <v>L.02</v>
      </c>
    </row>
    <row r="2916" spans="1:11" x14ac:dyDescent="0.3">
      <c r="A2916" s="29">
        <v>26</v>
      </c>
      <c r="B2916" s="29">
        <v>1</v>
      </c>
      <c r="C2916" s="29">
        <v>17</v>
      </c>
      <c r="D2916" s="28" t="s">
        <v>34</v>
      </c>
      <c r="E2916" s="28" t="s">
        <v>76</v>
      </c>
      <c r="J2916" s="28" t="str">
        <f t="shared" si="92"/>
        <v>G.02</v>
      </c>
      <c r="K2916" s="28" t="str">
        <f t="shared" si="93"/>
        <v>A.02</v>
      </c>
    </row>
    <row r="2917" spans="1:11" x14ac:dyDescent="0.3">
      <c r="A2917" s="29">
        <v>26</v>
      </c>
      <c r="B2917" s="29">
        <v>1</v>
      </c>
      <c r="C2917" s="29">
        <v>18</v>
      </c>
      <c r="D2917" s="28" t="s">
        <v>152</v>
      </c>
      <c r="E2917" s="28" t="s">
        <v>100</v>
      </c>
      <c r="J2917" s="28" t="str">
        <f t="shared" si="92"/>
        <v>K.02</v>
      </c>
      <c r="K2917" s="28" t="str">
        <f t="shared" si="93"/>
        <v>R.02</v>
      </c>
    </row>
    <row r="2918" spans="1:11" x14ac:dyDescent="0.3">
      <c r="A2918" s="29">
        <v>26</v>
      </c>
      <c r="B2918" s="29">
        <v>1</v>
      </c>
      <c r="C2918" s="29">
        <v>19</v>
      </c>
      <c r="D2918" s="28" t="s">
        <v>210</v>
      </c>
      <c r="E2918" s="28" t="s">
        <v>58</v>
      </c>
      <c r="J2918" s="28" t="str">
        <f t="shared" si="92"/>
        <v>D.02</v>
      </c>
      <c r="K2918" s="28" t="str">
        <f t="shared" si="93"/>
        <v>Y.02</v>
      </c>
    </row>
    <row r="2919" spans="1:11" x14ac:dyDescent="0.3">
      <c r="A2919" s="29">
        <v>26</v>
      </c>
      <c r="B2919" s="29">
        <v>1</v>
      </c>
      <c r="C2919" s="29">
        <v>20</v>
      </c>
      <c r="D2919" s="28" t="s">
        <v>169</v>
      </c>
      <c r="E2919" s="28" t="s">
        <v>146</v>
      </c>
      <c r="J2919" s="28" t="str">
        <f t="shared" si="92"/>
        <v>Q.02</v>
      </c>
      <c r="K2919" s="28" t="str">
        <f t="shared" si="93"/>
        <v>S.02</v>
      </c>
    </row>
    <row r="2920" spans="1:11" x14ac:dyDescent="0.3">
      <c r="A2920" s="29">
        <v>26</v>
      </c>
      <c r="B2920" s="29">
        <v>1</v>
      </c>
      <c r="C2920" s="29">
        <v>21</v>
      </c>
      <c r="D2920" s="28" t="s">
        <v>112</v>
      </c>
      <c r="E2920" s="28" t="s">
        <v>52</v>
      </c>
      <c r="J2920" s="28" t="str">
        <f t="shared" si="92"/>
        <v>C.02</v>
      </c>
      <c r="K2920" s="28" t="str">
        <f t="shared" si="93"/>
        <v>M.02</v>
      </c>
    </row>
    <row r="2921" spans="1:11" x14ac:dyDescent="0.3">
      <c r="A2921" s="29">
        <v>26</v>
      </c>
      <c r="B2921" s="29">
        <v>1</v>
      </c>
      <c r="C2921" s="29">
        <v>22</v>
      </c>
      <c r="D2921" s="28" t="s">
        <v>198</v>
      </c>
      <c r="E2921" s="28" t="s">
        <v>46</v>
      </c>
      <c r="J2921" s="28" t="str">
        <f t="shared" si="92"/>
        <v>B.02</v>
      </c>
      <c r="K2921" s="28" t="str">
        <f t="shared" si="93"/>
        <v>W.02</v>
      </c>
    </row>
    <row r="2922" spans="1:11" x14ac:dyDescent="0.3">
      <c r="A2922" s="29">
        <v>26</v>
      </c>
      <c r="B2922" s="29">
        <v>1</v>
      </c>
      <c r="C2922" s="29">
        <v>23</v>
      </c>
      <c r="D2922" s="28" t="s">
        <v>204</v>
      </c>
      <c r="E2922" s="28" t="s">
        <v>70</v>
      </c>
      <c r="J2922" s="28" t="str">
        <f t="shared" si="92"/>
        <v>F.02</v>
      </c>
      <c r="K2922" s="28" t="str">
        <f t="shared" si="93"/>
        <v>X.02</v>
      </c>
    </row>
    <row r="2923" spans="1:11" x14ac:dyDescent="0.3">
      <c r="A2923" s="29">
        <v>26</v>
      </c>
      <c r="B2923" s="29">
        <v>1</v>
      </c>
      <c r="C2923" s="29">
        <v>24</v>
      </c>
      <c r="D2923" s="28" t="s">
        <v>82</v>
      </c>
      <c r="E2923" s="28" t="s">
        <v>134</v>
      </c>
      <c r="J2923" s="28" t="str">
        <f t="shared" si="92"/>
        <v>O.02</v>
      </c>
      <c r="K2923" s="28" t="str">
        <f t="shared" si="93"/>
        <v>H.02</v>
      </c>
    </row>
    <row r="2924" spans="1:11" x14ac:dyDescent="0.3">
      <c r="A2924" s="29">
        <v>26</v>
      </c>
      <c r="B2924" s="29">
        <v>1</v>
      </c>
      <c r="C2924" s="29">
        <v>25</v>
      </c>
      <c r="D2924" s="28" t="s">
        <v>88</v>
      </c>
      <c r="E2924" s="28" t="s">
        <v>118</v>
      </c>
      <c r="J2924" s="28" t="str">
        <f t="shared" si="92"/>
        <v>N.02</v>
      </c>
      <c r="K2924" s="28" t="str">
        <f t="shared" si="93"/>
        <v>I.02</v>
      </c>
    </row>
    <row r="2925" spans="1:11" x14ac:dyDescent="0.3">
      <c r="A2925" s="29">
        <v>26</v>
      </c>
      <c r="B2925" s="29">
        <v>1</v>
      </c>
      <c r="C2925" s="29">
        <v>26</v>
      </c>
      <c r="D2925" s="28" t="s">
        <v>140</v>
      </c>
      <c r="E2925" s="28" t="s">
        <v>180</v>
      </c>
      <c r="J2925" s="28" t="str">
        <f t="shared" si="92"/>
        <v>T.02</v>
      </c>
      <c r="K2925" s="28" t="str">
        <f t="shared" si="93"/>
        <v>P.02</v>
      </c>
    </row>
    <row r="2926" spans="1:11" x14ac:dyDescent="0.3">
      <c r="A2926" s="29">
        <v>26</v>
      </c>
      <c r="B2926" s="29">
        <v>1</v>
      </c>
      <c r="C2926" s="29">
        <v>27</v>
      </c>
      <c r="D2926" s="28" t="s">
        <v>65</v>
      </c>
      <c r="E2926" s="28" t="s">
        <v>170</v>
      </c>
      <c r="J2926" s="28" t="str">
        <f t="shared" si="92"/>
        <v>S.03</v>
      </c>
      <c r="K2926" s="28" t="str">
        <f t="shared" si="93"/>
        <v>E.03</v>
      </c>
    </row>
    <row r="2927" spans="1:11" x14ac:dyDescent="0.3">
      <c r="A2927" s="29">
        <v>26</v>
      </c>
      <c r="B2927" s="29">
        <v>1</v>
      </c>
      <c r="C2927" s="29">
        <v>28</v>
      </c>
      <c r="D2927" s="28" t="s">
        <v>71</v>
      </c>
      <c r="E2927" s="28" t="s">
        <v>83</v>
      </c>
      <c r="J2927" s="28" t="str">
        <f t="shared" si="92"/>
        <v>H.03</v>
      </c>
      <c r="K2927" s="28" t="str">
        <f t="shared" si="93"/>
        <v>F.03</v>
      </c>
    </row>
    <row r="2928" spans="1:11" x14ac:dyDescent="0.3">
      <c r="A2928" s="29">
        <v>26</v>
      </c>
      <c r="B2928" s="29">
        <v>1</v>
      </c>
      <c r="C2928" s="29">
        <v>29</v>
      </c>
      <c r="D2928" s="28" t="s">
        <v>135</v>
      </c>
      <c r="E2928" s="28" t="s">
        <v>147</v>
      </c>
      <c r="J2928" s="28" t="str">
        <f t="shared" si="92"/>
        <v>Q.03</v>
      </c>
      <c r="K2928" s="28" t="str">
        <f t="shared" si="93"/>
        <v>O.03</v>
      </c>
    </row>
    <row r="2929" spans="1:11" x14ac:dyDescent="0.3">
      <c r="A2929" s="29">
        <v>26</v>
      </c>
      <c r="B2929" s="29">
        <v>1</v>
      </c>
      <c r="C2929" s="29">
        <v>30</v>
      </c>
      <c r="D2929" s="28" t="s">
        <v>89</v>
      </c>
      <c r="E2929" s="28" t="s">
        <v>53</v>
      </c>
      <c r="J2929" s="28" t="str">
        <f t="shared" si="92"/>
        <v>C.03</v>
      </c>
      <c r="K2929" s="28" t="str">
        <f t="shared" si="93"/>
        <v>I.03</v>
      </c>
    </row>
    <row r="2930" spans="1:11" x14ac:dyDescent="0.3">
      <c r="A2930" s="29">
        <v>26</v>
      </c>
      <c r="B2930" s="29">
        <v>1</v>
      </c>
      <c r="C2930" s="29">
        <v>31</v>
      </c>
      <c r="D2930" s="28" t="s">
        <v>95</v>
      </c>
      <c r="E2930" s="28" t="s">
        <v>199</v>
      </c>
      <c r="J2930" s="28" t="str">
        <f t="shared" si="92"/>
        <v>W.03</v>
      </c>
      <c r="K2930" s="28" t="str">
        <f t="shared" si="93"/>
        <v>J.03</v>
      </c>
    </row>
    <row r="2931" spans="1:11" x14ac:dyDescent="0.3">
      <c r="A2931" s="29">
        <v>26</v>
      </c>
      <c r="B2931" s="29">
        <v>1</v>
      </c>
      <c r="C2931" s="29">
        <v>32</v>
      </c>
      <c r="D2931" s="28" t="s">
        <v>205</v>
      </c>
      <c r="E2931" s="28" t="s">
        <v>107</v>
      </c>
      <c r="J2931" s="28" t="str">
        <f t="shared" si="92"/>
        <v>L.03</v>
      </c>
      <c r="K2931" s="28" t="str">
        <f t="shared" si="93"/>
        <v>X.03</v>
      </c>
    </row>
    <row r="2932" spans="1:11" x14ac:dyDescent="0.3">
      <c r="A2932" s="29">
        <v>26</v>
      </c>
      <c r="B2932" s="29">
        <v>1</v>
      </c>
      <c r="C2932" s="29">
        <v>33</v>
      </c>
      <c r="D2932" s="28" t="s">
        <v>187</v>
      </c>
      <c r="E2932" s="28" t="s">
        <v>113</v>
      </c>
      <c r="J2932" s="28" t="str">
        <f t="shared" si="92"/>
        <v>M.03</v>
      </c>
      <c r="K2932" s="28" t="str">
        <f t="shared" si="93"/>
        <v>U.03</v>
      </c>
    </row>
    <row r="2933" spans="1:11" x14ac:dyDescent="0.3">
      <c r="A2933" s="29">
        <v>26</v>
      </c>
      <c r="B2933" s="29">
        <v>1</v>
      </c>
      <c r="C2933" s="29">
        <v>34</v>
      </c>
      <c r="D2933" s="28" t="s">
        <v>59</v>
      </c>
      <c r="E2933" s="28" t="s">
        <v>153</v>
      </c>
      <c r="J2933" s="28" t="str">
        <f t="shared" si="92"/>
        <v>R.03</v>
      </c>
      <c r="K2933" s="28" t="str">
        <f t="shared" si="93"/>
        <v>D.03</v>
      </c>
    </row>
    <row r="2934" spans="1:11" x14ac:dyDescent="0.3">
      <c r="A2934" s="29">
        <v>26</v>
      </c>
      <c r="B2934" s="29">
        <v>1</v>
      </c>
      <c r="C2934" s="29">
        <v>35</v>
      </c>
      <c r="D2934" s="28" t="s">
        <v>119</v>
      </c>
      <c r="E2934" s="28" t="s">
        <v>193</v>
      </c>
      <c r="J2934" s="28" t="str">
        <f t="shared" si="92"/>
        <v>V.03</v>
      </c>
      <c r="K2934" s="28" t="str">
        <f t="shared" si="93"/>
        <v>N.03</v>
      </c>
    </row>
    <row r="2935" spans="1:11" x14ac:dyDescent="0.3">
      <c r="A2935" s="29">
        <v>26</v>
      </c>
      <c r="B2935" s="29">
        <v>1</v>
      </c>
      <c r="C2935" s="29">
        <v>36</v>
      </c>
      <c r="D2935" s="28" t="s">
        <v>47</v>
      </c>
      <c r="E2935" s="28" t="s">
        <v>211</v>
      </c>
      <c r="J2935" s="28" t="str">
        <f t="shared" si="92"/>
        <v>Y.03</v>
      </c>
      <c r="K2935" s="28" t="str">
        <f t="shared" si="93"/>
        <v>B.03</v>
      </c>
    </row>
    <row r="2936" spans="1:11" x14ac:dyDescent="0.3">
      <c r="A2936" s="29">
        <v>26</v>
      </c>
      <c r="B2936" s="29">
        <v>1</v>
      </c>
      <c r="C2936" s="29">
        <v>37</v>
      </c>
      <c r="D2936" s="28" t="s">
        <v>77</v>
      </c>
      <c r="E2936" s="28" t="s">
        <v>101</v>
      </c>
      <c r="J2936" s="28" t="str">
        <f t="shared" si="92"/>
        <v>K.03</v>
      </c>
      <c r="K2936" s="28" t="str">
        <f t="shared" si="93"/>
        <v>G.03</v>
      </c>
    </row>
    <row r="2937" spans="1:11" x14ac:dyDescent="0.3">
      <c r="A2937" s="29">
        <v>26</v>
      </c>
      <c r="B2937" s="29">
        <v>1</v>
      </c>
      <c r="C2937" s="29">
        <v>38</v>
      </c>
      <c r="D2937" s="28" t="s">
        <v>36</v>
      </c>
      <c r="E2937" s="28" t="s">
        <v>141</v>
      </c>
      <c r="J2937" s="28" t="str">
        <f t="shared" si="92"/>
        <v>P.03</v>
      </c>
      <c r="K2937" s="28" t="str">
        <f t="shared" si="93"/>
        <v>A.03</v>
      </c>
    </row>
    <row r="2938" spans="1:11" x14ac:dyDescent="0.3">
      <c r="A2938" s="29">
        <v>26</v>
      </c>
      <c r="B2938" s="29">
        <v>1</v>
      </c>
      <c r="C2938" s="29">
        <v>39</v>
      </c>
      <c r="D2938" s="28" t="s">
        <v>217</v>
      </c>
      <c r="E2938" s="28" t="s">
        <v>181</v>
      </c>
      <c r="J2938" s="28" t="str">
        <f t="shared" si="92"/>
        <v>T.03</v>
      </c>
      <c r="K2938" s="28" t="str">
        <f t="shared" si="93"/>
        <v>Z.03</v>
      </c>
    </row>
    <row r="2939" spans="1:11" x14ac:dyDescent="0.3">
      <c r="A2939" s="29">
        <v>26</v>
      </c>
      <c r="B2939" s="29">
        <v>1</v>
      </c>
      <c r="C2939" s="29">
        <v>40</v>
      </c>
      <c r="D2939" s="28" t="s">
        <v>212</v>
      </c>
      <c r="E2939" s="28" t="s">
        <v>114</v>
      </c>
      <c r="J2939" s="28" t="str">
        <f t="shared" si="92"/>
        <v>M.04</v>
      </c>
      <c r="K2939" s="28" t="str">
        <f t="shared" si="93"/>
        <v>Y.04</v>
      </c>
    </row>
    <row r="2940" spans="1:11" x14ac:dyDescent="0.3">
      <c r="A2940" s="29">
        <v>26</v>
      </c>
      <c r="B2940" s="29">
        <v>1</v>
      </c>
      <c r="C2940" s="29">
        <v>41</v>
      </c>
      <c r="D2940" s="28" t="s">
        <v>188</v>
      </c>
      <c r="E2940" s="28" t="s">
        <v>38</v>
      </c>
      <c r="J2940" s="28" t="str">
        <f t="shared" si="92"/>
        <v>A.04</v>
      </c>
      <c r="K2940" s="28" t="str">
        <f t="shared" si="93"/>
        <v>U.04</v>
      </c>
    </row>
    <row r="2941" spans="1:11" x14ac:dyDescent="0.3">
      <c r="A2941" s="29">
        <v>26</v>
      </c>
      <c r="B2941" s="29">
        <v>1</v>
      </c>
      <c r="C2941" s="29">
        <v>42</v>
      </c>
      <c r="D2941" s="28" t="s">
        <v>66</v>
      </c>
      <c r="E2941" s="28" t="s">
        <v>120</v>
      </c>
      <c r="J2941" s="28" t="str">
        <f t="shared" si="92"/>
        <v>N.04</v>
      </c>
      <c r="K2941" s="28" t="str">
        <f t="shared" si="93"/>
        <v>E.04</v>
      </c>
    </row>
    <row r="2942" spans="1:11" x14ac:dyDescent="0.3">
      <c r="A2942" s="29">
        <v>26</v>
      </c>
      <c r="B2942" s="29">
        <v>1</v>
      </c>
      <c r="C2942" s="29">
        <v>43</v>
      </c>
      <c r="D2942" s="28" t="s">
        <v>182</v>
      </c>
      <c r="E2942" s="28" t="s">
        <v>206</v>
      </c>
      <c r="J2942" s="28" t="str">
        <f t="shared" si="92"/>
        <v>X.04</v>
      </c>
      <c r="K2942" s="28" t="str">
        <f t="shared" si="93"/>
        <v>T.04</v>
      </c>
    </row>
    <row r="2943" spans="1:11" x14ac:dyDescent="0.3">
      <c r="A2943" s="29">
        <v>26</v>
      </c>
      <c r="B2943" s="29">
        <v>1</v>
      </c>
      <c r="C2943" s="29">
        <v>44</v>
      </c>
      <c r="D2943" s="28" t="s">
        <v>218</v>
      </c>
      <c r="E2943" s="28" t="s">
        <v>194</v>
      </c>
      <c r="J2943" s="28" t="str">
        <f t="shared" si="92"/>
        <v>V.04</v>
      </c>
      <c r="K2943" s="28" t="str">
        <f t="shared" si="93"/>
        <v>Z.04</v>
      </c>
    </row>
    <row r="2944" spans="1:11" x14ac:dyDescent="0.3">
      <c r="A2944" s="29">
        <v>26</v>
      </c>
      <c r="B2944" s="29">
        <v>1</v>
      </c>
      <c r="C2944" s="29">
        <v>45</v>
      </c>
      <c r="D2944" s="28" t="s">
        <v>171</v>
      </c>
      <c r="E2944" s="28" t="s">
        <v>60</v>
      </c>
      <c r="J2944" s="28" t="str">
        <f t="shared" si="92"/>
        <v>D.04</v>
      </c>
      <c r="K2944" s="28" t="str">
        <f t="shared" si="93"/>
        <v>S.04</v>
      </c>
    </row>
    <row r="2945" spans="1:11" x14ac:dyDescent="0.3">
      <c r="A2945" s="29">
        <v>26</v>
      </c>
      <c r="B2945" s="29">
        <v>1</v>
      </c>
      <c r="C2945" s="29">
        <v>46</v>
      </c>
      <c r="D2945" s="28" t="s">
        <v>48</v>
      </c>
      <c r="E2945" s="28" t="s">
        <v>136</v>
      </c>
      <c r="J2945" s="28" t="str">
        <f t="shared" si="92"/>
        <v>O.04</v>
      </c>
      <c r="K2945" s="28" t="str">
        <f t="shared" si="93"/>
        <v>B.04</v>
      </c>
    </row>
    <row r="2946" spans="1:11" x14ac:dyDescent="0.3">
      <c r="A2946" s="29">
        <v>26</v>
      </c>
      <c r="B2946" s="29">
        <v>1</v>
      </c>
      <c r="C2946" s="29">
        <v>47</v>
      </c>
      <c r="D2946" s="28" t="s">
        <v>84</v>
      </c>
      <c r="E2946" s="28" t="s">
        <v>78</v>
      </c>
      <c r="J2946" s="28" t="str">
        <f t="shared" si="92"/>
        <v>G.04</v>
      </c>
      <c r="K2946" s="28" t="str">
        <f t="shared" si="93"/>
        <v>H.04</v>
      </c>
    </row>
    <row r="2947" spans="1:11" x14ac:dyDescent="0.3">
      <c r="A2947" s="29">
        <v>26</v>
      </c>
      <c r="B2947" s="29">
        <v>1</v>
      </c>
      <c r="C2947" s="29">
        <v>48</v>
      </c>
      <c r="D2947" s="28" t="s">
        <v>154</v>
      </c>
      <c r="E2947" s="28" t="s">
        <v>108</v>
      </c>
      <c r="J2947" s="28" t="str">
        <f t="shared" si="92"/>
        <v>L.04</v>
      </c>
      <c r="K2947" s="28" t="str">
        <f t="shared" si="93"/>
        <v>R.04</v>
      </c>
    </row>
    <row r="2948" spans="1:11" x14ac:dyDescent="0.3">
      <c r="A2948" s="29">
        <v>26</v>
      </c>
      <c r="B2948" s="29">
        <v>1</v>
      </c>
      <c r="C2948" s="29">
        <v>49</v>
      </c>
      <c r="D2948" s="28" t="s">
        <v>200</v>
      </c>
      <c r="E2948" s="28" t="s">
        <v>142</v>
      </c>
      <c r="J2948" s="28" t="str">
        <f t="shared" si="92"/>
        <v>P.04</v>
      </c>
      <c r="K2948" s="28" t="str">
        <f t="shared" si="93"/>
        <v>W.04</v>
      </c>
    </row>
    <row r="2949" spans="1:11" x14ac:dyDescent="0.3">
      <c r="A2949" s="29">
        <v>26</v>
      </c>
      <c r="B2949" s="29">
        <v>1</v>
      </c>
      <c r="C2949" s="29">
        <v>50</v>
      </c>
      <c r="D2949" s="28" t="s">
        <v>148</v>
      </c>
      <c r="E2949" s="28" t="s">
        <v>102</v>
      </c>
      <c r="J2949" s="28" t="str">
        <f t="shared" si="92"/>
        <v>K.04</v>
      </c>
      <c r="K2949" s="28" t="str">
        <f t="shared" si="93"/>
        <v>Q.04</v>
      </c>
    </row>
    <row r="2950" spans="1:11" x14ac:dyDescent="0.3">
      <c r="A2950" s="29">
        <v>26</v>
      </c>
      <c r="B2950" s="29">
        <v>1</v>
      </c>
      <c r="C2950" s="29">
        <v>51</v>
      </c>
      <c r="D2950" s="28" t="s">
        <v>72</v>
      </c>
      <c r="E2950" s="28" t="s">
        <v>90</v>
      </c>
      <c r="J2950" s="28" t="str">
        <f t="shared" si="92"/>
        <v>I.04</v>
      </c>
      <c r="K2950" s="28" t="str">
        <f t="shared" si="93"/>
        <v>F.04</v>
      </c>
    </row>
    <row r="2951" spans="1:11" x14ac:dyDescent="0.3">
      <c r="A2951" s="29">
        <v>26</v>
      </c>
      <c r="B2951" s="29">
        <v>1</v>
      </c>
      <c r="C2951" s="29">
        <v>52</v>
      </c>
      <c r="D2951" s="28" t="s">
        <v>54</v>
      </c>
      <c r="E2951" s="28" t="s">
        <v>96</v>
      </c>
      <c r="J2951" s="28" t="str">
        <f t="shared" si="92"/>
        <v>J.04</v>
      </c>
      <c r="K2951" s="28" t="str">
        <f t="shared" si="93"/>
        <v>C.04</v>
      </c>
    </row>
    <row r="2952" spans="1:11" x14ac:dyDescent="0.3">
      <c r="A2952" s="29">
        <v>26</v>
      </c>
      <c r="B2952" s="29">
        <v>1</v>
      </c>
      <c r="C2952" s="29">
        <v>53</v>
      </c>
      <c r="D2952" s="28" t="s">
        <v>73</v>
      </c>
      <c r="E2952" s="28" t="s">
        <v>61</v>
      </c>
      <c r="J2952" s="28" t="str">
        <f t="shared" si="92"/>
        <v>D.05</v>
      </c>
      <c r="K2952" s="28" t="str">
        <f t="shared" si="93"/>
        <v>F.05</v>
      </c>
    </row>
    <row r="2953" spans="1:11" x14ac:dyDescent="0.3">
      <c r="A2953" s="29">
        <v>26</v>
      </c>
      <c r="B2953" s="29">
        <v>1</v>
      </c>
      <c r="C2953" s="29">
        <v>54</v>
      </c>
      <c r="D2953" s="28" t="s">
        <v>137</v>
      </c>
      <c r="E2953" s="28" t="s">
        <v>207</v>
      </c>
      <c r="J2953" s="28" t="str">
        <f t="shared" si="92"/>
        <v>X.05</v>
      </c>
      <c r="K2953" s="28" t="str">
        <f t="shared" si="93"/>
        <v>O.05</v>
      </c>
    </row>
    <row r="2954" spans="1:11" x14ac:dyDescent="0.3">
      <c r="A2954" s="29">
        <v>26</v>
      </c>
      <c r="B2954" s="29">
        <v>1</v>
      </c>
      <c r="C2954" s="29">
        <v>55</v>
      </c>
      <c r="D2954" s="28" t="s">
        <v>213</v>
      </c>
      <c r="E2954" s="28" t="s">
        <v>155</v>
      </c>
      <c r="J2954" s="28" t="str">
        <f t="shared" si="92"/>
        <v>R.05</v>
      </c>
      <c r="K2954" s="28" t="str">
        <f t="shared" si="93"/>
        <v>Y.05</v>
      </c>
    </row>
    <row r="2955" spans="1:11" x14ac:dyDescent="0.3">
      <c r="A2955" s="29">
        <v>26</v>
      </c>
      <c r="B2955" s="29">
        <v>1</v>
      </c>
      <c r="C2955" s="29">
        <v>56</v>
      </c>
      <c r="D2955" s="28" t="s">
        <v>91</v>
      </c>
      <c r="E2955" s="28" t="s">
        <v>201</v>
      </c>
      <c r="J2955" s="28" t="str">
        <f t="shared" si="92"/>
        <v>W.05</v>
      </c>
      <c r="K2955" s="28" t="str">
        <f t="shared" si="93"/>
        <v>I.05</v>
      </c>
    </row>
    <row r="2956" spans="1:11" x14ac:dyDescent="0.3">
      <c r="A2956" s="29">
        <v>26</v>
      </c>
      <c r="B2956" s="29">
        <v>1</v>
      </c>
      <c r="C2956" s="29">
        <v>57</v>
      </c>
      <c r="D2956" s="28" t="s">
        <v>189</v>
      </c>
      <c r="E2956" s="28" t="s">
        <v>79</v>
      </c>
      <c r="J2956" s="28" t="str">
        <f t="shared" si="92"/>
        <v>G.05</v>
      </c>
      <c r="K2956" s="28" t="str">
        <f t="shared" si="93"/>
        <v>U.05</v>
      </c>
    </row>
    <row r="2957" spans="1:11" x14ac:dyDescent="0.3">
      <c r="A2957" s="29">
        <v>26</v>
      </c>
      <c r="B2957" s="29">
        <v>1</v>
      </c>
      <c r="C2957" s="29">
        <v>58</v>
      </c>
      <c r="D2957" s="28" t="s">
        <v>121</v>
      </c>
      <c r="E2957" s="28" t="s">
        <v>172</v>
      </c>
      <c r="J2957" s="28" t="str">
        <f t="shared" si="92"/>
        <v>S.05</v>
      </c>
      <c r="K2957" s="28" t="str">
        <f t="shared" si="93"/>
        <v>N.05</v>
      </c>
    </row>
    <row r="2958" spans="1:11" x14ac:dyDescent="0.3">
      <c r="A2958" s="29">
        <v>26</v>
      </c>
      <c r="B2958" s="29">
        <v>1</v>
      </c>
      <c r="C2958" s="29">
        <v>59</v>
      </c>
      <c r="D2958" s="28" t="s">
        <v>115</v>
      </c>
      <c r="E2958" s="28" t="s">
        <v>195</v>
      </c>
      <c r="J2958" s="28" t="str">
        <f t="shared" si="92"/>
        <v>V.05</v>
      </c>
      <c r="K2958" s="28" t="str">
        <f t="shared" si="93"/>
        <v>M.05</v>
      </c>
    </row>
    <row r="2959" spans="1:11" x14ac:dyDescent="0.3">
      <c r="A2959" s="29">
        <v>26</v>
      </c>
      <c r="B2959" s="29">
        <v>1</v>
      </c>
      <c r="C2959" s="29">
        <v>60</v>
      </c>
      <c r="D2959" s="28" t="s">
        <v>219</v>
      </c>
      <c r="E2959" s="28" t="s">
        <v>67</v>
      </c>
      <c r="J2959" s="28" t="str">
        <f t="shared" si="92"/>
        <v>E.05</v>
      </c>
      <c r="K2959" s="28" t="str">
        <f t="shared" si="93"/>
        <v>Z.05</v>
      </c>
    </row>
    <row r="2960" spans="1:11" x14ac:dyDescent="0.3">
      <c r="A2960" s="29">
        <v>26</v>
      </c>
      <c r="B2960" s="29">
        <v>1</v>
      </c>
      <c r="C2960" s="29">
        <v>61</v>
      </c>
      <c r="D2960" s="28" t="s">
        <v>183</v>
      </c>
      <c r="E2960" s="28" t="s">
        <v>40</v>
      </c>
      <c r="J2960" s="28" t="str">
        <f t="shared" si="92"/>
        <v>A.05</v>
      </c>
      <c r="K2960" s="28" t="str">
        <f t="shared" si="93"/>
        <v>T.05</v>
      </c>
    </row>
    <row r="2961" spans="1:11" x14ac:dyDescent="0.3">
      <c r="A2961" s="29">
        <v>26</v>
      </c>
      <c r="B2961" s="29">
        <v>1</v>
      </c>
      <c r="C2961" s="29">
        <v>62</v>
      </c>
      <c r="D2961" s="28" t="s">
        <v>49</v>
      </c>
      <c r="E2961" s="28" t="s">
        <v>103</v>
      </c>
      <c r="J2961" s="28" t="str">
        <f t="shared" si="92"/>
        <v>K.05</v>
      </c>
      <c r="K2961" s="28" t="str">
        <f t="shared" si="93"/>
        <v>B.05</v>
      </c>
    </row>
    <row r="2962" spans="1:11" x14ac:dyDescent="0.3">
      <c r="A2962" s="29">
        <v>26</v>
      </c>
      <c r="B2962" s="29">
        <v>1</v>
      </c>
      <c r="C2962" s="29">
        <v>63</v>
      </c>
      <c r="D2962" s="28" t="s">
        <v>149</v>
      </c>
      <c r="E2962" s="28" t="s">
        <v>55</v>
      </c>
      <c r="J2962" s="28" t="str">
        <f t="shared" si="92"/>
        <v>C.05</v>
      </c>
      <c r="K2962" s="28" t="str">
        <f t="shared" si="93"/>
        <v>Q.05</v>
      </c>
    </row>
    <row r="2963" spans="1:11" x14ac:dyDescent="0.3">
      <c r="A2963" s="29">
        <v>26</v>
      </c>
      <c r="B2963" s="29">
        <v>1</v>
      </c>
      <c r="C2963" s="29">
        <v>64</v>
      </c>
      <c r="D2963" s="28" t="s">
        <v>143</v>
      </c>
      <c r="E2963" s="28" t="s">
        <v>85</v>
      </c>
      <c r="J2963" s="28" t="str">
        <f t="shared" si="92"/>
        <v>H.05</v>
      </c>
      <c r="K2963" s="28" t="str">
        <f t="shared" si="93"/>
        <v>P.05</v>
      </c>
    </row>
    <row r="2964" spans="1:11" x14ac:dyDescent="0.3">
      <c r="A2964" s="29">
        <v>26</v>
      </c>
      <c r="B2964" s="29">
        <v>1</v>
      </c>
      <c r="C2964" s="29">
        <v>65</v>
      </c>
      <c r="D2964" s="28" t="s">
        <v>109</v>
      </c>
      <c r="E2964" s="28" t="s">
        <v>97</v>
      </c>
      <c r="J2964" s="28" t="str">
        <f t="shared" si="92"/>
        <v>J.05</v>
      </c>
      <c r="K2964" s="28" t="str">
        <f t="shared" si="93"/>
        <v>L.05</v>
      </c>
    </row>
    <row r="2965" spans="1:11" x14ac:dyDescent="0.3">
      <c r="A2965" s="29">
        <v>26</v>
      </c>
      <c r="B2965" s="29">
        <v>1</v>
      </c>
      <c r="C2965" s="29">
        <v>66</v>
      </c>
      <c r="D2965" s="28" t="s">
        <v>122</v>
      </c>
      <c r="E2965" s="28" t="s">
        <v>144</v>
      </c>
      <c r="J2965" s="28" t="str">
        <f t="shared" si="92"/>
        <v>P.06</v>
      </c>
      <c r="K2965" s="28" t="str">
        <f t="shared" si="93"/>
        <v>N.06</v>
      </c>
    </row>
    <row r="2966" spans="1:11" x14ac:dyDescent="0.3">
      <c r="A2966" s="29">
        <v>26</v>
      </c>
      <c r="B2966" s="29">
        <v>1</v>
      </c>
      <c r="C2966" s="29">
        <v>67</v>
      </c>
      <c r="D2966" s="28" t="s">
        <v>138</v>
      </c>
      <c r="E2966" s="28" t="s">
        <v>74</v>
      </c>
      <c r="J2966" s="28" t="str">
        <f t="shared" si="92"/>
        <v>F.06</v>
      </c>
      <c r="K2966" s="28" t="str">
        <f t="shared" si="93"/>
        <v>O.06</v>
      </c>
    </row>
    <row r="2967" spans="1:11" x14ac:dyDescent="0.3">
      <c r="A2967" s="29">
        <v>26</v>
      </c>
      <c r="B2967" s="29">
        <v>1</v>
      </c>
      <c r="C2967" s="29">
        <v>68</v>
      </c>
      <c r="D2967" s="28" t="s">
        <v>80</v>
      </c>
      <c r="E2967" s="28" t="s">
        <v>62</v>
      </c>
      <c r="J2967" s="28" t="str">
        <f t="shared" si="92"/>
        <v>D.06</v>
      </c>
      <c r="K2967" s="28" t="str">
        <f t="shared" si="93"/>
        <v>G.06</v>
      </c>
    </row>
    <row r="2968" spans="1:11" x14ac:dyDescent="0.3">
      <c r="A2968" s="29">
        <v>26</v>
      </c>
      <c r="B2968" s="29">
        <v>1</v>
      </c>
      <c r="C2968" s="29">
        <v>69</v>
      </c>
      <c r="D2968" s="28" t="s">
        <v>202</v>
      </c>
      <c r="E2968" s="28" t="s">
        <v>214</v>
      </c>
      <c r="J2968" s="28" t="str">
        <f t="shared" si="92"/>
        <v>Y.06</v>
      </c>
      <c r="K2968" s="28" t="str">
        <f t="shared" si="93"/>
        <v>W.06</v>
      </c>
    </row>
    <row r="2969" spans="1:11" x14ac:dyDescent="0.3">
      <c r="A2969" s="29">
        <v>26</v>
      </c>
      <c r="B2969" s="29">
        <v>1</v>
      </c>
      <c r="C2969" s="29">
        <v>70</v>
      </c>
      <c r="D2969" s="28" t="s">
        <v>208</v>
      </c>
      <c r="E2969" s="28" t="s">
        <v>86</v>
      </c>
      <c r="J2969" s="28" t="str">
        <f t="shared" si="92"/>
        <v>H.06</v>
      </c>
      <c r="K2969" s="28" t="str">
        <f t="shared" si="93"/>
        <v>X.06</v>
      </c>
    </row>
    <row r="2970" spans="1:11" x14ac:dyDescent="0.3">
      <c r="A2970" s="29">
        <v>26</v>
      </c>
      <c r="B2970" s="29">
        <v>1</v>
      </c>
      <c r="C2970" s="29">
        <v>71</v>
      </c>
      <c r="D2970" s="28" t="s">
        <v>42</v>
      </c>
      <c r="E2970" s="28" t="s">
        <v>150</v>
      </c>
      <c r="J2970" s="28" t="str">
        <f t="shared" si="92"/>
        <v>Q.06</v>
      </c>
      <c r="K2970" s="28" t="str">
        <f t="shared" si="93"/>
        <v>A.06</v>
      </c>
    </row>
    <row r="2971" spans="1:11" x14ac:dyDescent="0.3">
      <c r="A2971" s="29">
        <v>26</v>
      </c>
      <c r="B2971" s="29">
        <v>1</v>
      </c>
      <c r="C2971" s="29">
        <v>72</v>
      </c>
      <c r="D2971" s="28" t="s">
        <v>156</v>
      </c>
      <c r="E2971" s="28" t="s">
        <v>116</v>
      </c>
      <c r="J2971" s="28" t="str">
        <f t="shared" si="92"/>
        <v>M.06</v>
      </c>
      <c r="K2971" s="28" t="str">
        <f t="shared" si="93"/>
        <v>R.06</v>
      </c>
    </row>
    <row r="2972" spans="1:11" x14ac:dyDescent="0.3">
      <c r="A2972" s="29">
        <v>26</v>
      </c>
      <c r="B2972" s="29">
        <v>1</v>
      </c>
      <c r="C2972" s="29">
        <v>73</v>
      </c>
      <c r="D2972" s="28" t="s">
        <v>104</v>
      </c>
      <c r="E2972" s="28" t="s">
        <v>220</v>
      </c>
      <c r="J2972" s="28" t="str">
        <f t="shared" si="92"/>
        <v>Z.06</v>
      </c>
      <c r="K2972" s="28" t="str">
        <f t="shared" si="93"/>
        <v>K.06</v>
      </c>
    </row>
    <row r="2973" spans="1:11" x14ac:dyDescent="0.3">
      <c r="A2973" s="29">
        <v>26</v>
      </c>
      <c r="B2973" s="29">
        <v>1</v>
      </c>
      <c r="C2973" s="29">
        <v>74</v>
      </c>
      <c r="D2973" s="28" t="s">
        <v>196</v>
      </c>
      <c r="E2973" s="28" t="s">
        <v>173</v>
      </c>
      <c r="J2973" s="28" t="str">
        <f t="shared" ref="J2973:J3036" si="94">E2973</f>
        <v>S.06</v>
      </c>
      <c r="K2973" s="28" t="str">
        <f t="shared" ref="K2973:K3036" si="95">D2973</f>
        <v>V.06</v>
      </c>
    </row>
    <row r="2974" spans="1:11" x14ac:dyDescent="0.3">
      <c r="A2974" s="29">
        <v>26</v>
      </c>
      <c r="B2974" s="29">
        <v>1</v>
      </c>
      <c r="C2974" s="29">
        <v>75</v>
      </c>
      <c r="D2974" s="28" t="s">
        <v>98</v>
      </c>
      <c r="E2974" s="28" t="s">
        <v>68</v>
      </c>
      <c r="J2974" s="28" t="str">
        <f t="shared" si="94"/>
        <v>E.06</v>
      </c>
      <c r="K2974" s="28" t="str">
        <f t="shared" si="95"/>
        <v>J.06</v>
      </c>
    </row>
    <row r="2975" spans="1:11" x14ac:dyDescent="0.3">
      <c r="A2975" s="29">
        <v>26</v>
      </c>
      <c r="B2975" s="29">
        <v>1</v>
      </c>
      <c r="C2975" s="29">
        <v>76</v>
      </c>
      <c r="D2975" s="28" t="s">
        <v>184</v>
      </c>
      <c r="E2975" s="28" t="s">
        <v>110</v>
      </c>
      <c r="J2975" s="28" t="str">
        <f t="shared" si="94"/>
        <v>L.06</v>
      </c>
      <c r="K2975" s="28" t="str">
        <f t="shared" si="95"/>
        <v>T.06</v>
      </c>
    </row>
    <row r="2976" spans="1:11" x14ac:dyDescent="0.3">
      <c r="A2976" s="29">
        <v>26</v>
      </c>
      <c r="B2976" s="29">
        <v>1</v>
      </c>
      <c r="C2976" s="29">
        <v>77</v>
      </c>
      <c r="D2976" s="28" t="s">
        <v>92</v>
      </c>
      <c r="E2976" s="28" t="s">
        <v>190</v>
      </c>
      <c r="J2976" s="28" t="str">
        <f t="shared" si="94"/>
        <v>U.06</v>
      </c>
      <c r="K2976" s="28" t="str">
        <f t="shared" si="95"/>
        <v>I.06</v>
      </c>
    </row>
    <row r="2977" spans="1:11" x14ac:dyDescent="0.3">
      <c r="A2977" s="29">
        <v>26</v>
      </c>
      <c r="B2977" s="29">
        <v>1</v>
      </c>
      <c r="C2977" s="29">
        <v>78</v>
      </c>
      <c r="D2977" s="28" t="s">
        <v>50</v>
      </c>
      <c r="E2977" s="28" t="s">
        <v>56</v>
      </c>
      <c r="J2977" s="28" t="str">
        <f t="shared" si="94"/>
        <v>C.06</v>
      </c>
      <c r="K2977" s="28" t="str">
        <f t="shared" si="95"/>
        <v>B.06</v>
      </c>
    </row>
    <row r="2978" spans="1:11" x14ac:dyDescent="0.3">
      <c r="A2978" s="29">
        <v>26</v>
      </c>
      <c r="B2978" s="29">
        <v>2</v>
      </c>
      <c r="C2978" s="29">
        <v>1</v>
      </c>
      <c r="D2978" s="28" t="s">
        <v>32</v>
      </c>
      <c r="E2978" s="28" t="s">
        <v>197</v>
      </c>
      <c r="J2978" s="28" t="str">
        <f t="shared" si="94"/>
        <v>W.01</v>
      </c>
      <c r="K2978" s="28" t="str">
        <f t="shared" si="95"/>
        <v>A.01</v>
      </c>
    </row>
    <row r="2979" spans="1:11" x14ac:dyDescent="0.3">
      <c r="A2979" s="29">
        <v>26</v>
      </c>
      <c r="B2979" s="29">
        <v>2</v>
      </c>
      <c r="C2979" s="29">
        <v>2</v>
      </c>
      <c r="D2979" s="28" t="s">
        <v>75</v>
      </c>
      <c r="E2979" s="28" t="s">
        <v>117</v>
      </c>
      <c r="J2979" s="28" t="str">
        <f t="shared" si="94"/>
        <v>N.01</v>
      </c>
      <c r="K2979" s="28" t="str">
        <f t="shared" si="95"/>
        <v>G.01</v>
      </c>
    </row>
    <row r="2980" spans="1:11" x14ac:dyDescent="0.3">
      <c r="A2980" s="29">
        <v>26</v>
      </c>
      <c r="B2980" s="29">
        <v>2</v>
      </c>
      <c r="C2980" s="29">
        <v>3</v>
      </c>
      <c r="D2980" s="28" t="s">
        <v>185</v>
      </c>
      <c r="E2980" s="28" t="s">
        <v>179</v>
      </c>
      <c r="J2980" s="28" t="str">
        <f t="shared" si="94"/>
        <v>T.01</v>
      </c>
      <c r="K2980" s="28" t="str">
        <f t="shared" si="95"/>
        <v>U.01</v>
      </c>
    </row>
    <row r="2981" spans="1:11" x14ac:dyDescent="0.3">
      <c r="A2981" s="29">
        <v>26</v>
      </c>
      <c r="B2981" s="29">
        <v>2</v>
      </c>
      <c r="C2981" s="29">
        <v>4</v>
      </c>
      <c r="D2981" s="28" t="s">
        <v>191</v>
      </c>
      <c r="E2981" s="28" t="s">
        <v>151</v>
      </c>
      <c r="J2981" s="28" t="str">
        <f t="shared" si="94"/>
        <v>R.01</v>
      </c>
      <c r="K2981" s="28" t="str">
        <f t="shared" si="95"/>
        <v>V.01</v>
      </c>
    </row>
    <row r="2982" spans="1:11" x14ac:dyDescent="0.3">
      <c r="A2982" s="29">
        <v>26</v>
      </c>
      <c r="B2982" s="29">
        <v>2</v>
      </c>
      <c r="C2982" s="29">
        <v>5</v>
      </c>
      <c r="D2982" s="28" t="s">
        <v>145</v>
      </c>
      <c r="E2982" s="28" t="s">
        <v>105</v>
      </c>
      <c r="J2982" s="28" t="str">
        <f t="shared" si="94"/>
        <v>L.01</v>
      </c>
      <c r="K2982" s="28" t="str">
        <f t="shared" si="95"/>
        <v>Q.01</v>
      </c>
    </row>
    <row r="2983" spans="1:11" x14ac:dyDescent="0.3">
      <c r="A2983" s="29">
        <v>26</v>
      </c>
      <c r="B2983" s="29">
        <v>2</v>
      </c>
      <c r="C2983" s="29">
        <v>6</v>
      </c>
      <c r="D2983" s="28" t="s">
        <v>51</v>
      </c>
      <c r="E2983" s="28" t="s">
        <v>139</v>
      </c>
      <c r="J2983" s="28" t="str">
        <f t="shared" si="94"/>
        <v>P.01</v>
      </c>
      <c r="K2983" s="28" t="str">
        <f t="shared" si="95"/>
        <v>C.01</v>
      </c>
    </row>
    <row r="2984" spans="1:11" x14ac:dyDescent="0.3">
      <c r="A2984" s="29">
        <v>26</v>
      </c>
      <c r="B2984" s="29">
        <v>2</v>
      </c>
      <c r="C2984" s="29">
        <v>7</v>
      </c>
      <c r="D2984" s="28" t="s">
        <v>69</v>
      </c>
      <c r="E2984" s="28" t="s">
        <v>209</v>
      </c>
      <c r="J2984" s="28" t="str">
        <f t="shared" si="94"/>
        <v>Y.01</v>
      </c>
      <c r="K2984" s="28" t="str">
        <f t="shared" si="95"/>
        <v>F.01</v>
      </c>
    </row>
    <row r="2985" spans="1:11" x14ac:dyDescent="0.3">
      <c r="A2985" s="29">
        <v>26</v>
      </c>
      <c r="B2985" s="29">
        <v>2</v>
      </c>
      <c r="C2985" s="29">
        <v>8</v>
      </c>
      <c r="D2985" s="28" t="s">
        <v>57</v>
      </c>
      <c r="E2985" s="28" t="s">
        <v>203</v>
      </c>
      <c r="J2985" s="28" t="str">
        <f t="shared" si="94"/>
        <v>X.01</v>
      </c>
      <c r="K2985" s="28" t="str">
        <f t="shared" si="95"/>
        <v>D.01</v>
      </c>
    </row>
    <row r="2986" spans="1:11" x14ac:dyDescent="0.3">
      <c r="A2986" s="29">
        <v>26</v>
      </c>
      <c r="B2986" s="29">
        <v>2</v>
      </c>
      <c r="C2986" s="29">
        <v>9</v>
      </c>
      <c r="D2986" s="28" t="s">
        <v>93</v>
      </c>
      <c r="E2986" s="28" t="s">
        <v>127</v>
      </c>
      <c r="J2986" s="28" t="str">
        <f t="shared" si="94"/>
        <v>O.01</v>
      </c>
      <c r="K2986" s="28" t="str">
        <f t="shared" si="95"/>
        <v>J.01</v>
      </c>
    </row>
    <row r="2987" spans="1:11" x14ac:dyDescent="0.3">
      <c r="A2987" s="29">
        <v>26</v>
      </c>
      <c r="B2987" s="29">
        <v>2</v>
      </c>
      <c r="C2987" s="29">
        <v>10</v>
      </c>
      <c r="D2987" s="28" t="s">
        <v>45</v>
      </c>
      <c r="E2987" s="28" t="s">
        <v>111</v>
      </c>
      <c r="J2987" s="28" t="str">
        <f t="shared" si="94"/>
        <v>M.01</v>
      </c>
      <c r="K2987" s="28" t="str">
        <f t="shared" si="95"/>
        <v>B.01</v>
      </c>
    </row>
    <row r="2988" spans="1:11" x14ac:dyDescent="0.3">
      <c r="A2988" s="29">
        <v>26</v>
      </c>
      <c r="B2988" s="29">
        <v>2</v>
      </c>
      <c r="C2988" s="29">
        <v>11</v>
      </c>
      <c r="D2988" s="28" t="s">
        <v>215</v>
      </c>
      <c r="E2988" s="28" t="s">
        <v>87</v>
      </c>
      <c r="J2988" s="28" t="str">
        <f t="shared" si="94"/>
        <v>I.01</v>
      </c>
      <c r="K2988" s="28" t="str">
        <f t="shared" si="95"/>
        <v>Z.01</v>
      </c>
    </row>
    <row r="2989" spans="1:11" x14ac:dyDescent="0.3">
      <c r="A2989" s="29">
        <v>26</v>
      </c>
      <c r="B2989" s="29">
        <v>2</v>
      </c>
      <c r="C2989" s="29">
        <v>12</v>
      </c>
      <c r="D2989" s="28" t="s">
        <v>63</v>
      </c>
      <c r="E2989" s="28" t="s">
        <v>81</v>
      </c>
      <c r="J2989" s="28" t="str">
        <f t="shared" si="94"/>
        <v>H.01</v>
      </c>
      <c r="K2989" s="28" t="str">
        <f t="shared" si="95"/>
        <v>E.01</v>
      </c>
    </row>
    <row r="2990" spans="1:11" x14ac:dyDescent="0.3">
      <c r="A2990" s="29">
        <v>26</v>
      </c>
      <c r="B2990" s="29">
        <v>2</v>
      </c>
      <c r="C2990" s="29">
        <v>13</v>
      </c>
      <c r="D2990" s="28" t="s">
        <v>99</v>
      </c>
      <c r="E2990" s="28" t="s">
        <v>168</v>
      </c>
      <c r="J2990" s="28" t="str">
        <f t="shared" si="94"/>
        <v>S.01</v>
      </c>
      <c r="K2990" s="28" t="str">
        <f t="shared" si="95"/>
        <v>K.01</v>
      </c>
    </row>
    <row r="2991" spans="1:11" x14ac:dyDescent="0.3">
      <c r="A2991" s="29">
        <v>26</v>
      </c>
      <c r="B2991" s="29">
        <v>2</v>
      </c>
      <c r="C2991" s="29">
        <v>14</v>
      </c>
      <c r="D2991" s="28" t="s">
        <v>46</v>
      </c>
      <c r="E2991" s="28" t="s">
        <v>94</v>
      </c>
      <c r="J2991" s="28" t="str">
        <f t="shared" si="94"/>
        <v>J.02</v>
      </c>
      <c r="K2991" s="28" t="str">
        <f t="shared" si="95"/>
        <v>B.02</v>
      </c>
    </row>
    <row r="2992" spans="1:11" x14ac:dyDescent="0.3">
      <c r="A2992" s="29">
        <v>26</v>
      </c>
      <c r="B2992" s="29">
        <v>2</v>
      </c>
      <c r="C2992" s="29">
        <v>15</v>
      </c>
      <c r="D2992" s="28" t="s">
        <v>82</v>
      </c>
      <c r="E2992" s="28" t="s">
        <v>152</v>
      </c>
      <c r="J2992" s="28" t="str">
        <f t="shared" si="94"/>
        <v>R.02</v>
      </c>
      <c r="K2992" s="28" t="str">
        <f t="shared" si="95"/>
        <v>H.02</v>
      </c>
    </row>
    <row r="2993" spans="1:11" x14ac:dyDescent="0.3">
      <c r="A2993" s="29">
        <v>26</v>
      </c>
      <c r="B2993" s="29">
        <v>2</v>
      </c>
      <c r="C2993" s="29">
        <v>16</v>
      </c>
      <c r="D2993" s="28" t="s">
        <v>88</v>
      </c>
      <c r="E2993" s="28" t="s">
        <v>106</v>
      </c>
      <c r="J2993" s="28" t="str">
        <f t="shared" si="94"/>
        <v>L.02</v>
      </c>
      <c r="K2993" s="28" t="str">
        <f t="shared" si="95"/>
        <v>I.02</v>
      </c>
    </row>
    <row r="2994" spans="1:11" x14ac:dyDescent="0.3">
      <c r="A2994" s="29">
        <v>26</v>
      </c>
      <c r="B2994" s="29">
        <v>2</v>
      </c>
      <c r="C2994" s="29">
        <v>17</v>
      </c>
      <c r="D2994" s="28" t="s">
        <v>118</v>
      </c>
      <c r="E2994" s="28" t="s">
        <v>52</v>
      </c>
      <c r="J2994" s="28" t="str">
        <f t="shared" si="94"/>
        <v>C.02</v>
      </c>
      <c r="K2994" s="28" t="str">
        <f t="shared" si="95"/>
        <v>N.02</v>
      </c>
    </row>
    <row r="2995" spans="1:11" x14ac:dyDescent="0.3">
      <c r="A2995" s="29">
        <v>26</v>
      </c>
      <c r="B2995" s="29">
        <v>2</v>
      </c>
      <c r="C2995" s="29">
        <v>18</v>
      </c>
      <c r="D2995" s="28" t="s">
        <v>76</v>
      </c>
      <c r="E2995" s="28" t="s">
        <v>204</v>
      </c>
      <c r="J2995" s="28" t="str">
        <f t="shared" si="94"/>
        <v>X.02</v>
      </c>
      <c r="K2995" s="28" t="str">
        <f t="shared" si="95"/>
        <v>G.02</v>
      </c>
    </row>
    <row r="2996" spans="1:11" x14ac:dyDescent="0.3">
      <c r="A2996" s="29">
        <v>26</v>
      </c>
      <c r="B2996" s="29">
        <v>2</v>
      </c>
      <c r="C2996" s="29">
        <v>19</v>
      </c>
      <c r="D2996" s="28" t="s">
        <v>216</v>
      </c>
      <c r="E2996" s="28" t="s">
        <v>198</v>
      </c>
      <c r="J2996" s="28" t="str">
        <f t="shared" si="94"/>
        <v>W.02</v>
      </c>
      <c r="K2996" s="28" t="str">
        <f t="shared" si="95"/>
        <v>Z.02</v>
      </c>
    </row>
    <row r="2997" spans="1:11" x14ac:dyDescent="0.3">
      <c r="A2997" s="29">
        <v>26</v>
      </c>
      <c r="B2997" s="29">
        <v>2</v>
      </c>
      <c r="C2997" s="29">
        <v>20</v>
      </c>
      <c r="D2997" s="28" t="s">
        <v>140</v>
      </c>
      <c r="E2997" s="28" t="s">
        <v>112</v>
      </c>
      <c r="J2997" s="28" t="str">
        <f t="shared" si="94"/>
        <v>M.02</v>
      </c>
      <c r="K2997" s="28" t="str">
        <f t="shared" si="95"/>
        <v>P.02</v>
      </c>
    </row>
    <row r="2998" spans="1:11" x14ac:dyDescent="0.3">
      <c r="A2998" s="29">
        <v>26</v>
      </c>
      <c r="B2998" s="29">
        <v>2</v>
      </c>
      <c r="C2998" s="29">
        <v>21</v>
      </c>
      <c r="D2998" s="28" t="s">
        <v>70</v>
      </c>
      <c r="E2998" s="28" t="s">
        <v>34</v>
      </c>
      <c r="J2998" s="28" t="str">
        <f t="shared" si="94"/>
        <v>A.02</v>
      </c>
      <c r="K2998" s="28" t="str">
        <f t="shared" si="95"/>
        <v>F.02</v>
      </c>
    </row>
    <row r="2999" spans="1:11" x14ac:dyDescent="0.3">
      <c r="A2999" s="29">
        <v>26</v>
      </c>
      <c r="B2999" s="29">
        <v>2</v>
      </c>
      <c r="C2999" s="29">
        <v>22</v>
      </c>
      <c r="D2999" s="28" t="s">
        <v>134</v>
      </c>
      <c r="E2999" s="28" t="s">
        <v>58</v>
      </c>
      <c r="J2999" s="28" t="str">
        <f t="shared" si="94"/>
        <v>D.02</v>
      </c>
      <c r="K2999" s="28" t="str">
        <f t="shared" si="95"/>
        <v>O.02</v>
      </c>
    </row>
    <row r="3000" spans="1:11" x14ac:dyDescent="0.3">
      <c r="A3000" s="29">
        <v>26</v>
      </c>
      <c r="B3000" s="29">
        <v>2</v>
      </c>
      <c r="C3000" s="29">
        <v>23</v>
      </c>
      <c r="D3000" s="28" t="s">
        <v>186</v>
      </c>
      <c r="E3000" s="28" t="s">
        <v>169</v>
      </c>
      <c r="J3000" s="28" t="str">
        <f t="shared" si="94"/>
        <v>S.02</v>
      </c>
      <c r="K3000" s="28" t="str">
        <f t="shared" si="95"/>
        <v>U.02</v>
      </c>
    </row>
    <row r="3001" spans="1:11" x14ac:dyDescent="0.3">
      <c r="A3001" s="29">
        <v>26</v>
      </c>
      <c r="B3001" s="29">
        <v>2</v>
      </c>
      <c r="C3001" s="29">
        <v>24</v>
      </c>
      <c r="D3001" s="28" t="s">
        <v>100</v>
      </c>
      <c r="E3001" s="28" t="s">
        <v>210</v>
      </c>
      <c r="J3001" s="28" t="str">
        <f t="shared" si="94"/>
        <v>Y.02</v>
      </c>
      <c r="K3001" s="28" t="str">
        <f t="shared" si="95"/>
        <v>K.02</v>
      </c>
    </row>
    <row r="3002" spans="1:11" x14ac:dyDescent="0.3">
      <c r="A3002" s="29">
        <v>26</v>
      </c>
      <c r="B3002" s="29">
        <v>2</v>
      </c>
      <c r="C3002" s="29">
        <v>25</v>
      </c>
      <c r="D3002" s="28" t="s">
        <v>180</v>
      </c>
      <c r="E3002" s="28" t="s">
        <v>192</v>
      </c>
      <c r="J3002" s="28" t="str">
        <f t="shared" si="94"/>
        <v>V.02</v>
      </c>
      <c r="K3002" s="28" t="str">
        <f t="shared" si="95"/>
        <v>T.02</v>
      </c>
    </row>
    <row r="3003" spans="1:11" x14ac:dyDescent="0.3">
      <c r="A3003" s="29">
        <v>26</v>
      </c>
      <c r="B3003" s="29">
        <v>2</v>
      </c>
      <c r="C3003" s="29">
        <v>26</v>
      </c>
      <c r="D3003" s="28" t="s">
        <v>146</v>
      </c>
      <c r="E3003" s="28" t="s">
        <v>64</v>
      </c>
      <c r="J3003" s="28" t="str">
        <f t="shared" si="94"/>
        <v>E.02</v>
      </c>
      <c r="K3003" s="28" t="str">
        <f t="shared" si="95"/>
        <v>Q.02</v>
      </c>
    </row>
    <row r="3004" spans="1:11" x14ac:dyDescent="0.3">
      <c r="A3004" s="29">
        <v>26</v>
      </c>
      <c r="B3004" s="29">
        <v>2</v>
      </c>
      <c r="C3004" s="29">
        <v>27</v>
      </c>
      <c r="D3004" s="28" t="s">
        <v>113</v>
      </c>
      <c r="E3004" s="28" t="s">
        <v>95</v>
      </c>
      <c r="J3004" s="28" t="str">
        <f t="shared" si="94"/>
        <v>J.03</v>
      </c>
      <c r="K3004" s="28" t="str">
        <f t="shared" si="95"/>
        <v>M.03</v>
      </c>
    </row>
    <row r="3005" spans="1:11" x14ac:dyDescent="0.3">
      <c r="A3005" s="29">
        <v>26</v>
      </c>
      <c r="B3005" s="29">
        <v>2</v>
      </c>
      <c r="C3005" s="29">
        <v>28</v>
      </c>
      <c r="D3005" s="28" t="s">
        <v>141</v>
      </c>
      <c r="E3005" s="28" t="s">
        <v>71</v>
      </c>
      <c r="J3005" s="28" t="str">
        <f t="shared" si="94"/>
        <v>F.03</v>
      </c>
      <c r="K3005" s="28" t="str">
        <f t="shared" si="95"/>
        <v>P.03</v>
      </c>
    </row>
    <row r="3006" spans="1:11" x14ac:dyDescent="0.3">
      <c r="A3006" s="29">
        <v>26</v>
      </c>
      <c r="B3006" s="29">
        <v>2</v>
      </c>
      <c r="C3006" s="29">
        <v>29</v>
      </c>
      <c r="D3006" s="28" t="s">
        <v>217</v>
      </c>
      <c r="E3006" s="28" t="s">
        <v>135</v>
      </c>
      <c r="J3006" s="28" t="str">
        <f t="shared" si="94"/>
        <v>O.03</v>
      </c>
      <c r="K3006" s="28" t="str">
        <f t="shared" si="95"/>
        <v>Z.03</v>
      </c>
    </row>
    <row r="3007" spans="1:11" x14ac:dyDescent="0.3">
      <c r="A3007" s="29">
        <v>26</v>
      </c>
      <c r="B3007" s="29">
        <v>2</v>
      </c>
      <c r="C3007" s="29">
        <v>30</v>
      </c>
      <c r="D3007" s="28" t="s">
        <v>101</v>
      </c>
      <c r="E3007" s="28" t="s">
        <v>65</v>
      </c>
      <c r="J3007" s="28" t="str">
        <f t="shared" si="94"/>
        <v>E.03</v>
      </c>
      <c r="K3007" s="28" t="str">
        <f t="shared" si="95"/>
        <v>K.03</v>
      </c>
    </row>
    <row r="3008" spans="1:11" x14ac:dyDescent="0.3">
      <c r="A3008" s="29">
        <v>26</v>
      </c>
      <c r="B3008" s="29">
        <v>2</v>
      </c>
      <c r="C3008" s="29">
        <v>31</v>
      </c>
      <c r="D3008" s="28" t="s">
        <v>36</v>
      </c>
      <c r="E3008" s="28" t="s">
        <v>205</v>
      </c>
      <c r="J3008" s="28" t="str">
        <f t="shared" si="94"/>
        <v>X.03</v>
      </c>
      <c r="K3008" s="28" t="str">
        <f t="shared" si="95"/>
        <v>A.03</v>
      </c>
    </row>
    <row r="3009" spans="1:11" x14ac:dyDescent="0.3">
      <c r="A3009" s="29">
        <v>26</v>
      </c>
      <c r="B3009" s="29">
        <v>2</v>
      </c>
      <c r="C3009" s="29">
        <v>32</v>
      </c>
      <c r="D3009" s="28" t="s">
        <v>193</v>
      </c>
      <c r="E3009" s="28" t="s">
        <v>59</v>
      </c>
      <c r="J3009" s="28" t="str">
        <f t="shared" si="94"/>
        <v>D.03</v>
      </c>
      <c r="K3009" s="28" t="str">
        <f t="shared" si="95"/>
        <v>V.03</v>
      </c>
    </row>
    <row r="3010" spans="1:11" x14ac:dyDescent="0.3">
      <c r="A3010" s="29">
        <v>26</v>
      </c>
      <c r="B3010" s="29">
        <v>2</v>
      </c>
      <c r="C3010" s="29">
        <v>33</v>
      </c>
      <c r="D3010" s="28" t="s">
        <v>53</v>
      </c>
      <c r="E3010" s="28" t="s">
        <v>170</v>
      </c>
      <c r="J3010" s="28" t="str">
        <f t="shared" si="94"/>
        <v>S.03</v>
      </c>
      <c r="K3010" s="28" t="str">
        <f t="shared" si="95"/>
        <v>C.03</v>
      </c>
    </row>
    <row r="3011" spans="1:11" x14ac:dyDescent="0.3">
      <c r="A3011" s="29">
        <v>26</v>
      </c>
      <c r="B3011" s="29">
        <v>2</v>
      </c>
      <c r="C3011" s="29">
        <v>34</v>
      </c>
      <c r="D3011" s="28" t="s">
        <v>199</v>
      </c>
      <c r="E3011" s="28" t="s">
        <v>187</v>
      </c>
      <c r="J3011" s="28" t="str">
        <f t="shared" si="94"/>
        <v>U.03</v>
      </c>
      <c r="K3011" s="28" t="str">
        <f t="shared" si="95"/>
        <v>W.03</v>
      </c>
    </row>
    <row r="3012" spans="1:11" x14ac:dyDescent="0.3">
      <c r="A3012" s="29">
        <v>26</v>
      </c>
      <c r="B3012" s="29">
        <v>2</v>
      </c>
      <c r="C3012" s="29">
        <v>35</v>
      </c>
      <c r="D3012" s="28" t="s">
        <v>83</v>
      </c>
      <c r="E3012" s="28" t="s">
        <v>47</v>
      </c>
      <c r="J3012" s="28" t="str">
        <f t="shared" si="94"/>
        <v>B.03</v>
      </c>
      <c r="K3012" s="28" t="str">
        <f t="shared" si="95"/>
        <v>H.03</v>
      </c>
    </row>
    <row r="3013" spans="1:11" x14ac:dyDescent="0.3">
      <c r="A3013" s="29">
        <v>26</v>
      </c>
      <c r="B3013" s="29">
        <v>2</v>
      </c>
      <c r="C3013" s="29">
        <v>36</v>
      </c>
      <c r="D3013" s="28" t="s">
        <v>107</v>
      </c>
      <c r="E3013" s="28" t="s">
        <v>211</v>
      </c>
      <c r="J3013" s="28" t="str">
        <f t="shared" si="94"/>
        <v>Y.03</v>
      </c>
      <c r="K3013" s="28" t="str">
        <f t="shared" si="95"/>
        <v>L.03</v>
      </c>
    </row>
    <row r="3014" spans="1:11" x14ac:dyDescent="0.3">
      <c r="A3014" s="29">
        <v>26</v>
      </c>
      <c r="B3014" s="29">
        <v>2</v>
      </c>
      <c r="C3014" s="29">
        <v>37</v>
      </c>
      <c r="D3014" s="28" t="s">
        <v>153</v>
      </c>
      <c r="E3014" s="28" t="s">
        <v>77</v>
      </c>
      <c r="J3014" s="28" t="str">
        <f t="shared" si="94"/>
        <v>G.03</v>
      </c>
      <c r="K3014" s="28" t="str">
        <f t="shared" si="95"/>
        <v>R.03</v>
      </c>
    </row>
    <row r="3015" spans="1:11" x14ac:dyDescent="0.3">
      <c r="A3015" s="29">
        <v>26</v>
      </c>
      <c r="B3015" s="29">
        <v>2</v>
      </c>
      <c r="C3015" s="29">
        <v>38</v>
      </c>
      <c r="D3015" s="28" t="s">
        <v>147</v>
      </c>
      <c r="E3015" s="28" t="s">
        <v>89</v>
      </c>
      <c r="J3015" s="28" t="str">
        <f t="shared" si="94"/>
        <v>I.03</v>
      </c>
      <c r="K3015" s="28" t="str">
        <f t="shared" si="95"/>
        <v>Q.03</v>
      </c>
    </row>
    <row r="3016" spans="1:11" x14ac:dyDescent="0.3">
      <c r="A3016" s="29">
        <v>26</v>
      </c>
      <c r="B3016" s="29">
        <v>2</v>
      </c>
      <c r="C3016" s="29">
        <v>39</v>
      </c>
      <c r="D3016" s="28" t="s">
        <v>119</v>
      </c>
      <c r="E3016" s="28" t="s">
        <v>181</v>
      </c>
      <c r="J3016" s="28" t="str">
        <f t="shared" si="94"/>
        <v>T.03</v>
      </c>
      <c r="K3016" s="28" t="str">
        <f t="shared" si="95"/>
        <v>N.03</v>
      </c>
    </row>
    <row r="3017" spans="1:11" x14ac:dyDescent="0.3">
      <c r="A3017" s="29">
        <v>26</v>
      </c>
      <c r="B3017" s="29">
        <v>2</v>
      </c>
      <c r="C3017" s="29">
        <v>40</v>
      </c>
      <c r="D3017" s="28" t="s">
        <v>114</v>
      </c>
      <c r="E3017" s="28" t="s">
        <v>38</v>
      </c>
      <c r="J3017" s="28" t="str">
        <f t="shared" si="94"/>
        <v>A.04</v>
      </c>
      <c r="K3017" s="28" t="str">
        <f t="shared" si="95"/>
        <v>M.04</v>
      </c>
    </row>
    <row r="3018" spans="1:11" x14ac:dyDescent="0.3">
      <c r="A3018" s="29">
        <v>26</v>
      </c>
      <c r="B3018" s="29">
        <v>2</v>
      </c>
      <c r="C3018" s="29">
        <v>41</v>
      </c>
      <c r="D3018" s="28" t="s">
        <v>60</v>
      </c>
      <c r="E3018" s="28" t="s">
        <v>108</v>
      </c>
      <c r="J3018" s="28" t="str">
        <f t="shared" si="94"/>
        <v>L.04</v>
      </c>
      <c r="K3018" s="28" t="str">
        <f t="shared" si="95"/>
        <v>D.04</v>
      </c>
    </row>
    <row r="3019" spans="1:11" x14ac:dyDescent="0.3">
      <c r="A3019" s="29">
        <v>26</v>
      </c>
      <c r="B3019" s="29">
        <v>2</v>
      </c>
      <c r="C3019" s="29">
        <v>42</v>
      </c>
      <c r="D3019" s="28" t="s">
        <v>212</v>
      </c>
      <c r="E3019" s="28" t="s">
        <v>96</v>
      </c>
      <c r="J3019" s="28" t="str">
        <f t="shared" si="94"/>
        <v>J.04</v>
      </c>
      <c r="K3019" s="28" t="str">
        <f t="shared" si="95"/>
        <v>Y.04</v>
      </c>
    </row>
    <row r="3020" spans="1:11" x14ac:dyDescent="0.3">
      <c r="A3020" s="29">
        <v>26</v>
      </c>
      <c r="B3020" s="29">
        <v>2</v>
      </c>
      <c r="C3020" s="29">
        <v>43</v>
      </c>
      <c r="D3020" s="28" t="s">
        <v>54</v>
      </c>
      <c r="E3020" s="28" t="s">
        <v>206</v>
      </c>
      <c r="J3020" s="28" t="str">
        <f t="shared" si="94"/>
        <v>X.04</v>
      </c>
      <c r="K3020" s="28" t="str">
        <f t="shared" si="95"/>
        <v>C.04</v>
      </c>
    </row>
    <row r="3021" spans="1:11" x14ac:dyDescent="0.3">
      <c r="A3021" s="29">
        <v>26</v>
      </c>
      <c r="B3021" s="29">
        <v>2</v>
      </c>
      <c r="C3021" s="29">
        <v>44</v>
      </c>
      <c r="D3021" s="28" t="s">
        <v>188</v>
      </c>
      <c r="E3021" s="28" t="s">
        <v>48</v>
      </c>
      <c r="J3021" s="28" t="str">
        <f t="shared" si="94"/>
        <v>B.04</v>
      </c>
      <c r="K3021" s="28" t="str">
        <f t="shared" si="95"/>
        <v>U.04</v>
      </c>
    </row>
    <row r="3022" spans="1:11" x14ac:dyDescent="0.3">
      <c r="A3022" s="29">
        <v>26</v>
      </c>
      <c r="B3022" s="29">
        <v>2</v>
      </c>
      <c r="C3022" s="29">
        <v>45</v>
      </c>
      <c r="D3022" s="28" t="s">
        <v>171</v>
      </c>
      <c r="E3022" s="28" t="s">
        <v>154</v>
      </c>
      <c r="J3022" s="28" t="str">
        <f t="shared" si="94"/>
        <v>R.04</v>
      </c>
      <c r="K3022" s="28" t="str">
        <f t="shared" si="95"/>
        <v>S.04</v>
      </c>
    </row>
    <row r="3023" spans="1:11" x14ac:dyDescent="0.3">
      <c r="A3023" s="29">
        <v>26</v>
      </c>
      <c r="B3023" s="29">
        <v>2</v>
      </c>
      <c r="C3023" s="29">
        <v>46</v>
      </c>
      <c r="D3023" s="28" t="s">
        <v>66</v>
      </c>
      <c r="E3023" s="28" t="s">
        <v>72</v>
      </c>
      <c r="J3023" s="28" t="str">
        <f t="shared" si="94"/>
        <v>F.04</v>
      </c>
      <c r="K3023" s="28" t="str">
        <f t="shared" si="95"/>
        <v>E.04</v>
      </c>
    </row>
    <row r="3024" spans="1:11" x14ac:dyDescent="0.3">
      <c r="A3024" s="29">
        <v>26</v>
      </c>
      <c r="B3024" s="29">
        <v>2</v>
      </c>
      <c r="C3024" s="29">
        <v>47</v>
      </c>
      <c r="D3024" s="28" t="s">
        <v>136</v>
      </c>
      <c r="E3024" s="28" t="s">
        <v>182</v>
      </c>
      <c r="J3024" s="28" t="str">
        <f t="shared" si="94"/>
        <v>T.04</v>
      </c>
      <c r="K3024" s="28" t="str">
        <f t="shared" si="95"/>
        <v>O.04</v>
      </c>
    </row>
    <row r="3025" spans="1:11" x14ac:dyDescent="0.3">
      <c r="A3025" s="29">
        <v>26</v>
      </c>
      <c r="B3025" s="29">
        <v>2</v>
      </c>
      <c r="C3025" s="29">
        <v>48</v>
      </c>
      <c r="D3025" s="28" t="s">
        <v>200</v>
      </c>
      <c r="E3025" s="28" t="s">
        <v>78</v>
      </c>
      <c r="J3025" s="28" t="str">
        <f t="shared" si="94"/>
        <v>G.04</v>
      </c>
      <c r="K3025" s="28" t="str">
        <f t="shared" si="95"/>
        <v>W.04</v>
      </c>
    </row>
    <row r="3026" spans="1:11" x14ac:dyDescent="0.3">
      <c r="A3026" s="29">
        <v>26</v>
      </c>
      <c r="B3026" s="29">
        <v>2</v>
      </c>
      <c r="C3026" s="29">
        <v>49</v>
      </c>
      <c r="D3026" s="28" t="s">
        <v>120</v>
      </c>
      <c r="E3026" s="28" t="s">
        <v>218</v>
      </c>
      <c r="J3026" s="28" t="str">
        <f t="shared" si="94"/>
        <v>Z.04</v>
      </c>
      <c r="K3026" s="28" t="str">
        <f t="shared" si="95"/>
        <v>N.04</v>
      </c>
    </row>
    <row r="3027" spans="1:11" x14ac:dyDescent="0.3">
      <c r="A3027" s="29">
        <v>26</v>
      </c>
      <c r="B3027" s="29">
        <v>2</v>
      </c>
      <c r="C3027" s="29">
        <v>50</v>
      </c>
      <c r="D3027" s="28" t="s">
        <v>84</v>
      </c>
      <c r="E3027" s="28" t="s">
        <v>194</v>
      </c>
      <c r="J3027" s="28" t="str">
        <f t="shared" si="94"/>
        <v>V.04</v>
      </c>
      <c r="K3027" s="28" t="str">
        <f t="shared" si="95"/>
        <v>H.04</v>
      </c>
    </row>
    <row r="3028" spans="1:11" x14ac:dyDescent="0.3">
      <c r="A3028" s="29">
        <v>26</v>
      </c>
      <c r="B3028" s="29">
        <v>2</v>
      </c>
      <c r="C3028" s="29">
        <v>51</v>
      </c>
      <c r="D3028" s="28" t="s">
        <v>142</v>
      </c>
      <c r="E3028" s="28" t="s">
        <v>148</v>
      </c>
      <c r="J3028" s="28" t="str">
        <f t="shared" si="94"/>
        <v>Q.04</v>
      </c>
      <c r="K3028" s="28" t="str">
        <f t="shared" si="95"/>
        <v>P.04</v>
      </c>
    </row>
    <row r="3029" spans="1:11" x14ac:dyDescent="0.3">
      <c r="A3029" s="29">
        <v>26</v>
      </c>
      <c r="B3029" s="29">
        <v>2</v>
      </c>
      <c r="C3029" s="29">
        <v>52</v>
      </c>
      <c r="D3029" s="28" t="s">
        <v>90</v>
      </c>
      <c r="E3029" s="28" t="s">
        <v>102</v>
      </c>
      <c r="J3029" s="28" t="str">
        <f t="shared" si="94"/>
        <v>K.04</v>
      </c>
      <c r="K3029" s="28" t="str">
        <f t="shared" si="95"/>
        <v>I.04</v>
      </c>
    </row>
    <row r="3030" spans="1:11" x14ac:dyDescent="0.3">
      <c r="A3030" s="29">
        <v>26</v>
      </c>
      <c r="B3030" s="29">
        <v>2</v>
      </c>
      <c r="C3030" s="29">
        <v>53</v>
      </c>
      <c r="D3030" s="28" t="s">
        <v>97</v>
      </c>
      <c r="E3030" s="28" t="s">
        <v>91</v>
      </c>
      <c r="J3030" s="28" t="str">
        <f t="shared" si="94"/>
        <v>I.05</v>
      </c>
      <c r="K3030" s="28" t="str">
        <f t="shared" si="95"/>
        <v>J.05</v>
      </c>
    </row>
    <row r="3031" spans="1:11" x14ac:dyDescent="0.3">
      <c r="A3031" s="29">
        <v>26</v>
      </c>
      <c r="B3031" s="29">
        <v>2</v>
      </c>
      <c r="C3031" s="29">
        <v>54</v>
      </c>
      <c r="D3031" s="28" t="s">
        <v>103</v>
      </c>
      <c r="E3031" s="28" t="s">
        <v>201</v>
      </c>
      <c r="J3031" s="28" t="str">
        <f t="shared" si="94"/>
        <v>W.05</v>
      </c>
      <c r="K3031" s="28" t="str">
        <f t="shared" si="95"/>
        <v>K.05</v>
      </c>
    </row>
    <row r="3032" spans="1:11" x14ac:dyDescent="0.3">
      <c r="A3032" s="29">
        <v>26</v>
      </c>
      <c r="B3032" s="29">
        <v>2</v>
      </c>
      <c r="C3032" s="29">
        <v>55</v>
      </c>
      <c r="D3032" s="28" t="s">
        <v>109</v>
      </c>
      <c r="E3032" s="28" t="s">
        <v>137</v>
      </c>
      <c r="J3032" s="28" t="str">
        <f t="shared" si="94"/>
        <v>O.05</v>
      </c>
      <c r="K3032" s="28" t="str">
        <f t="shared" si="95"/>
        <v>L.05</v>
      </c>
    </row>
    <row r="3033" spans="1:11" x14ac:dyDescent="0.3">
      <c r="A3033" s="29">
        <v>26</v>
      </c>
      <c r="B3033" s="29">
        <v>2</v>
      </c>
      <c r="C3033" s="29">
        <v>56</v>
      </c>
      <c r="D3033" s="28" t="s">
        <v>85</v>
      </c>
      <c r="E3033" s="28" t="s">
        <v>55</v>
      </c>
      <c r="J3033" s="28" t="str">
        <f t="shared" si="94"/>
        <v>C.05</v>
      </c>
      <c r="K3033" s="28" t="str">
        <f t="shared" si="95"/>
        <v>H.05</v>
      </c>
    </row>
    <row r="3034" spans="1:11" x14ac:dyDescent="0.3">
      <c r="A3034" s="29">
        <v>26</v>
      </c>
      <c r="B3034" s="29">
        <v>2</v>
      </c>
      <c r="C3034" s="29">
        <v>57</v>
      </c>
      <c r="D3034" s="28" t="s">
        <v>195</v>
      </c>
      <c r="E3034" s="28" t="s">
        <v>207</v>
      </c>
      <c r="J3034" s="28" t="str">
        <f t="shared" si="94"/>
        <v>X.05</v>
      </c>
      <c r="K3034" s="28" t="str">
        <f t="shared" si="95"/>
        <v>V.05</v>
      </c>
    </row>
    <row r="3035" spans="1:11" x14ac:dyDescent="0.3">
      <c r="A3035" s="29">
        <v>26</v>
      </c>
      <c r="B3035" s="29">
        <v>2</v>
      </c>
      <c r="C3035" s="29">
        <v>58</v>
      </c>
      <c r="D3035" s="28" t="s">
        <v>155</v>
      </c>
      <c r="E3035" s="28" t="s">
        <v>121</v>
      </c>
      <c r="J3035" s="28" t="str">
        <f t="shared" si="94"/>
        <v>N.05</v>
      </c>
      <c r="K3035" s="28" t="str">
        <f t="shared" si="95"/>
        <v>R.05</v>
      </c>
    </row>
    <row r="3036" spans="1:11" x14ac:dyDescent="0.3">
      <c r="A3036" s="29">
        <v>26</v>
      </c>
      <c r="B3036" s="29">
        <v>2</v>
      </c>
      <c r="C3036" s="29">
        <v>59</v>
      </c>
      <c r="D3036" s="28" t="s">
        <v>143</v>
      </c>
      <c r="E3036" s="28" t="s">
        <v>49</v>
      </c>
      <c r="J3036" s="28" t="str">
        <f t="shared" si="94"/>
        <v>B.05</v>
      </c>
      <c r="K3036" s="28" t="str">
        <f t="shared" si="95"/>
        <v>P.05</v>
      </c>
    </row>
    <row r="3037" spans="1:11" x14ac:dyDescent="0.3">
      <c r="A3037" s="29">
        <v>26</v>
      </c>
      <c r="B3037" s="29">
        <v>2</v>
      </c>
      <c r="C3037" s="29">
        <v>60</v>
      </c>
      <c r="D3037" s="28" t="s">
        <v>67</v>
      </c>
      <c r="E3037" s="28" t="s">
        <v>189</v>
      </c>
      <c r="J3037" s="28" t="str">
        <f t="shared" ref="J3037:J3097" si="96">E3037</f>
        <v>U.05</v>
      </c>
      <c r="K3037" s="28" t="str">
        <f t="shared" ref="K3037:K3097" si="97">D3037</f>
        <v>E.05</v>
      </c>
    </row>
    <row r="3038" spans="1:11" x14ac:dyDescent="0.3">
      <c r="A3038" s="29">
        <v>26</v>
      </c>
      <c r="B3038" s="29">
        <v>2</v>
      </c>
      <c r="C3038" s="29">
        <v>61</v>
      </c>
      <c r="D3038" s="28" t="s">
        <v>219</v>
      </c>
      <c r="E3038" s="28" t="s">
        <v>73</v>
      </c>
      <c r="J3038" s="28" t="str">
        <f t="shared" si="96"/>
        <v>F.05</v>
      </c>
      <c r="K3038" s="28" t="str">
        <f t="shared" si="97"/>
        <v>Z.05</v>
      </c>
    </row>
    <row r="3039" spans="1:11" x14ac:dyDescent="0.3">
      <c r="A3039" s="29">
        <v>26</v>
      </c>
      <c r="B3039" s="29">
        <v>2</v>
      </c>
      <c r="C3039" s="29">
        <v>62</v>
      </c>
      <c r="D3039" s="28" t="s">
        <v>172</v>
      </c>
      <c r="E3039" s="28" t="s">
        <v>40</v>
      </c>
      <c r="J3039" s="28" t="str">
        <f t="shared" si="96"/>
        <v>A.05</v>
      </c>
      <c r="K3039" s="28" t="str">
        <f t="shared" si="97"/>
        <v>S.05</v>
      </c>
    </row>
    <row r="3040" spans="1:11" x14ac:dyDescent="0.3">
      <c r="A3040" s="29">
        <v>26</v>
      </c>
      <c r="B3040" s="29">
        <v>2</v>
      </c>
      <c r="C3040" s="29">
        <v>63</v>
      </c>
      <c r="D3040" s="28" t="s">
        <v>183</v>
      </c>
      <c r="E3040" s="28" t="s">
        <v>115</v>
      </c>
      <c r="J3040" s="28" t="str">
        <f t="shared" si="96"/>
        <v>M.05</v>
      </c>
      <c r="K3040" s="28" t="str">
        <f t="shared" si="97"/>
        <v>T.05</v>
      </c>
    </row>
    <row r="3041" spans="1:11" x14ac:dyDescent="0.3">
      <c r="A3041" s="29">
        <v>26</v>
      </c>
      <c r="B3041" s="29">
        <v>2</v>
      </c>
      <c r="C3041" s="29">
        <v>64</v>
      </c>
      <c r="D3041" s="28" t="s">
        <v>149</v>
      </c>
      <c r="E3041" s="28" t="s">
        <v>61</v>
      </c>
      <c r="J3041" s="28" t="str">
        <f t="shared" si="96"/>
        <v>D.05</v>
      </c>
      <c r="K3041" s="28" t="str">
        <f t="shared" si="97"/>
        <v>Q.05</v>
      </c>
    </row>
    <row r="3042" spans="1:11" x14ac:dyDescent="0.3">
      <c r="A3042" s="29">
        <v>26</v>
      </c>
      <c r="B3042" s="29">
        <v>2</v>
      </c>
      <c r="C3042" s="29">
        <v>65</v>
      </c>
      <c r="D3042" s="28" t="s">
        <v>79</v>
      </c>
      <c r="E3042" s="28" t="s">
        <v>213</v>
      </c>
      <c r="J3042" s="28" t="str">
        <f t="shared" si="96"/>
        <v>Y.05</v>
      </c>
      <c r="K3042" s="28" t="str">
        <f t="shared" si="97"/>
        <v>G.05</v>
      </c>
    </row>
    <row r="3043" spans="1:11" x14ac:dyDescent="0.3">
      <c r="A3043" s="29">
        <v>26</v>
      </c>
      <c r="B3043" s="29">
        <v>2</v>
      </c>
      <c r="C3043" s="29">
        <v>66</v>
      </c>
      <c r="D3043" s="28" t="s">
        <v>56</v>
      </c>
      <c r="E3043" s="28" t="s">
        <v>214</v>
      </c>
      <c r="J3043" s="28" t="str">
        <f t="shared" si="96"/>
        <v>Y.06</v>
      </c>
      <c r="K3043" s="28" t="str">
        <f t="shared" si="97"/>
        <v>C.06</v>
      </c>
    </row>
    <row r="3044" spans="1:11" x14ac:dyDescent="0.3">
      <c r="A3044" s="29">
        <v>26</v>
      </c>
      <c r="B3044" s="29">
        <v>2</v>
      </c>
      <c r="C3044" s="29">
        <v>67</v>
      </c>
      <c r="D3044" s="28" t="s">
        <v>208</v>
      </c>
      <c r="E3044" s="28" t="s">
        <v>156</v>
      </c>
      <c r="J3044" s="28" t="str">
        <f t="shared" si="96"/>
        <v>R.06</v>
      </c>
      <c r="K3044" s="28" t="str">
        <f t="shared" si="97"/>
        <v>X.06</v>
      </c>
    </row>
    <row r="3045" spans="1:11" x14ac:dyDescent="0.3">
      <c r="A3045" s="29">
        <v>26</v>
      </c>
      <c r="B3045" s="29">
        <v>2</v>
      </c>
      <c r="C3045" s="29">
        <v>68</v>
      </c>
      <c r="D3045" s="28" t="s">
        <v>68</v>
      </c>
      <c r="E3045" s="28" t="s">
        <v>50</v>
      </c>
      <c r="J3045" s="28" t="str">
        <f t="shared" si="96"/>
        <v>B.06</v>
      </c>
      <c r="K3045" s="28" t="str">
        <f t="shared" si="97"/>
        <v>E.06</v>
      </c>
    </row>
    <row r="3046" spans="1:11" x14ac:dyDescent="0.3">
      <c r="A3046" s="29">
        <v>26</v>
      </c>
      <c r="B3046" s="29">
        <v>2</v>
      </c>
      <c r="C3046" s="29">
        <v>69</v>
      </c>
      <c r="D3046" s="28" t="s">
        <v>86</v>
      </c>
      <c r="E3046" s="28" t="s">
        <v>220</v>
      </c>
      <c r="J3046" s="28" t="str">
        <f t="shared" si="96"/>
        <v>Z.06</v>
      </c>
      <c r="K3046" s="28" t="str">
        <f t="shared" si="97"/>
        <v>H.06</v>
      </c>
    </row>
    <row r="3047" spans="1:11" x14ac:dyDescent="0.3">
      <c r="A3047" s="29">
        <v>26</v>
      </c>
      <c r="B3047" s="29">
        <v>2</v>
      </c>
      <c r="C3047" s="29">
        <v>70</v>
      </c>
      <c r="D3047" s="28" t="s">
        <v>173</v>
      </c>
      <c r="E3047" s="28" t="s">
        <v>138</v>
      </c>
      <c r="J3047" s="28" t="str">
        <f t="shared" si="96"/>
        <v>O.06</v>
      </c>
      <c r="K3047" s="28" t="str">
        <f t="shared" si="97"/>
        <v>S.06</v>
      </c>
    </row>
    <row r="3048" spans="1:11" x14ac:dyDescent="0.3">
      <c r="A3048" s="29">
        <v>26</v>
      </c>
      <c r="B3048" s="29">
        <v>2</v>
      </c>
      <c r="C3048" s="29">
        <v>71</v>
      </c>
      <c r="D3048" s="28" t="s">
        <v>42</v>
      </c>
      <c r="E3048" s="28" t="s">
        <v>196</v>
      </c>
      <c r="J3048" s="28" t="str">
        <f t="shared" si="96"/>
        <v>V.06</v>
      </c>
      <c r="K3048" s="28" t="str">
        <f t="shared" si="97"/>
        <v>A.06</v>
      </c>
    </row>
    <row r="3049" spans="1:11" x14ac:dyDescent="0.3">
      <c r="A3049" s="29">
        <v>26</v>
      </c>
      <c r="B3049" s="29">
        <v>2</v>
      </c>
      <c r="C3049" s="29">
        <v>72</v>
      </c>
      <c r="D3049" s="28" t="s">
        <v>190</v>
      </c>
      <c r="E3049" s="28" t="s">
        <v>98</v>
      </c>
      <c r="J3049" s="28" t="str">
        <f t="shared" si="96"/>
        <v>J.06</v>
      </c>
      <c r="K3049" s="28" t="str">
        <f t="shared" si="97"/>
        <v>U.06</v>
      </c>
    </row>
    <row r="3050" spans="1:11" x14ac:dyDescent="0.3">
      <c r="A3050" s="29">
        <v>26</v>
      </c>
      <c r="B3050" s="29">
        <v>2</v>
      </c>
      <c r="C3050" s="29">
        <v>73</v>
      </c>
      <c r="D3050" s="28" t="s">
        <v>62</v>
      </c>
      <c r="E3050" s="28" t="s">
        <v>92</v>
      </c>
      <c r="J3050" s="28" t="str">
        <f t="shared" si="96"/>
        <v>I.06</v>
      </c>
      <c r="K3050" s="28" t="str">
        <f t="shared" si="97"/>
        <v>D.06</v>
      </c>
    </row>
    <row r="3051" spans="1:11" x14ac:dyDescent="0.3">
      <c r="A3051" s="29">
        <v>26</v>
      </c>
      <c r="B3051" s="29">
        <v>2</v>
      </c>
      <c r="C3051" s="29">
        <v>74</v>
      </c>
      <c r="D3051" s="28" t="s">
        <v>116</v>
      </c>
      <c r="E3051" s="28" t="s">
        <v>80</v>
      </c>
      <c r="J3051" s="28" t="str">
        <f t="shared" si="96"/>
        <v>G.06</v>
      </c>
      <c r="K3051" s="28" t="str">
        <f t="shared" si="97"/>
        <v>M.06</v>
      </c>
    </row>
    <row r="3052" spans="1:11" x14ac:dyDescent="0.3">
      <c r="A3052" s="29">
        <v>26</v>
      </c>
      <c r="B3052" s="29">
        <v>2</v>
      </c>
      <c r="C3052" s="29">
        <v>75</v>
      </c>
      <c r="D3052" s="28" t="s">
        <v>144</v>
      </c>
      <c r="E3052" s="28" t="s">
        <v>110</v>
      </c>
      <c r="J3052" s="28" t="str">
        <f t="shared" si="96"/>
        <v>L.06</v>
      </c>
      <c r="K3052" s="28" t="str">
        <f t="shared" si="97"/>
        <v>P.06</v>
      </c>
    </row>
    <row r="3053" spans="1:11" x14ac:dyDescent="0.3">
      <c r="A3053" s="29">
        <v>26</v>
      </c>
      <c r="B3053" s="29">
        <v>2</v>
      </c>
      <c r="C3053" s="29">
        <v>76</v>
      </c>
      <c r="D3053" s="28" t="s">
        <v>150</v>
      </c>
      <c r="E3053" s="28" t="s">
        <v>202</v>
      </c>
      <c r="J3053" s="28" t="str">
        <f t="shared" si="96"/>
        <v>W.06</v>
      </c>
      <c r="K3053" s="28" t="str">
        <f t="shared" si="97"/>
        <v>Q.06</v>
      </c>
    </row>
    <row r="3054" spans="1:11" x14ac:dyDescent="0.3">
      <c r="A3054" s="29">
        <v>26</v>
      </c>
      <c r="B3054" s="29">
        <v>2</v>
      </c>
      <c r="C3054" s="29">
        <v>77</v>
      </c>
      <c r="D3054" s="28" t="s">
        <v>122</v>
      </c>
      <c r="E3054" s="28" t="s">
        <v>104</v>
      </c>
      <c r="J3054" s="28" t="str">
        <f t="shared" si="96"/>
        <v>K.06</v>
      </c>
      <c r="K3054" s="28" t="str">
        <f t="shared" si="97"/>
        <v>N.06</v>
      </c>
    </row>
    <row r="3055" spans="1:11" x14ac:dyDescent="0.3">
      <c r="A3055" s="29">
        <v>26</v>
      </c>
      <c r="B3055" s="29">
        <v>2</v>
      </c>
      <c r="C3055" s="29">
        <v>78</v>
      </c>
      <c r="D3055" s="28" t="s">
        <v>184</v>
      </c>
      <c r="E3055" s="28" t="s">
        <v>74</v>
      </c>
      <c r="J3055" s="28" t="str">
        <f t="shared" si="96"/>
        <v>F.06</v>
      </c>
      <c r="K3055" s="28" t="str">
        <f t="shared" si="97"/>
        <v>T.06</v>
      </c>
    </row>
    <row r="3056" spans="1:11" x14ac:dyDescent="0.3">
      <c r="A3056" s="29">
        <v>26</v>
      </c>
      <c r="B3056" s="29">
        <v>3</v>
      </c>
      <c r="C3056" s="29">
        <v>1</v>
      </c>
      <c r="D3056" s="28" t="s">
        <v>145</v>
      </c>
      <c r="E3056" s="28" t="s">
        <v>209</v>
      </c>
      <c r="J3056" s="28" t="str">
        <f t="shared" si="96"/>
        <v>Y.01</v>
      </c>
      <c r="K3056" s="28" t="str">
        <f t="shared" si="97"/>
        <v>Q.01</v>
      </c>
    </row>
    <row r="3057" spans="1:11" x14ac:dyDescent="0.3">
      <c r="A3057" s="29">
        <v>26</v>
      </c>
      <c r="B3057" s="29">
        <v>3</v>
      </c>
      <c r="C3057" s="29">
        <v>2</v>
      </c>
      <c r="D3057" s="28" t="s">
        <v>117</v>
      </c>
      <c r="E3057" s="28" t="s">
        <v>93</v>
      </c>
      <c r="J3057" s="28" t="str">
        <f t="shared" si="96"/>
        <v>J.01</v>
      </c>
      <c r="K3057" s="28" t="str">
        <f t="shared" si="97"/>
        <v>N.01</v>
      </c>
    </row>
    <row r="3058" spans="1:11" x14ac:dyDescent="0.3">
      <c r="A3058" s="29">
        <v>26</v>
      </c>
      <c r="B3058" s="29">
        <v>3</v>
      </c>
      <c r="C3058" s="29">
        <v>3</v>
      </c>
      <c r="D3058" s="28" t="s">
        <v>185</v>
      </c>
      <c r="E3058" s="28" t="s">
        <v>203</v>
      </c>
      <c r="J3058" s="28" t="str">
        <f t="shared" si="96"/>
        <v>X.01</v>
      </c>
      <c r="K3058" s="28" t="str">
        <f t="shared" si="97"/>
        <v>U.01</v>
      </c>
    </row>
    <row r="3059" spans="1:11" x14ac:dyDescent="0.3">
      <c r="A3059" s="29">
        <v>26</v>
      </c>
      <c r="B3059" s="29">
        <v>3</v>
      </c>
      <c r="C3059" s="29">
        <v>4</v>
      </c>
      <c r="D3059" s="28" t="s">
        <v>87</v>
      </c>
      <c r="E3059" s="28" t="s">
        <v>127</v>
      </c>
      <c r="J3059" s="28" t="str">
        <f t="shared" si="96"/>
        <v>O.01</v>
      </c>
      <c r="K3059" s="28" t="str">
        <f t="shared" si="97"/>
        <v>I.01</v>
      </c>
    </row>
    <row r="3060" spans="1:11" x14ac:dyDescent="0.3">
      <c r="A3060" s="29">
        <v>26</v>
      </c>
      <c r="B3060" s="29">
        <v>3</v>
      </c>
      <c r="C3060" s="29">
        <v>5</v>
      </c>
      <c r="D3060" s="28" t="s">
        <v>111</v>
      </c>
      <c r="E3060" s="28" t="s">
        <v>215</v>
      </c>
      <c r="J3060" s="28" t="str">
        <f t="shared" si="96"/>
        <v>Z.01</v>
      </c>
      <c r="K3060" s="28" t="str">
        <f t="shared" si="97"/>
        <v>M.01</v>
      </c>
    </row>
    <row r="3061" spans="1:11" x14ac:dyDescent="0.3">
      <c r="A3061" s="29">
        <v>26</v>
      </c>
      <c r="B3061" s="29">
        <v>3</v>
      </c>
      <c r="C3061" s="29">
        <v>6</v>
      </c>
      <c r="D3061" s="28" t="s">
        <v>32</v>
      </c>
      <c r="E3061" s="28" t="s">
        <v>57</v>
      </c>
      <c r="J3061" s="28" t="str">
        <f t="shared" si="96"/>
        <v>D.01</v>
      </c>
      <c r="K3061" s="28" t="str">
        <f t="shared" si="97"/>
        <v>A.01</v>
      </c>
    </row>
    <row r="3062" spans="1:11" x14ac:dyDescent="0.3">
      <c r="A3062" s="29">
        <v>26</v>
      </c>
      <c r="B3062" s="29">
        <v>3</v>
      </c>
      <c r="C3062" s="29">
        <v>7</v>
      </c>
      <c r="D3062" s="28" t="s">
        <v>105</v>
      </c>
      <c r="E3062" s="28" t="s">
        <v>69</v>
      </c>
      <c r="J3062" s="28" t="str">
        <f t="shared" si="96"/>
        <v>F.01</v>
      </c>
      <c r="K3062" s="28" t="str">
        <f t="shared" si="97"/>
        <v>L.01</v>
      </c>
    </row>
    <row r="3063" spans="1:11" x14ac:dyDescent="0.3">
      <c r="A3063" s="29">
        <v>26</v>
      </c>
      <c r="B3063" s="29">
        <v>3</v>
      </c>
      <c r="C3063" s="29">
        <v>8</v>
      </c>
      <c r="D3063" s="28" t="s">
        <v>139</v>
      </c>
      <c r="E3063" s="28" t="s">
        <v>75</v>
      </c>
      <c r="J3063" s="28" t="str">
        <f t="shared" si="96"/>
        <v>G.01</v>
      </c>
      <c r="K3063" s="28" t="str">
        <f t="shared" si="97"/>
        <v>P.01</v>
      </c>
    </row>
    <row r="3064" spans="1:11" x14ac:dyDescent="0.3">
      <c r="A3064" s="29">
        <v>26</v>
      </c>
      <c r="B3064" s="29">
        <v>3</v>
      </c>
      <c r="C3064" s="29">
        <v>9</v>
      </c>
      <c r="D3064" s="28" t="s">
        <v>51</v>
      </c>
      <c r="E3064" s="28" t="s">
        <v>63</v>
      </c>
      <c r="J3064" s="28" t="str">
        <f t="shared" si="96"/>
        <v>E.01</v>
      </c>
      <c r="K3064" s="28" t="str">
        <f t="shared" si="97"/>
        <v>C.01</v>
      </c>
    </row>
    <row r="3065" spans="1:11" x14ac:dyDescent="0.3">
      <c r="A3065" s="29">
        <v>26</v>
      </c>
      <c r="B3065" s="29">
        <v>3</v>
      </c>
      <c r="C3065" s="29">
        <v>10</v>
      </c>
      <c r="D3065" s="28" t="s">
        <v>179</v>
      </c>
      <c r="E3065" s="28" t="s">
        <v>151</v>
      </c>
      <c r="J3065" s="28" t="str">
        <f t="shared" si="96"/>
        <v>R.01</v>
      </c>
      <c r="K3065" s="28" t="str">
        <f t="shared" si="97"/>
        <v>T.01</v>
      </c>
    </row>
    <row r="3066" spans="1:11" x14ac:dyDescent="0.3">
      <c r="A3066" s="29">
        <v>26</v>
      </c>
      <c r="B3066" s="29">
        <v>3</v>
      </c>
      <c r="C3066" s="29">
        <v>11</v>
      </c>
      <c r="D3066" s="28" t="s">
        <v>197</v>
      </c>
      <c r="E3066" s="28" t="s">
        <v>168</v>
      </c>
      <c r="J3066" s="28" t="str">
        <f t="shared" si="96"/>
        <v>S.01</v>
      </c>
      <c r="K3066" s="28" t="str">
        <f t="shared" si="97"/>
        <v>W.01</v>
      </c>
    </row>
    <row r="3067" spans="1:11" x14ac:dyDescent="0.3">
      <c r="A3067" s="29">
        <v>26</v>
      </c>
      <c r="B3067" s="29">
        <v>3</v>
      </c>
      <c r="C3067" s="29">
        <v>12</v>
      </c>
      <c r="D3067" s="28" t="s">
        <v>81</v>
      </c>
      <c r="E3067" s="28" t="s">
        <v>99</v>
      </c>
      <c r="J3067" s="28" t="str">
        <f t="shared" si="96"/>
        <v>K.01</v>
      </c>
      <c r="K3067" s="28" t="str">
        <f t="shared" si="97"/>
        <v>H.01</v>
      </c>
    </row>
    <row r="3068" spans="1:11" x14ac:dyDescent="0.3">
      <c r="A3068" s="29">
        <v>26</v>
      </c>
      <c r="B3068" s="29">
        <v>3</v>
      </c>
      <c r="C3068" s="29">
        <v>13</v>
      </c>
      <c r="D3068" s="28" t="s">
        <v>45</v>
      </c>
      <c r="E3068" s="28" t="s">
        <v>191</v>
      </c>
      <c r="J3068" s="28" t="str">
        <f t="shared" si="96"/>
        <v>V.01</v>
      </c>
      <c r="K3068" s="28" t="str">
        <f t="shared" si="97"/>
        <v>B.01</v>
      </c>
    </row>
    <row r="3069" spans="1:11" x14ac:dyDescent="0.3">
      <c r="A3069" s="29">
        <v>26</v>
      </c>
      <c r="B3069" s="29">
        <v>3</v>
      </c>
      <c r="C3069" s="29">
        <v>14</v>
      </c>
      <c r="D3069" s="28" t="s">
        <v>169</v>
      </c>
      <c r="E3069" s="28" t="s">
        <v>88</v>
      </c>
      <c r="J3069" s="28" t="str">
        <f t="shared" si="96"/>
        <v>I.02</v>
      </c>
      <c r="K3069" s="28" t="str">
        <f t="shared" si="97"/>
        <v>S.02</v>
      </c>
    </row>
    <row r="3070" spans="1:11" x14ac:dyDescent="0.3">
      <c r="A3070" s="29">
        <v>26</v>
      </c>
      <c r="B3070" s="29">
        <v>3</v>
      </c>
      <c r="C3070" s="29">
        <v>15</v>
      </c>
      <c r="D3070" s="28" t="s">
        <v>204</v>
      </c>
      <c r="E3070" s="28" t="s">
        <v>140</v>
      </c>
      <c r="J3070" s="28" t="str">
        <f t="shared" si="96"/>
        <v>P.02</v>
      </c>
      <c r="K3070" s="28" t="str">
        <f t="shared" si="97"/>
        <v>X.02</v>
      </c>
    </row>
    <row r="3071" spans="1:11" x14ac:dyDescent="0.3">
      <c r="A3071" s="29">
        <v>26</v>
      </c>
      <c r="B3071" s="29">
        <v>3</v>
      </c>
      <c r="C3071" s="29">
        <v>16</v>
      </c>
      <c r="D3071" s="28" t="s">
        <v>180</v>
      </c>
      <c r="E3071" s="28" t="s">
        <v>146</v>
      </c>
      <c r="J3071" s="28" t="str">
        <f t="shared" si="96"/>
        <v>Q.02</v>
      </c>
      <c r="K3071" s="28" t="str">
        <f t="shared" si="97"/>
        <v>T.02</v>
      </c>
    </row>
    <row r="3072" spans="1:11" x14ac:dyDescent="0.3">
      <c r="A3072" s="29">
        <v>26</v>
      </c>
      <c r="B3072" s="29">
        <v>3</v>
      </c>
      <c r="C3072" s="29">
        <v>17</v>
      </c>
      <c r="D3072" s="28" t="s">
        <v>112</v>
      </c>
      <c r="E3072" s="28" t="s">
        <v>100</v>
      </c>
      <c r="J3072" s="28" t="str">
        <f t="shared" si="96"/>
        <v>K.02</v>
      </c>
      <c r="K3072" s="28" t="str">
        <f t="shared" si="97"/>
        <v>M.02</v>
      </c>
    </row>
    <row r="3073" spans="1:11" x14ac:dyDescent="0.3">
      <c r="A3073" s="29">
        <v>26</v>
      </c>
      <c r="B3073" s="29">
        <v>3</v>
      </c>
      <c r="C3073" s="29">
        <v>18</v>
      </c>
      <c r="D3073" s="28" t="s">
        <v>210</v>
      </c>
      <c r="E3073" s="28" t="s">
        <v>186</v>
      </c>
      <c r="J3073" s="28" t="str">
        <f t="shared" si="96"/>
        <v>U.02</v>
      </c>
      <c r="K3073" s="28" t="str">
        <f t="shared" si="97"/>
        <v>Y.02</v>
      </c>
    </row>
    <row r="3074" spans="1:11" x14ac:dyDescent="0.3">
      <c r="A3074" s="29">
        <v>26</v>
      </c>
      <c r="B3074" s="29">
        <v>3</v>
      </c>
      <c r="C3074" s="29">
        <v>19</v>
      </c>
      <c r="D3074" s="28" t="s">
        <v>152</v>
      </c>
      <c r="E3074" s="28" t="s">
        <v>64</v>
      </c>
      <c r="J3074" s="28" t="str">
        <f t="shared" si="96"/>
        <v>E.02</v>
      </c>
      <c r="K3074" s="28" t="str">
        <f t="shared" si="97"/>
        <v>R.02</v>
      </c>
    </row>
    <row r="3075" spans="1:11" x14ac:dyDescent="0.3">
      <c r="A3075" s="29">
        <v>26</v>
      </c>
      <c r="B3075" s="29">
        <v>3</v>
      </c>
      <c r="C3075" s="29">
        <v>20</v>
      </c>
      <c r="D3075" s="28" t="s">
        <v>58</v>
      </c>
      <c r="E3075" s="28" t="s">
        <v>46</v>
      </c>
      <c r="J3075" s="28" t="str">
        <f t="shared" si="96"/>
        <v>B.02</v>
      </c>
      <c r="K3075" s="28" t="str">
        <f t="shared" si="97"/>
        <v>D.02</v>
      </c>
    </row>
    <row r="3076" spans="1:11" x14ac:dyDescent="0.3">
      <c r="A3076" s="29">
        <v>26</v>
      </c>
      <c r="B3076" s="29">
        <v>3</v>
      </c>
      <c r="C3076" s="29">
        <v>21</v>
      </c>
      <c r="D3076" s="28" t="s">
        <v>94</v>
      </c>
      <c r="E3076" s="28" t="s">
        <v>82</v>
      </c>
      <c r="J3076" s="28" t="str">
        <f t="shared" si="96"/>
        <v>H.02</v>
      </c>
      <c r="K3076" s="28" t="str">
        <f t="shared" si="97"/>
        <v>J.02</v>
      </c>
    </row>
    <row r="3077" spans="1:11" x14ac:dyDescent="0.3">
      <c r="A3077" s="29">
        <v>26</v>
      </c>
      <c r="B3077" s="29">
        <v>3</v>
      </c>
      <c r="C3077" s="29">
        <v>22</v>
      </c>
      <c r="D3077" s="28" t="s">
        <v>192</v>
      </c>
      <c r="E3077" s="28" t="s">
        <v>76</v>
      </c>
      <c r="J3077" s="28" t="str">
        <f t="shared" si="96"/>
        <v>G.02</v>
      </c>
      <c r="K3077" s="28" t="str">
        <f t="shared" si="97"/>
        <v>V.02</v>
      </c>
    </row>
    <row r="3078" spans="1:11" x14ac:dyDescent="0.3">
      <c r="A3078" s="29">
        <v>26</v>
      </c>
      <c r="B3078" s="29">
        <v>3</v>
      </c>
      <c r="C3078" s="29">
        <v>23</v>
      </c>
      <c r="D3078" s="28" t="s">
        <v>52</v>
      </c>
      <c r="E3078" s="28" t="s">
        <v>34</v>
      </c>
      <c r="J3078" s="28" t="str">
        <f t="shared" si="96"/>
        <v>A.02</v>
      </c>
      <c r="K3078" s="28" t="str">
        <f t="shared" si="97"/>
        <v>C.02</v>
      </c>
    </row>
    <row r="3079" spans="1:11" x14ac:dyDescent="0.3">
      <c r="A3079" s="29">
        <v>26</v>
      </c>
      <c r="B3079" s="29">
        <v>3</v>
      </c>
      <c r="C3079" s="29">
        <v>24</v>
      </c>
      <c r="D3079" s="28" t="s">
        <v>134</v>
      </c>
      <c r="E3079" s="28" t="s">
        <v>118</v>
      </c>
      <c r="J3079" s="28" t="str">
        <f t="shared" si="96"/>
        <v>N.02</v>
      </c>
      <c r="K3079" s="28" t="str">
        <f t="shared" si="97"/>
        <v>O.02</v>
      </c>
    </row>
    <row r="3080" spans="1:11" x14ac:dyDescent="0.3">
      <c r="A3080" s="29">
        <v>26</v>
      </c>
      <c r="B3080" s="29">
        <v>3</v>
      </c>
      <c r="C3080" s="29">
        <v>25</v>
      </c>
      <c r="D3080" s="28" t="s">
        <v>106</v>
      </c>
      <c r="E3080" s="28" t="s">
        <v>216</v>
      </c>
      <c r="J3080" s="28" t="str">
        <f t="shared" si="96"/>
        <v>Z.02</v>
      </c>
      <c r="K3080" s="28" t="str">
        <f t="shared" si="97"/>
        <v>L.02</v>
      </c>
    </row>
    <row r="3081" spans="1:11" x14ac:dyDescent="0.3">
      <c r="A3081" s="29">
        <v>26</v>
      </c>
      <c r="B3081" s="29">
        <v>3</v>
      </c>
      <c r="C3081" s="29">
        <v>26</v>
      </c>
      <c r="D3081" s="28" t="s">
        <v>70</v>
      </c>
      <c r="E3081" s="28" t="s">
        <v>198</v>
      </c>
      <c r="J3081" s="28" t="str">
        <f t="shared" si="96"/>
        <v>W.02</v>
      </c>
      <c r="K3081" s="28" t="str">
        <f t="shared" si="97"/>
        <v>F.02</v>
      </c>
    </row>
    <row r="3082" spans="1:11" x14ac:dyDescent="0.3">
      <c r="A3082" s="29">
        <v>26</v>
      </c>
      <c r="B3082" s="29">
        <v>3</v>
      </c>
      <c r="C3082" s="29">
        <v>27</v>
      </c>
      <c r="D3082" s="28" t="s">
        <v>89</v>
      </c>
      <c r="E3082" s="28" t="s">
        <v>36</v>
      </c>
      <c r="J3082" s="28" t="str">
        <f t="shared" si="96"/>
        <v>A.03</v>
      </c>
      <c r="K3082" s="28" t="str">
        <f t="shared" si="97"/>
        <v>I.03</v>
      </c>
    </row>
    <row r="3083" spans="1:11" x14ac:dyDescent="0.3">
      <c r="A3083" s="29">
        <v>26</v>
      </c>
      <c r="B3083" s="29">
        <v>3</v>
      </c>
      <c r="C3083" s="29">
        <v>28</v>
      </c>
      <c r="D3083" s="28" t="s">
        <v>77</v>
      </c>
      <c r="E3083" s="28" t="s">
        <v>217</v>
      </c>
      <c r="J3083" s="28" t="str">
        <f t="shared" si="96"/>
        <v>Z.03</v>
      </c>
      <c r="K3083" s="28" t="str">
        <f t="shared" si="97"/>
        <v>G.03</v>
      </c>
    </row>
    <row r="3084" spans="1:11" x14ac:dyDescent="0.3">
      <c r="A3084" s="29">
        <v>26</v>
      </c>
      <c r="B3084" s="29">
        <v>3</v>
      </c>
      <c r="C3084" s="29">
        <v>29</v>
      </c>
      <c r="D3084" s="28" t="s">
        <v>199</v>
      </c>
      <c r="E3084" s="28" t="s">
        <v>119</v>
      </c>
      <c r="J3084" s="28" t="str">
        <f t="shared" si="96"/>
        <v>N.03</v>
      </c>
      <c r="K3084" s="28" t="str">
        <f t="shared" si="97"/>
        <v>W.03</v>
      </c>
    </row>
    <row r="3085" spans="1:11" x14ac:dyDescent="0.3">
      <c r="A3085" s="29">
        <v>26</v>
      </c>
      <c r="B3085" s="29">
        <v>3</v>
      </c>
      <c r="C3085" s="29">
        <v>30</v>
      </c>
      <c r="D3085" s="28" t="s">
        <v>193</v>
      </c>
      <c r="E3085" s="28" t="s">
        <v>141</v>
      </c>
      <c r="J3085" s="28" t="str">
        <f t="shared" si="96"/>
        <v>P.03</v>
      </c>
      <c r="K3085" s="28" t="str">
        <f t="shared" si="97"/>
        <v>V.03</v>
      </c>
    </row>
    <row r="3086" spans="1:11" x14ac:dyDescent="0.3">
      <c r="A3086" s="29">
        <v>26</v>
      </c>
      <c r="B3086" s="29">
        <v>3</v>
      </c>
      <c r="C3086" s="29">
        <v>31</v>
      </c>
      <c r="D3086" s="28" t="s">
        <v>95</v>
      </c>
      <c r="E3086" s="28" t="s">
        <v>101</v>
      </c>
      <c r="J3086" s="28" t="str">
        <f t="shared" si="96"/>
        <v>K.03</v>
      </c>
      <c r="K3086" s="28" t="str">
        <f t="shared" si="97"/>
        <v>J.03</v>
      </c>
    </row>
    <row r="3087" spans="1:11" x14ac:dyDescent="0.3">
      <c r="A3087" s="29">
        <v>26</v>
      </c>
      <c r="B3087" s="29">
        <v>3</v>
      </c>
      <c r="C3087" s="29">
        <v>32</v>
      </c>
      <c r="D3087" s="28" t="s">
        <v>135</v>
      </c>
      <c r="E3087" s="28" t="s">
        <v>187</v>
      </c>
      <c r="J3087" s="28" t="str">
        <f t="shared" si="96"/>
        <v>U.03</v>
      </c>
      <c r="K3087" s="28" t="str">
        <f t="shared" si="97"/>
        <v>O.03</v>
      </c>
    </row>
    <row r="3088" spans="1:11" x14ac:dyDescent="0.3">
      <c r="A3088" s="29">
        <v>26</v>
      </c>
      <c r="B3088" s="29">
        <v>3</v>
      </c>
      <c r="C3088" s="29">
        <v>33</v>
      </c>
      <c r="D3088" s="28" t="s">
        <v>205</v>
      </c>
      <c r="E3088" s="28" t="s">
        <v>113</v>
      </c>
      <c r="J3088" s="28" t="str">
        <f t="shared" si="96"/>
        <v>M.03</v>
      </c>
      <c r="K3088" s="28" t="str">
        <f t="shared" si="97"/>
        <v>X.03</v>
      </c>
    </row>
    <row r="3089" spans="1:11" x14ac:dyDescent="0.3">
      <c r="A3089" s="29">
        <v>26</v>
      </c>
      <c r="B3089" s="29">
        <v>3</v>
      </c>
      <c r="C3089" s="29">
        <v>34</v>
      </c>
      <c r="D3089" s="28" t="s">
        <v>47</v>
      </c>
      <c r="E3089" s="28" t="s">
        <v>147</v>
      </c>
      <c r="J3089" s="28" t="str">
        <f t="shared" si="96"/>
        <v>Q.03</v>
      </c>
      <c r="K3089" s="28" t="str">
        <f t="shared" si="97"/>
        <v>B.03</v>
      </c>
    </row>
    <row r="3090" spans="1:11" x14ac:dyDescent="0.3">
      <c r="A3090" s="29">
        <v>26</v>
      </c>
      <c r="B3090" s="29">
        <v>3</v>
      </c>
      <c r="C3090" s="29">
        <v>35</v>
      </c>
      <c r="D3090" s="28" t="s">
        <v>170</v>
      </c>
      <c r="E3090" s="28" t="s">
        <v>107</v>
      </c>
      <c r="J3090" s="28" t="str">
        <f t="shared" si="96"/>
        <v>L.03</v>
      </c>
      <c r="K3090" s="28" t="str">
        <f t="shared" si="97"/>
        <v>S.03</v>
      </c>
    </row>
    <row r="3091" spans="1:11" x14ac:dyDescent="0.3">
      <c r="A3091" s="29">
        <v>26</v>
      </c>
      <c r="B3091" s="29">
        <v>3</v>
      </c>
      <c r="C3091" s="29">
        <v>36</v>
      </c>
      <c r="D3091" s="28" t="s">
        <v>181</v>
      </c>
      <c r="E3091" s="28" t="s">
        <v>83</v>
      </c>
      <c r="J3091" s="28" t="str">
        <f t="shared" si="96"/>
        <v>H.03</v>
      </c>
      <c r="K3091" s="28" t="str">
        <f t="shared" si="97"/>
        <v>T.03</v>
      </c>
    </row>
    <row r="3092" spans="1:11" x14ac:dyDescent="0.3">
      <c r="A3092" s="29">
        <v>26</v>
      </c>
      <c r="B3092" s="29">
        <v>3</v>
      </c>
      <c r="C3092" s="29">
        <v>37</v>
      </c>
      <c r="D3092" s="28" t="s">
        <v>71</v>
      </c>
      <c r="E3092" s="28" t="s">
        <v>153</v>
      </c>
      <c r="J3092" s="28" t="str">
        <f t="shared" si="96"/>
        <v>R.03</v>
      </c>
      <c r="K3092" s="28" t="str">
        <f t="shared" si="97"/>
        <v>F.03</v>
      </c>
    </row>
    <row r="3093" spans="1:11" x14ac:dyDescent="0.3">
      <c r="A3093" s="29">
        <v>26</v>
      </c>
      <c r="B3093" s="29">
        <v>3</v>
      </c>
      <c r="C3093" s="29">
        <v>38</v>
      </c>
      <c r="D3093" s="28" t="s">
        <v>211</v>
      </c>
      <c r="E3093" s="28" t="s">
        <v>65</v>
      </c>
      <c r="J3093" s="28" t="str">
        <f t="shared" si="96"/>
        <v>E.03</v>
      </c>
      <c r="K3093" s="28" t="str">
        <f t="shared" si="97"/>
        <v>Y.03</v>
      </c>
    </row>
    <row r="3094" spans="1:11" x14ac:dyDescent="0.3">
      <c r="A3094" s="29">
        <v>26</v>
      </c>
      <c r="B3094" s="29">
        <v>3</v>
      </c>
      <c r="C3094" s="29">
        <v>39</v>
      </c>
      <c r="D3094" s="28" t="s">
        <v>59</v>
      </c>
      <c r="E3094" s="28" t="s">
        <v>53</v>
      </c>
      <c r="J3094" s="28" t="str">
        <f t="shared" si="96"/>
        <v>C.03</v>
      </c>
      <c r="K3094" s="28" t="str">
        <f t="shared" si="97"/>
        <v>D.03</v>
      </c>
    </row>
    <row r="3095" spans="1:11" x14ac:dyDescent="0.3">
      <c r="A3095" s="29">
        <v>26</v>
      </c>
      <c r="B3095" s="29">
        <v>3</v>
      </c>
      <c r="C3095" s="29">
        <v>40</v>
      </c>
      <c r="D3095" s="28" t="s">
        <v>120</v>
      </c>
      <c r="E3095" s="28" t="s">
        <v>188</v>
      </c>
      <c r="J3095" s="28" t="str">
        <f t="shared" si="96"/>
        <v>U.04</v>
      </c>
      <c r="K3095" s="28" t="str">
        <f t="shared" si="97"/>
        <v>N.04</v>
      </c>
    </row>
    <row r="3096" spans="1:11" x14ac:dyDescent="0.3">
      <c r="A3096" s="29">
        <v>26</v>
      </c>
      <c r="B3096" s="29">
        <v>3</v>
      </c>
      <c r="C3096" s="29">
        <v>41</v>
      </c>
      <c r="D3096" s="28" t="s">
        <v>206</v>
      </c>
      <c r="E3096" s="28" t="s">
        <v>148</v>
      </c>
      <c r="J3096" s="28" t="str">
        <f t="shared" si="96"/>
        <v>Q.04</v>
      </c>
      <c r="K3096" s="28" t="str">
        <f t="shared" si="97"/>
        <v>X.04</v>
      </c>
    </row>
    <row r="3097" spans="1:11" x14ac:dyDescent="0.3">
      <c r="A3097" s="29">
        <v>26</v>
      </c>
      <c r="B3097" s="29">
        <v>3</v>
      </c>
      <c r="C3097" s="29">
        <v>42</v>
      </c>
      <c r="D3097" s="28" t="s">
        <v>136</v>
      </c>
      <c r="E3097" s="28" t="s">
        <v>212</v>
      </c>
      <c r="J3097" s="28" t="str">
        <f t="shared" si="96"/>
        <v>Y.04</v>
      </c>
      <c r="K3097" s="28" t="str">
        <f t="shared" si="97"/>
        <v>O.04</v>
      </c>
    </row>
    <row r="3098" spans="1:11" x14ac:dyDescent="0.3">
      <c r="A3098" s="29">
        <v>26</v>
      </c>
      <c r="B3098" s="29">
        <v>3</v>
      </c>
      <c r="C3098" s="29">
        <v>43</v>
      </c>
      <c r="D3098" s="28" t="s">
        <v>194</v>
      </c>
      <c r="E3098" s="28" t="s">
        <v>90</v>
      </c>
      <c r="J3098" s="28" t="str">
        <f t="shared" ref="J3098:J3133" si="98">E3098</f>
        <v>I.04</v>
      </c>
      <c r="K3098" s="28" t="str">
        <f t="shared" ref="K3098:K3133" si="99">D3098</f>
        <v>V.04</v>
      </c>
    </row>
    <row r="3099" spans="1:11" x14ac:dyDescent="0.3">
      <c r="A3099" s="29">
        <v>26</v>
      </c>
      <c r="B3099" s="29">
        <v>3</v>
      </c>
      <c r="C3099" s="29">
        <v>44</v>
      </c>
      <c r="D3099" s="28" t="s">
        <v>108</v>
      </c>
      <c r="E3099" s="28" t="s">
        <v>84</v>
      </c>
      <c r="J3099" s="28" t="str">
        <f t="shared" si="98"/>
        <v>H.04</v>
      </c>
      <c r="K3099" s="28" t="str">
        <f t="shared" si="99"/>
        <v>L.04</v>
      </c>
    </row>
    <row r="3100" spans="1:11" x14ac:dyDescent="0.3">
      <c r="A3100" s="29">
        <v>26</v>
      </c>
      <c r="B3100" s="29">
        <v>3</v>
      </c>
      <c r="C3100" s="29">
        <v>45</v>
      </c>
      <c r="D3100" s="28" t="s">
        <v>102</v>
      </c>
      <c r="E3100" s="28" t="s">
        <v>142</v>
      </c>
      <c r="J3100" s="28" t="str">
        <f t="shared" si="98"/>
        <v>P.04</v>
      </c>
      <c r="K3100" s="28" t="str">
        <f t="shared" si="99"/>
        <v>K.04</v>
      </c>
    </row>
    <row r="3101" spans="1:11" x14ac:dyDescent="0.3">
      <c r="A3101" s="29">
        <v>26</v>
      </c>
      <c r="B3101" s="29">
        <v>3</v>
      </c>
      <c r="C3101" s="29">
        <v>46</v>
      </c>
      <c r="D3101" s="28" t="s">
        <v>78</v>
      </c>
      <c r="E3101" s="28" t="s">
        <v>66</v>
      </c>
      <c r="J3101" s="28" t="str">
        <f t="shared" si="98"/>
        <v>E.04</v>
      </c>
      <c r="K3101" s="28" t="str">
        <f t="shared" si="99"/>
        <v>G.04</v>
      </c>
    </row>
    <row r="3102" spans="1:11" x14ac:dyDescent="0.3">
      <c r="A3102" s="29">
        <v>26</v>
      </c>
      <c r="B3102" s="29">
        <v>3</v>
      </c>
      <c r="C3102" s="29">
        <v>47</v>
      </c>
      <c r="D3102" s="28" t="s">
        <v>72</v>
      </c>
      <c r="E3102" s="28" t="s">
        <v>54</v>
      </c>
      <c r="J3102" s="28" t="str">
        <f t="shared" si="98"/>
        <v>C.04</v>
      </c>
      <c r="K3102" s="28" t="str">
        <f t="shared" si="99"/>
        <v>F.04</v>
      </c>
    </row>
    <row r="3103" spans="1:11" x14ac:dyDescent="0.3">
      <c r="A3103" s="29">
        <v>26</v>
      </c>
      <c r="B3103" s="29">
        <v>3</v>
      </c>
      <c r="C3103" s="29">
        <v>48</v>
      </c>
      <c r="D3103" s="28" t="s">
        <v>96</v>
      </c>
      <c r="E3103" s="28" t="s">
        <v>182</v>
      </c>
      <c r="J3103" s="28" t="str">
        <f t="shared" si="98"/>
        <v>T.04</v>
      </c>
      <c r="K3103" s="28" t="str">
        <f t="shared" si="99"/>
        <v>J.04</v>
      </c>
    </row>
    <row r="3104" spans="1:11" x14ac:dyDescent="0.3">
      <c r="A3104" s="29">
        <v>26</v>
      </c>
      <c r="B3104" s="29">
        <v>3</v>
      </c>
      <c r="C3104" s="29">
        <v>49</v>
      </c>
      <c r="D3104" s="28" t="s">
        <v>154</v>
      </c>
      <c r="E3104" s="28" t="s">
        <v>200</v>
      </c>
      <c r="J3104" s="28" t="str">
        <f t="shared" si="98"/>
        <v>W.04</v>
      </c>
      <c r="K3104" s="28" t="str">
        <f t="shared" si="99"/>
        <v>R.04</v>
      </c>
    </row>
    <row r="3105" spans="1:11" x14ac:dyDescent="0.3">
      <c r="A3105" s="29">
        <v>26</v>
      </c>
      <c r="B3105" s="29">
        <v>3</v>
      </c>
      <c r="C3105" s="29">
        <v>50</v>
      </c>
      <c r="D3105" s="28" t="s">
        <v>38</v>
      </c>
      <c r="E3105" s="28" t="s">
        <v>48</v>
      </c>
      <c r="J3105" s="28" t="str">
        <f t="shared" si="98"/>
        <v>B.04</v>
      </c>
      <c r="K3105" s="28" t="str">
        <f t="shared" si="99"/>
        <v>A.04</v>
      </c>
    </row>
    <row r="3106" spans="1:11" x14ac:dyDescent="0.3">
      <c r="A3106" s="29">
        <v>26</v>
      </c>
      <c r="B3106" s="29">
        <v>3</v>
      </c>
      <c r="C3106" s="29">
        <v>51</v>
      </c>
      <c r="D3106" s="28" t="s">
        <v>60</v>
      </c>
      <c r="E3106" s="28" t="s">
        <v>218</v>
      </c>
      <c r="J3106" s="28" t="str">
        <f t="shared" si="98"/>
        <v>Z.04</v>
      </c>
      <c r="K3106" s="28" t="str">
        <f t="shared" si="99"/>
        <v>D.04</v>
      </c>
    </row>
    <row r="3107" spans="1:11" x14ac:dyDescent="0.3">
      <c r="A3107" s="29">
        <v>26</v>
      </c>
      <c r="B3107" s="29">
        <v>3</v>
      </c>
      <c r="C3107" s="29">
        <v>52</v>
      </c>
      <c r="D3107" s="28" t="s">
        <v>114</v>
      </c>
      <c r="E3107" s="28" t="s">
        <v>171</v>
      </c>
      <c r="J3107" s="28" t="str">
        <f t="shared" si="98"/>
        <v>S.04</v>
      </c>
      <c r="K3107" s="28" t="str">
        <f t="shared" si="99"/>
        <v>M.04</v>
      </c>
    </row>
    <row r="3108" spans="1:11" x14ac:dyDescent="0.3">
      <c r="A3108" s="29">
        <v>26</v>
      </c>
      <c r="B3108" s="29">
        <v>3</v>
      </c>
      <c r="C3108" s="29">
        <v>53</v>
      </c>
      <c r="D3108" s="28" t="s">
        <v>55</v>
      </c>
      <c r="E3108" s="28" t="s">
        <v>155</v>
      </c>
      <c r="J3108" s="28" t="str">
        <f t="shared" si="98"/>
        <v>R.05</v>
      </c>
      <c r="K3108" s="28" t="str">
        <f t="shared" si="99"/>
        <v>C.05</v>
      </c>
    </row>
    <row r="3109" spans="1:11" x14ac:dyDescent="0.3">
      <c r="A3109" s="29">
        <v>26</v>
      </c>
      <c r="B3109" s="29">
        <v>3</v>
      </c>
      <c r="C3109" s="29">
        <v>54</v>
      </c>
      <c r="D3109" s="28" t="s">
        <v>195</v>
      </c>
      <c r="E3109" s="28" t="s">
        <v>109</v>
      </c>
      <c r="J3109" s="28" t="str">
        <f t="shared" si="98"/>
        <v>L.05</v>
      </c>
      <c r="K3109" s="28" t="str">
        <f t="shared" si="99"/>
        <v>V.05</v>
      </c>
    </row>
    <row r="3110" spans="1:11" x14ac:dyDescent="0.3">
      <c r="A3110" s="29">
        <v>26</v>
      </c>
      <c r="B3110" s="29">
        <v>3</v>
      </c>
      <c r="C3110" s="29">
        <v>55</v>
      </c>
      <c r="D3110" s="28" t="s">
        <v>79</v>
      </c>
      <c r="E3110" s="28" t="s">
        <v>149</v>
      </c>
      <c r="J3110" s="28" t="str">
        <f t="shared" si="98"/>
        <v>Q.05</v>
      </c>
      <c r="K3110" s="28" t="str">
        <f t="shared" si="99"/>
        <v>G.05</v>
      </c>
    </row>
    <row r="3111" spans="1:11" x14ac:dyDescent="0.3">
      <c r="A3111" s="29">
        <v>26</v>
      </c>
      <c r="B3111" s="29">
        <v>3</v>
      </c>
      <c r="C3111" s="29">
        <v>56</v>
      </c>
      <c r="D3111" s="28" t="s">
        <v>40</v>
      </c>
      <c r="E3111" s="28" t="s">
        <v>97</v>
      </c>
      <c r="J3111" s="28" t="str">
        <f t="shared" si="98"/>
        <v>J.05</v>
      </c>
      <c r="K3111" s="28" t="str">
        <f t="shared" si="99"/>
        <v>A.05</v>
      </c>
    </row>
    <row r="3112" spans="1:11" x14ac:dyDescent="0.3">
      <c r="A3112" s="29">
        <v>26</v>
      </c>
      <c r="B3112" s="29">
        <v>3</v>
      </c>
      <c r="C3112" s="29">
        <v>57</v>
      </c>
      <c r="D3112" s="28" t="s">
        <v>201</v>
      </c>
      <c r="E3112" s="28" t="s">
        <v>137</v>
      </c>
      <c r="J3112" s="28" t="str">
        <f t="shared" si="98"/>
        <v>O.05</v>
      </c>
      <c r="K3112" s="28" t="str">
        <f t="shared" si="99"/>
        <v>W.05</v>
      </c>
    </row>
    <row r="3113" spans="1:11" x14ac:dyDescent="0.3">
      <c r="A3113" s="29">
        <v>26</v>
      </c>
      <c r="B3113" s="29">
        <v>3</v>
      </c>
      <c r="C3113" s="29">
        <v>58</v>
      </c>
      <c r="D3113" s="28" t="s">
        <v>61</v>
      </c>
      <c r="E3113" s="28" t="s">
        <v>183</v>
      </c>
      <c r="J3113" s="28" t="str">
        <f t="shared" si="98"/>
        <v>T.05</v>
      </c>
      <c r="K3113" s="28" t="str">
        <f t="shared" si="99"/>
        <v>D.05</v>
      </c>
    </row>
    <row r="3114" spans="1:11" x14ac:dyDescent="0.3">
      <c r="A3114" s="29">
        <v>26</v>
      </c>
      <c r="B3114" s="29">
        <v>3</v>
      </c>
      <c r="C3114" s="29">
        <v>59</v>
      </c>
      <c r="D3114" s="28" t="s">
        <v>115</v>
      </c>
      <c r="E3114" s="28" t="s">
        <v>85</v>
      </c>
      <c r="J3114" s="28" t="str">
        <f t="shared" si="98"/>
        <v>H.05</v>
      </c>
      <c r="K3114" s="28" t="str">
        <f t="shared" si="99"/>
        <v>M.05</v>
      </c>
    </row>
    <row r="3115" spans="1:11" x14ac:dyDescent="0.3">
      <c r="A3115" s="29">
        <v>26</v>
      </c>
      <c r="B3115" s="29">
        <v>3</v>
      </c>
      <c r="C3115" s="29">
        <v>60</v>
      </c>
      <c r="D3115" s="28" t="s">
        <v>207</v>
      </c>
      <c r="E3115" s="28" t="s">
        <v>91</v>
      </c>
      <c r="J3115" s="28" t="str">
        <f t="shared" si="98"/>
        <v>I.05</v>
      </c>
      <c r="K3115" s="28" t="str">
        <f t="shared" si="99"/>
        <v>X.05</v>
      </c>
    </row>
    <row r="3116" spans="1:11" x14ac:dyDescent="0.3">
      <c r="A3116" s="29">
        <v>26</v>
      </c>
      <c r="B3116" s="29">
        <v>3</v>
      </c>
      <c r="C3116" s="29">
        <v>61</v>
      </c>
      <c r="D3116" s="28" t="s">
        <v>67</v>
      </c>
      <c r="E3116" s="28" t="s">
        <v>143</v>
      </c>
      <c r="J3116" s="28" t="str">
        <f t="shared" si="98"/>
        <v>P.05</v>
      </c>
      <c r="K3116" s="28" t="str">
        <f t="shared" si="99"/>
        <v>E.05</v>
      </c>
    </row>
    <row r="3117" spans="1:11" x14ac:dyDescent="0.3">
      <c r="A3117" s="29">
        <v>26</v>
      </c>
      <c r="B3117" s="29">
        <v>3</v>
      </c>
      <c r="C3117" s="29">
        <v>62</v>
      </c>
      <c r="D3117" s="28" t="s">
        <v>189</v>
      </c>
      <c r="E3117" s="28" t="s">
        <v>219</v>
      </c>
      <c r="J3117" s="28" t="str">
        <f t="shared" si="98"/>
        <v>Z.05</v>
      </c>
      <c r="K3117" s="28" t="str">
        <f t="shared" si="99"/>
        <v>U.05</v>
      </c>
    </row>
    <row r="3118" spans="1:11" x14ac:dyDescent="0.3">
      <c r="A3118" s="29">
        <v>26</v>
      </c>
      <c r="B3118" s="29">
        <v>3</v>
      </c>
      <c r="C3118" s="29">
        <v>63</v>
      </c>
      <c r="D3118" s="28" t="s">
        <v>213</v>
      </c>
      <c r="E3118" s="28" t="s">
        <v>172</v>
      </c>
      <c r="J3118" s="28" t="str">
        <f t="shared" si="98"/>
        <v>S.05</v>
      </c>
      <c r="K3118" s="28" t="str">
        <f t="shared" si="99"/>
        <v>Y.05</v>
      </c>
    </row>
    <row r="3119" spans="1:11" x14ac:dyDescent="0.3">
      <c r="A3119" s="29">
        <v>26</v>
      </c>
      <c r="B3119" s="29">
        <v>3</v>
      </c>
      <c r="C3119" s="29">
        <v>64</v>
      </c>
      <c r="D3119" s="28" t="s">
        <v>49</v>
      </c>
      <c r="E3119" s="28" t="s">
        <v>121</v>
      </c>
      <c r="J3119" s="28" t="str">
        <f t="shared" si="98"/>
        <v>N.05</v>
      </c>
      <c r="K3119" s="28" t="str">
        <f t="shared" si="99"/>
        <v>B.05</v>
      </c>
    </row>
    <row r="3120" spans="1:11" x14ac:dyDescent="0.3">
      <c r="A3120" s="29">
        <v>26</v>
      </c>
      <c r="B3120" s="29">
        <v>3</v>
      </c>
      <c r="C3120" s="29">
        <v>65</v>
      </c>
      <c r="D3120" s="28" t="s">
        <v>103</v>
      </c>
      <c r="E3120" s="28" t="s">
        <v>73</v>
      </c>
      <c r="J3120" s="28" t="str">
        <f t="shared" si="98"/>
        <v>F.05</v>
      </c>
      <c r="K3120" s="28" t="str">
        <f t="shared" si="99"/>
        <v>K.05</v>
      </c>
    </row>
    <row r="3121" spans="1:11" x14ac:dyDescent="0.3">
      <c r="A3121" s="29">
        <v>26</v>
      </c>
      <c r="B3121" s="29">
        <v>3</v>
      </c>
      <c r="C3121" s="29">
        <v>66</v>
      </c>
      <c r="D3121" s="28" t="s">
        <v>214</v>
      </c>
      <c r="E3121" s="28" t="s">
        <v>42</v>
      </c>
      <c r="J3121" s="28" t="str">
        <f t="shared" si="98"/>
        <v>A.06</v>
      </c>
      <c r="K3121" s="28" t="str">
        <f t="shared" si="99"/>
        <v>Y.06</v>
      </c>
    </row>
    <row r="3122" spans="1:11" x14ac:dyDescent="0.3">
      <c r="A3122" s="29">
        <v>26</v>
      </c>
      <c r="B3122" s="29">
        <v>3</v>
      </c>
      <c r="C3122" s="29">
        <v>67</v>
      </c>
      <c r="D3122" s="28" t="s">
        <v>92</v>
      </c>
      <c r="E3122" s="28" t="s">
        <v>116</v>
      </c>
      <c r="J3122" s="28" t="str">
        <f t="shared" si="98"/>
        <v>M.06</v>
      </c>
      <c r="K3122" s="28" t="str">
        <f t="shared" si="99"/>
        <v>I.06</v>
      </c>
    </row>
    <row r="3123" spans="1:11" x14ac:dyDescent="0.3">
      <c r="A3123" s="29">
        <v>26</v>
      </c>
      <c r="B3123" s="29">
        <v>3</v>
      </c>
      <c r="C3123" s="29">
        <v>68</v>
      </c>
      <c r="D3123" s="28" t="s">
        <v>202</v>
      </c>
      <c r="E3123" s="28" t="s">
        <v>208</v>
      </c>
      <c r="J3123" s="28" t="str">
        <f t="shared" si="98"/>
        <v>X.06</v>
      </c>
      <c r="K3123" s="28" t="str">
        <f t="shared" si="99"/>
        <v>W.06</v>
      </c>
    </row>
    <row r="3124" spans="1:11" x14ac:dyDescent="0.3">
      <c r="A3124" s="29">
        <v>26</v>
      </c>
      <c r="B3124" s="29">
        <v>3</v>
      </c>
      <c r="C3124" s="29">
        <v>69</v>
      </c>
      <c r="D3124" s="28" t="s">
        <v>104</v>
      </c>
      <c r="E3124" s="28" t="s">
        <v>138</v>
      </c>
      <c r="J3124" s="28" t="str">
        <f t="shared" si="98"/>
        <v>O.06</v>
      </c>
      <c r="K3124" s="28" t="str">
        <f t="shared" si="99"/>
        <v>K.06</v>
      </c>
    </row>
    <row r="3125" spans="1:11" x14ac:dyDescent="0.3">
      <c r="A3125" s="29">
        <v>26</v>
      </c>
      <c r="B3125" s="29">
        <v>3</v>
      </c>
      <c r="C3125" s="29">
        <v>70</v>
      </c>
      <c r="D3125" s="28" t="s">
        <v>173</v>
      </c>
      <c r="E3125" s="28" t="s">
        <v>86</v>
      </c>
      <c r="J3125" s="28" t="str">
        <f t="shared" si="98"/>
        <v>H.06</v>
      </c>
      <c r="K3125" s="28" t="str">
        <f t="shared" si="99"/>
        <v>S.06</v>
      </c>
    </row>
    <row r="3126" spans="1:11" x14ac:dyDescent="0.3">
      <c r="A3126" s="29">
        <v>26</v>
      </c>
      <c r="B3126" s="29">
        <v>3</v>
      </c>
      <c r="C3126" s="29">
        <v>71</v>
      </c>
      <c r="D3126" s="28" t="s">
        <v>68</v>
      </c>
      <c r="E3126" s="28" t="s">
        <v>184</v>
      </c>
      <c r="J3126" s="28" t="str">
        <f t="shared" si="98"/>
        <v>T.06</v>
      </c>
      <c r="K3126" s="28" t="str">
        <f t="shared" si="99"/>
        <v>E.06</v>
      </c>
    </row>
    <row r="3127" spans="1:11" x14ac:dyDescent="0.3">
      <c r="A3127" s="29">
        <v>26</v>
      </c>
      <c r="B3127" s="29">
        <v>3</v>
      </c>
      <c r="C3127" s="29">
        <v>72</v>
      </c>
      <c r="D3127" s="28" t="s">
        <v>56</v>
      </c>
      <c r="E3127" s="28" t="s">
        <v>190</v>
      </c>
      <c r="J3127" s="28" t="str">
        <f t="shared" si="98"/>
        <v>U.06</v>
      </c>
      <c r="K3127" s="28" t="str">
        <f t="shared" si="99"/>
        <v>C.06</v>
      </c>
    </row>
    <row r="3128" spans="1:11" x14ac:dyDescent="0.3">
      <c r="A3128" s="29">
        <v>26</v>
      </c>
      <c r="B3128" s="29">
        <v>3</v>
      </c>
      <c r="C3128" s="29">
        <v>73</v>
      </c>
      <c r="D3128" s="28" t="s">
        <v>156</v>
      </c>
      <c r="E3128" s="28" t="s">
        <v>50</v>
      </c>
      <c r="J3128" s="28" t="str">
        <f t="shared" si="98"/>
        <v>B.06</v>
      </c>
      <c r="K3128" s="28" t="str">
        <f t="shared" si="99"/>
        <v>R.06</v>
      </c>
    </row>
    <row r="3129" spans="1:11" x14ac:dyDescent="0.3">
      <c r="A3129" s="29">
        <v>26</v>
      </c>
      <c r="B3129" s="29">
        <v>3</v>
      </c>
      <c r="C3129" s="29">
        <v>74</v>
      </c>
      <c r="D3129" s="28" t="s">
        <v>110</v>
      </c>
      <c r="E3129" s="28" t="s">
        <v>80</v>
      </c>
      <c r="J3129" s="28" t="str">
        <f t="shared" si="98"/>
        <v>G.06</v>
      </c>
      <c r="K3129" s="28" t="str">
        <f t="shared" si="99"/>
        <v>L.06</v>
      </c>
    </row>
    <row r="3130" spans="1:11" x14ac:dyDescent="0.3">
      <c r="A3130" s="29">
        <v>26</v>
      </c>
      <c r="B3130" s="29">
        <v>3</v>
      </c>
      <c r="C3130" s="29">
        <v>75</v>
      </c>
      <c r="D3130" s="28" t="s">
        <v>74</v>
      </c>
      <c r="E3130" s="28" t="s">
        <v>122</v>
      </c>
      <c r="J3130" s="28" t="str">
        <f t="shared" si="98"/>
        <v>N.06</v>
      </c>
      <c r="K3130" s="28" t="str">
        <f t="shared" si="99"/>
        <v>F.06</v>
      </c>
    </row>
    <row r="3131" spans="1:11" x14ac:dyDescent="0.3">
      <c r="A3131" s="29">
        <v>26</v>
      </c>
      <c r="B3131" s="29">
        <v>3</v>
      </c>
      <c r="C3131" s="29">
        <v>76</v>
      </c>
      <c r="D3131" s="28" t="s">
        <v>98</v>
      </c>
      <c r="E3131" s="28" t="s">
        <v>62</v>
      </c>
      <c r="J3131" s="28" t="str">
        <f t="shared" si="98"/>
        <v>D.06</v>
      </c>
      <c r="K3131" s="28" t="str">
        <f t="shared" si="99"/>
        <v>J.06</v>
      </c>
    </row>
    <row r="3132" spans="1:11" x14ac:dyDescent="0.3">
      <c r="A3132" s="29">
        <v>26</v>
      </c>
      <c r="B3132" s="29">
        <v>3</v>
      </c>
      <c r="C3132" s="29">
        <v>77</v>
      </c>
      <c r="D3132" s="28" t="s">
        <v>220</v>
      </c>
      <c r="E3132" s="28" t="s">
        <v>144</v>
      </c>
      <c r="J3132" s="28" t="str">
        <f t="shared" si="98"/>
        <v>P.06</v>
      </c>
      <c r="K3132" s="28" t="str">
        <f t="shared" si="99"/>
        <v>Z.06</v>
      </c>
    </row>
    <row r="3133" spans="1:11" x14ac:dyDescent="0.3">
      <c r="A3133" s="29">
        <v>26</v>
      </c>
      <c r="B3133" s="29">
        <v>3</v>
      </c>
      <c r="C3133" s="29">
        <v>78</v>
      </c>
      <c r="D3133" s="28" t="s">
        <v>150</v>
      </c>
      <c r="E3133" s="28" t="s">
        <v>196</v>
      </c>
      <c r="J3133" s="28" t="str">
        <f t="shared" si="98"/>
        <v>V.06</v>
      </c>
      <c r="K3133" s="28" t="str">
        <f t="shared" si="99"/>
        <v>Q.06</v>
      </c>
    </row>
    <row r="3134" spans="1:11" x14ac:dyDescent="0.3">
      <c r="A3134" s="132"/>
      <c r="B3134" s="132"/>
      <c r="C3134" s="132"/>
      <c r="D3134" s="102"/>
      <c r="E3134" s="102"/>
      <c r="J3134" s="102"/>
      <c r="K3134" s="102"/>
    </row>
    <row r="3135" spans="1:11" x14ac:dyDescent="0.3">
      <c r="A3135" s="132"/>
      <c r="B3135" s="132"/>
      <c r="C3135" s="132"/>
      <c r="D3135" s="102"/>
      <c r="E3135" s="102"/>
      <c r="J3135" s="102"/>
      <c r="K3135" s="102"/>
    </row>
    <row r="3136" spans="1:11" x14ac:dyDescent="0.3">
      <c r="A3136" s="132"/>
      <c r="B3136" s="132"/>
      <c r="C3136" s="132"/>
      <c r="D3136" s="102"/>
      <c r="E3136" s="102"/>
      <c r="J3136" s="102"/>
      <c r="K3136" s="102"/>
    </row>
    <row r="3137" spans="1:11" x14ac:dyDescent="0.3">
      <c r="A3137" s="132"/>
      <c r="B3137" s="132"/>
      <c r="C3137" s="132"/>
      <c r="D3137" s="102"/>
      <c r="E3137" s="102"/>
      <c r="J3137" s="102"/>
      <c r="K3137" s="102"/>
    </row>
    <row r="3138" spans="1:11" x14ac:dyDescent="0.3">
      <c r="A3138" s="132"/>
      <c r="B3138" s="132"/>
      <c r="C3138" s="132"/>
      <c r="D3138" s="102"/>
      <c r="E3138" s="102"/>
      <c r="J3138" s="102"/>
      <c r="K3138" s="102"/>
    </row>
    <row r="3139" spans="1:11" x14ac:dyDescent="0.3">
      <c r="A3139" s="132"/>
      <c r="B3139" s="132"/>
      <c r="C3139" s="132"/>
      <c r="D3139" s="102"/>
      <c r="E3139" s="102"/>
      <c r="J3139" s="102"/>
      <c r="K3139" s="102"/>
    </row>
    <row r="3140" spans="1:11" x14ac:dyDescent="0.3">
      <c r="A3140" s="132"/>
      <c r="B3140" s="132"/>
      <c r="C3140" s="132"/>
      <c r="D3140" s="102"/>
      <c r="E3140" s="102"/>
      <c r="J3140" s="102"/>
      <c r="K3140" s="102"/>
    </row>
    <row r="3141" spans="1:11" x14ac:dyDescent="0.3">
      <c r="A3141" s="132"/>
      <c r="B3141" s="132"/>
      <c r="C3141" s="132"/>
      <c r="D3141" s="102"/>
      <c r="E3141" s="102"/>
      <c r="J3141" s="102"/>
      <c r="K3141" s="102"/>
    </row>
    <row r="3142" spans="1:11" x14ac:dyDescent="0.3">
      <c r="A3142" s="132"/>
      <c r="B3142" s="132"/>
      <c r="C3142" s="132"/>
      <c r="D3142" s="102"/>
      <c r="E3142" s="102"/>
      <c r="J3142" s="102"/>
      <c r="K3142" s="102"/>
    </row>
    <row r="3143" spans="1:11" x14ac:dyDescent="0.3">
      <c r="A3143" s="132"/>
      <c r="B3143" s="132"/>
      <c r="C3143" s="132"/>
      <c r="D3143" s="102"/>
      <c r="E3143" s="102"/>
      <c r="J3143" s="102"/>
      <c r="K3143" s="102"/>
    </row>
    <row r="3144" spans="1:11" x14ac:dyDescent="0.3">
      <c r="A3144" s="132"/>
      <c r="B3144" s="132"/>
      <c r="C3144" s="132"/>
      <c r="D3144" s="102"/>
      <c r="E3144" s="102"/>
      <c r="J3144" s="102"/>
      <c r="K3144" s="102"/>
    </row>
    <row r="3145" spans="1:11" x14ac:dyDescent="0.3">
      <c r="A3145" s="132"/>
      <c r="B3145" s="132"/>
      <c r="C3145" s="132"/>
      <c r="D3145" s="102"/>
      <c r="E3145" s="102"/>
      <c r="J3145" s="102"/>
      <c r="K3145" s="102"/>
    </row>
    <row r="3146" spans="1:11" x14ac:dyDescent="0.3">
      <c r="A3146" s="132"/>
      <c r="B3146" s="132"/>
      <c r="C3146" s="132"/>
      <c r="D3146" s="102"/>
      <c r="E3146" s="102"/>
      <c r="J3146" s="102"/>
      <c r="K3146" s="102"/>
    </row>
    <row r="3147" spans="1:11" x14ac:dyDescent="0.3">
      <c r="A3147" s="132"/>
      <c r="B3147" s="132"/>
      <c r="C3147" s="132"/>
      <c r="D3147" s="102"/>
      <c r="E3147" s="102"/>
      <c r="J3147" s="102"/>
      <c r="K3147" s="102"/>
    </row>
    <row r="3148" spans="1:11" x14ac:dyDescent="0.3">
      <c r="A3148" s="132"/>
      <c r="B3148" s="132"/>
      <c r="C3148" s="132"/>
      <c r="D3148" s="102"/>
      <c r="E3148" s="102"/>
      <c r="J3148" s="102"/>
      <c r="K3148" s="102"/>
    </row>
    <row r="3149" spans="1:11" x14ac:dyDescent="0.3">
      <c r="A3149" s="132"/>
      <c r="B3149" s="132"/>
      <c r="C3149" s="132"/>
      <c r="D3149" s="102"/>
      <c r="E3149" s="102"/>
      <c r="J3149" s="102"/>
      <c r="K3149" s="102"/>
    </row>
    <row r="3150" spans="1:11" x14ac:dyDescent="0.3">
      <c r="A3150" s="132"/>
      <c r="B3150" s="132"/>
      <c r="C3150" s="132"/>
      <c r="D3150" s="102"/>
      <c r="E3150" s="102"/>
      <c r="J3150" s="102"/>
      <c r="K3150" s="102"/>
    </row>
    <row r="3151" spans="1:11" x14ac:dyDescent="0.3">
      <c r="A3151" s="132"/>
      <c r="B3151" s="132"/>
      <c r="C3151" s="132"/>
      <c r="D3151" s="102"/>
      <c r="E3151" s="102"/>
      <c r="J3151" s="102"/>
      <c r="K3151" s="102"/>
    </row>
    <row r="3152" spans="1:11" x14ac:dyDescent="0.3">
      <c r="A3152" s="132"/>
      <c r="B3152" s="132"/>
      <c r="C3152" s="132"/>
      <c r="D3152" s="102"/>
      <c r="E3152" s="102"/>
      <c r="J3152" s="102"/>
      <c r="K3152" s="102"/>
    </row>
    <row r="3153" spans="1:11" x14ac:dyDescent="0.3">
      <c r="A3153" s="132"/>
      <c r="B3153" s="132"/>
      <c r="C3153" s="132"/>
      <c r="D3153" s="102"/>
      <c r="E3153" s="102"/>
      <c r="J3153" s="102"/>
      <c r="K3153" s="102"/>
    </row>
    <row r="3154" spans="1:11" x14ac:dyDescent="0.3">
      <c r="A3154" s="132"/>
      <c r="B3154" s="132"/>
      <c r="C3154" s="132"/>
      <c r="D3154" s="102"/>
      <c r="E3154" s="102"/>
      <c r="J3154" s="102"/>
      <c r="K3154" s="102"/>
    </row>
    <row r="3155" spans="1:11" x14ac:dyDescent="0.3">
      <c r="A3155" s="132"/>
      <c r="B3155" s="132"/>
      <c r="C3155" s="132"/>
      <c r="D3155" s="102"/>
      <c r="E3155" s="102"/>
      <c r="J3155" s="102"/>
      <c r="K3155" s="102"/>
    </row>
    <row r="3156" spans="1:11" x14ac:dyDescent="0.3">
      <c r="A3156" s="132"/>
      <c r="B3156" s="132"/>
      <c r="C3156" s="132"/>
      <c r="D3156" s="102"/>
      <c r="E3156" s="102"/>
      <c r="J3156" s="102"/>
      <c r="K3156" s="102"/>
    </row>
    <row r="3157" spans="1:11" x14ac:dyDescent="0.3">
      <c r="A3157" s="132"/>
      <c r="B3157" s="132"/>
      <c r="C3157" s="132"/>
      <c r="D3157" s="102"/>
      <c r="E3157" s="102"/>
      <c r="J3157" s="102"/>
      <c r="K3157" s="102"/>
    </row>
    <row r="3158" spans="1:11" x14ac:dyDescent="0.3">
      <c r="A3158" s="132"/>
      <c r="B3158" s="132"/>
      <c r="C3158" s="132"/>
      <c r="D3158" s="102"/>
      <c r="E3158" s="102"/>
      <c r="J3158" s="102"/>
      <c r="K3158" s="102"/>
    </row>
    <row r="3159" spans="1:11" x14ac:dyDescent="0.3">
      <c r="A3159" s="132"/>
      <c r="B3159" s="132"/>
      <c r="C3159" s="132"/>
      <c r="D3159" s="102"/>
      <c r="E3159" s="102"/>
      <c r="J3159" s="102"/>
      <c r="K3159" s="102"/>
    </row>
    <row r="3160" spans="1:11" x14ac:dyDescent="0.3">
      <c r="A3160" s="132"/>
      <c r="B3160" s="132"/>
      <c r="C3160" s="132"/>
      <c r="D3160" s="102"/>
      <c r="E3160" s="102"/>
      <c r="J3160" s="102"/>
      <c r="K3160" s="102"/>
    </row>
    <row r="3161" spans="1:11" x14ac:dyDescent="0.3">
      <c r="A3161" s="132"/>
      <c r="B3161" s="132"/>
      <c r="C3161" s="132"/>
      <c r="D3161" s="102"/>
      <c r="E3161" s="102"/>
      <c r="J3161" s="102"/>
      <c r="K3161" s="102"/>
    </row>
    <row r="3162" spans="1:11" x14ac:dyDescent="0.3">
      <c r="A3162" s="132"/>
      <c r="B3162" s="132"/>
      <c r="C3162" s="132"/>
      <c r="D3162" s="102"/>
      <c r="E3162" s="102"/>
      <c r="J3162" s="102"/>
      <c r="K3162" s="102"/>
    </row>
    <row r="3163" spans="1:11" x14ac:dyDescent="0.3">
      <c r="A3163" s="132"/>
      <c r="B3163" s="132"/>
      <c r="C3163" s="132"/>
      <c r="D3163" s="102"/>
      <c r="E3163" s="102"/>
      <c r="J3163" s="102"/>
      <c r="K3163" s="102"/>
    </row>
    <row r="3164" spans="1:11" x14ac:dyDescent="0.3">
      <c r="A3164" s="132"/>
      <c r="B3164" s="132"/>
      <c r="C3164" s="132"/>
      <c r="D3164" s="102"/>
      <c r="E3164" s="102"/>
      <c r="J3164" s="102"/>
      <c r="K3164" s="102"/>
    </row>
    <row r="3165" spans="1:11" x14ac:dyDescent="0.3">
      <c r="A3165" s="132"/>
      <c r="B3165" s="132"/>
      <c r="C3165" s="132"/>
      <c r="D3165" s="102"/>
      <c r="E3165" s="102"/>
      <c r="J3165" s="102"/>
      <c r="K3165" s="102"/>
    </row>
    <row r="3166" spans="1:11" x14ac:dyDescent="0.3">
      <c r="A3166" s="132"/>
      <c r="B3166" s="132"/>
      <c r="C3166" s="132"/>
      <c r="D3166" s="102"/>
      <c r="E3166" s="102"/>
      <c r="J3166" s="102"/>
      <c r="K3166" s="102"/>
    </row>
    <row r="3167" spans="1:11" x14ac:dyDescent="0.3">
      <c r="A3167" s="132"/>
      <c r="B3167" s="132"/>
      <c r="C3167" s="132"/>
      <c r="D3167" s="102"/>
      <c r="E3167" s="102"/>
      <c r="J3167" s="102"/>
      <c r="K3167" s="102"/>
    </row>
    <row r="3168" spans="1:11" x14ac:dyDescent="0.3">
      <c r="A3168" s="132"/>
      <c r="B3168" s="132"/>
      <c r="C3168" s="132"/>
      <c r="D3168" s="102"/>
      <c r="E3168" s="102"/>
      <c r="J3168" s="102"/>
      <c r="K3168" s="102"/>
    </row>
    <row r="3169" spans="1:11" x14ac:dyDescent="0.3">
      <c r="A3169" s="132"/>
      <c r="B3169" s="132"/>
      <c r="C3169" s="132"/>
      <c r="D3169" s="102"/>
      <c r="E3169" s="102"/>
      <c r="J3169" s="102"/>
      <c r="K3169" s="102"/>
    </row>
    <row r="3170" spans="1:11" x14ac:dyDescent="0.3">
      <c r="A3170" s="132"/>
      <c r="B3170" s="132"/>
      <c r="C3170" s="132"/>
      <c r="D3170" s="102"/>
      <c r="E3170" s="102"/>
      <c r="J3170" s="102"/>
      <c r="K3170" s="102"/>
    </row>
    <row r="3171" spans="1:11" x14ac:dyDescent="0.3">
      <c r="A3171" s="132"/>
      <c r="B3171" s="132"/>
      <c r="C3171" s="132"/>
      <c r="D3171" s="102"/>
      <c r="E3171" s="102"/>
      <c r="J3171" s="102"/>
      <c r="K3171" s="102"/>
    </row>
    <row r="3172" spans="1:11" x14ac:dyDescent="0.3">
      <c r="A3172" s="132"/>
      <c r="B3172" s="132"/>
      <c r="C3172" s="132"/>
      <c r="D3172" s="102"/>
      <c r="E3172" s="102"/>
      <c r="J3172" s="102"/>
      <c r="K3172" s="102"/>
    </row>
    <row r="3173" spans="1:11" x14ac:dyDescent="0.3">
      <c r="A3173" s="132"/>
      <c r="B3173" s="132"/>
      <c r="C3173" s="132"/>
      <c r="D3173" s="102"/>
      <c r="E3173" s="102"/>
      <c r="J3173" s="102"/>
      <c r="K3173" s="102"/>
    </row>
    <row r="3174" spans="1:11" x14ac:dyDescent="0.3">
      <c r="A3174" s="132"/>
      <c r="B3174" s="132"/>
      <c r="C3174" s="132"/>
      <c r="D3174" s="102"/>
      <c r="E3174" s="102"/>
      <c r="J3174" s="102"/>
      <c r="K3174" s="102"/>
    </row>
    <row r="3175" spans="1:11" x14ac:dyDescent="0.3">
      <c r="A3175" s="132"/>
      <c r="B3175" s="132"/>
      <c r="C3175" s="132"/>
      <c r="D3175" s="102"/>
      <c r="E3175" s="102"/>
      <c r="J3175" s="102"/>
      <c r="K3175" s="102"/>
    </row>
    <row r="3176" spans="1:11" x14ac:dyDescent="0.3">
      <c r="A3176" s="132"/>
      <c r="B3176" s="132"/>
      <c r="C3176" s="132"/>
      <c r="D3176" s="102"/>
      <c r="E3176" s="102"/>
      <c r="J3176" s="102"/>
      <c r="K3176" s="102"/>
    </row>
    <row r="3177" spans="1:11" x14ac:dyDescent="0.3">
      <c r="A3177" s="132"/>
      <c r="B3177" s="132"/>
      <c r="C3177" s="132"/>
      <c r="D3177" s="102"/>
      <c r="E3177" s="102"/>
      <c r="J3177" s="102"/>
      <c r="K3177" s="102"/>
    </row>
    <row r="3178" spans="1:11" x14ac:dyDescent="0.3">
      <c r="A3178" s="132"/>
      <c r="B3178" s="132"/>
      <c r="C3178" s="132"/>
      <c r="D3178" s="102"/>
      <c r="E3178" s="102"/>
      <c r="J3178" s="102"/>
      <c r="K3178" s="102"/>
    </row>
    <row r="3179" spans="1:11" x14ac:dyDescent="0.3">
      <c r="A3179" s="132"/>
      <c r="B3179" s="132"/>
      <c r="C3179" s="132"/>
      <c r="D3179" s="102"/>
      <c r="E3179" s="102"/>
      <c r="J3179" s="102"/>
      <c r="K3179" s="102"/>
    </row>
    <row r="3180" spans="1:11" x14ac:dyDescent="0.3">
      <c r="A3180" s="132"/>
      <c r="B3180" s="132"/>
      <c r="C3180" s="132"/>
      <c r="D3180" s="102"/>
      <c r="E3180" s="102"/>
      <c r="J3180" s="102"/>
      <c r="K3180" s="102"/>
    </row>
    <row r="3181" spans="1:11" x14ac:dyDescent="0.3">
      <c r="A3181" s="132"/>
      <c r="B3181" s="132"/>
      <c r="C3181" s="132"/>
      <c r="D3181" s="102"/>
      <c r="E3181" s="102"/>
      <c r="J3181" s="102"/>
      <c r="K3181" s="102"/>
    </row>
    <row r="3182" spans="1:11" x14ac:dyDescent="0.3">
      <c r="A3182" s="132"/>
      <c r="B3182" s="132"/>
      <c r="C3182" s="132"/>
      <c r="D3182" s="102"/>
      <c r="E3182" s="102"/>
      <c r="J3182" s="102"/>
      <c r="K3182" s="102"/>
    </row>
    <row r="3183" spans="1:11" x14ac:dyDescent="0.3">
      <c r="A3183" s="132"/>
      <c r="B3183" s="132"/>
      <c r="C3183" s="132"/>
      <c r="D3183" s="102"/>
      <c r="E3183" s="102"/>
      <c r="J3183" s="102"/>
      <c r="K3183" s="102"/>
    </row>
    <row r="3184" spans="1:11" x14ac:dyDescent="0.3">
      <c r="A3184" s="132"/>
      <c r="B3184" s="132"/>
      <c r="C3184" s="132"/>
      <c r="D3184" s="102"/>
      <c r="E3184" s="102"/>
      <c r="J3184" s="102"/>
      <c r="K3184" s="102"/>
    </row>
    <row r="3185" spans="1:11" x14ac:dyDescent="0.3">
      <c r="A3185" s="132"/>
      <c r="B3185" s="132"/>
      <c r="C3185" s="132"/>
      <c r="D3185" s="102"/>
      <c r="E3185" s="102"/>
      <c r="J3185" s="102"/>
      <c r="K3185" s="102"/>
    </row>
    <row r="3186" spans="1:11" x14ac:dyDescent="0.3">
      <c r="A3186" s="132"/>
      <c r="B3186" s="132"/>
      <c r="C3186" s="132"/>
      <c r="D3186" s="102"/>
      <c r="E3186" s="102"/>
      <c r="J3186" s="102"/>
      <c r="K3186" s="102"/>
    </row>
    <row r="3187" spans="1:11" x14ac:dyDescent="0.3">
      <c r="A3187" s="132"/>
      <c r="B3187" s="132"/>
      <c r="C3187" s="132"/>
      <c r="D3187" s="102"/>
      <c r="E3187" s="102"/>
      <c r="J3187" s="102"/>
      <c r="K3187" s="102"/>
    </row>
    <row r="3188" spans="1:11" x14ac:dyDescent="0.3">
      <c r="A3188" s="132"/>
      <c r="B3188" s="132"/>
      <c r="C3188" s="132"/>
      <c r="D3188" s="102"/>
      <c r="E3188" s="102"/>
      <c r="J3188" s="102"/>
      <c r="K3188" s="102"/>
    </row>
    <row r="3189" spans="1:11" x14ac:dyDescent="0.3">
      <c r="A3189" s="132"/>
      <c r="B3189" s="132"/>
      <c r="C3189" s="132"/>
      <c r="D3189" s="102"/>
      <c r="E3189" s="102"/>
      <c r="J3189" s="102"/>
      <c r="K3189" s="102"/>
    </row>
    <row r="3190" spans="1:11" x14ac:dyDescent="0.3">
      <c r="A3190" s="132"/>
      <c r="B3190" s="132"/>
      <c r="C3190" s="132"/>
      <c r="D3190" s="102"/>
      <c r="E3190" s="102"/>
      <c r="J3190" s="102"/>
      <c r="K3190" s="102"/>
    </row>
    <row r="3191" spans="1:11" x14ac:dyDescent="0.3">
      <c r="A3191" s="132"/>
      <c r="B3191" s="132"/>
      <c r="C3191" s="132"/>
      <c r="D3191" s="102"/>
      <c r="E3191" s="102"/>
      <c r="J3191" s="102"/>
      <c r="K3191" s="102"/>
    </row>
    <row r="3192" spans="1:11" x14ac:dyDescent="0.3">
      <c r="A3192" s="132"/>
      <c r="B3192" s="132"/>
      <c r="C3192" s="132"/>
      <c r="D3192" s="102"/>
      <c r="E3192" s="102"/>
      <c r="J3192" s="102"/>
      <c r="K3192" s="102"/>
    </row>
    <row r="3193" spans="1:11" x14ac:dyDescent="0.3">
      <c r="A3193" s="132"/>
      <c r="B3193" s="132"/>
      <c r="C3193" s="132"/>
      <c r="D3193" s="102"/>
      <c r="E3193" s="102"/>
      <c r="J3193" s="102"/>
      <c r="K3193" s="102"/>
    </row>
    <row r="3194" spans="1:11" x14ac:dyDescent="0.3">
      <c r="A3194" s="132"/>
      <c r="B3194" s="132"/>
      <c r="C3194" s="132"/>
      <c r="D3194" s="102"/>
      <c r="E3194" s="102"/>
      <c r="J3194" s="102"/>
      <c r="K3194" s="102"/>
    </row>
    <row r="3195" spans="1:11" x14ac:dyDescent="0.3">
      <c r="A3195" s="132"/>
      <c r="B3195" s="132"/>
      <c r="C3195" s="132"/>
      <c r="D3195" s="102"/>
      <c r="E3195" s="102"/>
      <c r="J3195" s="102"/>
      <c r="K3195" s="102"/>
    </row>
    <row r="3196" spans="1:11" x14ac:dyDescent="0.3">
      <c r="A3196" s="132"/>
      <c r="B3196" s="132"/>
      <c r="C3196" s="132"/>
      <c r="D3196" s="102"/>
      <c r="E3196" s="102"/>
      <c r="J3196" s="102"/>
      <c r="K3196" s="102"/>
    </row>
    <row r="3197" spans="1:11" x14ac:dyDescent="0.3">
      <c r="A3197" s="132"/>
      <c r="B3197" s="132"/>
      <c r="C3197" s="132"/>
      <c r="D3197" s="102"/>
      <c r="E3197" s="102"/>
      <c r="J3197" s="102"/>
      <c r="K3197" s="102"/>
    </row>
    <row r="3198" spans="1:11" x14ac:dyDescent="0.3">
      <c r="A3198" s="132"/>
      <c r="B3198" s="132"/>
      <c r="C3198" s="132"/>
      <c r="D3198" s="102"/>
      <c r="E3198" s="102"/>
      <c r="J3198" s="102"/>
      <c r="K3198" s="102"/>
    </row>
    <row r="3199" spans="1:11" x14ac:dyDescent="0.3">
      <c r="A3199" s="132"/>
      <c r="B3199" s="132"/>
      <c r="C3199" s="132"/>
      <c r="D3199" s="102"/>
      <c r="E3199" s="102"/>
      <c r="J3199" s="102"/>
      <c r="K3199" s="102"/>
    </row>
    <row r="3200" spans="1:11" x14ac:dyDescent="0.3">
      <c r="A3200" s="132"/>
      <c r="B3200" s="132"/>
      <c r="C3200" s="132"/>
      <c r="D3200" s="102"/>
      <c r="E3200" s="102"/>
      <c r="J3200" s="102"/>
      <c r="K3200" s="102"/>
    </row>
    <row r="3201" spans="1:11" x14ac:dyDescent="0.3">
      <c r="A3201" s="132"/>
      <c r="B3201" s="132"/>
      <c r="C3201" s="132"/>
      <c r="D3201" s="102"/>
      <c r="E3201" s="102"/>
      <c r="J3201" s="102"/>
      <c r="K3201" s="102"/>
    </row>
    <row r="3202" spans="1:11" x14ac:dyDescent="0.3">
      <c r="A3202" s="132"/>
      <c r="B3202" s="132"/>
      <c r="C3202" s="132"/>
      <c r="D3202" s="102"/>
      <c r="E3202" s="102"/>
      <c r="J3202" s="102"/>
      <c r="K3202" s="102"/>
    </row>
    <row r="3203" spans="1:11" x14ac:dyDescent="0.3">
      <c r="A3203" s="132"/>
      <c r="B3203" s="132"/>
      <c r="C3203" s="132"/>
      <c r="D3203" s="102"/>
      <c r="E3203" s="102"/>
      <c r="J3203" s="102"/>
      <c r="K3203" s="102"/>
    </row>
    <row r="3204" spans="1:11" x14ac:dyDescent="0.3">
      <c r="A3204" s="132"/>
      <c r="B3204" s="132"/>
      <c r="C3204" s="132"/>
      <c r="D3204" s="102"/>
      <c r="E3204" s="102"/>
      <c r="J3204" s="102"/>
      <c r="K3204" s="102"/>
    </row>
    <row r="3205" spans="1:11" x14ac:dyDescent="0.3">
      <c r="A3205" s="132"/>
      <c r="B3205" s="132"/>
      <c r="C3205" s="132"/>
      <c r="D3205" s="102"/>
      <c r="E3205" s="102"/>
      <c r="J3205" s="102"/>
      <c r="K3205" s="102"/>
    </row>
    <row r="3206" spans="1:11" x14ac:dyDescent="0.3">
      <c r="A3206" s="132"/>
      <c r="B3206" s="132"/>
      <c r="C3206" s="132"/>
      <c r="D3206" s="102"/>
      <c r="E3206" s="102"/>
      <c r="J3206" s="102"/>
      <c r="K3206" s="102"/>
    </row>
    <row r="3207" spans="1:11" x14ac:dyDescent="0.3">
      <c r="A3207" s="132"/>
      <c r="B3207" s="132"/>
      <c r="C3207" s="132"/>
      <c r="D3207" s="102"/>
      <c r="E3207" s="102"/>
      <c r="J3207" s="102"/>
      <c r="K3207" s="102"/>
    </row>
    <row r="3208" spans="1:11" x14ac:dyDescent="0.3">
      <c r="A3208" s="132"/>
      <c r="B3208" s="132"/>
      <c r="C3208" s="132"/>
      <c r="D3208" s="102"/>
      <c r="E3208" s="102"/>
      <c r="J3208" s="102"/>
      <c r="K3208" s="102"/>
    </row>
    <row r="3209" spans="1:11" x14ac:dyDescent="0.3">
      <c r="A3209" s="132"/>
      <c r="B3209" s="132"/>
      <c r="C3209" s="132"/>
      <c r="D3209" s="102"/>
      <c r="E3209" s="102"/>
      <c r="J3209" s="102"/>
      <c r="K3209" s="102"/>
    </row>
    <row r="3210" spans="1:11" x14ac:dyDescent="0.3">
      <c r="A3210" s="132"/>
      <c r="B3210" s="132"/>
      <c r="C3210" s="132"/>
      <c r="D3210" s="102"/>
      <c r="E3210" s="102"/>
      <c r="J3210" s="102"/>
      <c r="K3210" s="102"/>
    </row>
    <row r="3211" spans="1:11" x14ac:dyDescent="0.3">
      <c r="A3211" s="132"/>
      <c r="B3211" s="132"/>
      <c r="C3211" s="132"/>
      <c r="D3211" s="102"/>
      <c r="E3211" s="102"/>
      <c r="J3211" s="102"/>
      <c r="K3211" s="102"/>
    </row>
    <row r="3212" spans="1:11" x14ac:dyDescent="0.3">
      <c r="A3212" s="132"/>
      <c r="B3212" s="132"/>
      <c r="C3212" s="132"/>
      <c r="D3212" s="102"/>
      <c r="E3212" s="102"/>
      <c r="J3212" s="102"/>
      <c r="K3212" s="102"/>
    </row>
    <row r="3213" spans="1:11" x14ac:dyDescent="0.3">
      <c r="A3213" s="132"/>
      <c r="B3213" s="132"/>
      <c r="C3213" s="132"/>
      <c r="D3213" s="102"/>
      <c r="E3213" s="102"/>
      <c r="J3213" s="102"/>
      <c r="K3213" s="102"/>
    </row>
    <row r="3214" spans="1:11" x14ac:dyDescent="0.3">
      <c r="A3214" s="132"/>
      <c r="B3214" s="132"/>
      <c r="C3214" s="132"/>
      <c r="D3214" s="102"/>
      <c r="E3214" s="102"/>
      <c r="J3214" s="102"/>
      <c r="K3214" s="102"/>
    </row>
    <row r="3215" spans="1:11" x14ac:dyDescent="0.3">
      <c r="A3215" s="132"/>
      <c r="B3215" s="132"/>
      <c r="C3215" s="132"/>
      <c r="D3215" s="102"/>
      <c r="E3215" s="102"/>
      <c r="J3215" s="102"/>
      <c r="K3215" s="102"/>
    </row>
    <row r="3216" spans="1:11" x14ac:dyDescent="0.3">
      <c r="A3216" s="132"/>
      <c r="B3216" s="132"/>
      <c r="C3216" s="132"/>
      <c r="D3216" s="102"/>
      <c r="E3216" s="102"/>
      <c r="J3216" s="102"/>
      <c r="K3216" s="102"/>
    </row>
    <row r="3217" spans="1:11" x14ac:dyDescent="0.3">
      <c r="A3217" s="132"/>
      <c r="B3217" s="132"/>
      <c r="C3217" s="132"/>
      <c r="D3217" s="102"/>
      <c r="E3217" s="102"/>
      <c r="J3217" s="102"/>
      <c r="K3217" s="102"/>
    </row>
    <row r="3218" spans="1:11" x14ac:dyDescent="0.3">
      <c r="A3218" s="132"/>
      <c r="B3218" s="132"/>
      <c r="C3218" s="132"/>
      <c r="D3218" s="102"/>
      <c r="E3218" s="102"/>
      <c r="J3218" s="102"/>
      <c r="K3218" s="102"/>
    </row>
    <row r="3219" spans="1:11" x14ac:dyDescent="0.3">
      <c r="A3219" s="132"/>
      <c r="B3219" s="132"/>
      <c r="C3219" s="132"/>
      <c r="D3219" s="102"/>
      <c r="E3219" s="102"/>
      <c r="J3219" s="102"/>
      <c r="K3219" s="102"/>
    </row>
    <row r="3220" spans="1:11" x14ac:dyDescent="0.3">
      <c r="A3220" s="132"/>
      <c r="B3220" s="132"/>
      <c r="C3220" s="132"/>
      <c r="D3220" s="102"/>
      <c r="E3220" s="102"/>
      <c r="J3220" s="102"/>
      <c r="K3220" s="102"/>
    </row>
    <row r="3221" spans="1:11" x14ac:dyDescent="0.3">
      <c r="A3221" s="132"/>
      <c r="B3221" s="132"/>
      <c r="C3221" s="132"/>
      <c r="D3221" s="102"/>
      <c r="E3221" s="102"/>
      <c r="J3221" s="102"/>
      <c r="K3221" s="102"/>
    </row>
    <row r="3222" spans="1:11" x14ac:dyDescent="0.3">
      <c r="A3222" s="132"/>
      <c r="B3222" s="132"/>
      <c r="C3222" s="132"/>
      <c r="D3222" s="102"/>
      <c r="E3222" s="102"/>
      <c r="J3222" s="102"/>
      <c r="K3222" s="102"/>
    </row>
    <row r="3223" spans="1:11" x14ac:dyDescent="0.3">
      <c r="A3223" s="132"/>
      <c r="B3223" s="132"/>
      <c r="C3223" s="132"/>
      <c r="D3223" s="102"/>
      <c r="E3223" s="102"/>
      <c r="J3223" s="102"/>
      <c r="K3223" s="102"/>
    </row>
    <row r="3224" spans="1:11" x14ac:dyDescent="0.3">
      <c r="A3224" s="132"/>
      <c r="B3224" s="132"/>
      <c r="C3224" s="132"/>
      <c r="D3224" s="102"/>
      <c r="E3224" s="102"/>
      <c r="J3224" s="102"/>
      <c r="K3224" s="102"/>
    </row>
    <row r="3225" spans="1:11" x14ac:dyDescent="0.3">
      <c r="A3225" s="132"/>
      <c r="B3225" s="132"/>
      <c r="C3225" s="132"/>
      <c r="D3225" s="102"/>
      <c r="E3225" s="102"/>
      <c r="J3225" s="102"/>
      <c r="K3225" s="102"/>
    </row>
    <row r="3226" spans="1:11" x14ac:dyDescent="0.3">
      <c r="A3226" s="132"/>
      <c r="B3226" s="132"/>
      <c r="C3226" s="132"/>
      <c r="D3226" s="102"/>
      <c r="E3226" s="102"/>
      <c r="J3226" s="102"/>
      <c r="K3226" s="102"/>
    </row>
    <row r="3227" spans="1:11" x14ac:dyDescent="0.3">
      <c r="A3227" s="132"/>
      <c r="B3227" s="132"/>
      <c r="C3227" s="132"/>
      <c r="D3227" s="102"/>
      <c r="E3227" s="102"/>
      <c r="J3227" s="102"/>
      <c r="K3227" s="102"/>
    </row>
    <row r="3228" spans="1:11" x14ac:dyDescent="0.3">
      <c r="A3228" s="132"/>
      <c r="B3228" s="132"/>
      <c r="C3228" s="132"/>
      <c r="D3228" s="102"/>
      <c r="E3228" s="102"/>
      <c r="J3228" s="102"/>
      <c r="K3228" s="102"/>
    </row>
    <row r="3229" spans="1:11" x14ac:dyDescent="0.3">
      <c r="A3229" s="132"/>
      <c r="B3229" s="132"/>
      <c r="C3229" s="132"/>
      <c r="D3229" s="102"/>
      <c r="E3229" s="102"/>
      <c r="J3229" s="102"/>
      <c r="K3229" s="102"/>
    </row>
    <row r="3230" spans="1:11" x14ac:dyDescent="0.3">
      <c r="A3230" s="132"/>
      <c r="B3230" s="132"/>
      <c r="C3230" s="132"/>
      <c r="D3230" s="102"/>
      <c r="E3230" s="102"/>
      <c r="J3230" s="102"/>
      <c r="K3230" s="102"/>
    </row>
    <row r="3231" spans="1:11" x14ac:dyDescent="0.3">
      <c r="A3231" s="132"/>
      <c r="B3231" s="132"/>
      <c r="C3231" s="132"/>
      <c r="D3231" s="102"/>
      <c r="E3231" s="102"/>
      <c r="J3231" s="102"/>
      <c r="K3231" s="102"/>
    </row>
    <row r="3232" spans="1:11" x14ac:dyDescent="0.3">
      <c r="A3232" s="132"/>
      <c r="B3232" s="132"/>
      <c r="C3232" s="132"/>
      <c r="D3232" s="102"/>
      <c r="E3232" s="102"/>
      <c r="J3232" s="102"/>
      <c r="K3232" s="102"/>
    </row>
    <row r="3233" spans="1:11" x14ac:dyDescent="0.3">
      <c r="A3233" s="132"/>
      <c r="B3233" s="132"/>
      <c r="C3233" s="132"/>
      <c r="D3233" s="102"/>
      <c r="E3233" s="102"/>
      <c r="J3233" s="102"/>
      <c r="K3233" s="102"/>
    </row>
    <row r="3234" spans="1:11" x14ac:dyDescent="0.3">
      <c r="A3234" s="132"/>
      <c r="B3234" s="132"/>
      <c r="C3234" s="132"/>
      <c r="D3234" s="102"/>
      <c r="E3234" s="102"/>
      <c r="J3234" s="102"/>
      <c r="K3234" s="102"/>
    </row>
    <row r="3235" spans="1:11" x14ac:dyDescent="0.3">
      <c r="A3235" s="132"/>
      <c r="B3235" s="132"/>
      <c r="C3235" s="132"/>
      <c r="D3235" s="102"/>
      <c r="E3235" s="102"/>
      <c r="J3235" s="102"/>
      <c r="K3235" s="102"/>
    </row>
    <row r="3236" spans="1:11" x14ac:dyDescent="0.3">
      <c r="A3236" s="132"/>
      <c r="B3236" s="132"/>
      <c r="C3236" s="132"/>
      <c r="D3236" s="102"/>
      <c r="E3236" s="102"/>
      <c r="J3236" s="102"/>
      <c r="K3236" s="102"/>
    </row>
    <row r="3237" spans="1:11" x14ac:dyDescent="0.3">
      <c r="A3237" s="132"/>
      <c r="B3237" s="132"/>
      <c r="C3237" s="132"/>
      <c r="D3237" s="102"/>
      <c r="E3237" s="102"/>
      <c r="J3237" s="102"/>
      <c r="K3237" s="102"/>
    </row>
    <row r="3238" spans="1:11" x14ac:dyDescent="0.3">
      <c r="A3238" s="132"/>
      <c r="B3238" s="132"/>
      <c r="C3238" s="132"/>
      <c r="D3238" s="102"/>
      <c r="E3238" s="102"/>
      <c r="J3238" s="102"/>
      <c r="K3238" s="102"/>
    </row>
    <row r="3239" spans="1:11" x14ac:dyDescent="0.3">
      <c r="A3239" s="132"/>
      <c r="B3239" s="132"/>
      <c r="C3239" s="132"/>
      <c r="D3239" s="102"/>
      <c r="E3239" s="102"/>
      <c r="J3239" s="102"/>
      <c r="K3239" s="102"/>
    </row>
    <row r="3240" spans="1:11" x14ac:dyDescent="0.3">
      <c r="A3240" s="132"/>
      <c r="B3240" s="132"/>
      <c r="C3240" s="132"/>
      <c r="D3240" s="102"/>
      <c r="E3240" s="102"/>
      <c r="J3240" s="102"/>
      <c r="K3240" s="102"/>
    </row>
    <row r="3241" spans="1:11" x14ac:dyDescent="0.3">
      <c r="A3241" s="132"/>
      <c r="B3241" s="132"/>
      <c r="C3241" s="132"/>
      <c r="D3241" s="102"/>
      <c r="E3241" s="102"/>
      <c r="J3241" s="102"/>
      <c r="K3241" s="102"/>
    </row>
    <row r="3242" spans="1:11" x14ac:dyDescent="0.3">
      <c r="A3242" s="132"/>
      <c r="B3242" s="132"/>
      <c r="C3242" s="132"/>
      <c r="D3242" s="102"/>
      <c r="E3242" s="102"/>
      <c r="J3242" s="102"/>
      <c r="K3242" s="102"/>
    </row>
    <row r="3243" spans="1:11" x14ac:dyDescent="0.3">
      <c r="A3243" s="132"/>
      <c r="B3243" s="132"/>
      <c r="C3243" s="132"/>
      <c r="D3243" s="102"/>
      <c r="E3243" s="102"/>
      <c r="J3243" s="102"/>
      <c r="K3243" s="102"/>
    </row>
    <row r="3244" spans="1:11" x14ac:dyDescent="0.3">
      <c r="A3244" s="132"/>
      <c r="B3244" s="132"/>
      <c r="C3244" s="132"/>
      <c r="D3244" s="102"/>
      <c r="E3244" s="102"/>
      <c r="J3244" s="102"/>
      <c r="K3244" s="102"/>
    </row>
    <row r="3245" spans="1:11" x14ac:dyDescent="0.3">
      <c r="A3245" s="132"/>
      <c r="B3245" s="132"/>
      <c r="C3245" s="132"/>
      <c r="D3245" s="102"/>
      <c r="E3245" s="102"/>
      <c r="J3245" s="102"/>
      <c r="K3245" s="102"/>
    </row>
    <row r="3246" spans="1:11" x14ac:dyDescent="0.3">
      <c r="A3246" s="132"/>
      <c r="B3246" s="132"/>
      <c r="C3246" s="132"/>
      <c r="D3246" s="102"/>
      <c r="E3246" s="102"/>
      <c r="J3246" s="102"/>
      <c r="K3246" s="102"/>
    </row>
    <row r="3247" spans="1:11" x14ac:dyDescent="0.3">
      <c r="A3247" s="132"/>
      <c r="B3247" s="132"/>
      <c r="C3247" s="132"/>
      <c r="D3247" s="102"/>
      <c r="E3247" s="102"/>
      <c r="J3247" s="102"/>
      <c r="K3247" s="102"/>
    </row>
    <row r="3248" spans="1:11" x14ac:dyDescent="0.3">
      <c r="A3248" s="132"/>
      <c r="B3248" s="132"/>
      <c r="C3248" s="132"/>
      <c r="D3248" s="102"/>
      <c r="E3248" s="102"/>
      <c r="J3248" s="102"/>
      <c r="K3248" s="102"/>
    </row>
    <row r="3249" spans="1:11" x14ac:dyDescent="0.3">
      <c r="A3249" s="132"/>
      <c r="B3249" s="132"/>
      <c r="C3249" s="132"/>
      <c r="D3249" s="102"/>
      <c r="E3249" s="102"/>
      <c r="J3249" s="102"/>
      <c r="K3249" s="102"/>
    </row>
    <row r="3250" spans="1:11" x14ac:dyDescent="0.3">
      <c r="A3250" s="132"/>
      <c r="B3250" s="132"/>
      <c r="C3250" s="132"/>
      <c r="D3250" s="102"/>
      <c r="E3250" s="102"/>
      <c r="J3250" s="102"/>
      <c r="K3250" s="102"/>
    </row>
    <row r="3251" spans="1:11" x14ac:dyDescent="0.3">
      <c r="A3251" s="132"/>
      <c r="B3251" s="132"/>
      <c r="C3251" s="132"/>
      <c r="D3251" s="102"/>
      <c r="E3251" s="102"/>
      <c r="J3251" s="102"/>
      <c r="K3251" s="102"/>
    </row>
    <row r="3252" spans="1:11" x14ac:dyDescent="0.3">
      <c r="A3252" s="132"/>
      <c r="B3252" s="132"/>
      <c r="C3252" s="132"/>
      <c r="D3252" s="102"/>
      <c r="E3252" s="102"/>
      <c r="J3252" s="102"/>
      <c r="K3252" s="102"/>
    </row>
    <row r="3253" spans="1:11" x14ac:dyDescent="0.3">
      <c r="A3253" s="132"/>
      <c r="B3253" s="132"/>
      <c r="C3253" s="132"/>
      <c r="D3253" s="102"/>
      <c r="E3253" s="102"/>
      <c r="J3253" s="102"/>
      <c r="K3253" s="102"/>
    </row>
    <row r="3254" spans="1:11" x14ac:dyDescent="0.3">
      <c r="A3254" s="132"/>
      <c r="B3254" s="132"/>
      <c r="C3254" s="132"/>
      <c r="D3254" s="102"/>
      <c r="E3254" s="102"/>
      <c r="J3254" s="102"/>
      <c r="K3254" s="102"/>
    </row>
    <row r="3255" spans="1:11" x14ac:dyDescent="0.3">
      <c r="A3255" s="132"/>
      <c r="B3255" s="132"/>
      <c r="C3255" s="132"/>
      <c r="D3255" s="102"/>
      <c r="E3255" s="102"/>
      <c r="J3255" s="102"/>
      <c r="K3255" s="102"/>
    </row>
    <row r="3256" spans="1:11" x14ac:dyDescent="0.3">
      <c r="A3256" s="132"/>
      <c r="B3256" s="132"/>
      <c r="C3256" s="132"/>
      <c r="D3256" s="102"/>
      <c r="E3256" s="102"/>
      <c r="J3256" s="102"/>
      <c r="K3256" s="102"/>
    </row>
    <row r="3257" spans="1:11" x14ac:dyDescent="0.3">
      <c r="A3257" s="132"/>
      <c r="B3257" s="132"/>
      <c r="C3257" s="132"/>
      <c r="D3257" s="102"/>
      <c r="E3257" s="102"/>
      <c r="J3257" s="102"/>
      <c r="K3257" s="102"/>
    </row>
    <row r="3258" spans="1:11" x14ac:dyDescent="0.3">
      <c r="A3258" s="132"/>
      <c r="B3258" s="132"/>
      <c r="C3258" s="132"/>
      <c r="D3258" s="102"/>
      <c r="E3258" s="102"/>
      <c r="J3258" s="102"/>
      <c r="K3258" s="102"/>
    </row>
    <row r="3259" spans="1:11" x14ac:dyDescent="0.3">
      <c r="A3259" s="132"/>
      <c r="B3259" s="132"/>
      <c r="C3259" s="132"/>
      <c r="D3259" s="102"/>
      <c r="E3259" s="102"/>
      <c r="J3259" s="102"/>
      <c r="K3259" s="102"/>
    </row>
    <row r="3260" spans="1:11" x14ac:dyDescent="0.3">
      <c r="A3260" s="132"/>
      <c r="B3260" s="132"/>
      <c r="C3260" s="132"/>
      <c r="D3260" s="102"/>
      <c r="E3260" s="102"/>
      <c r="J3260" s="102"/>
      <c r="K3260" s="102"/>
    </row>
    <row r="3261" spans="1:11" x14ac:dyDescent="0.3">
      <c r="A3261" s="132"/>
      <c r="B3261" s="132"/>
      <c r="C3261" s="132"/>
      <c r="D3261" s="102"/>
      <c r="E3261" s="102"/>
      <c r="J3261" s="102"/>
      <c r="K3261" s="102"/>
    </row>
    <row r="3262" spans="1:11" x14ac:dyDescent="0.3">
      <c r="A3262" s="132"/>
      <c r="B3262" s="132"/>
      <c r="C3262" s="132"/>
      <c r="D3262" s="102"/>
      <c r="E3262" s="102"/>
      <c r="J3262" s="102"/>
      <c r="K3262" s="102"/>
    </row>
    <row r="3263" spans="1:11" x14ac:dyDescent="0.3">
      <c r="A3263" s="132"/>
      <c r="B3263" s="132"/>
      <c r="C3263" s="132"/>
      <c r="D3263" s="102"/>
      <c r="E3263" s="102"/>
      <c r="J3263" s="102"/>
      <c r="K3263" s="102"/>
    </row>
    <row r="3264" spans="1:11" x14ac:dyDescent="0.3">
      <c r="A3264" s="132"/>
      <c r="B3264" s="132"/>
      <c r="C3264" s="132"/>
      <c r="D3264" s="102"/>
      <c r="E3264" s="102"/>
      <c r="J3264" s="102"/>
      <c r="K3264" s="102"/>
    </row>
    <row r="3265" spans="1:11" x14ac:dyDescent="0.3">
      <c r="A3265" s="132"/>
      <c r="B3265" s="132"/>
      <c r="C3265" s="132"/>
      <c r="D3265" s="102"/>
      <c r="E3265" s="102"/>
      <c r="J3265" s="102"/>
      <c r="K3265" s="102"/>
    </row>
    <row r="3266" spans="1:11" x14ac:dyDescent="0.3">
      <c r="A3266" s="132"/>
      <c r="B3266" s="132"/>
      <c r="C3266" s="132"/>
      <c r="D3266" s="102"/>
      <c r="E3266" s="102"/>
      <c r="J3266" s="102"/>
      <c r="K3266" s="102"/>
    </row>
    <row r="3267" spans="1:11" x14ac:dyDescent="0.3">
      <c r="A3267" s="132"/>
      <c r="B3267" s="132"/>
      <c r="C3267" s="132"/>
      <c r="D3267" s="102"/>
      <c r="E3267" s="102"/>
      <c r="J3267" s="102"/>
      <c r="K3267" s="102"/>
    </row>
    <row r="3268" spans="1:11" x14ac:dyDescent="0.3">
      <c r="A3268" s="132"/>
      <c r="B3268" s="132"/>
      <c r="C3268" s="132"/>
      <c r="D3268" s="102"/>
      <c r="E3268" s="102"/>
      <c r="J3268" s="102"/>
      <c r="K3268" s="102"/>
    </row>
    <row r="3269" spans="1:11" x14ac:dyDescent="0.3">
      <c r="A3269" s="132"/>
      <c r="B3269" s="132"/>
      <c r="C3269" s="132"/>
      <c r="D3269" s="102"/>
      <c r="E3269" s="102"/>
      <c r="J3269" s="102"/>
      <c r="K3269" s="102"/>
    </row>
    <row r="3270" spans="1:11" x14ac:dyDescent="0.3">
      <c r="A3270" s="132"/>
      <c r="B3270" s="132"/>
      <c r="C3270" s="132"/>
      <c r="D3270" s="102"/>
      <c r="E3270" s="102"/>
      <c r="J3270" s="102"/>
      <c r="K3270" s="102"/>
    </row>
    <row r="3271" spans="1:11" x14ac:dyDescent="0.3">
      <c r="A3271" s="132"/>
      <c r="B3271" s="132"/>
      <c r="C3271" s="132"/>
      <c r="D3271" s="102"/>
      <c r="E3271" s="102"/>
      <c r="J3271" s="102"/>
      <c r="K3271" s="102"/>
    </row>
    <row r="3272" spans="1:11" x14ac:dyDescent="0.3">
      <c r="A3272" s="132"/>
      <c r="B3272" s="132"/>
      <c r="C3272" s="132"/>
      <c r="D3272" s="102"/>
      <c r="E3272" s="102"/>
      <c r="J3272" s="102"/>
      <c r="K3272" s="102"/>
    </row>
    <row r="3273" spans="1:11" x14ac:dyDescent="0.3">
      <c r="A3273" s="132"/>
      <c r="B3273" s="132"/>
      <c r="C3273" s="132"/>
      <c r="D3273" s="102"/>
      <c r="E3273" s="102"/>
      <c r="J3273" s="102"/>
      <c r="K3273" s="102"/>
    </row>
    <row r="3274" spans="1:11" x14ac:dyDescent="0.3">
      <c r="A3274" s="132"/>
      <c r="B3274" s="132"/>
      <c r="C3274" s="132"/>
      <c r="D3274" s="102"/>
      <c r="E3274" s="102"/>
      <c r="J3274" s="102"/>
      <c r="K3274" s="102"/>
    </row>
    <row r="3275" spans="1:11" x14ac:dyDescent="0.3">
      <c r="A3275" s="132"/>
      <c r="B3275" s="132"/>
      <c r="C3275" s="132"/>
      <c r="D3275" s="102"/>
      <c r="E3275" s="102"/>
      <c r="J3275" s="102"/>
      <c r="K3275" s="102"/>
    </row>
    <row r="3276" spans="1:11" x14ac:dyDescent="0.3">
      <c r="A3276" s="132"/>
      <c r="B3276" s="132"/>
      <c r="C3276" s="132"/>
      <c r="D3276" s="102"/>
      <c r="E3276" s="102"/>
      <c r="J3276" s="102"/>
      <c r="K3276" s="102"/>
    </row>
    <row r="3277" spans="1:11" x14ac:dyDescent="0.3">
      <c r="A3277" s="132"/>
      <c r="B3277" s="132"/>
      <c r="C3277" s="132"/>
      <c r="D3277" s="102"/>
      <c r="E3277" s="102"/>
      <c r="J3277" s="102"/>
      <c r="K3277" s="102"/>
    </row>
    <row r="3278" spans="1:11" x14ac:dyDescent="0.3">
      <c r="A3278" s="132"/>
      <c r="B3278" s="132"/>
      <c r="C3278" s="132"/>
      <c r="D3278" s="102"/>
      <c r="E3278" s="102"/>
      <c r="J3278" s="102"/>
      <c r="K3278" s="102"/>
    </row>
    <row r="3279" spans="1:11" x14ac:dyDescent="0.3">
      <c r="A3279" s="132"/>
      <c r="B3279" s="132"/>
      <c r="C3279" s="132"/>
      <c r="D3279" s="102"/>
      <c r="E3279" s="102"/>
      <c r="J3279" s="102"/>
      <c r="K3279" s="102"/>
    </row>
    <row r="3280" spans="1:11" x14ac:dyDescent="0.3">
      <c r="A3280" s="132"/>
      <c r="B3280" s="132"/>
      <c r="C3280" s="132"/>
      <c r="D3280" s="102"/>
      <c r="E3280" s="102"/>
      <c r="J3280" s="102"/>
      <c r="K3280" s="102"/>
    </row>
    <row r="3281" spans="1:11" x14ac:dyDescent="0.3">
      <c r="A3281" s="132"/>
      <c r="B3281" s="132"/>
      <c r="C3281" s="132"/>
      <c r="D3281" s="102"/>
      <c r="E3281" s="102"/>
      <c r="J3281" s="102"/>
      <c r="K3281" s="102"/>
    </row>
    <row r="3282" spans="1:11" x14ac:dyDescent="0.3">
      <c r="A3282" s="132"/>
      <c r="B3282" s="132"/>
      <c r="C3282" s="132"/>
      <c r="D3282" s="102"/>
      <c r="E3282" s="102"/>
      <c r="J3282" s="102"/>
      <c r="K3282" s="102"/>
    </row>
    <row r="3283" spans="1:11" x14ac:dyDescent="0.3">
      <c r="A3283" s="132"/>
      <c r="B3283" s="132"/>
      <c r="C3283" s="132"/>
      <c r="D3283" s="102"/>
      <c r="E3283" s="102"/>
      <c r="J3283" s="102"/>
      <c r="K3283" s="102"/>
    </row>
    <row r="3284" spans="1:11" x14ac:dyDescent="0.3">
      <c r="A3284" s="132"/>
      <c r="B3284" s="132"/>
      <c r="C3284" s="132"/>
      <c r="D3284" s="102"/>
      <c r="E3284" s="102"/>
      <c r="J3284" s="102"/>
      <c r="K3284" s="102"/>
    </row>
    <row r="3285" spans="1:11" x14ac:dyDescent="0.3">
      <c r="A3285" s="132"/>
      <c r="B3285" s="132"/>
      <c r="C3285" s="132"/>
      <c r="D3285" s="102"/>
      <c r="E3285" s="102"/>
      <c r="J3285" s="102"/>
      <c r="K3285" s="102"/>
    </row>
    <row r="3286" spans="1:11" x14ac:dyDescent="0.3">
      <c r="A3286" s="132"/>
      <c r="B3286" s="132"/>
      <c r="C3286" s="132"/>
      <c r="D3286" s="102"/>
      <c r="E3286" s="102"/>
      <c r="J3286" s="102"/>
      <c r="K3286" s="102"/>
    </row>
    <row r="3287" spans="1:11" x14ac:dyDescent="0.3">
      <c r="A3287" s="132"/>
      <c r="B3287" s="132"/>
      <c r="C3287" s="132"/>
      <c r="D3287" s="102"/>
      <c r="E3287" s="102"/>
      <c r="J3287" s="102"/>
      <c r="K3287" s="102"/>
    </row>
    <row r="3288" spans="1:11" x14ac:dyDescent="0.3">
      <c r="A3288" s="132"/>
      <c r="B3288" s="132"/>
      <c r="C3288" s="132"/>
      <c r="D3288" s="102"/>
      <c r="E3288" s="102"/>
      <c r="J3288" s="102"/>
      <c r="K3288" s="102"/>
    </row>
    <row r="3289" spans="1:11" x14ac:dyDescent="0.3">
      <c r="A3289" s="132"/>
      <c r="B3289" s="132"/>
      <c r="C3289" s="132"/>
      <c r="D3289" s="102"/>
      <c r="E3289" s="102"/>
      <c r="J3289" s="102"/>
      <c r="K3289" s="102"/>
    </row>
    <row r="3290" spans="1:11" x14ac:dyDescent="0.3">
      <c r="A3290" s="132"/>
      <c r="B3290" s="132"/>
      <c r="C3290" s="132"/>
      <c r="D3290" s="102"/>
      <c r="E3290" s="102"/>
      <c r="J3290" s="102"/>
      <c r="K3290" s="102"/>
    </row>
    <row r="3291" spans="1:11" x14ac:dyDescent="0.3">
      <c r="A3291" s="132"/>
      <c r="B3291" s="132"/>
      <c r="C3291" s="132"/>
      <c r="D3291" s="102"/>
      <c r="E3291" s="102"/>
      <c r="J3291" s="102"/>
      <c r="K3291" s="102"/>
    </row>
    <row r="3292" spans="1:11" x14ac:dyDescent="0.3">
      <c r="A3292" s="132"/>
      <c r="B3292" s="132"/>
      <c r="C3292" s="132"/>
      <c r="D3292" s="102"/>
      <c r="E3292" s="102"/>
      <c r="J3292" s="102"/>
      <c r="K3292" s="102"/>
    </row>
    <row r="3293" spans="1:11" x14ac:dyDescent="0.3">
      <c r="A3293" s="132"/>
      <c r="B3293" s="132"/>
      <c r="C3293" s="132"/>
      <c r="D3293" s="102"/>
      <c r="E3293" s="102"/>
      <c r="J3293" s="102"/>
      <c r="K3293" s="102"/>
    </row>
    <row r="3294" spans="1:11" x14ac:dyDescent="0.3">
      <c r="A3294" s="132"/>
      <c r="B3294" s="132"/>
      <c r="C3294" s="132"/>
      <c r="D3294" s="102"/>
      <c r="E3294" s="102"/>
      <c r="J3294" s="102"/>
      <c r="K3294" s="102"/>
    </row>
    <row r="3295" spans="1:11" x14ac:dyDescent="0.3">
      <c r="A3295" s="132"/>
      <c r="B3295" s="132"/>
      <c r="C3295" s="132"/>
      <c r="D3295" s="102"/>
      <c r="E3295" s="102"/>
      <c r="J3295" s="102"/>
      <c r="K3295" s="102"/>
    </row>
    <row r="3296" spans="1:11" x14ac:dyDescent="0.3">
      <c r="A3296" s="132"/>
      <c r="B3296" s="132"/>
      <c r="C3296" s="132"/>
      <c r="D3296" s="102"/>
      <c r="E3296" s="102"/>
      <c r="J3296" s="102"/>
      <c r="K3296" s="102"/>
    </row>
    <row r="3297" spans="1:11" x14ac:dyDescent="0.3">
      <c r="A3297" s="132"/>
      <c r="B3297" s="132"/>
      <c r="C3297" s="132"/>
      <c r="D3297" s="102"/>
      <c r="E3297" s="102"/>
      <c r="J3297" s="102"/>
      <c r="K3297" s="102"/>
    </row>
    <row r="3298" spans="1:11" x14ac:dyDescent="0.3">
      <c r="A3298" s="132"/>
      <c r="B3298" s="132"/>
      <c r="C3298" s="132"/>
      <c r="D3298" s="102"/>
      <c r="E3298" s="102"/>
      <c r="J3298" s="102"/>
      <c r="K3298" s="102"/>
    </row>
    <row r="3299" spans="1:11" x14ac:dyDescent="0.3">
      <c r="A3299" s="132"/>
      <c r="B3299" s="132"/>
      <c r="C3299" s="132"/>
      <c r="D3299" s="102"/>
      <c r="E3299" s="102"/>
      <c r="J3299" s="102"/>
      <c r="K3299" s="102"/>
    </row>
    <row r="3300" spans="1:11" x14ac:dyDescent="0.3">
      <c r="A3300" s="132"/>
      <c r="B3300" s="132"/>
      <c r="C3300" s="132"/>
      <c r="D3300" s="102"/>
      <c r="E3300" s="102"/>
      <c r="J3300" s="102"/>
      <c r="K3300" s="102"/>
    </row>
    <row r="3301" spans="1:11" x14ac:dyDescent="0.3">
      <c r="A3301" s="132"/>
      <c r="B3301" s="132"/>
      <c r="C3301" s="132"/>
      <c r="D3301" s="102"/>
      <c r="E3301" s="102"/>
      <c r="J3301" s="102"/>
      <c r="K3301" s="102"/>
    </row>
    <row r="3302" spans="1:11" x14ac:dyDescent="0.3">
      <c r="A3302" s="132"/>
      <c r="B3302" s="132"/>
      <c r="C3302" s="132"/>
      <c r="D3302" s="102"/>
      <c r="E3302" s="102"/>
      <c r="J3302" s="102"/>
      <c r="K3302" s="102"/>
    </row>
    <row r="3303" spans="1:11" x14ac:dyDescent="0.3">
      <c r="A3303" s="132"/>
      <c r="B3303" s="132"/>
      <c r="C3303" s="132"/>
      <c r="D3303" s="102"/>
      <c r="E3303" s="102"/>
      <c r="J3303" s="102"/>
      <c r="K3303" s="102"/>
    </row>
    <row r="3304" spans="1:11" x14ac:dyDescent="0.3">
      <c r="A3304" s="132"/>
      <c r="B3304" s="132"/>
      <c r="C3304" s="132"/>
      <c r="D3304" s="102"/>
      <c r="E3304" s="102"/>
      <c r="J3304" s="102"/>
      <c r="K3304" s="102"/>
    </row>
    <row r="3305" spans="1:11" x14ac:dyDescent="0.3">
      <c r="A3305" s="132"/>
      <c r="B3305" s="132"/>
      <c r="C3305" s="132"/>
      <c r="D3305" s="102"/>
      <c r="E3305" s="102"/>
      <c r="J3305" s="102"/>
      <c r="K3305" s="102"/>
    </row>
    <row r="3306" spans="1:11" x14ac:dyDescent="0.3">
      <c r="A3306" s="132"/>
      <c r="B3306" s="132"/>
      <c r="C3306" s="132"/>
      <c r="D3306" s="102"/>
      <c r="E3306" s="102"/>
      <c r="J3306" s="102"/>
      <c r="K3306" s="102"/>
    </row>
    <row r="3307" spans="1:11" x14ac:dyDescent="0.3">
      <c r="A3307" s="132"/>
      <c r="B3307" s="132"/>
      <c r="C3307" s="132"/>
      <c r="D3307" s="102"/>
      <c r="E3307" s="102"/>
      <c r="J3307" s="102"/>
      <c r="K3307" s="102"/>
    </row>
    <row r="3308" spans="1:11" x14ac:dyDescent="0.3">
      <c r="A3308" s="132"/>
      <c r="B3308" s="132"/>
      <c r="C3308" s="132"/>
      <c r="D3308" s="102"/>
      <c r="E3308" s="102"/>
      <c r="J3308" s="102"/>
      <c r="K3308" s="102"/>
    </row>
    <row r="3309" spans="1:11" x14ac:dyDescent="0.3">
      <c r="A3309" s="132"/>
      <c r="B3309" s="132"/>
      <c r="C3309" s="132"/>
      <c r="D3309" s="102"/>
      <c r="E3309" s="102"/>
      <c r="J3309" s="102"/>
      <c r="K3309" s="102"/>
    </row>
    <row r="3310" spans="1:11" x14ac:dyDescent="0.3">
      <c r="A3310" s="132"/>
      <c r="B3310" s="132"/>
      <c r="C3310" s="132"/>
      <c r="D3310" s="102"/>
      <c r="E3310" s="102"/>
      <c r="J3310" s="102"/>
      <c r="K3310" s="102"/>
    </row>
    <row r="3311" spans="1:11" x14ac:dyDescent="0.3">
      <c r="A3311" s="132"/>
      <c r="B3311" s="132"/>
      <c r="C3311" s="132"/>
      <c r="D3311" s="102"/>
      <c r="E3311" s="102"/>
      <c r="J3311" s="102"/>
      <c r="K3311" s="102"/>
    </row>
    <row r="3312" spans="1:11" x14ac:dyDescent="0.3">
      <c r="A3312" s="132"/>
      <c r="B3312" s="132"/>
      <c r="C3312" s="132"/>
      <c r="D3312" s="102"/>
      <c r="E3312" s="102"/>
      <c r="J3312" s="102"/>
      <c r="K3312" s="102"/>
    </row>
    <row r="3313" spans="1:11" x14ac:dyDescent="0.3">
      <c r="A3313" s="132"/>
      <c r="B3313" s="132"/>
      <c r="C3313" s="132"/>
      <c r="D3313" s="102"/>
      <c r="E3313" s="102"/>
      <c r="J3313" s="102"/>
      <c r="K3313" s="102"/>
    </row>
    <row r="3314" spans="1:11" x14ac:dyDescent="0.3">
      <c r="A3314" s="132"/>
      <c r="B3314" s="132"/>
      <c r="C3314" s="132"/>
      <c r="D3314" s="102"/>
      <c r="E3314" s="102"/>
      <c r="J3314" s="102"/>
      <c r="K3314" s="102"/>
    </row>
    <row r="3315" spans="1:11" x14ac:dyDescent="0.3">
      <c r="A3315" s="132"/>
      <c r="B3315" s="132"/>
      <c r="C3315" s="132"/>
      <c r="D3315" s="102"/>
      <c r="E3315" s="102"/>
      <c r="J3315" s="102"/>
      <c r="K3315" s="102"/>
    </row>
    <row r="3316" spans="1:11" x14ac:dyDescent="0.3">
      <c r="A3316" s="132"/>
      <c r="B3316" s="132"/>
      <c r="C3316" s="132"/>
      <c r="D3316" s="102"/>
      <c r="E3316" s="102"/>
      <c r="J3316" s="102"/>
      <c r="K3316" s="102"/>
    </row>
    <row r="3317" spans="1:11" x14ac:dyDescent="0.3">
      <c r="A3317" s="132"/>
      <c r="B3317" s="132"/>
      <c r="C3317" s="132"/>
      <c r="D3317" s="102"/>
      <c r="E3317" s="102"/>
      <c r="J3317" s="102"/>
      <c r="K3317" s="102"/>
    </row>
    <row r="3318" spans="1:11" x14ac:dyDescent="0.3">
      <c r="A3318" s="132"/>
      <c r="B3318" s="132"/>
      <c r="C3318" s="132"/>
      <c r="D3318" s="102"/>
      <c r="E3318" s="102"/>
      <c r="J3318" s="102"/>
      <c r="K3318" s="102"/>
    </row>
    <row r="3319" spans="1:11" x14ac:dyDescent="0.3">
      <c r="A3319" s="132"/>
      <c r="B3319" s="132"/>
      <c r="C3319" s="132"/>
      <c r="D3319" s="102"/>
      <c r="E3319" s="102"/>
      <c r="J3319" s="102"/>
      <c r="K3319" s="102"/>
    </row>
    <row r="3320" spans="1:11" x14ac:dyDescent="0.3">
      <c r="A3320" s="132"/>
      <c r="B3320" s="132"/>
      <c r="C3320" s="132"/>
      <c r="D3320" s="102"/>
      <c r="E3320" s="102"/>
      <c r="J3320" s="102"/>
      <c r="K3320" s="102"/>
    </row>
    <row r="3321" spans="1:11" x14ac:dyDescent="0.3">
      <c r="A3321" s="132"/>
      <c r="B3321" s="132"/>
      <c r="C3321" s="132"/>
      <c r="D3321" s="102"/>
      <c r="E3321" s="102"/>
      <c r="J3321" s="102"/>
      <c r="K3321" s="102"/>
    </row>
    <row r="3322" spans="1:11" x14ac:dyDescent="0.3">
      <c r="A3322" s="132"/>
      <c r="B3322" s="132"/>
      <c r="C3322" s="132"/>
      <c r="D3322" s="102"/>
      <c r="E3322" s="102"/>
      <c r="J3322" s="102"/>
      <c r="K3322" s="102"/>
    </row>
    <row r="3323" spans="1:11" x14ac:dyDescent="0.3">
      <c r="A3323" s="132"/>
      <c r="B3323" s="132"/>
      <c r="C3323" s="132"/>
      <c r="D3323" s="102"/>
      <c r="E3323" s="102"/>
      <c r="J3323" s="102"/>
      <c r="K3323" s="102"/>
    </row>
    <row r="3324" spans="1:11" x14ac:dyDescent="0.3">
      <c r="A3324" s="132"/>
      <c r="B3324" s="132"/>
      <c r="C3324" s="132"/>
      <c r="D3324" s="102"/>
      <c r="E3324" s="102"/>
      <c r="J3324" s="102"/>
      <c r="K3324" s="102"/>
    </row>
    <row r="3325" spans="1:11" x14ac:dyDescent="0.3">
      <c r="A3325" s="132"/>
      <c r="B3325" s="132"/>
      <c r="C3325" s="132"/>
      <c r="D3325" s="102"/>
      <c r="E3325" s="102"/>
      <c r="J3325" s="102"/>
      <c r="K3325" s="102"/>
    </row>
    <row r="3326" spans="1:11" x14ac:dyDescent="0.3">
      <c r="A3326" s="132"/>
      <c r="B3326" s="132"/>
      <c r="C3326" s="132"/>
      <c r="D3326" s="102"/>
      <c r="E3326" s="102"/>
      <c r="J3326" s="102"/>
      <c r="K3326" s="102"/>
    </row>
    <row r="3327" spans="1:11" x14ac:dyDescent="0.3">
      <c r="A3327" s="132"/>
      <c r="B3327" s="132"/>
      <c r="C3327" s="132"/>
      <c r="D3327" s="102"/>
      <c r="E3327" s="102"/>
      <c r="J3327" s="102"/>
      <c r="K3327" s="102"/>
    </row>
    <row r="3328" spans="1:11" x14ac:dyDescent="0.3">
      <c r="A3328" s="132"/>
      <c r="B3328" s="132"/>
      <c r="C3328" s="132"/>
      <c r="D3328" s="102"/>
      <c r="E3328" s="102"/>
      <c r="J3328" s="102"/>
      <c r="K3328" s="102"/>
    </row>
    <row r="3329" spans="1:11" x14ac:dyDescent="0.3">
      <c r="A3329" s="132"/>
      <c r="B3329" s="132"/>
      <c r="C3329" s="132"/>
      <c r="D3329" s="102"/>
      <c r="E3329" s="102"/>
      <c r="J3329" s="102"/>
      <c r="K3329" s="102"/>
    </row>
    <row r="3330" spans="1:11" x14ac:dyDescent="0.3">
      <c r="A3330" s="132"/>
      <c r="B3330" s="132"/>
      <c r="C3330" s="132"/>
      <c r="D3330" s="102"/>
      <c r="E3330" s="102"/>
      <c r="J3330" s="102"/>
      <c r="K3330" s="102"/>
    </row>
    <row r="3331" spans="1:11" x14ac:dyDescent="0.3">
      <c r="A3331" s="132"/>
      <c r="B3331" s="132"/>
      <c r="C3331" s="132"/>
      <c r="D3331" s="102"/>
      <c r="E3331" s="102"/>
      <c r="J3331" s="102"/>
      <c r="K3331" s="102"/>
    </row>
    <row r="3332" spans="1:11" x14ac:dyDescent="0.3">
      <c r="A3332" s="132"/>
      <c r="B3332" s="132"/>
      <c r="C3332" s="132"/>
      <c r="D3332" s="102"/>
      <c r="E3332" s="102"/>
      <c r="J3332" s="102"/>
      <c r="K3332" s="102"/>
    </row>
    <row r="3333" spans="1:11" x14ac:dyDescent="0.3">
      <c r="A3333" s="132"/>
      <c r="B3333" s="132"/>
      <c r="C3333" s="132"/>
      <c r="D3333" s="102"/>
      <c r="E3333" s="102"/>
      <c r="J3333" s="102"/>
      <c r="K3333" s="102"/>
    </row>
    <row r="3334" spans="1:11" x14ac:dyDescent="0.3">
      <c r="A3334" s="132"/>
      <c r="B3334" s="132"/>
      <c r="C3334" s="132"/>
      <c r="D3334" s="102"/>
      <c r="E3334" s="102"/>
      <c r="J3334" s="102"/>
      <c r="K3334" s="102"/>
    </row>
    <row r="3335" spans="1:11" x14ac:dyDescent="0.3">
      <c r="A3335" s="132"/>
      <c r="B3335" s="132"/>
      <c r="C3335" s="132"/>
      <c r="D3335" s="102"/>
      <c r="E3335" s="102"/>
      <c r="J3335" s="102"/>
      <c r="K3335" s="102"/>
    </row>
    <row r="3336" spans="1:11" x14ac:dyDescent="0.3">
      <c r="A3336" s="132"/>
      <c r="B3336" s="132"/>
      <c r="C3336" s="132"/>
      <c r="D3336" s="102"/>
      <c r="E3336" s="102"/>
      <c r="J3336" s="102"/>
      <c r="K3336" s="102"/>
    </row>
    <row r="3337" spans="1:11" x14ac:dyDescent="0.3">
      <c r="A3337" s="132"/>
      <c r="B3337" s="132"/>
      <c r="C3337" s="132"/>
      <c r="D3337" s="102"/>
      <c r="E3337" s="102"/>
      <c r="J3337" s="102"/>
      <c r="K3337" s="102"/>
    </row>
    <row r="3338" spans="1:11" x14ac:dyDescent="0.3">
      <c r="A3338" s="132"/>
      <c r="B3338" s="132"/>
      <c r="C3338" s="132"/>
      <c r="D3338" s="102"/>
      <c r="E3338" s="102"/>
      <c r="J3338" s="102"/>
      <c r="K3338" s="102"/>
    </row>
    <row r="3339" spans="1:11" x14ac:dyDescent="0.3">
      <c r="A3339" s="132"/>
      <c r="B3339" s="132"/>
      <c r="C3339" s="132"/>
      <c r="D3339" s="102"/>
      <c r="E3339" s="102"/>
      <c r="J3339" s="102"/>
      <c r="K3339" s="102"/>
    </row>
    <row r="3340" spans="1:11" x14ac:dyDescent="0.3">
      <c r="A3340" s="132"/>
      <c r="B3340" s="132"/>
      <c r="C3340" s="132"/>
      <c r="D3340" s="102"/>
      <c r="E3340" s="102"/>
      <c r="J3340" s="102"/>
      <c r="K3340" s="102"/>
    </row>
    <row r="3341" spans="1:11" x14ac:dyDescent="0.3">
      <c r="A3341" s="132"/>
      <c r="B3341" s="132"/>
      <c r="C3341" s="132"/>
      <c r="D3341" s="102"/>
      <c r="E3341" s="102"/>
      <c r="J3341" s="102"/>
      <c r="K3341" s="102"/>
    </row>
    <row r="3342" spans="1:11" x14ac:dyDescent="0.3">
      <c r="A3342" s="132"/>
      <c r="B3342" s="132"/>
      <c r="C3342" s="132"/>
      <c r="D3342" s="102"/>
      <c r="E3342" s="102"/>
      <c r="J3342" s="102"/>
      <c r="K3342" s="102"/>
    </row>
    <row r="3343" spans="1:11" x14ac:dyDescent="0.3">
      <c r="A3343" s="132"/>
      <c r="B3343" s="132"/>
      <c r="C3343" s="132"/>
      <c r="D3343" s="102"/>
      <c r="E3343" s="102"/>
      <c r="J3343" s="102"/>
      <c r="K3343" s="102"/>
    </row>
    <row r="3344" spans="1:11" x14ac:dyDescent="0.3">
      <c r="A3344" s="132"/>
      <c r="B3344" s="132"/>
      <c r="C3344" s="132"/>
      <c r="D3344" s="102"/>
      <c r="E3344" s="102"/>
      <c r="J3344" s="102"/>
      <c r="K3344" s="102"/>
    </row>
    <row r="3345" spans="1:11" x14ac:dyDescent="0.3">
      <c r="A3345" s="132"/>
      <c r="B3345" s="132"/>
      <c r="C3345" s="132"/>
      <c r="D3345" s="102"/>
      <c r="E3345" s="102"/>
      <c r="J3345" s="102"/>
      <c r="K3345" s="102"/>
    </row>
    <row r="3346" spans="1:11" x14ac:dyDescent="0.3">
      <c r="A3346" s="132"/>
      <c r="B3346" s="132"/>
      <c r="C3346" s="132"/>
      <c r="D3346" s="102"/>
      <c r="E3346" s="102"/>
      <c r="J3346" s="102"/>
      <c r="K3346" s="102"/>
    </row>
    <row r="3347" spans="1:11" x14ac:dyDescent="0.3">
      <c r="A3347" s="132"/>
      <c r="B3347" s="132"/>
      <c r="C3347" s="132"/>
      <c r="D3347" s="102"/>
      <c r="E3347" s="102"/>
      <c r="J3347" s="102"/>
      <c r="K3347" s="102"/>
    </row>
    <row r="3348" spans="1:11" x14ac:dyDescent="0.3">
      <c r="A3348" s="132"/>
      <c r="B3348" s="132"/>
      <c r="C3348" s="132"/>
      <c r="D3348" s="102"/>
      <c r="E3348" s="102"/>
      <c r="J3348" s="102"/>
      <c r="K3348" s="102"/>
    </row>
    <row r="3349" spans="1:11" x14ac:dyDescent="0.3">
      <c r="A3349" s="132"/>
      <c r="B3349" s="132"/>
      <c r="C3349" s="132"/>
      <c r="D3349" s="102"/>
      <c r="E3349" s="102"/>
      <c r="J3349" s="102"/>
      <c r="K3349" s="102"/>
    </row>
    <row r="3350" spans="1:11" x14ac:dyDescent="0.3">
      <c r="A3350" s="132"/>
      <c r="B3350" s="132"/>
      <c r="C3350" s="132"/>
      <c r="D3350" s="102"/>
      <c r="E3350" s="102"/>
      <c r="J3350" s="102"/>
      <c r="K3350" s="102"/>
    </row>
    <row r="3351" spans="1:11" x14ac:dyDescent="0.3">
      <c r="A3351" s="132"/>
      <c r="B3351" s="132"/>
      <c r="C3351" s="132"/>
      <c r="D3351" s="102"/>
      <c r="E3351" s="102"/>
      <c r="J3351" s="102"/>
      <c r="K3351" s="102"/>
    </row>
    <row r="3352" spans="1:11" x14ac:dyDescent="0.3">
      <c r="A3352" s="132"/>
      <c r="B3352" s="132"/>
      <c r="C3352" s="132"/>
      <c r="D3352" s="102"/>
      <c r="E3352" s="102"/>
      <c r="J3352" s="102"/>
      <c r="K3352" s="102"/>
    </row>
    <row r="3353" spans="1:11" x14ac:dyDescent="0.3">
      <c r="A3353" s="132"/>
      <c r="B3353" s="132"/>
      <c r="C3353" s="132"/>
      <c r="D3353" s="102"/>
      <c r="E3353" s="102"/>
      <c r="J3353" s="102"/>
      <c r="K3353" s="102"/>
    </row>
    <row r="3354" spans="1:11" x14ac:dyDescent="0.3">
      <c r="A3354" s="132"/>
      <c r="B3354" s="132"/>
      <c r="C3354" s="132"/>
      <c r="D3354" s="102"/>
      <c r="E3354" s="102"/>
      <c r="J3354" s="102"/>
      <c r="K3354" s="102"/>
    </row>
    <row r="3355" spans="1:11" x14ac:dyDescent="0.3">
      <c r="A3355" s="132"/>
      <c r="B3355" s="132"/>
      <c r="C3355" s="132"/>
      <c r="D3355" s="102"/>
      <c r="E3355" s="102"/>
      <c r="J3355" s="102"/>
      <c r="K3355" s="102"/>
    </row>
    <row r="3356" spans="1:11" x14ac:dyDescent="0.3">
      <c r="A3356" s="132"/>
      <c r="B3356" s="132"/>
      <c r="C3356" s="132"/>
      <c r="D3356" s="102"/>
      <c r="E3356" s="102"/>
      <c r="J3356" s="102"/>
      <c r="K3356" s="102"/>
    </row>
    <row r="3357" spans="1:11" x14ac:dyDescent="0.3">
      <c r="A3357" s="132"/>
      <c r="B3357" s="132"/>
      <c r="C3357" s="132"/>
      <c r="D3357" s="102"/>
      <c r="E3357" s="102"/>
      <c r="J3357" s="102"/>
      <c r="K3357" s="102"/>
    </row>
    <row r="3358" spans="1:11" x14ac:dyDescent="0.3">
      <c r="A3358" s="132"/>
      <c r="B3358" s="132"/>
      <c r="C3358" s="132"/>
      <c r="D3358" s="102"/>
      <c r="E3358" s="102"/>
      <c r="J3358" s="102"/>
      <c r="K3358" s="102"/>
    </row>
    <row r="3359" spans="1:11" x14ac:dyDescent="0.3">
      <c r="A3359" s="132"/>
      <c r="B3359" s="132"/>
      <c r="C3359" s="132"/>
      <c r="D3359" s="102"/>
      <c r="E3359" s="102"/>
      <c r="J3359" s="102"/>
      <c r="K3359" s="102"/>
    </row>
    <row r="3360" spans="1:11" x14ac:dyDescent="0.3">
      <c r="A3360" s="132"/>
      <c r="B3360" s="132"/>
      <c r="C3360" s="132"/>
      <c r="D3360" s="102"/>
      <c r="E3360" s="102"/>
      <c r="J3360" s="102"/>
      <c r="K3360" s="102"/>
    </row>
    <row r="3361" spans="1:11" x14ac:dyDescent="0.3">
      <c r="A3361" s="132"/>
      <c r="B3361" s="132"/>
      <c r="C3361" s="132"/>
      <c r="D3361" s="102"/>
      <c r="E3361" s="102"/>
      <c r="J3361" s="102"/>
      <c r="K3361" s="102"/>
    </row>
    <row r="3362" spans="1:11" x14ac:dyDescent="0.3">
      <c r="A3362" s="132"/>
      <c r="B3362" s="132"/>
      <c r="C3362" s="132"/>
      <c r="D3362" s="102"/>
      <c r="E3362" s="102"/>
      <c r="J3362" s="102"/>
      <c r="K3362" s="102"/>
    </row>
    <row r="3363" spans="1:11" x14ac:dyDescent="0.3">
      <c r="A3363" s="132"/>
      <c r="B3363" s="132"/>
      <c r="C3363" s="132"/>
      <c r="D3363" s="102"/>
      <c r="E3363" s="102"/>
      <c r="J3363" s="102"/>
      <c r="K3363" s="102"/>
    </row>
    <row r="3364" spans="1:11" x14ac:dyDescent="0.3">
      <c r="A3364" s="132"/>
      <c r="B3364" s="132"/>
      <c r="C3364" s="132"/>
      <c r="D3364" s="102"/>
      <c r="E3364" s="102"/>
      <c r="J3364" s="102"/>
      <c r="K3364" s="102"/>
    </row>
    <row r="3365" spans="1:11" x14ac:dyDescent="0.3">
      <c r="A3365" s="132"/>
      <c r="B3365" s="132"/>
      <c r="C3365" s="132"/>
      <c r="D3365" s="102"/>
      <c r="E3365" s="102"/>
      <c r="J3365" s="102"/>
      <c r="K3365" s="102"/>
    </row>
    <row r="3366" spans="1:11" x14ac:dyDescent="0.3">
      <c r="A3366" s="132"/>
      <c r="B3366" s="132"/>
      <c r="C3366" s="132"/>
      <c r="D3366" s="102"/>
      <c r="E3366" s="102"/>
      <c r="J3366" s="102"/>
      <c r="K3366" s="102"/>
    </row>
    <row r="3367" spans="1:11" x14ac:dyDescent="0.3">
      <c r="A3367" s="132"/>
      <c r="B3367" s="132"/>
      <c r="C3367" s="132"/>
      <c r="D3367" s="102"/>
      <c r="E3367" s="102"/>
      <c r="J3367" s="102"/>
      <c r="K3367" s="102"/>
    </row>
    <row r="3368" spans="1:11" x14ac:dyDescent="0.3">
      <c r="A3368" s="132"/>
      <c r="B3368" s="132"/>
      <c r="C3368" s="132"/>
      <c r="D3368" s="102"/>
      <c r="E3368" s="102"/>
      <c r="J3368" s="102"/>
      <c r="K3368" s="102"/>
    </row>
    <row r="3369" spans="1:11" x14ac:dyDescent="0.3">
      <c r="A3369" s="132"/>
      <c r="B3369" s="132"/>
      <c r="C3369" s="132"/>
      <c r="D3369" s="102"/>
      <c r="E3369" s="102"/>
      <c r="J3369" s="102"/>
      <c r="K3369" s="102"/>
    </row>
    <row r="3370" spans="1:11" x14ac:dyDescent="0.3">
      <c r="A3370" s="132"/>
      <c r="B3370" s="132"/>
      <c r="C3370" s="132"/>
      <c r="D3370" s="102"/>
      <c r="E3370" s="102"/>
      <c r="J3370" s="102"/>
      <c r="K3370" s="102"/>
    </row>
    <row r="3371" spans="1:11" x14ac:dyDescent="0.3">
      <c r="A3371" s="132"/>
      <c r="B3371" s="132"/>
      <c r="C3371" s="132"/>
      <c r="D3371" s="102"/>
      <c r="E3371" s="102"/>
      <c r="J3371" s="102"/>
      <c r="K3371" s="102"/>
    </row>
    <row r="3372" spans="1:11" x14ac:dyDescent="0.3">
      <c r="A3372" s="132"/>
      <c r="B3372" s="132"/>
      <c r="C3372" s="132"/>
      <c r="D3372" s="102"/>
      <c r="E3372" s="102"/>
      <c r="J3372" s="102"/>
      <c r="K3372" s="102"/>
    </row>
    <row r="3373" spans="1:11" x14ac:dyDescent="0.3">
      <c r="A3373" s="132"/>
      <c r="B3373" s="132"/>
      <c r="C3373" s="132"/>
      <c r="D3373" s="102"/>
      <c r="E3373" s="102"/>
      <c r="J3373" s="102"/>
      <c r="K3373" s="102"/>
    </row>
    <row r="3374" spans="1:11" x14ac:dyDescent="0.3">
      <c r="A3374" s="132"/>
      <c r="B3374" s="132"/>
      <c r="C3374" s="132"/>
      <c r="D3374" s="102"/>
      <c r="E3374" s="102"/>
      <c r="J3374" s="102"/>
      <c r="K3374" s="102"/>
    </row>
    <row r="3375" spans="1:11" x14ac:dyDescent="0.3">
      <c r="A3375" s="132"/>
      <c r="B3375" s="132"/>
      <c r="C3375" s="132"/>
      <c r="D3375" s="102"/>
      <c r="E3375" s="102"/>
      <c r="J3375" s="102"/>
      <c r="K3375" s="102"/>
    </row>
    <row r="3376" spans="1:11" x14ac:dyDescent="0.3">
      <c r="A3376" s="132"/>
      <c r="B3376" s="132"/>
      <c r="C3376" s="132"/>
      <c r="D3376" s="102"/>
      <c r="E3376" s="102"/>
      <c r="J3376" s="102"/>
      <c r="K3376" s="102"/>
    </row>
    <row r="3377" spans="1:11" x14ac:dyDescent="0.3">
      <c r="A3377" s="132"/>
      <c r="B3377" s="132"/>
      <c r="C3377" s="132"/>
      <c r="D3377" s="102"/>
      <c r="E3377" s="102"/>
      <c r="J3377" s="102"/>
      <c r="K3377" s="102"/>
    </row>
    <row r="3378" spans="1:11" x14ac:dyDescent="0.3">
      <c r="A3378" s="132"/>
      <c r="B3378" s="132"/>
      <c r="C3378" s="132"/>
      <c r="D3378" s="102"/>
      <c r="E3378" s="102"/>
      <c r="J3378" s="102"/>
      <c r="K3378" s="102"/>
    </row>
    <row r="3379" spans="1:11" x14ac:dyDescent="0.3">
      <c r="A3379" s="132"/>
      <c r="B3379" s="132"/>
      <c r="C3379" s="132"/>
      <c r="D3379" s="102"/>
      <c r="E3379" s="102"/>
      <c r="J3379" s="102"/>
      <c r="K3379" s="102"/>
    </row>
    <row r="3380" spans="1:11" x14ac:dyDescent="0.3">
      <c r="A3380" s="132"/>
      <c r="B3380" s="132"/>
      <c r="C3380" s="132"/>
      <c r="D3380" s="102"/>
      <c r="E3380" s="102"/>
      <c r="J3380" s="102"/>
      <c r="K3380" s="102"/>
    </row>
    <row r="3381" spans="1:11" x14ac:dyDescent="0.3">
      <c r="A3381" s="132"/>
      <c r="B3381" s="132"/>
      <c r="C3381" s="132"/>
      <c r="D3381" s="102"/>
      <c r="E3381" s="102"/>
      <c r="J3381" s="102"/>
      <c r="K3381" s="102"/>
    </row>
    <row r="3382" spans="1:11" x14ac:dyDescent="0.3">
      <c r="A3382" s="132"/>
      <c r="B3382" s="132"/>
      <c r="C3382" s="132"/>
      <c r="D3382" s="102"/>
      <c r="E3382" s="102"/>
      <c r="J3382" s="102"/>
      <c r="K3382" s="102"/>
    </row>
    <row r="3383" spans="1:11" x14ac:dyDescent="0.3">
      <c r="A3383" s="132"/>
      <c r="B3383" s="132"/>
      <c r="C3383" s="132"/>
      <c r="D3383" s="102"/>
      <c r="E3383" s="102"/>
      <c r="J3383" s="102"/>
      <c r="K3383" s="102"/>
    </row>
    <row r="3384" spans="1:11" x14ac:dyDescent="0.3">
      <c r="A3384" s="132"/>
      <c r="B3384" s="132"/>
      <c r="C3384" s="132"/>
      <c r="D3384" s="102"/>
      <c r="E3384" s="102"/>
      <c r="J3384" s="102"/>
      <c r="K3384" s="102"/>
    </row>
    <row r="3385" spans="1:11" x14ac:dyDescent="0.3">
      <c r="A3385" s="132"/>
      <c r="B3385" s="132"/>
      <c r="C3385" s="132"/>
      <c r="D3385" s="102"/>
      <c r="E3385" s="102"/>
      <c r="J3385" s="102"/>
      <c r="K3385" s="102"/>
    </row>
    <row r="3386" spans="1:11" x14ac:dyDescent="0.3">
      <c r="A3386" s="132"/>
      <c r="B3386" s="132"/>
      <c r="C3386" s="132"/>
      <c r="D3386" s="102"/>
      <c r="E3386" s="102"/>
      <c r="J3386" s="102"/>
      <c r="K3386" s="102"/>
    </row>
    <row r="3387" spans="1:11" x14ac:dyDescent="0.3">
      <c r="A3387" s="132"/>
      <c r="B3387" s="132"/>
      <c r="C3387" s="132"/>
      <c r="D3387" s="102"/>
      <c r="E3387" s="102"/>
      <c r="J3387" s="102"/>
      <c r="K3387" s="102"/>
    </row>
    <row r="3388" spans="1:11" x14ac:dyDescent="0.3">
      <c r="A3388" s="132"/>
      <c r="B3388" s="132"/>
      <c r="C3388" s="132"/>
      <c r="D3388" s="102"/>
      <c r="E3388" s="102"/>
      <c r="J3388" s="102"/>
      <c r="K3388" s="102"/>
    </row>
    <row r="3389" spans="1:11" x14ac:dyDescent="0.3">
      <c r="A3389" s="132"/>
      <c r="B3389" s="132"/>
      <c r="C3389" s="132"/>
      <c r="D3389" s="102"/>
      <c r="E3389" s="102"/>
      <c r="J3389" s="102"/>
      <c r="K3389" s="102"/>
    </row>
    <row r="3390" spans="1:11" x14ac:dyDescent="0.3">
      <c r="A3390" s="132"/>
      <c r="B3390" s="132"/>
      <c r="C3390" s="132"/>
      <c r="D3390" s="102"/>
      <c r="E3390" s="102"/>
      <c r="J3390" s="102"/>
      <c r="K3390" s="102"/>
    </row>
    <row r="3391" spans="1:11" x14ac:dyDescent="0.3">
      <c r="A3391" s="132"/>
      <c r="B3391" s="132"/>
      <c r="C3391" s="132"/>
      <c r="D3391" s="102"/>
      <c r="E3391" s="102"/>
      <c r="J3391" s="102"/>
      <c r="K3391" s="102"/>
    </row>
    <row r="3392" spans="1:11" x14ac:dyDescent="0.3">
      <c r="A3392" s="132"/>
      <c r="B3392" s="132"/>
      <c r="C3392" s="132"/>
      <c r="D3392" s="102"/>
      <c r="E3392" s="102"/>
      <c r="J3392" s="102"/>
      <c r="K3392" s="102"/>
    </row>
    <row r="3393" spans="1:11" x14ac:dyDescent="0.3">
      <c r="A3393" s="132"/>
      <c r="B3393" s="132"/>
      <c r="C3393" s="132"/>
      <c r="D3393" s="102"/>
      <c r="E3393" s="102"/>
      <c r="J3393" s="102"/>
      <c r="K3393" s="102"/>
    </row>
    <row r="3394" spans="1:11" x14ac:dyDescent="0.3">
      <c r="A3394" s="132"/>
      <c r="B3394" s="132"/>
      <c r="C3394" s="132"/>
      <c r="D3394" s="102"/>
      <c r="E3394" s="102"/>
      <c r="J3394" s="102"/>
      <c r="K3394" s="102"/>
    </row>
    <row r="3395" spans="1:11" x14ac:dyDescent="0.3">
      <c r="A3395" s="132"/>
      <c r="B3395" s="132"/>
      <c r="C3395" s="132"/>
      <c r="D3395" s="102"/>
      <c r="E3395" s="102"/>
      <c r="J3395" s="102"/>
      <c r="K3395" s="102"/>
    </row>
    <row r="3396" spans="1:11" x14ac:dyDescent="0.3">
      <c r="A3396" s="132"/>
      <c r="B3396" s="132"/>
      <c r="C3396" s="132"/>
      <c r="D3396" s="102"/>
      <c r="E3396" s="102"/>
      <c r="J3396" s="102"/>
      <c r="K3396" s="102"/>
    </row>
    <row r="3397" spans="1:11" x14ac:dyDescent="0.3">
      <c r="A3397" s="132"/>
      <c r="B3397" s="132"/>
      <c r="C3397" s="132"/>
      <c r="D3397" s="102"/>
      <c r="E3397" s="102"/>
      <c r="J3397" s="102"/>
      <c r="K3397" s="102"/>
    </row>
    <row r="3398" spans="1:11" x14ac:dyDescent="0.3">
      <c r="A3398" s="132"/>
      <c r="B3398" s="132"/>
      <c r="C3398" s="132"/>
      <c r="D3398" s="102"/>
      <c r="E3398" s="102"/>
      <c r="J3398" s="102"/>
      <c r="K3398" s="102"/>
    </row>
    <row r="3399" spans="1:11" x14ac:dyDescent="0.3">
      <c r="A3399" s="132"/>
      <c r="B3399" s="132"/>
      <c r="C3399" s="132"/>
      <c r="D3399" s="102"/>
      <c r="E3399" s="102"/>
      <c r="J3399" s="102"/>
      <c r="K3399" s="102"/>
    </row>
    <row r="3400" spans="1:11" x14ac:dyDescent="0.3">
      <c r="A3400" s="132"/>
      <c r="B3400" s="132"/>
      <c r="C3400" s="132"/>
      <c r="D3400" s="102"/>
      <c r="E3400" s="102"/>
      <c r="J3400" s="102"/>
      <c r="K3400" s="102"/>
    </row>
    <row r="3401" spans="1:11" x14ac:dyDescent="0.3">
      <c r="A3401" s="132"/>
      <c r="B3401" s="132"/>
      <c r="C3401" s="132"/>
      <c r="D3401" s="102"/>
      <c r="E3401" s="102"/>
      <c r="J3401" s="102"/>
      <c r="K3401" s="102"/>
    </row>
    <row r="3402" spans="1:11" x14ac:dyDescent="0.3">
      <c r="A3402" s="132"/>
      <c r="B3402" s="132"/>
      <c r="C3402" s="132"/>
      <c r="D3402" s="102"/>
      <c r="E3402" s="102"/>
      <c r="J3402" s="102"/>
      <c r="K3402" s="102"/>
    </row>
    <row r="3403" spans="1:11" x14ac:dyDescent="0.3">
      <c r="A3403" s="132"/>
      <c r="B3403" s="132"/>
      <c r="C3403" s="132"/>
      <c r="D3403" s="102"/>
      <c r="E3403" s="102"/>
      <c r="J3403" s="102"/>
      <c r="K3403" s="102"/>
    </row>
    <row r="3404" spans="1:11" x14ac:dyDescent="0.3">
      <c r="A3404" s="132"/>
      <c r="B3404" s="132"/>
      <c r="C3404" s="132"/>
      <c r="D3404" s="102"/>
      <c r="E3404" s="102"/>
      <c r="J3404" s="102"/>
      <c r="K3404" s="102"/>
    </row>
    <row r="3405" spans="1:11" x14ac:dyDescent="0.3">
      <c r="A3405" s="132"/>
      <c r="B3405" s="132"/>
      <c r="C3405" s="132"/>
      <c r="D3405" s="102"/>
      <c r="E3405" s="102"/>
      <c r="J3405" s="102"/>
      <c r="K3405" s="102"/>
    </row>
    <row r="3406" spans="1:11" x14ac:dyDescent="0.3">
      <c r="A3406" s="132"/>
      <c r="B3406" s="132"/>
      <c r="C3406" s="132"/>
      <c r="D3406" s="102"/>
      <c r="E3406" s="102"/>
      <c r="J3406" s="102"/>
      <c r="K3406" s="102"/>
    </row>
    <row r="3407" spans="1:11" x14ac:dyDescent="0.3">
      <c r="A3407" s="132"/>
      <c r="B3407" s="132"/>
      <c r="C3407" s="132"/>
      <c r="D3407" s="102"/>
      <c r="E3407" s="102"/>
      <c r="J3407" s="102"/>
      <c r="K3407" s="102"/>
    </row>
    <row r="3408" spans="1:11" x14ac:dyDescent="0.3">
      <c r="A3408" s="132"/>
      <c r="B3408" s="132"/>
      <c r="C3408" s="132"/>
      <c r="D3408" s="102"/>
      <c r="E3408" s="102"/>
      <c r="J3408" s="102"/>
      <c r="K3408" s="102"/>
    </row>
    <row r="3409" spans="1:11" x14ac:dyDescent="0.3">
      <c r="A3409" s="132"/>
      <c r="B3409" s="132"/>
      <c r="C3409" s="132"/>
      <c r="D3409" s="102"/>
      <c r="E3409" s="102"/>
      <c r="J3409" s="102"/>
      <c r="K3409" s="102"/>
    </row>
    <row r="3410" spans="1:11" x14ac:dyDescent="0.3">
      <c r="A3410" s="132"/>
      <c r="B3410" s="132"/>
      <c r="C3410" s="132"/>
      <c r="D3410" s="102"/>
      <c r="E3410" s="102"/>
      <c r="J3410" s="102"/>
      <c r="K3410" s="102"/>
    </row>
    <row r="3411" spans="1:11" x14ac:dyDescent="0.3">
      <c r="A3411" s="132"/>
      <c r="B3411" s="132"/>
      <c r="C3411" s="132"/>
      <c r="D3411" s="102"/>
      <c r="E3411" s="102"/>
      <c r="J3411" s="102"/>
      <c r="K3411" s="102"/>
    </row>
    <row r="3412" spans="1:11" x14ac:dyDescent="0.3">
      <c r="A3412" s="132"/>
      <c r="B3412" s="132"/>
      <c r="C3412" s="132"/>
      <c r="D3412" s="102"/>
      <c r="E3412" s="102"/>
      <c r="J3412" s="102"/>
      <c r="K3412" s="102"/>
    </row>
    <row r="3413" spans="1:11" x14ac:dyDescent="0.3">
      <c r="A3413" s="132"/>
      <c r="B3413" s="132"/>
      <c r="C3413" s="132"/>
      <c r="D3413" s="102"/>
      <c r="E3413" s="102"/>
      <c r="J3413" s="102"/>
      <c r="K3413" s="102"/>
    </row>
    <row r="3414" spans="1:11" x14ac:dyDescent="0.3">
      <c r="A3414" s="132"/>
      <c r="B3414" s="132"/>
      <c r="C3414" s="132"/>
      <c r="D3414" s="102"/>
      <c r="E3414" s="102"/>
      <c r="J3414" s="102"/>
      <c r="K3414" s="102"/>
    </row>
    <row r="3415" spans="1:11" x14ac:dyDescent="0.3">
      <c r="A3415" s="132"/>
      <c r="B3415" s="132"/>
      <c r="C3415" s="132"/>
      <c r="D3415" s="102"/>
      <c r="E3415" s="102"/>
      <c r="J3415" s="102"/>
      <c r="K3415" s="102"/>
    </row>
    <row r="3416" spans="1:11" x14ac:dyDescent="0.3">
      <c r="A3416" s="132"/>
      <c r="B3416" s="132"/>
      <c r="C3416" s="132"/>
      <c r="D3416" s="102"/>
      <c r="E3416" s="102"/>
      <c r="J3416" s="102"/>
      <c r="K3416" s="102"/>
    </row>
    <row r="3417" spans="1:11" x14ac:dyDescent="0.3">
      <c r="A3417" s="132"/>
      <c r="B3417" s="132"/>
      <c r="C3417" s="132"/>
      <c r="D3417" s="102"/>
      <c r="E3417" s="102"/>
      <c r="J3417" s="102"/>
      <c r="K3417" s="102"/>
    </row>
    <row r="3418" spans="1:11" x14ac:dyDescent="0.3">
      <c r="A3418" s="132"/>
      <c r="B3418" s="132"/>
      <c r="C3418" s="132"/>
      <c r="D3418" s="102"/>
      <c r="E3418" s="102"/>
      <c r="J3418" s="102"/>
      <c r="K3418" s="102"/>
    </row>
    <row r="3419" spans="1:11" x14ac:dyDescent="0.3">
      <c r="A3419" s="132"/>
      <c r="B3419" s="132"/>
      <c r="C3419" s="132"/>
      <c r="D3419" s="102"/>
      <c r="E3419" s="102"/>
      <c r="J3419" s="102"/>
      <c r="K3419" s="102"/>
    </row>
    <row r="3420" spans="1:11" x14ac:dyDescent="0.3">
      <c r="A3420" s="132"/>
      <c r="B3420" s="132"/>
      <c r="C3420" s="132"/>
      <c r="D3420" s="102"/>
      <c r="E3420" s="102"/>
      <c r="J3420" s="102"/>
      <c r="K3420" s="102"/>
    </row>
    <row r="3421" spans="1:11" x14ac:dyDescent="0.3">
      <c r="A3421" s="132"/>
      <c r="B3421" s="132"/>
      <c r="C3421" s="132"/>
      <c r="D3421" s="102"/>
      <c r="E3421" s="102"/>
      <c r="J3421" s="102"/>
      <c r="K3421" s="102"/>
    </row>
    <row r="3422" spans="1:11" x14ac:dyDescent="0.3">
      <c r="A3422" s="132"/>
      <c r="B3422" s="132"/>
      <c r="C3422" s="132"/>
      <c r="D3422" s="102"/>
      <c r="E3422" s="102"/>
      <c r="J3422" s="102"/>
      <c r="K3422" s="102"/>
    </row>
    <row r="3423" spans="1:11" x14ac:dyDescent="0.3">
      <c r="A3423" s="132"/>
      <c r="B3423" s="132"/>
      <c r="C3423" s="132"/>
      <c r="D3423" s="102"/>
      <c r="E3423" s="102"/>
      <c r="J3423" s="102"/>
      <c r="K3423" s="102"/>
    </row>
    <row r="3424" spans="1:11" x14ac:dyDescent="0.3">
      <c r="A3424" s="132"/>
      <c r="B3424" s="132"/>
      <c r="C3424" s="132"/>
      <c r="D3424" s="102"/>
      <c r="E3424" s="102"/>
      <c r="J3424" s="102"/>
      <c r="K3424" s="102"/>
    </row>
    <row r="3425" spans="1:11" x14ac:dyDescent="0.3">
      <c r="A3425" s="132"/>
      <c r="B3425" s="132"/>
      <c r="C3425" s="132"/>
      <c r="D3425" s="102"/>
      <c r="E3425" s="102"/>
      <c r="J3425" s="102"/>
      <c r="K3425" s="102"/>
    </row>
    <row r="3426" spans="1:11" x14ac:dyDescent="0.3">
      <c r="A3426" s="132"/>
      <c r="B3426" s="132"/>
      <c r="C3426" s="132"/>
      <c r="D3426" s="102"/>
      <c r="E3426" s="102"/>
      <c r="J3426" s="102"/>
      <c r="K3426" s="102"/>
    </row>
    <row r="3427" spans="1:11" x14ac:dyDescent="0.3">
      <c r="A3427" s="132"/>
      <c r="B3427" s="132"/>
      <c r="C3427" s="132"/>
      <c r="D3427" s="102"/>
      <c r="E3427" s="102"/>
      <c r="J3427" s="102"/>
      <c r="K3427" s="102"/>
    </row>
    <row r="3428" spans="1:11" x14ac:dyDescent="0.3">
      <c r="A3428" s="132"/>
      <c r="B3428" s="132"/>
      <c r="C3428" s="132"/>
      <c r="D3428" s="102"/>
      <c r="E3428" s="102"/>
      <c r="J3428" s="102"/>
      <c r="K3428" s="102"/>
    </row>
    <row r="3429" spans="1:11" x14ac:dyDescent="0.3">
      <c r="A3429" s="132"/>
      <c r="B3429" s="132"/>
      <c r="C3429" s="132"/>
      <c r="D3429" s="102"/>
      <c r="E3429" s="102"/>
      <c r="J3429" s="102"/>
      <c r="K3429" s="102"/>
    </row>
    <row r="3430" spans="1:11" x14ac:dyDescent="0.3">
      <c r="A3430" s="132"/>
      <c r="B3430" s="132"/>
      <c r="C3430" s="132"/>
      <c r="D3430" s="102"/>
      <c r="E3430" s="102"/>
      <c r="J3430" s="102"/>
      <c r="K3430" s="102"/>
    </row>
    <row r="3431" spans="1:11" x14ac:dyDescent="0.3">
      <c r="A3431" s="132"/>
      <c r="B3431" s="132"/>
      <c r="C3431" s="132"/>
      <c r="D3431" s="102"/>
      <c r="E3431" s="102"/>
      <c r="J3431" s="102"/>
      <c r="K3431" s="102"/>
    </row>
    <row r="3432" spans="1:11" x14ac:dyDescent="0.3">
      <c r="A3432" s="132"/>
      <c r="B3432" s="132"/>
      <c r="C3432" s="132"/>
      <c r="D3432" s="102"/>
      <c r="E3432" s="102"/>
      <c r="J3432" s="102"/>
      <c r="K3432" s="102"/>
    </row>
    <row r="3433" spans="1:11" x14ac:dyDescent="0.3">
      <c r="A3433" s="132"/>
      <c r="B3433" s="132"/>
      <c r="C3433" s="132"/>
      <c r="D3433" s="102"/>
      <c r="E3433" s="102"/>
      <c r="J3433" s="102"/>
      <c r="K3433" s="102"/>
    </row>
    <row r="3434" spans="1:11" x14ac:dyDescent="0.3">
      <c r="A3434" s="132"/>
      <c r="B3434" s="132"/>
      <c r="C3434" s="132"/>
      <c r="D3434" s="102"/>
      <c r="E3434" s="102"/>
      <c r="J3434" s="102"/>
      <c r="K3434" s="102"/>
    </row>
    <row r="3435" spans="1:11" x14ac:dyDescent="0.3">
      <c r="A3435" s="132"/>
      <c r="B3435" s="132"/>
      <c r="C3435" s="132"/>
      <c r="D3435" s="102"/>
      <c r="E3435" s="102"/>
      <c r="J3435" s="102"/>
      <c r="K3435" s="102"/>
    </row>
    <row r="3436" spans="1:11" x14ac:dyDescent="0.3">
      <c r="A3436" s="132"/>
      <c r="B3436" s="132"/>
      <c r="C3436" s="132"/>
      <c r="D3436" s="102"/>
      <c r="E3436" s="102"/>
      <c r="J3436" s="102"/>
      <c r="K3436" s="102"/>
    </row>
    <row r="3437" spans="1:11" x14ac:dyDescent="0.3">
      <c r="A3437" s="132"/>
      <c r="B3437" s="132"/>
      <c r="C3437" s="132"/>
      <c r="D3437" s="102"/>
      <c r="E3437" s="102"/>
      <c r="J3437" s="102"/>
      <c r="K3437" s="102"/>
    </row>
    <row r="3438" spans="1:11" x14ac:dyDescent="0.3">
      <c r="A3438" s="132"/>
      <c r="B3438" s="132"/>
      <c r="C3438" s="132"/>
      <c r="D3438" s="102"/>
      <c r="E3438" s="102"/>
      <c r="J3438" s="102"/>
      <c r="K3438" s="102"/>
    </row>
    <row r="3439" spans="1:11" x14ac:dyDescent="0.3">
      <c r="A3439" s="132"/>
      <c r="B3439" s="132"/>
      <c r="C3439" s="132"/>
      <c r="D3439" s="102"/>
      <c r="E3439" s="102"/>
      <c r="J3439" s="102"/>
      <c r="K3439" s="102"/>
    </row>
    <row r="3440" spans="1:11" x14ac:dyDescent="0.3">
      <c r="A3440" s="132"/>
      <c r="B3440" s="132"/>
      <c r="C3440" s="132"/>
      <c r="D3440" s="102"/>
      <c r="E3440" s="102"/>
      <c r="J3440" s="102"/>
      <c r="K3440" s="102"/>
    </row>
    <row r="3441" spans="1:11" x14ac:dyDescent="0.3">
      <c r="A3441" s="132"/>
      <c r="B3441" s="132"/>
      <c r="C3441" s="132"/>
      <c r="D3441" s="102"/>
      <c r="E3441" s="102"/>
      <c r="J3441" s="102"/>
      <c r="K3441" s="102"/>
    </row>
    <row r="3442" spans="1:11" x14ac:dyDescent="0.3">
      <c r="A3442" s="132"/>
      <c r="B3442" s="132"/>
      <c r="C3442" s="132"/>
      <c r="D3442" s="102"/>
      <c r="E3442" s="102"/>
      <c r="J3442" s="102"/>
      <c r="K3442" s="102"/>
    </row>
    <row r="3443" spans="1:11" x14ac:dyDescent="0.3">
      <c r="A3443" s="132"/>
      <c r="B3443" s="132"/>
      <c r="C3443" s="132"/>
      <c r="D3443" s="102"/>
      <c r="E3443" s="102"/>
      <c r="J3443" s="102"/>
      <c r="K3443" s="102"/>
    </row>
    <row r="3444" spans="1:11" x14ac:dyDescent="0.3">
      <c r="A3444" s="132"/>
      <c r="B3444" s="132"/>
      <c r="C3444" s="132"/>
      <c r="D3444" s="102"/>
      <c r="E3444" s="102"/>
      <c r="J3444" s="102"/>
      <c r="K3444" s="102"/>
    </row>
    <row r="3445" spans="1:11" x14ac:dyDescent="0.3">
      <c r="A3445" s="132"/>
      <c r="B3445" s="132"/>
      <c r="C3445" s="132"/>
      <c r="D3445" s="102"/>
      <c r="E3445" s="102"/>
      <c r="J3445" s="102"/>
      <c r="K3445" s="102"/>
    </row>
    <row r="3446" spans="1:11" x14ac:dyDescent="0.3">
      <c r="A3446" s="132"/>
      <c r="B3446" s="132"/>
      <c r="C3446" s="132"/>
      <c r="D3446" s="102"/>
      <c r="E3446" s="102"/>
      <c r="J3446" s="102"/>
      <c r="K3446" s="102"/>
    </row>
    <row r="3447" spans="1:11" x14ac:dyDescent="0.3">
      <c r="A3447" s="132"/>
      <c r="B3447" s="132"/>
      <c r="C3447" s="132"/>
      <c r="D3447" s="102"/>
      <c r="E3447" s="102"/>
      <c r="J3447" s="102"/>
      <c r="K3447" s="102"/>
    </row>
    <row r="3448" spans="1:11" x14ac:dyDescent="0.3">
      <c r="A3448" s="132"/>
      <c r="B3448" s="132"/>
      <c r="C3448" s="132"/>
      <c r="D3448" s="102"/>
      <c r="E3448" s="102"/>
      <c r="J3448" s="102"/>
      <c r="K3448" s="102"/>
    </row>
    <row r="3449" spans="1:11" x14ac:dyDescent="0.3">
      <c r="A3449" s="132"/>
      <c r="B3449" s="132"/>
      <c r="C3449" s="132"/>
      <c r="D3449" s="102"/>
      <c r="E3449" s="102"/>
      <c r="J3449" s="102"/>
      <c r="K3449" s="102"/>
    </row>
    <row r="3450" spans="1:11" x14ac:dyDescent="0.3">
      <c r="A3450" s="132"/>
      <c r="B3450" s="132"/>
      <c r="C3450" s="132"/>
      <c r="D3450" s="102"/>
      <c r="E3450" s="102"/>
      <c r="J3450" s="102"/>
      <c r="K3450" s="102"/>
    </row>
    <row r="3451" spans="1:11" x14ac:dyDescent="0.3">
      <c r="A3451" s="132"/>
      <c r="B3451" s="132"/>
      <c r="C3451" s="132"/>
      <c r="D3451" s="102"/>
      <c r="E3451" s="102"/>
      <c r="J3451" s="102"/>
      <c r="K3451" s="102"/>
    </row>
    <row r="3452" spans="1:11" x14ac:dyDescent="0.3">
      <c r="A3452" s="132"/>
      <c r="B3452" s="132"/>
      <c r="C3452" s="132"/>
      <c r="D3452" s="102"/>
      <c r="E3452" s="102"/>
      <c r="J3452" s="102"/>
      <c r="K3452" s="102"/>
    </row>
    <row r="3453" spans="1:11" x14ac:dyDescent="0.3">
      <c r="A3453" s="132"/>
      <c r="B3453" s="132"/>
      <c r="C3453" s="132"/>
      <c r="D3453" s="102"/>
      <c r="E3453" s="102"/>
      <c r="J3453" s="102"/>
      <c r="K3453" s="102"/>
    </row>
    <row r="3454" spans="1:11" x14ac:dyDescent="0.3">
      <c r="A3454" s="132"/>
      <c r="B3454" s="132"/>
      <c r="C3454" s="132"/>
      <c r="D3454" s="102"/>
      <c r="E3454" s="102"/>
      <c r="J3454" s="102"/>
      <c r="K3454" s="102"/>
    </row>
    <row r="3455" spans="1:11" x14ac:dyDescent="0.3">
      <c r="A3455" s="132"/>
      <c r="B3455" s="132"/>
      <c r="C3455" s="132"/>
      <c r="D3455" s="102"/>
      <c r="E3455" s="102"/>
      <c r="J3455" s="102"/>
      <c r="K3455" s="102"/>
    </row>
    <row r="3456" spans="1:11" x14ac:dyDescent="0.3">
      <c r="A3456" s="132"/>
      <c r="B3456" s="132"/>
      <c r="C3456" s="132"/>
      <c r="D3456" s="102"/>
      <c r="E3456" s="102"/>
      <c r="J3456" s="102"/>
      <c r="K3456" s="102"/>
    </row>
    <row r="3457" spans="1:11" x14ac:dyDescent="0.3">
      <c r="A3457" s="132"/>
      <c r="B3457" s="132"/>
      <c r="C3457" s="132"/>
      <c r="D3457" s="102"/>
      <c r="E3457" s="102"/>
      <c r="J3457" s="102"/>
      <c r="K3457" s="102"/>
    </row>
    <row r="3458" spans="1:11" x14ac:dyDescent="0.3">
      <c r="A3458" s="132"/>
      <c r="B3458" s="132"/>
      <c r="C3458" s="132"/>
      <c r="D3458" s="102"/>
      <c r="E3458" s="102"/>
      <c r="J3458" s="102"/>
      <c r="K3458" s="102"/>
    </row>
    <row r="3459" spans="1:11" x14ac:dyDescent="0.3">
      <c r="A3459" s="132"/>
      <c r="B3459" s="132"/>
      <c r="C3459" s="132"/>
      <c r="D3459" s="102"/>
      <c r="E3459" s="102"/>
      <c r="J3459" s="102"/>
      <c r="K3459" s="102"/>
    </row>
    <row r="3460" spans="1:11" x14ac:dyDescent="0.3">
      <c r="A3460" s="132"/>
      <c r="B3460" s="132"/>
      <c r="C3460" s="132"/>
      <c r="D3460" s="102"/>
      <c r="E3460" s="102"/>
      <c r="J3460" s="102"/>
      <c r="K3460" s="102"/>
    </row>
    <row r="3461" spans="1:11" x14ac:dyDescent="0.3">
      <c r="A3461" s="132"/>
      <c r="B3461" s="132"/>
      <c r="C3461" s="132"/>
      <c r="D3461" s="102"/>
      <c r="E3461" s="102"/>
      <c r="J3461" s="102"/>
      <c r="K3461" s="102"/>
    </row>
    <row r="3462" spans="1:11" x14ac:dyDescent="0.3">
      <c r="A3462" s="132"/>
      <c r="B3462" s="132"/>
      <c r="C3462" s="132"/>
      <c r="D3462" s="102"/>
      <c r="E3462" s="102"/>
      <c r="J3462" s="102"/>
      <c r="K3462" s="102"/>
    </row>
    <row r="3463" spans="1:11" x14ac:dyDescent="0.3">
      <c r="A3463" s="132"/>
      <c r="B3463" s="132"/>
      <c r="C3463" s="132"/>
      <c r="D3463" s="102"/>
      <c r="E3463" s="102"/>
      <c r="J3463" s="102"/>
      <c r="K3463" s="102"/>
    </row>
    <row r="3464" spans="1:11" x14ac:dyDescent="0.3">
      <c r="A3464" s="132"/>
      <c r="B3464" s="132"/>
      <c r="C3464" s="132"/>
      <c r="D3464" s="102"/>
      <c r="E3464" s="102"/>
      <c r="J3464" s="102"/>
      <c r="K3464" s="102"/>
    </row>
    <row r="3465" spans="1:11" x14ac:dyDescent="0.3">
      <c r="A3465" s="132"/>
      <c r="B3465" s="132"/>
      <c r="C3465" s="132"/>
      <c r="D3465" s="102"/>
      <c r="E3465" s="102"/>
      <c r="J3465" s="102"/>
      <c r="K3465" s="102"/>
    </row>
    <row r="3466" spans="1:11" x14ac:dyDescent="0.3">
      <c r="A3466" s="132"/>
      <c r="B3466" s="132"/>
      <c r="C3466" s="132"/>
      <c r="D3466" s="102"/>
      <c r="E3466" s="102"/>
      <c r="J3466" s="102"/>
      <c r="K3466" s="102"/>
    </row>
    <row r="3467" spans="1:11" x14ac:dyDescent="0.3">
      <c r="A3467" s="132"/>
      <c r="B3467" s="132"/>
      <c r="C3467" s="132"/>
      <c r="D3467" s="102"/>
      <c r="E3467" s="102"/>
      <c r="J3467" s="102"/>
      <c r="K3467" s="102"/>
    </row>
    <row r="3468" spans="1:11" x14ac:dyDescent="0.3">
      <c r="A3468" s="132"/>
      <c r="B3468" s="132"/>
      <c r="C3468" s="132"/>
      <c r="D3468" s="102"/>
      <c r="E3468" s="102"/>
      <c r="J3468" s="102"/>
      <c r="K3468" s="102"/>
    </row>
    <row r="3469" spans="1:11" x14ac:dyDescent="0.3">
      <c r="A3469" s="132"/>
      <c r="B3469" s="132"/>
      <c r="C3469" s="132"/>
      <c r="D3469" s="102"/>
      <c r="E3469" s="102"/>
      <c r="J3469" s="102"/>
      <c r="K3469" s="102"/>
    </row>
    <row r="3470" spans="1:11" x14ac:dyDescent="0.3">
      <c r="A3470" s="132"/>
      <c r="B3470" s="132"/>
      <c r="C3470" s="132"/>
      <c r="D3470" s="102"/>
      <c r="E3470" s="102"/>
      <c r="J3470" s="102"/>
      <c r="K3470" s="102"/>
    </row>
    <row r="3471" spans="1:11" x14ac:dyDescent="0.3">
      <c r="A3471" s="132"/>
      <c r="B3471" s="132"/>
      <c r="C3471" s="132"/>
      <c r="D3471" s="102"/>
      <c r="E3471" s="102"/>
      <c r="J3471" s="102"/>
      <c r="K3471" s="102"/>
    </row>
    <row r="3472" spans="1:11" x14ac:dyDescent="0.3">
      <c r="A3472" s="132"/>
      <c r="B3472" s="132"/>
      <c r="C3472" s="132"/>
      <c r="D3472" s="102"/>
      <c r="E3472" s="102"/>
      <c r="J3472" s="102"/>
      <c r="K3472" s="102"/>
    </row>
    <row r="3473" spans="1:11" x14ac:dyDescent="0.3">
      <c r="A3473" s="132"/>
      <c r="B3473" s="132"/>
      <c r="C3473" s="132"/>
      <c r="D3473" s="102"/>
      <c r="E3473" s="102"/>
      <c r="J3473" s="102"/>
      <c r="K3473" s="102"/>
    </row>
    <row r="3474" spans="1:11" x14ac:dyDescent="0.3">
      <c r="A3474" s="132"/>
      <c r="B3474" s="132"/>
      <c r="C3474" s="132"/>
      <c r="D3474" s="102"/>
      <c r="E3474" s="102"/>
      <c r="J3474" s="102"/>
      <c r="K3474" s="102"/>
    </row>
    <row r="3475" spans="1:11" x14ac:dyDescent="0.3">
      <c r="A3475" s="132"/>
      <c r="B3475" s="132"/>
      <c r="C3475" s="132"/>
      <c r="D3475" s="102"/>
      <c r="E3475" s="102"/>
      <c r="J3475" s="102"/>
      <c r="K3475" s="102"/>
    </row>
    <row r="3476" spans="1:11" x14ac:dyDescent="0.3">
      <c r="A3476" s="132"/>
      <c r="B3476" s="132"/>
      <c r="C3476" s="132"/>
      <c r="D3476" s="102"/>
      <c r="E3476" s="102"/>
      <c r="J3476" s="102"/>
      <c r="K3476" s="102"/>
    </row>
    <row r="3477" spans="1:11" x14ac:dyDescent="0.3">
      <c r="A3477" s="132"/>
      <c r="B3477" s="132"/>
      <c r="C3477" s="132"/>
      <c r="D3477" s="102"/>
      <c r="E3477" s="102"/>
      <c r="J3477" s="102"/>
      <c r="K3477" s="102"/>
    </row>
    <row r="3478" spans="1:11" x14ac:dyDescent="0.3">
      <c r="A3478" s="132"/>
      <c r="B3478" s="132"/>
      <c r="C3478" s="132"/>
      <c r="D3478" s="102"/>
      <c r="E3478" s="102"/>
      <c r="J3478" s="102"/>
      <c r="K3478" s="102"/>
    </row>
    <row r="3479" spans="1:11" x14ac:dyDescent="0.3">
      <c r="A3479" s="132"/>
      <c r="B3479" s="132"/>
      <c r="C3479" s="132"/>
      <c r="D3479" s="102"/>
      <c r="E3479" s="102"/>
      <c r="J3479" s="102"/>
      <c r="K3479" s="102"/>
    </row>
    <row r="3480" spans="1:11" x14ac:dyDescent="0.3">
      <c r="A3480" s="132"/>
      <c r="B3480" s="132"/>
      <c r="C3480" s="132"/>
      <c r="D3480" s="102"/>
      <c r="E3480" s="102"/>
      <c r="J3480" s="102"/>
      <c r="K3480" s="102"/>
    </row>
    <row r="3481" spans="1:11" x14ac:dyDescent="0.3">
      <c r="A3481" s="132"/>
      <c r="B3481" s="132"/>
      <c r="C3481" s="132"/>
      <c r="D3481" s="102"/>
      <c r="E3481" s="102"/>
      <c r="J3481" s="102"/>
      <c r="K3481" s="102"/>
    </row>
    <row r="3482" spans="1:11" x14ac:dyDescent="0.3">
      <c r="A3482" s="132"/>
      <c r="B3482" s="132"/>
      <c r="C3482" s="132"/>
      <c r="D3482" s="102"/>
      <c r="E3482" s="102"/>
      <c r="J3482" s="102"/>
      <c r="K3482" s="102"/>
    </row>
    <row r="3483" spans="1:11" x14ac:dyDescent="0.3">
      <c r="A3483" s="132"/>
      <c r="B3483" s="132"/>
      <c r="C3483" s="132"/>
      <c r="D3483" s="102"/>
      <c r="E3483" s="102"/>
      <c r="J3483" s="102"/>
      <c r="K3483" s="102"/>
    </row>
    <row r="3484" spans="1:11" x14ac:dyDescent="0.3">
      <c r="A3484" s="132"/>
      <c r="B3484" s="132"/>
      <c r="C3484" s="132"/>
      <c r="D3484" s="102"/>
      <c r="E3484" s="102"/>
      <c r="J3484" s="102"/>
      <c r="K3484" s="102"/>
    </row>
    <row r="3485" spans="1:11" x14ac:dyDescent="0.3">
      <c r="A3485" s="132"/>
      <c r="B3485" s="132"/>
      <c r="C3485" s="132"/>
      <c r="D3485" s="102"/>
      <c r="E3485" s="102"/>
      <c r="J3485" s="102"/>
      <c r="K3485" s="102"/>
    </row>
    <row r="3486" spans="1:11" x14ac:dyDescent="0.3">
      <c r="A3486" s="132"/>
      <c r="B3486" s="132"/>
      <c r="C3486" s="132"/>
      <c r="D3486" s="102"/>
      <c r="E3486" s="102"/>
      <c r="J3486" s="102"/>
      <c r="K3486" s="102"/>
    </row>
    <row r="3487" spans="1:11" x14ac:dyDescent="0.3">
      <c r="A3487" s="132"/>
      <c r="B3487" s="132"/>
      <c r="C3487" s="132"/>
      <c r="D3487" s="102"/>
      <c r="E3487" s="102"/>
      <c r="J3487" s="102"/>
      <c r="K3487" s="102"/>
    </row>
    <row r="3488" spans="1:11" x14ac:dyDescent="0.3">
      <c r="A3488" s="132"/>
      <c r="B3488" s="132"/>
      <c r="C3488" s="132"/>
      <c r="D3488" s="102"/>
      <c r="E3488" s="102"/>
      <c r="J3488" s="102"/>
      <c r="K3488" s="102"/>
    </row>
    <row r="3489" spans="1:11" x14ac:dyDescent="0.3">
      <c r="A3489" s="132"/>
      <c r="B3489" s="132"/>
      <c r="C3489" s="132"/>
      <c r="D3489" s="102"/>
      <c r="E3489" s="102"/>
      <c r="J3489" s="102"/>
      <c r="K3489" s="102"/>
    </row>
    <row r="3490" spans="1:11" x14ac:dyDescent="0.3">
      <c r="A3490" s="132"/>
      <c r="B3490" s="132"/>
      <c r="C3490" s="132"/>
      <c r="D3490" s="102"/>
      <c r="E3490" s="102"/>
      <c r="J3490" s="102"/>
      <c r="K3490" s="102"/>
    </row>
    <row r="3491" spans="1:11" x14ac:dyDescent="0.3">
      <c r="A3491" s="132"/>
      <c r="B3491" s="132"/>
      <c r="C3491" s="132"/>
      <c r="D3491" s="102"/>
      <c r="E3491" s="102"/>
      <c r="J3491" s="102"/>
      <c r="K3491" s="102"/>
    </row>
    <row r="3492" spans="1:11" x14ac:dyDescent="0.3">
      <c r="A3492" s="132"/>
      <c r="B3492" s="132"/>
      <c r="C3492" s="132"/>
      <c r="D3492" s="102"/>
      <c r="E3492" s="102"/>
      <c r="J3492" s="102"/>
      <c r="K3492" s="102"/>
    </row>
    <row r="3493" spans="1:11" x14ac:dyDescent="0.3">
      <c r="A3493" s="132"/>
      <c r="B3493" s="132"/>
      <c r="C3493" s="132"/>
      <c r="D3493" s="102"/>
      <c r="E3493" s="102"/>
      <c r="J3493" s="102"/>
      <c r="K3493" s="102"/>
    </row>
    <row r="3494" spans="1:11" x14ac:dyDescent="0.3">
      <c r="A3494" s="132"/>
      <c r="B3494" s="132"/>
      <c r="C3494" s="132"/>
      <c r="D3494" s="102"/>
      <c r="E3494" s="102"/>
      <c r="J3494" s="102"/>
      <c r="K3494" s="102"/>
    </row>
    <row r="3495" spans="1:11" x14ac:dyDescent="0.3">
      <c r="A3495" s="132"/>
      <c r="B3495" s="132"/>
      <c r="C3495" s="132"/>
      <c r="D3495" s="102"/>
      <c r="E3495" s="102"/>
      <c r="J3495" s="102"/>
      <c r="K3495" s="102"/>
    </row>
    <row r="3496" spans="1:11" x14ac:dyDescent="0.3">
      <c r="A3496" s="132"/>
      <c r="B3496" s="132"/>
      <c r="C3496" s="132"/>
      <c r="D3496" s="102"/>
      <c r="E3496" s="102"/>
      <c r="J3496" s="102"/>
      <c r="K3496" s="102"/>
    </row>
    <row r="3497" spans="1:11" x14ac:dyDescent="0.3">
      <c r="A3497" s="132"/>
      <c r="B3497" s="132"/>
      <c r="C3497" s="132"/>
      <c r="D3497" s="102"/>
      <c r="E3497" s="102"/>
      <c r="J3497" s="102"/>
      <c r="K3497" s="102"/>
    </row>
    <row r="3498" spans="1:11" x14ac:dyDescent="0.3">
      <c r="A3498" s="132"/>
      <c r="B3498" s="132"/>
      <c r="C3498" s="132"/>
      <c r="D3498" s="102"/>
      <c r="E3498" s="102"/>
      <c r="J3498" s="102"/>
      <c r="K3498" s="102"/>
    </row>
    <row r="3499" spans="1:11" x14ac:dyDescent="0.3">
      <c r="A3499" s="132"/>
      <c r="B3499" s="132"/>
      <c r="C3499" s="132"/>
      <c r="D3499" s="102"/>
      <c r="E3499" s="102"/>
      <c r="J3499" s="102"/>
      <c r="K3499" s="102"/>
    </row>
    <row r="3500" spans="1:11" x14ac:dyDescent="0.3">
      <c r="A3500" s="132"/>
      <c r="B3500" s="132"/>
      <c r="C3500" s="132"/>
      <c r="D3500" s="102"/>
      <c r="E3500" s="102"/>
      <c r="J3500" s="102"/>
      <c r="K3500" s="102"/>
    </row>
    <row r="3501" spans="1:11" x14ac:dyDescent="0.3">
      <c r="A3501" s="132"/>
      <c r="B3501" s="132"/>
      <c r="C3501" s="132"/>
      <c r="D3501" s="102"/>
      <c r="E3501" s="102"/>
      <c r="J3501" s="102"/>
      <c r="K3501" s="102"/>
    </row>
    <row r="3502" spans="1:11" x14ac:dyDescent="0.3">
      <c r="A3502" s="132"/>
      <c r="B3502" s="132"/>
      <c r="C3502" s="132"/>
      <c r="D3502" s="102"/>
      <c r="E3502" s="102"/>
      <c r="J3502" s="102"/>
      <c r="K3502" s="102"/>
    </row>
    <row r="3503" spans="1:11" x14ac:dyDescent="0.3">
      <c r="A3503" s="132"/>
      <c r="B3503" s="132"/>
      <c r="C3503" s="132"/>
      <c r="D3503" s="102"/>
      <c r="E3503" s="102"/>
      <c r="J3503" s="102"/>
      <c r="K3503" s="102"/>
    </row>
    <row r="3504" spans="1:11" x14ac:dyDescent="0.3">
      <c r="A3504" s="132"/>
      <c r="B3504" s="132"/>
      <c r="C3504" s="132"/>
      <c r="D3504" s="102"/>
      <c r="E3504" s="102"/>
      <c r="J3504" s="102"/>
      <c r="K3504" s="102"/>
    </row>
    <row r="3505" spans="1:11" x14ac:dyDescent="0.3">
      <c r="A3505" s="132"/>
      <c r="B3505" s="132"/>
      <c r="C3505" s="132"/>
      <c r="D3505" s="102"/>
      <c r="E3505" s="102"/>
      <c r="J3505" s="102"/>
      <c r="K3505" s="102"/>
    </row>
    <row r="3506" spans="1:11" x14ac:dyDescent="0.3">
      <c r="A3506" s="132"/>
      <c r="B3506" s="132"/>
      <c r="C3506" s="132"/>
      <c r="D3506" s="102"/>
      <c r="E3506" s="102"/>
      <c r="J3506" s="102"/>
      <c r="K3506" s="102"/>
    </row>
    <row r="3507" spans="1:11" x14ac:dyDescent="0.3">
      <c r="A3507" s="132"/>
      <c r="B3507" s="132"/>
      <c r="C3507" s="132"/>
      <c r="D3507" s="102"/>
      <c r="E3507" s="102"/>
      <c r="J3507" s="102"/>
      <c r="K3507" s="102"/>
    </row>
    <row r="3508" spans="1:11" x14ac:dyDescent="0.3">
      <c r="A3508" s="132"/>
      <c r="B3508" s="132"/>
      <c r="C3508" s="132"/>
      <c r="D3508" s="102"/>
      <c r="E3508" s="102"/>
      <c r="J3508" s="102"/>
      <c r="K3508" s="102"/>
    </row>
    <row r="3509" spans="1:11" x14ac:dyDescent="0.3">
      <c r="A3509" s="132"/>
      <c r="B3509" s="132"/>
      <c r="C3509" s="132"/>
      <c r="D3509" s="102"/>
      <c r="E3509" s="102"/>
      <c r="J3509" s="102"/>
      <c r="K3509" s="102"/>
    </row>
    <row r="3510" spans="1:11" x14ac:dyDescent="0.3">
      <c r="A3510" s="132"/>
      <c r="B3510" s="132"/>
      <c r="C3510" s="132"/>
      <c r="D3510" s="102"/>
      <c r="E3510" s="102"/>
      <c r="J3510" s="102"/>
      <c r="K3510" s="102"/>
    </row>
    <row r="3511" spans="1:11" x14ac:dyDescent="0.3">
      <c r="A3511" s="132"/>
      <c r="B3511" s="132"/>
      <c r="C3511" s="132"/>
      <c r="D3511" s="102"/>
      <c r="E3511" s="102"/>
      <c r="J3511" s="102"/>
      <c r="K3511" s="102"/>
    </row>
    <row r="3512" spans="1:11" x14ac:dyDescent="0.3">
      <c r="A3512" s="132"/>
      <c r="B3512" s="132"/>
      <c r="C3512" s="132"/>
      <c r="D3512" s="102"/>
      <c r="E3512" s="102"/>
      <c r="J3512" s="102"/>
      <c r="K3512" s="102"/>
    </row>
    <row r="3513" spans="1:11" x14ac:dyDescent="0.3">
      <c r="A3513" s="132"/>
      <c r="B3513" s="132"/>
      <c r="C3513" s="132"/>
      <c r="D3513" s="102"/>
      <c r="E3513" s="102"/>
      <c r="J3513" s="102"/>
      <c r="K3513" s="102"/>
    </row>
    <row r="3514" spans="1:11" x14ac:dyDescent="0.3">
      <c r="A3514" s="132"/>
      <c r="B3514" s="132"/>
      <c r="C3514" s="132"/>
      <c r="D3514" s="102"/>
      <c r="E3514" s="102"/>
      <c r="J3514" s="102"/>
      <c r="K3514" s="102"/>
    </row>
    <row r="3515" spans="1:11" x14ac:dyDescent="0.3">
      <c r="A3515" s="132"/>
      <c r="B3515" s="132"/>
      <c r="C3515" s="132"/>
      <c r="D3515" s="102"/>
      <c r="E3515" s="102"/>
      <c r="J3515" s="102"/>
      <c r="K3515" s="102"/>
    </row>
    <row r="3516" spans="1:11" x14ac:dyDescent="0.3">
      <c r="A3516" s="132"/>
      <c r="B3516" s="132"/>
      <c r="C3516" s="132"/>
      <c r="D3516" s="102"/>
      <c r="E3516" s="102"/>
      <c r="J3516" s="102"/>
      <c r="K3516" s="102"/>
    </row>
    <row r="3517" spans="1:11" x14ac:dyDescent="0.3">
      <c r="A3517" s="132"/>
      <c r="B3517" s="132"/>
      <c r="C3517" s="132"/>
      <c r="D3517" s="102"/>
      <c r="E3517" s="102"/>
      <c r="J3517" s="102"/>
      <c r="K3517" s="102"/>
    </row>
    <row r="3518" spans="1:11" x14ac:dyDescent="0.3">
      <c r="A3518" s="132"/>
      <c r="B3518" s="132"/>
      <c r="C3518" s="132"/>
      <c r="D3518" s="102"/>
      <c r="E3518" s="102"/>
      <c r="J3518" s="102"/>
      <c r="K3518" s="102"/>
    </row>
    <row r="3519" spans="1:11" x14ac:dyDescent="0.3">
      <c r="A3519" s="132"/>
      <c r="B3519" s="132"/>
      <c r="C3519" s="132"/>
      <c r="D3519" s="102"/>
      <c r="E3519" s="102"/>
      <c r="J3519" s="102"/>
      <c r="K3519" s="102"/>
    </row>
    <row r="3520" spans="1:11" x14ac:dyDescent="0.3">
      <c r="A3520" s="132"/>
      <c r="B3520" s="132"/>
      <c r="C3520" s="132"/>
      <c r="D3520" s="102"/>
      <c r="E3520" s="102"/>
      <c r="J3520" s="102"/>
      <c r="K3520" s="102"/>
    </row>
    <row r="3521" spans="1:11" x14ac:dyDescent="0.3">
      <c r="A3521" s="132"/>
      <c r="B3521" s="132"/>
      <c r="C3521" s="132"/>
      <c r="D3521" s="102"/>
      <c r="E3521" s="102"/>
      <c r="J3521" s="102"/>
      <c r="K3521" s="102"/>
    </row>
    <row r="3522" spans="1:11" x14ac:dyDescent="0.3">
      <c r="A3522" s="132"/>
      <c r="B3522" s="132"/>
      <c r="C3522" s="132"/>
      <c r="D3522" s="102"/>
      <c r="E3522" s="102"/>
      <c r="J3522" s="102"/>
      <c r="K3522" s="102"/>
    </row>
    <row r="3523" spans="1:11" x14ac:dyDescent="0.3">
      <c r="A3523" s="132"/>
      <c r="B3523" s="132"/>
      <c r="C3523" s="132"/>
      <c r="D3523" s="102"/>
      <c r="E3523" s="102"/>
      <c r="J3523" s="102"/>
      <c r="K3523" s="102"/>
    </row>
    <row r="3524" spans="1:11" x14ac:dyDescent="0.3">
      <c r="A3524" s="132"/>
      <c r="B3524" s="132"/>
      <c r="C3524" s="132"/>
      <c r="D3524" s="102"/>
      <c r="E3524" s="102"/>
      <c r="J3524" s="102"/>
      <c r="K3524" s="102"/>
    </row>
    <row r="3525" spans="1:11" x14ac:dyDescent="0.3">
      <c r="A3525" s="132"/>
      <c r="B3525" s="132"/>
      <c r="C3525" s="132"/>
      <c r="D3525" s="102"/>
      <c r="E3525" s="102"/>
      <c r="J3525" s="102"/>
      <c r="K3525" s="102"/>
    </row>
    <row r="3526" spans="1:11" x14ac:dyDescent="0.3">
      <c r="A3526" s="132"/>
      <c r="B3526" s="132"/>
      <c r="C3526" s="132"/>
      <c r="D3526" s="102"/>
      <c r="E3526" s="102"/>
      <c r="J3526" s="102"/>
      <c r="K3526" s="102"/>
    </row>
    <row r="3527" spans="1:11" x14ac:dyDescent="0.3">
      <c r="A3527" s="132"/>
      <c r="B3527" s="132"/>
      <c r="C3527" s="132"/>
      <c r="D3527" s="102"/>
      <c r="E3527" s="102"/>
      <c r="J3527" s="102"/>
      <c r="K3527" s="102"/>
    </row>
    <row r="3528" spans="1:11" x14ac:dyDescent="0.3">
      <c r="A3528" s="132"/>
      <c r="B3528" s="132"/>
      <c r="C3528" s="132"/>
      <c r="D3528" s="102"/>
      <c r="E3528" s="102"/>
      <c r="J3528" s="102"/>
      <c r="K3528" s="102"/>
    </row>
    <row r="3529" spans="1:11" x14ac:dyDescent="0.3">
      <c r="A3529" s="132"/>
      <c r="B3529" s="132"/>
      <c r="C3529" s="132"/>
      <c r="D3529" s="102"/>
      <c r="E3529" s="102"/>
      <c r="J3529" s="102"/>
      <c r="K3529" s="102"/>
    </row>
    <row r="3530" spans="1:11" x14ac:dyDescent="0.3">
      <c r="A3530" s="132"/>
      <c r="B3530" s="132"/>
      <c r="C3530" s="132"/>
      <c r="D3530" s="102"/>
      <c r="E3530" s="102"/>
      <c r="J3530" s="102"/>
      <c r="K3530" s="102"/>
    </row>
    <row r="3531" spans="1:11" x14ac:dyDescent="0.3">
      <c r="A3531" s="132"/>
      <c r="B3531" s="132"/>
      <c r="C3531" s="132"/>
      <c r="D3531" s="102"/>
      <c r="E3531" s="102"/>
      <c r="J3531" s="102"/>
      <c r="K3531" s="102"/>
    </row>
    <row r="3532" spans="1:11" x14ac:dyDescent="0.3">
      <c r="A3532" s="132"/>
      <c r="B3532" s="132"/>
      <c r="C3532" s="132"/>
      <c r="D3532" s="102"/>
      <c r="E3532" s="102"/>
      <c r="J3532" s="102"/>
      <c r="K3532" s="102"/>
    </row>
    <row r="3533" spans="1:11" x14ac:dyDescent="0.3">
      <c r="A3533" s="132"/>
      <c r="B3533" s="132"/>
      <c r="C3533" s="132"/>
      <c r="D3533" s="102"/>
      <c r="E3533" s="102"/>
      <c r="J3533" s="102"/>
      <c r="K3533" s="102"/>
    </row>
    <row r="3534" spans="1:11" x14ac:dyDescent="0.3">
      <c r="A3534" s="132"/>
      <c r="B3534" s="132"/>
      <c r="C3534" s="132"/>
      <c r="D3534" s="102"/>
      <c r="E3534" s="102"/>
      <c r="J3534" s="102"/>
      <c r="K3534" s="102"/>
    </row>
    <row r="3535" spans="1:11" x14ac:dyDescent="0.3">
      <c r="A3535" s="132"/>
      <c r="B3535" s="132"/>
      <c r="C3535" s="132"/>
      <c r="D3535" s="102"/>
      <c r="E3535" s="102"/>
      <c r="J3535" s="102"/>
      <c r="K3535" s="102"/>
    </row>
    <row r="3536" spans="1:11" x14ac:dyDescent="0.3">
      <c r="A3536" s="132"/>
      <c r="B3536" s="132"/>
      <c r="C3536" s="132"/>
      <c r="D3536" s="102"/>
      <c r="E3536" s="102"/>
      <c r="J3536" s="102"/>
      <c r="K3536" s="102"/>
    </row>
    <row r="3537" spans="1:11" x14ac:dyDescent="0.3">
      <c r="A3537" s="132"/>
      <c r="B3537" s="132"/>
      <c r="C3537" s="132"/>
      <c r="D3537" s="102"/>
      <c r="E3537" s="102"/>
      <c r="J3537" s="102"/>
      <c r="K3537" s="102"/>
    </row>
    <row r="3538" spans="1:11" x14ac:dyDescent="0.3">
      <c r="A3538" s="132"/>
      <c r="B3538" s="132"/>
      <c r="C3538" s="132"/>
      <c r="D3538" s="102"/>
      <c r="E3538" s="102"/>
      <c r="J3538" s="102"/>
      <c r="K3538" s="102"/>
    </row>
    <row r="3539" spans="1:11" x14ac:dyDescent="0.3">
      <c r="A3539" s="132"/>
      <c r="B3539" s="132"/>
      <c r="C3539" s="132"/>
      <c r="D3539" s="102"/>
      <c r="E3539" s="102"/>
      <c r="J3539" s="102"/>
      <c r="K3539" s="102"/>
    </row>
    <row r="3540" spans="1:11" x14ac:dyDescent="0.3">
      <c r="A3540" s="132"/>
      <c r="B3540" s="132"/>
      <c r="C3540" s="132"/>
      <c r="D3540" s="102"/>
      <c r="E3540" s="102"/>
      <c r="J3540" s="102"/>
      <c r="K3540" s="102"/>
    </row>
    <row r="3541" spans="1:11" x14ac:dyDescent="0.3">
      <c r="A3541" s="132"/>
      <c r="B3541" s="132"/>
      <c r="C3541" s="132"/>
      <c r="D3541" s="102"/>
      <c r="E3541" s="102"/>
      <c r="J3541" s="102"/>
      <c r="K3541" s="102"/>
    </row>
    <row r="3542" spans="1:11" x14ac:dyDescent="0.3">
      <c r="A3542" s="132"/>
      <c r="B3542" s="132"/>
      <c r="C3542" s="132"/>
      <c r="D3542" s="102"/>
      <c r="E3542" s="102"/>
      <c r="J3542" s="102"/>
      <c r="K3542" s="102"/>
    </row>
    <row r="3543" spans="1:11" x14ac:dyDescent="0.3">
      <c r="A3543" s="132"/>
      <c r="B3543" s="132"/>
      <c r="C3543" s="132"/>
      <c r="D3543" s="102"/>
      <c r="E3543" s="102"/>
      <c r="J3543" s="102"/>
      <c r="K3543" s="102"/>
    </row>
    <row r="3544" spans="1:11" x14ac:dyDescent="0.3">
      <c r="A3544" s="132"/>
      <c r="B3544" s="132"/>
      <c r="C3544" s="132"/>
      <c r="D3544" s="102"/>
      <c r="E3544" s="102"/>
      <c r="J3544" s="102"/>
      <c r="K3544" s="102"/>
    </row>
    <row r="3545" spans="1:11" x14ac:dyDescent="0.3">
      <c r="A3545" s="132"/>
      <c r="B3545" s="132"/>
      <c r="C3545" s="132"/>
      <c r="D3545" s="102"/>
      <c r="E3545" s="102"/>
      <c r="J3545" s="102"/>
      <c r="K3545" s="102"/>
    </row>
    <row r="3546" spans="1:11" x14ac:dyDescent="0.3">
      <c r="A3546" s="132"/>
      <c r="B3546" s="132"/>
      <c r="C3546" s="132"/>
      <c r="D3546" s="102"/>
      <c r="E3546" s="102"/>
      <c r="J3546" s="102"/>
      <c r="K3546" s="102"/>
    </row>
    <row r="3547" spans="1:11" x14ac:dyDescent="0.3">
      <c r="A3547" s="132"/>
      <c r="B3547" s="132"/>
      <c r="C3547" s="132"/>
      <c r="D3547" s="102"/>
      <c r="E3547" s="102"/>
      <c r="J3547" s="102"/>
      <c r="K3547" s="102"/>
    </row>
    <row r="3548" spans="1:11" x14ac:dyDescent="0.3">
      <c r="A3548" s="132"/>
      <c r="B3548" s="132"/>
      <c r="C3548" s="132"/>
      <c r="D3548" s="102"/>
      <c r="E3548" s="102"/>
      <c r="J3548" s="102"/>
      <c r="K3548" s="102"/>
    </row>
    <row r="3549" spans="1:11" x14ac:dyDescent="0.3">
      <c r="A3549" s="132"/>
      <c r="B3549" s="132"/>
      <c r="C3549" s="132"/>
      <c r="D3549" s="102"/>
      <c r="E3549" s="102"/>
      <c r="J3549" s="102"/>
      <c r="K3549" s="102"/>
    </row>
    <row r="3550" spans="1:11" x14ac:dyDescent="0.3">
      <c r="A3550" s="132"/>
      <c r="B3550" s="132"/>
      <c r="C3550" s="132"/>
      <c r="D3550" s="102"/>
      <c r="E3550" s="102"/>
      <c r="J3550" s="102"/>
      <c r="K3550" s="102"/>
    </row>
    <row r="3551" spans="1:11" x14ac:dyDescent="0.3">
      <c r="A3551" s="132"/>
      <c r="B3551" s="132"/>
      <c r="C3551" s="132"/>
      <c r="D3551" s="102"/>
      <c r="E3551" s="102"/>
      <c r="J3551" s="102"/>
      <c r="K3551" s="102"/>
    </row>
    <row r="3552" spans="1:11" x14ac:dyDescent="0.3">
      <c r="A3552" s="132"/>
      <c r="B3552" s="132"/>
      <c r="C3552" s="132"/>
      <c r="D3552" s="102"/>
      <c r="E3552" s="102"/>
      <c r="J3552" s="102"/>
      <c r="K3552" s="102"/>
    </row>
    <row r="3553" spans="1:11" x14ac:dyDescent="0.3">
      <c r="A3553" s="132"/>
      <c r="B3553" s="132"/>
      <c r="C3553" s="132"/>
      <c r="D3553" s="102"/>
      <c r="E3553" s="102"/>
      <c r="J3553" s="102"/>
      <c r="K3553" s="102"/>
    </row>
    <row r="3554" spans="1:11" x14ac:dyDescent="0.3">
      <c r="A3554" s="132"/>
      <c r="B3554" s="132"/>
      <c r="C3554" s="132"/>
      <c r="D3554" s="102"/>
      <c r="E3554" s="102"/>
      <c r="J3554" s="102"/>
      <c r="K3554" s="102"/>
    </row>
    <row r="3555" spans="1:11" x14ac:dyDescent="0.3">
      <c r="A3555" s="132"/>
      <c r="B3555" s="132"/>
      <c r="C3555" s="132"/>
      <c r="D3555" s="102"/>
      <c r="E3555" s="102"/>
      <c r="J3555" s="102"/>
      <c r="K3555" s="102"/>
    </row>
    <row r="3556" spans="1:11" x14ac:dyDescent="0.3">
      <c r="A3556" s="132"/>
      <c r="B3556" s="132"/>
      <c r="C3556" s="132"/>
      <c r="D3556" s="102"/>
      <c r="E3556" s="102"/>
      <c r="J3556" s="102"/>
      <c r="K3556" s="102"/>
    </row>
    <row r="3557" spans="1:11" x14ac:dyDescent="0.3">
      <c r="A3557" s="132"/>
      <c r="B3557" s="132"/>
      <c r="C3557" s="132"/>
      <c r="D3557" s="102"/>
      <c r="E3557" s="102"/>
      <c r="J3557" s="102"/>
      <c r="K3557" s="102"/>
    </row>
    <row r="3558" spans="1:11" x14ac:dyDescent="0.3">
      <c r="A3558" s="132"/>
      <c r="B3558" s="132"/>
      <c r="C3558" s="132"/>
      <c r="D3558" s="102"/>
      <c r="E3558" s="102"/>
      <c r="J3558" s="102"/>
      <c r="K3558" s="102"/>
    </row>
    <row r="3559" spans="1:11" x14ac:dyDescent="0.3">
      <c r="A3559" s="132"/>
      <c r="B3559" s="132"/>
      <c r="C3559" s="132"/>
      <c r="D3559" s="102"/>
      <c r="E3559" s="102"/>
      <c r="J3559" s="102"/>
      <c r="K3559" s="102"/>
    </row>
    <row r="3560" spans="1:11" x14ac:dyDescent="0.3">
      <c r="A3560" s="132"/>
      <c r="B3560" s="132"/>
      <c r="C3560" s="132"/>
      <c r="D3560" s="102"/>
      <c r="E3560" s="102"/>
      <c r="J3560" s="102"/>
      <c r="K3560" s="102"/>
    </row>
    <row r="3561" spans="1:11" x14ac:dyDescent="0.3">
      <c r="A3561" s="132"/>
      <c r="B3561" s="132"/>
      <c r="C3561" s="132"/>
      <c r="D3561" s="102"/>
      <c r="E3561" s="102"/>
      <c r="J3561" s="102"/>
      <c r="K3561" s="102"/>
    </row>
    <row r="3562" spans="1:11" x14ac:dyDescent="0.3">
      <c r="A3562" s="132"/>
      <c r="B3562" s="132"/>
      <c r="C3562" s="132"/>
      <c r="D3562" s="102"/>
      <c r="E3562" s="102"/>
      <c r="J3562" s="102"/>
      <c r="K3562" s="102"/>
    </row>
    <row r="3563" spans="1:11" x14ac:dyDescent="0.3">
      <c r="A3563" s="132"/>
      <c r="B3563" s="132"/>
      <c r="C3563" s="132"/>
      <c r="D3563" s="102"/>
      <c r="E3563" s="102"/>
      <c r="J3563" s="102"/>
      <c r="K3563" s="102"/>
    </row>
    <row r="3564" spans="1:11" x14ac:dyDescent="0.3">
      <c r="A3564" s="132"/>
      <c r="B3564" s="132"/>
      <c r="C3564" s="132"/>
      <c r="D3564" s="102"/>
      <c r="E3564" s="102"/>
      <c r="J3564" s="102"/>
      <c r="K3564" s="102"/>
    </row>
    <row r="3565" spans="1:11" x14ac:dyDescent="0.3">
      <c r="A3565" s="132"/>
      <c r="B3565" s="132"/>
      <c r="C3565" s="132"/>
      <c r="D3565" s="102"/>
      <c r="E3565" s="102"/>
      <c r="J3565" s="102"/>
      <c r="K3565" s="102"/>
    </row>
    <row r="3566" spans="1:11" x14ac:dyDescent="0.3">
      <c r="A3566" s="132"/>
      <c r="B3566" s="132"/>
      <c r="C3566" s="132"/>
      <c r="D3566" s="102"/>
      <c r="E3566" s="102"/>
      <c r="J3566" s="102"/>
      <c r="K3566" s="102"/>
    </row>
    <row r="3567" spans="1:11" x14ac:dyDescent="0.3">
      <c r="A3567" s="132"/>
      <c r="B3567" s="132"/>
      <c r="C3567" s="132"/>
      <c r="D3567" s="102"/>
      <c r="E3567" s="102"/>
      <c r="J3567" s="102"/>
      <c r="K3567" s="102"/>
    </row>
    <row r="3568" spans="1:11" x14ac:dyDescent="0.3">
      <c r="A3568" s="132"/>
      <c r="B3568" s="132"/>
      <c r="C3568" s="132"/>
      <c r="D3568" s="102"/>
      <c r="E3568" s="102"/>
      <c r="J3568" s="102"/>
      <c r="K3568" s="102"/>
    </row>
    <row r="3569" spans="1:11" x14ac:dyDescent="0.3">
      <c r="A3569" s="132"/>
      <c r="B3569" s="132"/>
      <c r="C3569" s="132"/>
      <c r="D3569" s="102"/>
      <c r="E3569" s="102"/>
      <c r="J3569" s="102"/>
      <c r="K3569" s="102"/>
    </row>
    <row r="3570" spans="1:11" x14ac:dyDescent="0.3">
      <c r="A3570" s="132"/>
      <c r="B3570" s="132"/>
      <c r="C3570" s="132"/>
      <c r="D3570" s="102"/>
      <c r="E3570" s="102"/>
      <c r="J3570" s="102"/>
      <c r="K3570" s="102"/>
    </row>
    <row r="3571" spans="1:11" x14ac:dyDescent="0.3">
      <c r="A3571" s="132"/>
      <c r="B3571" s="132"/>
      <c r="C3571" s="132"/>
      <c r="D3571" s="102"/>
      <c r="E3571" s="102"/>
      <c r="J3571" s="102"/>
      <c r="K3571" s="102"/>
    </row>
    <row r="3572" spans="1:11" x14ac:dyDescent="0.3">
      <c r="A3572" s="132"/>
      <c r="B3572" s="132"/>
      <c r="C3572" s="132"/>
      <c r="D3572" s="102"/>
      <c r="E3572" s="102"/>
      <c r="J3572" s="102"/>
      <c r="K3572" s="102"/>
    </row>
    <row r="3573" spans="1:11" x14ac:dyDescent="0.3">
      <c r="A3573" s="132"/>
      <c r="B3573" s="132"/>
      <c r="C3573" s="132"/>
      <c r="D3573" s="102"/>
      <c r="E3573" s="102"/>
      <c r="J3573" s="102"/>
      <c r="K3573" s="102"/>
    </row>
    <row r="3574" spans="1:11" x14ac:dyDescent="0.3">
      <c r="A3574" s="132"/>
      <c r="B3574" s="132"/>
      <c r="C3574" s="132"/>
      <c r="D3574" s="102"/>
      <c r="E3574" s="102"/>
      <c r="J3574" s="102"/>
      <c r="K3574" s="102"/>
    </row>
    <row r="3575" spans="1:11" x14ac:dyDescent="0.3">
      <c r="A3575" s="132"/>
      <c r="B3575" s="132"/>
      <c r="C3575" s="132"/>
      <c r="D3575" s="102"/>
      <c r="E3575" s="102"/>
      <c r="J3575" s="102"/>
      <c r="K3575" s="102"/>
    </row>
    <row r="3576" spans="1:11" x14ac:dyDescent="0.3">
      <c r="A3576" s="132"/>
      <c r="B3576" s="132"/>
      <c r="C3576" s="132"/>
      <c r="D3576" s="102"/>
      <c r="E3576" s="102"/>
      <c r="J3576" s="102"/>
      <c r="K3576" s="102"/>
    </row>
    <row r="3577" spans="1:11" x14ac:dyDescent="0.3">
      <c r="A3577" s="132"/>
      <c r="B3577" s="132"/>
      <c r="C3577" s="132"/>
      <c r="D3577" s="102"/>
      <c r="E3577" s="102"/>
      <c r="J3577" s="102"/>
      <c r="K3577" s="102"/>
    </row>
    <row r="3578" spans="1:11" x14ac:dyDescent="0.3">
      <c r="A3578" s="132"/>
      <c r="B3578" s="132"/>
      <c r="C3578" s="132"/>
      <c r="D3578" s="102"/>
      <c r="E3578" s="102"/>
      <c r="J3578" s="102"/>
      <c r="K3578" s="102"/>
    </row>
    <row r="3579" spans="1:11" x14ac:dyDescent="0.3">
      <c r="A3579" s="132"/>
      <c r="B3579" s="132"/>
      <c r="C3579" s="132"/>
      <c r="D3579" s="102"/>
      <c r="E3579" s="102"/>
      <c r="J3579" s="102"/>
      <c r="K3579" s="102"/>
    </row>
    <row r="3580" spans="1:11" x14ac:dyDescent="0.3">
      <c r="A3580" s="132"/>
      <c r="B3580" s="132"/>
      <c r="C3580" s="132"/>
      <c r="D3580" s="102"/>
      <c r="E3580" s="102"/>
      <c r="J3580" s="102"/>
      <c r="K3580" s="102"/>
    </row>
    <row r="3581" spans="1:11" x14ac:dyDescent="0.3">
      <c r="A3581" s="132"/>
      <c r="B3581" s="132"/>
      <c r="C3581" s="132"/>
      <c r="D3581" s="102"/>
      <c r="E3581" s="102"/>
      <c r="J3581" s="102"/>
      <c r="K3581" s="102"/>
    </row>
    <row r="3582" spans="1:11" x14ac:dyDescent="0.3">
      <c r="A3582" s="132"/>
      <c r="B3582" s="132"/>
      <c r="C3582" s="132"/>
      <c r="D3582" s="102"/>
      <c r="E3582" s="102"/>
      <c r="J3582" s="102"/>
      <c r="K3582" s="102"/>
    </row>
    <row r="3583" spans="1:11" x14ac:dyDescent="0.3">
      <c r="A3583" s="132"/>
      <c r="B3583" s="132"/>
      <c r="C3583" s="132"/>
      <c r="D3583" s="102"/>
      <c r="E3583" s="102"/>
      <c r="J3583" s="102"/>
      <c r="K3583" s="102"/>
    </row>
    <row r="3584" spans="1:11" x14ac:dyDescent="0.3">
      <c r="A3584" s="132"/>
      <c r="B3584" s="132"/>
      <c r="C3584" s="132"/>
      <c r="D3584" s="102"/>
      <c r="E3584" s="102"/>
      <c r="J3584" s="102"/>
      <c r="K3584" s="102"/>
    </row>
    <row r="3585" spans="1:11" x14ac:dyDescent="0.3">
      <c r="A3585" s="132"/>
      <c r="B3585" s="132"/>
      <c r="C3585" s="132"/>
      <c r="D3585" s="102"/>
      <c r="E3585" s="102"/>
      <c r="J3585" s="102"/>
      <c r="K3585" s="102"/>
    </row>
    <row r="3586" spans="1:11" x14ac:dyDescent="0.3">
      <c r="A3586" s="132"/>
      <c r="B3586" s="132"/>
      <c r="C3586" s="132"/>
      <c r="D3586" s="102"/>
      <c r="E3586" s="102"/>
      <c r="J3586" s="102"/>
      <c r="K3586" s="102"/>
    </row>
    <row r="3587" spans="1:11" x14ac:dyDescent="0.3">
      <c r="A3587" s="132"/>
      <c r="B3587" s="132"/>
      <c r="C3587" s="132"/>
      <c r="D3587" s="102"/>
      <c r="E3587" s="102"/>
      <c r="J3587" s="102"/>
      <c r="K3587" s="102"/>
    </row>
    <row r="3588" spans="1:11" x14ac:dyDescent="0.3">
      <c r="A3588" s="132"/>
      <c r="B3588" s="132"/>
      <c r="C3588" s="132"/>
      <c r="D3588" s="102"/>
      <c r="E3588" s="102"/>
      <c r="J3588" s="102"/>
      <c r="K3588" s="102"/>
    </row>
    <row r="3589" spans="1:11" x14ac:dyDescent="0.3">
      <c r="A3589" s="132"/>
      <c r="B3589" s="132"/>
      <c r="C3589" s="132"/>
      <c r="D3589" s="102"/>
      <c r="E3589" s="102"/>
      <c r="J3589" s="102"/>
      <c r="K3589" s="102"/>
    </row>
    <row r="3590" spans="1:11" x14ac:dyDescent="0.3">
      <c r="A3590" s="132"/>
      <c r="B3590" s="132"/>
      <c r="C3590" s="132"/>
      <c r="D3590" s="102"/>
      <c r="E3590" s="102"/>
      <c r="J3590" s="102"/>
      <c r="K3590" s="102"/>
    </row>
    <row r="3591" spans="1:11" x14ac:dyDescent="0.3">
      <c r="A3591" s="132"/>
      <c r="B3591" s="132"/>
      <c r="C3591" s="132"/>
      <c r="D3591" s="102"/>
      <c r="E3591" s="102"/>
      <c r="J3591" s="102"/>
      <c r="K3591" s="102"/>
    </row>
    <row r="3592" spans="1:11" x14ac:dyDescent="0.3">
      <c r="A3592" s="132"/>
      <c r="B3592" s="132"/>
      <c r="C3592" s="132"/>
      <c r="D3592" s="102"/>
      <c r="E3592" s="102"/>
      <c r="J3592" s="102"/>
      <c r="K3592" s="102"/>
    </row>
    <row r="3593" spans="1:11" x14ac:dyDescent="0.3">
      <c r="A3593" s="132"/>
      <c r="B3593" s="132"/>
      <c r="C3593" s="132"/>
      <c r="D3593" s="102"/>
      <c r="E3593" s="102"/>
      <c r="J3593" s="102"/>
      <c r="K3593" s="102"/>
    </row>
    <row r="3594" spans="1:11" x14ac:dyDescent="0.3">
      <c r="A3594" s="132"/>
      <c r="B3594" s="132"/>
      <c r="C3594" s="132"/>
      <c r="D3594" s="102"/>
      <c r="E3594" s="102"/>
      <c r="J3594" s="102"/>
      <c r="K3594" s="102"/>
    </row>
    <row r="3595" spans="1:11" x14ac:dyDescent="0.3">
      <c r="A3595" s="132"/>
      <c r="B3595" s="132"/>
      <c r="C3595" s="132"/>
      <c r="D3595" s="102"/>
      <c r="E3595" s="102"/>
      <c r="J3595" s="102"/>
      <c r="K3595" s="102"/>
    </row>
    <row r="3596" spans="1:11" x14ac:dyDescent="0.3">
      <c r="A3596" s="132"/>
      <c r="B3596" s="132"/>
      <c r="C3596" s="132"/>
      <c r="D3596" s="102"/>
      <c r="E3596" s="102"/>
      <c r="J3596" s="102"/>
      <c r="K3596" s="102"/>
    </row>
    <row r="3597" spans="1:11" x14ac:dyDescent="0.3">
      <c r="A3597" s="132"/>
      <c r="B3597" s="132"/>
      <c r="C3597" s="132"/>
      <c r="D3597" s="102"/>
      <c r="E3597" s="102"/>
      <c r="J3597" s="102"/>
      <c r="K3597" s="102"/>
    </row>
    <row r="3598" spans="1:11" x14ac:dyDescent="0.3">
      <c r="A3598" s="132"/>
      <c r="B3598" s="132"/>
      <c r="C3598" s="132"/>
      <c r="D3598" s="102"/>
      <c r="E3598" s="102"/>
      <c r="J3598" s="102"/>
      <c r="K3598" s="102"/>
    </row>
    <row r="3599" spans="1:11" x14ac:dyDescent="0.3">
      <c r="A3599" s="132"/>
      <c r="B3599" s="132"/>
      <c r="C3599" s="132"/>
      <c r="D3599" s="102"/>
      <c r="E3599" s="102"/>
      <c r="J3599" s="102"/>
      <c r="K3599" s="102"/>
    </row>
    <row r="3600" spans="1:11" x14ac:dyDescent="0.3">
      <c r="A3600" s="132"/>
      <c r="B3600" s="132"/>
      <c r="C3600" s="132"/>
      <c r="D3600" s="102"/>
      <c r="E3600" s="102"/>
      <c r="J3600" s="102"/>
      <c r="K3600" s="102"/>
    </row>
    <row r="3601" spans="1:11" x14ac:dyDescent="0.3">
      <c r="A3601" s="132"/>
      <c r="B3601" s="132"/>
      <c r="C3601" s="132"/>
      <c r="D3601" s="102"/>
      <c r="E3601" s="102"/>
      <c r="J3601" s="102"/>
      <c r="K3601" s="102"/>
    </row>
    <row r="3602" spans="1:11" x14ac:dyDescent="0.3">
      <c r="A3602" s="132"/>
      <c r="B3602" s="132"/>
      <c r="C3602" s="132"/>
      <c r="D3602" s="102"/>
      <c r="E3602" s="102"/>
      <c r="J3602" s="102"/>
      <c r="K3602" s="102"/>
    </row>
    <row r="3603" spans="1:11" x14ac:dyDescent="0.3">
      <c r="A3603" s="132"/>
      <c r="B3603" s="132"/>
      <c r="C3603" s="132"/>
      <c r="D3603" s="102"/>
      <c r="E3603" s="102"/>
      <c r="J3603" s="102"/>
      <c r="K3603" s="102"/>
    </row>
    <row r="3604" spans="1:11" x14ac:dyDescent="0.3">
      <c r="A3604" s="132"/>
      <c r="B3604" s="132"/>
      <c r="C3604" s="132"/>
      <c r="D3604" s="102"/>
      <c r="E3604" s="102"/>
      <c r="J3604" s="102"/>
      <c r="K3604" s="102"/>
    </row>
    <row r="3605" spans="1:11" x14ac:dyDescent="0.3">
      <c r="A3605" s="132"/>
      <c r="B3605" s="132"/>
      <c r="C3605" s="132"/>
      <c r="D3605" s="102"/>
      <c r="E3605" s="102"/>
      <c r="J3605" s="102"/>
      <c r="K3605" s="102"/>
    </row>
    <row r="3606" spans="1:11" x14ac:dyDescent="0.3">
      <c r="A3606" s="132"/>
      <c r="B3606" s="132"/>
      <c r="C3606" s="132"/>
      <c r="D3606" s="102"/>
      <c r="E3606" s="102"/>
      <c r="J3606" s="102"/>
      <c r="K3606" s="102"/>
    </row>
    <row r="3607" spans="1:11" x14ac:dyDescent="0.3">
      <c r="A3607" s="132"/>
      <c r="B3607" s="132"/>
      <c r="C3607" s="132"/>
      <c r="D3607" s="102"/>
      <c r="E3607" s="102"/>
      <c r="J3607" s="102"/>
      <c r="K3607" s="102"/>
    </row>
    <row r="3608" spans="1:11" x14ac:dyDescent="0.3">
      <c r="A3608" s="132"/>
      <c r="B3608" s="132"/>
      <c r="C3608" s="132"/>
      <c r="D3608" s="102"/>
      <c r="E3608" s="102"/>
      <c r="J3608" s="102"/>
      <c r="K3608" s="102"/>
    </row>
    <row r="3609" spans="1:11" x14ac:dyDescent="0.3">
      <c r="A3609" s="132"/>
      <c r="B3609" s="132"/>
      <c r="C3609" s="132"/>
      <c r="D3609" s="102"/>
      <c r="E3609" s="102"/>
      <c r="J3609" s="102"/>
      <c r="K3609" s="102"/>
    </row>
    <row r="3610" spans="1:11" x14ac:dyDescent="0.3">
      <c r="A3610" s="132"/>
      <c r="B3610" s="132"/>
      <c r="C3610" s="132"/>
      <c r="D3610" s="102"/>
      <c r="E3610" s="102"/>
      <c r="J3610" s="102"/>
      <c r="K3610" s="102"/>
    </row>
    <row r="3611" spans="1:11" x14ac:dyDescent="0.3">
      <c r="A3611" s="132"/>
      <c r="B3611" s="132"/>
      <c r="C3611" s="132"/>
      <c r="D3611" s="102"/>
      <c r="E3611" s="102"/>
      <c r="J3611" s="102"/>
      <c r="K3611" s="102"/>
    </row>
    <row r="3612" spans="1:11" x14ac:dyDescent="0.3">
      <c r="A3612" s="132"/>
      <c r="B3612" s="132"/>
      <c r="C3612" s="132"/>
      <c r="D3612" s="102"/>
      <c r="E3612" s="102"/>
      <c r="J3612" s="102"/>
      <c r="K3612" s="102"/>
    </row>
    <row r="3613" spans="1:11" x14ac:dyDescent="0.3">
      <c r="A3613" s="132"/>
      <c r="B3613" s="132"/>
      <c r="C3613" s="132"/>
      <c r="D3613" s="102"/>
      <c r="E3613" s="102"/>
      <c r="J3613" s="102"/>
      <c r="K3613" s="102"/>
    </row>
    <row r="3614" spans="1:11" x14ac:dyDescent="0.3">
      <c r="A3614" s="132"/>
      <c r="B3614" s="132"/>
      <c r="C3614" s="132"/>
      <c r="D3614" s="102"/>
      <c r="E3614" s="102"/>
      <c r="J3614" s="102"/>
      <c r="K3614" s="102"/>
    </row>
    <row r="3615" spans="1:11" x14ac:dyDescent="0.3">
      <c r="A3615" s="132"/>
      <c r="B3615" s="132"/>
      <c r="C3615" s="132"/>
      <c r="D3615" s="102"/>
      <c r="E3615" s="102"/>
      <c r="J3615" s="102"/>
      <c r="K3615" s="102"/>
    </row>
    <row r="3616" spans="1:11" x14ac:dyDescent="0.3">
      <c r="A3616" s="132"/>
      <c r="B3616" s="132"/>
      <c r="C3616" s="132"/>
      <c r="D3616" s="102"/>
      <c r="E3616" s="102"/>
      <c r="J3616" s="102"/>
      <c r="K3616" s="102"/>
    </row>
    <row r="3617" spans="1:11" x14ac:dyDescent="0.3">
      <c r="A3617" s="132"/>
      <c r="B3617" s="132"/>
      <c r="C3617" s="132"/>
      <c r="D3617" s="102"/>
      <c r="E3617" s="102"/>
      <c r="J3617" s="102"/>
      <c r="K3617" s="102"/>
    </row>
    <row r="3618" spans="1:11" x14ac:dyDescent="0.3">
      <c r="A3618" s="132"/>
      <c r="B3618" s="132"/>
      <c r="C3618" s="132"/>
      <c r="D3618" s="102"/>
      <c r="E3618" s="102"/>
      <c r="J3618" s="102"/>
      <c r="K3618" s="102"/>
    </row>
    <row r="3619" spans="1:11" x14ac:dyDescent="0.3">
      <c r="A3619" s="132"/>
      <c r="B3619" s="132"/>
      <c r="C3619" s="132"/>
      <c r="D3619" s="102"/>
      <c r="E3619" s="102"/>
      <c r="J3619" s="102"/>
      <c r="K3619" s="102"/>
    </row>
    <row r="3620" spans="1:11" x14ac:dyDescent="0.3">
      <c r="A3620" s="132"/>
      <c r="B3620" s="132"/>
      <c r="C3620" s="132"/>
      <c r="D3620" s="102"/>
      <c r="E3620" s="102"/>
      <c r="J3620" s="102"/>
      <c r="K3620" s="102"/>
    </row>
    <row r="3621" spans="1:11" x14ac:dyDescent="0.3">
      <c r="A3621" s="132"/>
      <c r="B3621" s="132"/>
      <c r="C3621" s="132"/>
      <c r="D3621" s="102"/>
      <c r="E3621" s="102"/>
      <c r="J3621" s="102"/>
      <c r="K3621" s="102"/>
    </row>
    <row r="3622" spans="1:11" x14ac:dyDescent="0.3">
      <c r="A3622" s="132"/>
      <c r="B3622" s="132"/>
      <c r="C3622" s="132"/>
      <c r="D3622" s="102"/>
      <c r="E3622" s="102"/>
      <c r="J3622" s="102"/>
      <c r="K3622" s="102"/>
    </row>
    <row r="3623" spans="1:11" x14ac:dyDescent="0.3">
      <c r="A3623" s="132"/>
      <c r="B3623" s="132"/>
      <c r="C3623" s="132"/>
      <c r="D3623" s="102"/>
      <c r="E3623" s="102"/>
      <c r="J3623" s="102"/>
      <c r="K3623" s="102"/>
    </row>
    <row r="3624" spans="1:11" x14ac:dyDescent="0.3">
      <c r="A3624" s="132"/>
      <c r="B3624" s="132"/>
      <c r="C3624" s="132"/>
      <c r="D3624" s="102"/>
      <c r="E3624" s="102"/>
      <c r="J3624" s="102"/>
      <c r="K3624" s="102"/>
    </row>
    <row r="3625" spans="1:11" x14ac:dyDescent="0.3">
      <c r="A3625" s="132"/>
      <c r="B3625" s="132"/>
      <c r="C3625" s="132"/>
      <c r="D3625" s="102"/>
      <c r="E3625" s="102"/>
      <c r="J3625" s="102"/>
      <c r="K3625" s="102"/>
    </row>
    <row r="3626" spans="1:11" x14ac:dyDescent="0.3">
      <c r="A3626" s="132"/>
      <c r="B3626" s="132"/>
      <c r="C3626" s="132"/>
      <c r="D3626" s="102"/>
      <c r="E3626" s="102"/>
      <c r="J3626" s="102"/>
      <c r="K3626" s="102"/>
    </row>
    <row r="3627" spans="1:11" x14ac:dyDescent="0.3">
      <c r="A3627" s="132"/>
      <c r="B3627" s="132"/>
      <c r="C3627" s="132"/>
      <c r="D3627" s="102"/>
      <c r="E3627" s="102"/>
      <c r="J3627" s="102"/>
      <c r="K3627" s="102"/>
    </row>
    <row r="3628" spans="1:11" x14ac:dyDescent="0.3">
      <c r="A3628" s="132"/>
      <c r="B3628" s="132"/>
      <c r="C3628" s="132"/>
      <c r="D3628" s="102"/>
      <c r="E3628" s="102"/>
      <c r="J3628" s="102"/>
      <c r="K3628" s="102"/>
    </row>
    <row r="3629" spans="1:11" x14ac:dyDescent="0.3">
      <c r="A3629" s="132"/>
      <c r="B3629" s="132"/>
      <c r="C3629" s="132"/>
      <c r="D3629" s="102"/>
      <c r="E3629" s="102"/>
      <c r="J3629" s="102"/>
      <c r="K3629" s="102"/>
    </row>
    <row r="3630" spans="1:11" x14ac:dyDescent="0.3">
      <c r="A3630" s="132"/>
      <c r="B3630" s="132"/>
      <c r="C3630" s="132"/>
      <c r="D3630" s="102"/>
      <c r="E3630" s="102"/>
      <c r="J3630" s="102"/>
      <c r="K3630" s="102"/>
    </row>
    <row r="3631" spans="1:11" x14ac:dyDescent="0.3">
      <c r="A3631" s="132"/>
      <c r="B3631" s="132"/>
      <c r="C3631" s="132"/>
      <c r="D3631" s="102"/>
      <c r="E3631" s="102"/>
      <c r="J3631" s="102"/>
      <c r="K3631" s="102"/>
    </row>
    <row r="3632" spans="1:11" x14ac:dyDescent="0.3">
      <c r="A3632" s="132"/>
      <c r="B3632" s="132"/>
      <c r="C3632" s="132"/>
      <c r="D3632" s="102"/>
      <c r="E3632" s="102"/>
      <c r="J3632" s="102"/>
      <c r="K3632" s="102"/>
    </row>
    <row r="3633" spans="1:11" x14ac:dyDescent="0.3">
      <c r="A3633" s="132"/>
      <c r="B3633" s="132"/>
      <c r="C3633" s="132"/>
      <c r="D3633" s="102"/>
      <c r="E3633" s="102"/>
      <c r="J3633" s="102"/>
      <c r="K3633" s="102"/>
    </row>
    <row r="3634" spans="1:11" x14ac:dyDescent="0.3">
      <c r="A3634" s="132"/>
      <c r="B3634" s="132"/>
      <c r="C3634" s="132"/>
      <c r="D3634" s="102"/>
      <c r="E3634" s="102"/>
      <c r="J3634" s="102"/>
      <c r="K3634" s="102"/>
    </row>
    <row r="3635" spans="1:11" x14ac:dyDescent="0.3">
      <c r="A3635" s="132"/>
      <c r="B3635" s="132"/>
      <c r="C3635" s="132"/>
      <c r="D3635" s="102"/>
      <c r="E3635" s="102"/>
      <c r="J3635" s="102"/>
      <c r="K3635" s="102"/>
    </row>
    <row r="3636" spans="1:11" x14ac:dyDescent="0.3">
      <c r="A3636" s="132"/>
      <c r="B3636" s="132"/>
      <c r="C3636" s="132"/>
      <c r="D3636" s="102"/>
      <c r="E3636" s="102"/>
      <c r="J3636" s="102"/>
      <c r="K3636" s="102"/>
    </row>
    <row r="3637" spans="1:11" x14ac:dyDescent="0.3">
      <c r="A3637" s="132"/>
      <c r="B3637" s="132"/>
      <c r="C3637" s="132"/>
      <c r="D3637" s="102"/>
      <c r="E3637" s="102"/>
      <c r="J3637" s="102"/>
      <c r="K3637" s="102"/>
    </row>
    <row r="3638" spans="1:11" x14ac:dyDescent="0.3">
      <c r="A3638" s="132"/>
      <c r="B3638" s="132"/>
      <c r="C3638" s="132"/>
      <c r="D3638" s="102"/>
      <c r="E3638" s="102"/>
      <c r="J3638" s="102"/>
      <c r="K3638" s="102"/>
    </row>
    <row r="3639" spans="1:11" x14ac:dyDescent="0.3">
      <c r="A3639" s="132"/>
      <c r="B3639" s="132"/>
      <c r="C3639" s="132"/>
      <c r="D3639" s="102"/>
      <c r="E3639" s="102"/>
      <c r="J3639" s="102"/>
      <c r="K3639" s="102"/>
    </row>
    <row r="3640" spans="1:11" x14ac:dyDescent="0.3">
      <c r="A3640" s="132"/>
      <c r="B3640" s="132"/>
      <c r="C3640" s="132"/>
      <c r="D3640" s="102"/>
      <c r="E3640" s="102"/>
      <c r="J3640" s="102"/>
      <c r="K3640" s="102"/>
    </row>
    <row r="3641" spans="1:11" x14ac:dyDescent="0.3">
      <c r="A3641" s="132"/>
      <c r="B3641" s="132"/>
      <c r="C3641" s="132"/>
      <c r="D3641" s="102"/>
      <c r="E3641" s="102"/>
      <c r="J3641" s="102"/>
      <c r="K3641" s="102"/>
    </row>
    <row r="3642" spans="1:11" x14ac:dyDescent="0.3">
      <c r="A3642" s="132"/>
      <c r="B3642" s="132"/>
      <c r="C3642" s="132"/>
      <c r="D3642" s="102"/>
      <c r="E3642" s="102"/>
      <c r="J3642" s="102"/>
      <c r="K3642" s="102"/>
    </row>
    <row r="3643" spans="1:11" x14ac:dyDescent="0.3">
      <c r="A3643" s="132"/>
      <c r="B3643" s="132"/>
      <c r="C3643" s="132"/>
      <c r="D3643" s="102"/>
      <c r="E3643" s="102"/>
      <c r="J3643" s="102"/>
      <c r="K3643" s="102"/>
    </row>
    <row r="3644" spans="1:11" x14ac:dyDescent="0.3">
      <c r="A3644" s="132"/>
      <c r="B3644" s="132"/>
      <c r="C3644" s="132"/>
      <c r="D3644" s="102"/>
      <c r="E3644" s="102"/>
      <c r="J3644" s="102"/>
      <c r="K3644" s="102"/>
    </row>
    <row r="3645" spans="1:11" x14ac:dyDescent="0.3">
      <c r="A3645" s="132"/>
      <c r="B3645" s="132"/>
      <c r="C3645" s="132"/>
      <c r="D3645" s="102"/>
      <c r="E3645" s="102"/>
      <c r="J3645" s="102"/>
      <c r="K3645" s="102"/>
    </row>
    <row r="3646" spans="1:11" x14ac:dyDescent="0.3">
      <c r="A3646" s="132"/>
      <c r="B3646" s="132"/>
      <c r="C3646" s="132"/>
      <c r="D3646" s="102"/>
      <c r="E3646" s="102"/>
      <c r="J3646" s="102"/>
      <c r="K3646" s="102"/>
    </row>
    <row r="3647" spans="1:11" x14ac:dyDescent="0.3">
      <c r="A3647" s="132"/>
      <c r="B3647" s="132"/>
      <c r="C3647" s="132"/>
      <c r="D3647" s="102"/>
      <c r="E3647" s="102"/>
      <c r="J3647" s="102"/>
      <c r="K3647" s="102"/>
    </row>
    <row r="3648" spans="1:11" x14ac:dyDescent="0.3">
      <c r="A3648" s="132"/>
      <c r="B3648" s="132"/>
      <c r="C3648" s="132"/>
      <c r="D3648" s="102"/>
      <c r="E3648" s="102"/>
      <c r="J3648" s="102"/>
      <c r="K3648" s="102"/>
    </row>
    <row r="3649" spans="1:11" x14ac:dyDescent="0.3">
      <c r="A3649" s="132"/>
      <c r="B3649" s="132"/>
      <c r="C3649" s="132"/>
      <c r="D3649" s="102"/>
      <c r="E3649" s="102"/>
      <c r="J3649" s="102"/>
      <c r="K3649" s="102"/>
    </row>
    <row r="3650" spans="1:11" x14ac:dyDescent="0.3">
      <c r="A3650" s="132"/>
      <c r="B3650" s="132"/>
      <c r="C3650" s="132"/>
      <c r="D3650" s="102"/>
      <c r="E3650" s="102"/>
      <c r="J3650" s="102"/>
      <c r="K3650" s="102"/>
    </row>
    <row r="3651" spans="1:11" x14ac:dyDescent="0.3">
      <c r="A3651" s="132"/>
      <c r="B3651" s="132"/>
      <c r="C3651" s="132"/>
      <c r="D3651" s="102"/>
      <c r="E3651" s="102"/>
      <c r="J3651" s="102"/>
      <c r="K3651" s="102"/>
    </row>
    <row r="3652" spans="1:11" x14ac:dyDescent="0.3">
      <c r="A3652" s="132"/>
      <c r="B3652" s="132"/>
      <c r="C3652" s="132"/>
      <c r="D3652" s="102"/>
      <c r="E3652" s="102"/>
      <c r="J3652" s="102"/>
      <c r="K3652" s="102"/>
    </row>
    <row r="3653" spans="1:11" x14ac:dyDescent="0.3">
      <c r="A3653" s="132"/>
      <c r="B3653" s="132"/>
      <c r="C3653" s="132"/>
      <c r="D3653" s="102"/>
      <c r="E3653" s="102"/>
      <c r="J3653" s="102"/>
      <c r="K3653" s="102"/>
    </row>
    <row r="3654" spans="1:11" x14ac:dyDescent="0.3">
      <c r="A3654" s="132"/>
      <c r="B3654" s="132"/>
      <c r="C3654" s="132"/>
      <c r="D3654" s="102"/>
      <c r="E3654" s="102"/>
      <c r="J3654" s="102"/>
      <c r="K3654" s="102"/>
    </row>
    <row r="3655" spans="1:11" x14ac:dyDescent="0.3">
      <c r="A3655" s="132"/>
      <c r="B3655" s="132"/>
      <c r="C3655" s="132"/>
      <c r="D3655" s="102"/>
      <c r="E3655" s="102"/>
      <c r="J3655" s="102"/>
      <c r="K3655" s="102"/>
    </row>
    <row r="3656" spans="1:11" x14ac:dyDescent="0.3">
      <c r="A3656" s="132"/>
      <c r="B3656" s="132"/>
      <c r="C3656" s="132"/>
      <c r="D3656" s="102"/>
      <c r="E3656" s="102"/>
      <c r="J3656" s="102"/>
      <c r="K3656" s="102"/>
    </row>
    <row r="3657" spans="1:11" x14ac:dyDescent="0.3">
      <c r="A3657" s="132"/>
      <c r="B3657" s="132"/>
      <c r="C3657" s="132"/>
      <c r="D3657" s="102"/>
      <c r="E3657" s="102"/>
      <c r="J3657" s="102"/>
      <c r="K3657" s="102"/>
    </row>
    <row r="3658" spans="1:11" x14ac:dyDescent="0.3">
      <c r="A3658" s="132"/>
      <c r="B3658" s="132"/>
      <c r="C3658" s="132"/>
      <c r="D3658" s="102"/>
      <c r="E3658" s="102"/>
      <c r="J3658" s="102"/>
      <c r="K3658" s="102"/>
    </row>
    <row r="3659" spans="1:11" x14ac:dyDescent="0.3">
      <c r="A3659" s="132"/>
      <c r="B3659" s="132"/>
      <c r="C3659" s="132"/>
      <c r="D3659" s="102"/>
      <c r="E3659" s="102"/>
      <c r="J3659" s="102"/>
      <c r="K3659" s="102"/>
    </row>
    <row r="3660" spans="1:11" x14ac:dyDescent="0.3">
      <c r="A3660" s="132"/>
      <c r="B3660" s="132"/>
      <c r="C3660" s="132"/>
      <c r="D3660" s="102"/>
      <c r="E3660" s="102"/>
      <c r="J3660" s="102"/>
      <c r="K3660" s="102"/>
    </row>
    <row r="3661" spans="1:11" x14ac:dyDescent="0.3">
      <c r="A3661" s="132"/>
      <c r="B3661" s="132"/>
      <c r="C3661" s="132"/>
      <c r="D3661" s="102"/>
      <c r="E3661" s="102"/>
      <c r="J3661" s="102"/>
      <c r="K3661" s="102"/>
    </row>
    <row r="3662" spans="1:11" x14ac:dyDescent="0.3">
      <c r="A3662" s="132"/>
      <c r="B3662" s="132"/>
      <c r="C3662" s="132"/>
      <c r="D3662" s="102"/>
      <c r="E3662" s="102"/>
      <c r="J3662" s="102"/>
      <c r="K3662" s="102"/>
    </row>
    <row r="3663" spans="1:11" x14ac:dyDescent="0.3">
      <c r="A3663" s="132"/>
      <c r="B3663" s="132"/>
      <c r="C3663" s="132"/>
      <c r="D3663" s="102"/>
      <c r="E3663" s="102"/>
      <c r="J3663" s="102"/>
      <c r="K3663" s="102"/>
    </row>
    <row r="3664" spans="1:11" x14ac:dyDescent="0.3">
      <c r="A3664" s="132"/>
      <c r="B3664" s="132"/>
      <c r="C3664" s="132"/>
      <c r="D3664" s="102"/>
      <c r="E3664" s="102"/>
      <c r="J3664" s="102"/>
      <c r="K3664" s="102"/>
    </row>
    <row r="3665" spans="1:11" x14ac:dyDescent="0.3">
      <c r="A3665" s="132"/>
      <c r="B3665" s="132"/>
      <c r="C3665" s="132"/>
      <c r="D3665" s="102"/>
      <c r="E3665" s="102"/>
      <c r="J3665" s="102"/>
      <c r="K3665" s="102"/>
    </row>
    <row r="3666" spans="1:11" x14ac:dyDescent="0.3">
      <c r="A3666" s="132"/>
      <c r="B3666" s="132"/>
      <c r="C3666" s="132"/>
      <c r="D3666" s="102"/>
      <c r="E3666" s="102"/>
      <c r="J3666" s="102"/>
      <c r="K3666" s="102"/>
    </row>
    <row r="3667" spans="1:11" x14ac:dyDescent="0.3">
      <c r="A3667" s="132"/>
      <c r="B3667" s="132"/>
      <c r="C3667" s="132"/>
      <c r="D3667" s="102"/>
      <c r="E3667" s="102"/>
      <c r="J3667" s="102"/>
      <c r="K3667" s="102"/>
    </row>
    <row r="3668" spans="1:11" x14ac:dyDescent="0.3">
      <c r="A3668" s="132"/>
      <c r="B3668" s="132"/>
      <c r="C3668" s="132"/>
      <c r="D3668" s="102"/>
      <c r="E3668" s="102"/>
      <c r="J3668" s="102"/>
      <c r="K3668" s="102"/>
    </row>
    <row r="3669" spans="1:11" x14ac:dyDescent="0.3">
      <c r="A3669" s="132"/>
      <c r="B3669" s="132"/>
      <c r="C3669" s="132"/>
      <c r="D3669" s="102"/>
      <c r="E3669" s="102"/>
      <c r="J3669" s="102"/>
      <c r="K3669" s="102"/>
    </row>
    <row r="3670" spans="1:11" x14ac:dyDescent="0.3">
      <c r="A3670" s="132"/>
      <c r="B3670" s="132"/>
      <c r="C3670" s="132"/>
      <c r="D3670" s="102"/>
      <c r="E3670" s="102"/>
      <c r="J3670" s="102"/>
      <c r="K3670" s="102"/>
    </row>
    <row r="3671" spans="1:11" x14ac:dyDescent="0.3">
      <c r="A3671" s="132"/>
      <c r="B3671" s="132"/>
      <c r="C3671" s="132"/>
      <c r="D3671" s="102"/>
      <c r="E3671" s="102"/>
      <c r="J3671" s="102"/>
      <c r="K3671" s="102"/>
    </row>
    <row r="3672" spans="1:11" x14ac:dyDescent="0.3">
      <c r="A3672" s="132"/>
      <c r="B3672" s="132"/>
      <c r="C3672" s="132"/>
      <c r="D3672" s="102"/>
      <c r="E3672" s="102"/>
      <c r="J3672" s="102"/>
      <c r="K3672" s="102"/>
    </row>
    <row r="3673" spans="1:11" x14ac:dyDescent="0.3">
      <c r="A3673" s="132"/>
      <c r="B3673" s="132"/>
      <c r="C3673" s="132"/>
      <c r="D3673" s="102"/>
      <c r="E3673" s="102"/>
      <c r="J3673" s="102"/>
      <c r="K3673" s="102"/>
    </row>
    <row r="3674" spans="1:11" x14ac:dyDescent="0.3">
      <c r="A3674" s="132"/>
      <c r="B3674" s="132"/>
      <c r="C3674" s="132"/>
      <c r="D3674" s="102"/>
      <c r="E3674" s="102"/>
      <c r="J3674" s="102"/>
      <c r="K3674" s="102"/>
    </row>
    <row r="3675" spans="1:11" x14ac:dyDescent="0.3">
      <c r="A3675" s="132"/>
      <c r="B3675" s="132"/>
      <c r="C3675" s="132"/>
      <c r="D3675" s="102"/>
      <c r="E3675" s="102"/>
      <c r="J3675" s="102"/>
      <c r="K3675" s="102"/>
    </row>
    <row r="3676" spans="1:11" x14ac:dyDescent="0.3">
      <c r="A3676" s="132"/>
      <c r="B3676" s="132"/>
      <c r="C3676" s="132"/>
      <c r="D3676" s="102"/>
      <c r="E3676" s="102"/>
      <c r="J3676" s="102"/>
      <c r="K3676" s="102"/>
    </row>
    <row r="3677" spans="1:11" x14ac:dyDescent="0.3">
      <c r="A3677" s="132"/>
      <c r="B3677" s="132"/>
      <c r="C3677" s="132"/>
      <c r="D3677" s="102"/>
      <c r="E3677" s="102"/>
      <c r="J3677" s="102"/>
      <c r="K3677" s="102"/>
    </row>
    <row r="3678" spans="1:11" x14ac:dyDescent="0.3">
      <c r="A3678" s="132"/>
      <c r="B3678" s="132"/>
      <c r="C3678" s="132"/>
      <c r="D3678" s="102"/>
      <c r="E3678" s="102"/>
      <c r="J3678" s="102"/>
      <c r="K3678" s="102"/>
    </row>
    <row r="3679" spans="1:11" x14ac:dyDescent="0.3">
      <c r="A3679" s="132"/>
      <c r="B3679" s="132"/>
      <c r="C3679" s="132"/>
      <c r="D3679" s="102"/>
      <c r="E3679" s="102"/>
      <c r="J3679" s="102"/>
      <c r="K3679" s="102"/>
    </row>
    <row r="3680" spans="1:11" x14ac:dyDescent="0.3">
      <c r="A3680" s="132"/>
      <c r="B3680" s="132"/>
      <c r="C3680" s="132"/>
      <c r="D3680" s="102"/>
      <c r="E3680" s="102"/>
      <c r="J3680" s="102"/>
      <c r="K3680" s="102"/>
    </row>
    <row r="3681" spans="1:11" x14ac:dyDescent="0.3">
      <c r="A3681" s="132"/>
      <c r="B3681" s="132"/>
      <c r="C3681" s="132"/>
      <c r="D3681" s="102"/>
      <c r="E3681" s="102"/>
      <c r="J3681" s="102"/>
      <c r="K3681" s="102"/>
    </row>
    <row r="3682" spans="1:11" x14ac:dyDescent="0.3">
      <c r="A3682" s="132"/>
      <c r="B3682" s="132"/>
      <c r="C3682" s="132"/>
      <c r="D3682" s="102"/>
      <c r="E3682" s="102"/>
      <c r="J3682" s="102"/>
      <c r="K3682" s="102"/>
    </row>
    <row r="3683" spans="1:11" x14ac:dyDescent="0.3">
      <c r="A3683" s="132"/>
      <c r="B3683" s="132"/>
      <c r="C3683" s="132"/>
      <c r="D3683" s="102"/>
      <c r="E3683" s="102"/>
      <c r="J3683" s="102"/>
      <c r="K3683" s="102"/>
    </row>
    <row r="3684" spans="1:11" x14ac:dyDescent="0.3">
      <c r="A3684" s="132"/>
      <c r="B3684" s="132"/>
      <c r="C3684" s="132"/>
      <c r="D3684" s="102"/>
      <c r="E3684" s="102"/>
      <c r="J3684" s="102"/>
      <c r="K3684" s="102"/>
    </row>
    <row r="3685" spans="1:11" x14ac:dyDescent="0.3">
      <c r="A3685" s="132"/>
      <c r="B3685" s="132"/>
      <c r="C3685" s="132"/>
      <c r="D3685" s="102"/>
      <c r="E3685" s="102"/>
      <c r="J3685" s="102"/>
      <c r="K3685" s="102"/>
    </row>
    <row r="3686" spans="1:11" x14ac:dyDescent="0.3">
      <c r="A3686" s="132"/>
      <c r="B3686" s="132"/>
      <c r="C3686" s="132"/>
      <c r="D3686" s="102"/>
      <c r="E3686" s="102"/>
      <c r="J3686" s="102"/>
      <c r="K3686" s="102"/>
    </row>
    <row r="3687" spans="1:11" x14ac:dyDescent="0.3">
      <c r="A3687" s="132"/>
      <c r="B3687" s="132"/>
      <c r="C3687" s="132"/>
      <c r="D3687" s="102"/>
      <c r="E3687" s="102"/>
      <c r="J3687" s="102"/>
      <c r="K3687" s="102"/>
    </row>
    <row r="3688" spans="1:11" x14ac:dyDescent="0.3">
      <c r="A3688" s="132"/>
      <c r="B3688" s="132"/>
      <c r="C3688" s="132"/>
      <c r="D3688" s="102"/>
      <c r="E3688" s="102"/>
      <c r="J3688" s="102"/>
      <c r="K3688" s="102"/>
    </row>
    <row r="3689" spans="1:11" x14ac:dyDescent="0.3">
      <c r="A3689" s="132"/>
      <c r="B3689" s="132"/>
      <c r="C3689" s="132"/>
      <c r="D3689" s="102"/>
      <c r="E3689" s="102"/>
      <c r="J3689" s="102"/>
      <c r="K3689" s="102"/>
    </row>
    <row r="3690" spans="1:11" x14ac:dyDescent="0.3">
      <c r="A3690" s="132"/>
      <c r="B3690" s="132"/>
      <c r="C3690" s="132"/>
      <c r="D3690" s="102"/>
      <c r="E3690" s="102"/>
      <c r="J3690" s="102"/>
      <c r="K3690" s="102"/>
    </row>
    <row r="3691" spans="1:11" x14ac:dyDescent="0.3">
      <c r="A3691" s="132"/>
      <c r="B3691" s="132"/>
      <c r="C3691" s="132"/>
      <c r="D3691" s="102"/>
      <c r="E3691" s="102"/>
      <c r="J3691" s="102"/>
      <c r="K3691" s="102"/>
    </row>
    <row r="3692" spans="1:11" x14ac:dyDescent="0.3">
      <c r="A3692" s="132"/>
      <c r="B3692" s="132"/>
      <c r="C3692" s="132"/>
      <c r="D3692" s="102"/>
      <c r="E3692" s="102"/>
      <c r="J3692" s="102"/>
      <c r="K3692" s="102"/>
    </row>
    <row r="3693" spans="1:11" x14ac:dyDescent="0.3">
      <c r="A3693" s="132"/>
      <c r="B3693" s="132"/>
      <c r="C3693" s="132"/>
      <c r="D3693" s="102"/>
      <c r="E3693" s="102"/>
      <c r="J3693" s="102"/>
      <c r="K3693" s="102"/>
    </row>
    <row r="3694" spans="1:11" x14ac:dyDescent="0.3">
      <c r="A3694" s="132"/>
      <c r="B3694" s="132"/>
      <c r="C3694" s="132"/>
      <c r="D3694" s="102"/>
      <c r="E3694" s="102"/>
      <c r="J3694" s="102"/>
      <c r="K3694" s="102"/>
    </row>
    <row r="3695" spans="1:11" x14ac:dyDescent="0.3">
      <c r="A3695" s="132"/>
      <c r="B3695" s="132"/>
      <c r="C3695" s="132"/>
      <c r="D3695" s="102"/>
      <c r="E3695" s="102"/>
      <c r="J3695" s="102"/>
      <c r="K3695" s="102"/>
    </row>
    <row r="3696" spans="1:11" x14ac:dyDescent="0.3">
      <c r="A3696" s="132"/>
      <c r="B3696" s="132"/>
      <c r="C3696" s="132"/>
      <c r="D3696" s="102"/>
      <c r="E3696" s="102"/>
      <c r="J3696" s="102"/>
      <c r="K3696" s="102"/>
    </row>
    <row r="3697" spans="1:11" x14ac:dyDescent="0.3">
      <c r="A3697" s="132"/>
      <c r="B3697" s="132"/>
      <c r="C3697" s="132"/>
      <c r="D3697" s="102"/>
      <c r="E3697" s="102"/>
      <c r="J3697" s="102"/>
      <c r="K3697" s="102"/>
    </row>
    <row r="3698" spans="1:11" x14ac:dyDescent="0.3">
      <c r="A3698" s="132"/>
      <c r="B3698" s="132"/>
      <c r="C3698" s="132"/>
      <c r="D3698" s="102"/>
      <c r="E3698" s="102"/>
      <c r="J3698" s="102"/>
      <c r="K3698" s="102"/>
    </row>
    <row r="3699" spans="1:11" x14ac:dyDescent="0.3">
      <c r="A3699" s="132"/>
      <c r="B3699" s="132"/>
      <c r="C3699" s="132"/>
      <c r="D3699" s="102"/>
      <c r="E3699" s="102"/>
      <c r="J3699" s="102"/>
      <c r="K3699" s="102"/>
    </row>
    <row r="3700" spans="1:11" x14ac:dyDescent="0.3">
      <c r="A3700" s="132"/>
      <c r="B3700" s="132"/>
      <c r="C3700" s="132"/>
      <c r="D3700" s="102"/>
      <c r="E3700" s="102"/>
      <c r="J3700" s="102"/>
      <c r="K3700" s="102"/>
    </row>
    <row r="3701" spans="1:11" x14ac:dyDescent="0.3">
      <c r="A3701" s="132"/>
      <c r="B3701" s="132"/>
      <c r="C3701" s="132"/>
      <c r="D3701" s="102"/>
      <c r="E3701" s="102"/>
      <c r="J3701" s="102"/>
      <c r="K3701" s="102"/>
    </row>
    <row r="3702" spans="1:11" x14ac:dyDescent="0.3">
      <c r="A3702" s="132"/>
      <c r="B3702" s="132"/>
      <c r="C3702" s="132"/>
      <c r="D3702" s="102"/>
      <c r="E3702" s="102"/>
      <c r="J3702" s="102"/>
      <c r="K3702" s="102"/>
    </row>
    <row r="3703" spans="1:11" x14ac:dyDescent="0.3">
      <c r="A3703" s="132"/>
      <c r="B3703" s="132"/>
      <c r="C3703" s="132"/>
      <c r="D3703" s="102"/>
      <c r="E3703" s="102"/>
      <c r="J3703" s="102"/>
      <c r="K3703" s="102"/>
    </row>
    <row r="3704" spans="1:11" x14ac:dyDescent="0.3">
      <c r="A3704" s="132"/>
      <c r="B3704" s="132"/>
      <c r="C3704" s="132"/>
      <c r="D3704" s="102"/>
      <c r="E3704" s="102"/>
      <c r="J3704" s="102"/>
      <c r="K3704" s="102"/>
    </row>
    <row r="3705" spans="1:11" x14ac:dyDescent="0.3">
      <c r="A3705" s="132"/>
      <c r="B3705" s="132"/>
      <c r="C3705" s="132"/>
      <c r="D3705" s="102"/>
      <c r="E3705" s="102"/>
      <c r="J3705" s="102"/>
      <c r="K3705" s="102"/>
    </row>
    <row r="3706" spans="1:11" x14ac:dyDescent="0.3">
      <c r="A3706" s="132"/>
      <c r="B3706" s="132"/>
      <c r="C3706" s="132"/>
      <c r="D3706" s="102"/>
      <c r="E3706" s="102"/>
      <c r="J3706" s="102"/>
      <c r="K3706" s="102"/>
    </row>
    <row r="3707" spans="1:11" x14ac:dyDescent="0.3">
      <c r="A3707" s="132"/>
      <c r="B3707" s="132"/>
      <c r="C3707" s="132"/>
      <c r="D3707" s="102"/>
      <c r="E3707" s="102"/>
      <c r="J3707" s="102"/>
      <c r="K3707" s="102"/>
    </row>
    <row r="3708" spans="1:11" x14ac:dyDescent="0.3">
      <c r="A3708" s="132"/>
      <c r="B3708" s="132"/>
      <c r="C3708" s="132"/>
      <c r="D3708" s="102"/>
      <c r="E3708" s="102"/>
      <c r="J3708" s="102"/>
      <c r="K3708" s="102"/>
    </row>
    <row r="3709" spans="1:11" x14ac:dyDescent="0.3">
      <c r="A3709" s="132"/>
      <c r="B3709" s="132"/>
      <c r="C3709" s="132"/>
      <c r="D3709" s="102"/>
      <c r="E3709" s="102"/>
      <c r="J3709" s="102"/>
      <c r="K3709" s="102"/>
    </row>
    <row r="3710" spans="1:11" x14ac:dyDescent="0.3">
      <c r="A3710" s="132"/>
      <c r="B3710" s="132"/>
      <c r="C3710" s="132"/>
      <c r="D3710" s="102"/>
      <c r="E3710" s="102"/>
      <c r="J3710" s="102"/>
      <c r="K3710" s="102"/>
    </row>
    <row r="3711" spans="1:11" x14ac:dyDescent="0.3">
      <c r="A3711" s="132"/>
      <c r="B3711" s="132"/>
      <c r="C3711" s="132"/>
      <c r="D3711" s="102"/>
      <c r="E3711" s="102"/>
      <c r="J3711" s="102"/>
      <c r="K3711" s="102"/>
    </row>
    <row r="3712" spans="1:11" x14ac:dyDescent="0.3">
      <c r="A3712" s="132"/>
      <c r="B3712" s="132"/>
      <c r="C3712" s="132"/>
      <c r="D3712" s="102"/>
      <c r="E3712" s="102"/>
      <c r="J3712" s="102"/>
      <c r="K3712" s="102"/>
    </row>
    <row r="3713" spans="1:11" x14ac:dyDescent="0.3">
      <c r="A3713" s="132"/>
      <c r="B3713" s="132"/>
      <c r="C3713" s="132"/>
      <c r="D3713" s="102"/>
      <c r="E3713" s="102"/>
      <c r="J3713" s="102"/>
      <c r="K3713" s="102"/>
    </row>
    <row r="3714" spans="1:11" x14ac:dyDescent="0.3">
      <c r="A3714" s="132"/>
      <c r="B3714" s="132"/>
      <c r="C3714" s="132"/>
      <c r="D3714" s="102"/>
      <c r="E3714" s="102"/>
      <c r="J3714" s="102"/>
      <c r="K3714" s="102"/>
    </row>
    <row r="3715" spans="1:11" x14ac:dyDescent="0.3">
      <c r="A3715" s="132"/>
      <c r="B3715" s="132"/>
      <c r="C3715" s="132"/>
      <c r="D3715" s="102"/>
      <c r="E3715" s="102"/>
      <c r="J3715" s="102"/>
      <c r="K3715" s="102"/>
    </row>
    <row r="3716" spans="1:11" x14ac:dyDescent="0.3">
      <c r="A3716" s="132"/>
      <c r="B3716" s="132"/>
      <c r="C3716" s="132"/>
      <c r="D3716" s="102"/>
      <c r="E3716" s="102"/>
      <c r="J3716" s="102"/>
      <c r="K3716" s="102"/>
    </row>
    <row r="3717" spans="1:11" x14ac:dyDescent="0.3">
      <c r="A3717" s="132"/>
      <c r="B3717" s="132"/>
      <c r="C3717" s="132"/>
      <c r="D3717" s="102"/>
      <c r="E3717" s="102"/>
      <c r="J3717" s="102"/>
      <c r="K3717" s="102"/>
    </row>
    <row r="3718" spans="1:11" x14ac:dyDescent="0.3">
      <c r="A3718" s="132"/>
      <c r="B3718" s="132"/>
      <c r="C3718" s="132"/>
      <c r="D3718" s="102"/>
      <c r="E3718" s="102"/>
      <c r="J3718" s="102"/>
      <c r="K3718" s="102"/>
    </row>
    <row r="3719" spans="1:11" x14ac:dyDescent="0.3">
      <c r="A3719" s="132"/>
      <c r="B3719" s="132"/>
      <c r="C3719" s="132"/>
      <c r="D3719" s="102"/>
      <c r="E3719" s="102"/>
      <c r="J3719" s="102"/>
      <c r="K3719" s="102"/>
    </row>
    <row r="3720" spans="1:11" x14ac:dyDescent="0.3">
      <c r="A3720" s="132"/>
      <c r="B3720" s="132"/>
      <c r="C3720" s="132"/>
      <c r="D3720" s="102"/>
      <c r="E3720" s="102"/>
      <c r="J3720" s="102"/>
      <c r="K3720" s="102"/>
    </row>
    <row r="3721" spans="1:11" x14ac:dyDescent="0.3">
      <c r="A3721" s="132"/>
      <c r="B3721" s="132"/>
      <c r="C3721" s="132"/>
      <c r="D3721" s="102"/>
      <c r="E3721" s="102"/>
      <c r="J3721" s="102"/>
      <c r="K3721" s="102"/>
    </row>
    <row r="3722" spans="1:11" x14ac:dyDescent="0.3">
      <c r="A3722" s="132"/>
      <c r="B3722" s="132"/>
      <c r="C3722" s="132"/>
      <c r="D3722" s="102"/>
      <c r="E3722" s="102"/>
      <c r="J3722" s="102"/>
      <c r="K3722" s="102"/>
    </row>
    <row r="3723" spans="1:11" x14ac:dyDescent="0.3">
      <c r="A3723" s="132"/>
      <c r="B3723" s="132"/>
      <c r="C3723" s="132"/>
      <c r="D3723" s="102"/>
      <c r="E3723" s="102"/>
      <c r="J3723" s="102"/>
      <c r="K3723" s="102"/>
    </row>
    <row r="3724" spans="1:11" x14ac:dyDescent="0.3">
      <c r="A3724" s="132"/>
      <c r="B3724" s="132"/>
      <c r="C3724" s="132"/>
      <c r="D3724" s="102"/>
      <c r="E3724" s="102"/>
      <c r="J3724" s="102"/>
      <c r="K3724" s="102"/>
    </row>
    <row r="3725" spans="1:11" x14ac:dyDescent="0.3">
      <c r="A3725" s="132"/>
      <c r="B3725" s="132"/>
      <c r="C3725" s="132"/>
      <c r="D3725" s="102"/>
      <c r="E3725" s="102"/>
      <c r="J3725" s="102"/>
      <c r="K3725" s="102"/>
    </row>
    <row r="3726" spans="1:11" x14ac:dyDescent="0.3">
      <c r="A3726" s="132"/>
      <c r="B3726" s="132"/>
      <c r="C3726" s="132"/>
      <c r="D3726" s="102"/>
      <c r="E3726" s="102"/>
      <c r="J3726" s="102"/>
      <c r="K3726" s="102"/>
    </row>
    <row r="3727" spans="1:11" x14ac:dyDescent="0.3">
      <c r="A3727" s="132"/>
      <c r="B3727" s="132"/>
      <c r="C3727" s="132"/>
      <c r="D3727" s="102"/>
      <c r="E3727" s="102"/>
      <c r="J3727" s="102"/>
      <c r="K3727" s="102"/>
    </row>
    <row r="3728" spans="1:11" x14ac:dyDescent="0.3">
      <c r="A3728" s="132"/>
      <c r="B3728" s="132"/>
      <c r="C3728" s="132"/>
      <c r="D3728" s="102"/>
      <c r="E3728" s="102"/>
      <c r="J3728" s="102"/>
      <c r="K3728" s="102"/>
    </row>
    <row r="3729" spans="1:11" x14ac:dyDescent="0.3">
      <c r="A3729" s="132"/>
      <c r="B3729" s="132"/>
      <c r="C3729" s="132"/>
      <c r="D3729" s="102"/>
      <c r="E3729" s="102"/>
      <c r="J3729" s="102"/>
      <c r="K3729" s="102"/>
    </row>
    <row r="3730" spans="1:11" x14ac:dyDescent="0.3">
      <c r="A3730" s="132"/>
      <c r="B3730" s="132"/>
      <c r="C3730" s="132"/>
      <c r="D3730" s="102"/>
      <c r="E3730" s="102"/>
      <c r="J3730" s="102"/>
      <c r="K3730" s="102"/>
    </row>
    <row r="3731" spans="1:11" x14ac:dyDescent="0.3">
      <c r="A3731" s="132"/>
      <c r="B3731" s="132"/>
      <c r="C3731" s="132"/>
      <c r="D3731" s="102"/>
      <c r="E3731" s="102"/>
      <c r="J3731" s="102"/>
      <c r="K3731" s="102"/>
    </row>
    <row r="3732" spans="1:11" x14ac:dyDescent="0.3">
      <c r="A3732" s="132"/>
      <c r="B3732" s="132"/>
      <c r="C3732" s="132"/>
      <c r="D3732" s="102"/>
      <c r="E3732" s="102"/>
      <c r="J3732" s="102"/>
      <c r="K3732" s="102"/>
    </row>
    <row r="3733" spans="1:11" x14ac:dyDescent="0.3">
      <c r="A3733" s="132"/>
      <c r="B3733" s="132"/>
      <c r="C3733" s="132"/>
      <c r="D3733" s="102"/>
      <c r="E3733" s="102"/>
      <c r="J3733" s="102"/>
      <c r="K3733" s="102"/>
    </row>
    <row r="3734" spans="1:11" x14ac:dyDescent="0.3">
      <c r="A3734" s="132"/>
      <c r="B3734" s="132"/>
      <c r="C3734" s="132"/>
      <c r="D3734" s="102"/>
      <c r="E3734" s="102"/>
      <c r="J3734" s="102"/>
      <c r="K3734" s="102"/>
    </row>
    <row r="3735" spans="1:11" x14ac:dyDescent="0.3">
      <c r="A3735" s="132"/>
      <c r="B3735" s="132"/>
      <c r="C3735" s="132"/>
      <c r="D3735" s="102"/>
      <c r="E3735" s="102"/>
      <c r="J3735" s="102"/>
      <c r="K3735" s="102"/>
    </row>
    <row r="3736" spans="1:11" x14ac:dyDescent="0.3">
      <c r="A3736" s="132"/>
      <c r="B3736" s="132"/>
      <c r="C3736" s="132"/>
      <c r="D3736" s="102"/>
      <c r="E3736" s="102"/>
      <c r="J3736" s="102"/>
      <c r="K3736" s="102"/>
    </row>
    <row r="3737" spans="1:11" x14ac:dyDescent="0.3">
      <c r="A3737" s="132"/>
      <c r="B3737" s="132"/>
      <c r="C3737" s="132"/>
      <c r="D3737" s="102"/>
      <c r="E3737" s="102"/>
      <c r="J3737" s="102"/>
      <c r="K3737" s="102"/>
    </row>
    <row r="3738" spans="1:11" x14ac:dyDescent="0.3">
      <c r="A3738" s="132"/>
      <c r="B3738" s="132"/>
      <c r="C3738" s="132"/>
      <c r="D3738" s="102"/>
      <c r="E3738" s="102"/>
      <c r="J3738" s="102"/>
      <c r="K3738" s="102"/>
    </row>
    <row r="3739" spans="1:11" x14ac:dyDescent="0.3">
      <c r="A3739" s="132"/>
      <c r="B3739" s="132"/>
      <c r="C3739" s="132"/>
      <c r="D3739" s="102"/>
      <c r="E3739" s="102"/>
      <c r="J3739" s="102"/>
      <c r="K3739" s="102"/>
    </row>
    <row r="3740" spans="1:11" x14ac:dyDescent="0.3">
      <c r="A3740" s="132"/>
      <c r="B3740" s="132"/>
      <c r="C3740" s="132"/>
      <c r="D3740" s="102"/>
      <c r="E3740" s="102"/>
      <c r="J3740" s="102"/>
      <c r="K3740" s="102"/>
    </row>
    <row r="3741" spans="1:11" x14ac:dyDescent="0.3">
      <c r="A3741" s="132"/>
      <c r="B3741" s="132"/>
      <c r="C3741" s="132"/>
      <c r="D3741" s="102"/>
      <c r="E3741" s="102"/>
      <c r="J3741" s="102"/>
      <c r="K3741" s="102"/>
    </row>
    <row r="3742" spans="1:11" x14ac:dyDescent="0.3">
      <c r="A3742" s="132"/>
      <c r="B3742" s="132"/>
      <c r="C3742" s="132"/>
      <c r="D3742" s="102"/>
      <c r="E3742" s="102"/>
      <c r="J3742" s="102"/>
      <c r="K3742" s="102"/>
    </row>
    <row r="3743" spans="1:11" x14ac:dyDescent="0.3">
      <c r="A3743" s="132"/>
      <c r="B3743" s="132"/>
      <c r="C3743" s="132"/>
      <c r="D3743" s="102"/>
      <c r="E3743" s="102"/>
      <c r="J3743" s="102"/>
      <c r="K3743" s="102"/>
    </row>
    <row r="3744" spans="1:11" x14ac:dyDescent="0.3">
      <c r="A3744" s="132"/>
      <c r="B3744" s="132"/>
      <c r="C3744" s="132"/>
      <c r="D3744" s="102"/>
      <c r="E3744" s="102"/>
      <c r="J3744" s="102"/>
      <c r="K3744" s="102"/>
    </row>
    <row r="3745" spans="1:11" x14ac:dyDescent="0.3">
      <c r="A3745" s="132"/>
      <c r="B3745" s="132"/>
      <c r="C3745" s="132"/>
      <c r="D3745" s="102"/>
      <c r="E3745" s="102"/>
      <c r="J3745" s="102"/>
      <c r="K3745" s="102"/>
    </row>
    <row r="3746" spans="1:11" x14ac:dyDescent="0.3">
      <c r="A3746" s="132"/>
      <c r="B3746" s="132"/>
      <c r="C3746" s="132"/>
      <c r="D3746" s="102"/>
      <c r="E3746" s="102"/>
      <c r="J3746" s="102"/>
      <c r="K3746" s="102"/>
    </row>
    <row r="3747" spans="1:11" x14ac:dyDescent="0.3">
      <c r="A3747" s="132"/>
      <c r="B3747" s="132"/>
      <c r="C3747" s="132"/>
      <c r="D3747" s="102"/>
      <c r="E3747" s="102"/>
      <c r="J3747" s="102"/>
      <c r="K3747" s="102"/>
    </row>
    <row r="3748" spans="1:11" x14ac:dyDescent="0.3">
      <c r="A3748" s="132"/>
      <c r="B3748" s="132"/>
      <c r="C3748" s="132"/>
      <c r="D3748" s="102"/>
      <c r="E3748" s="102"/>
      <c r="J3748" s="102"/>
      <c r="K3748" s="102"/>
    </row>
    <row r="3749" spans="1:11" x14ac:dyDescent="0.3">
      <c r="A3749" s="132"/>
      <c r="B3749" s="132"/>
      <c r="C3749" s="132"/>
      <c r="D3749" s="102"/>
      <c r="E3749" s="102"/>
      <c r="J3749" s="102"/>
      <c r="K3749" s="102"/>
    </row>
    <row r="3750" spans="1:11" x14ac:dyDescent="0.3">
      <c r="A3750" s="132"/>
      <c r="B3750" s="132"/>
      <c r="C3750" s="132"/>
      <c r="D3750" s="102"/>
      <c r="E3750" s="102"/>
      <c r="J3750" s="102"/>
      <c r="K3750" s="102"/>
    </row>
    <row r="3751" spans="1:11" x14ac:dyDescent="0.3">
      <c r="A3751" s="132"/>
      <c r="B3751" s="132"/>
      <c r="C3751" s="132"/>
      <c r="D3751" s="102"/>
      <c r="E3751" s="102"/>
      <c r="J3751" s="102"/>
      <c r="K3751" s="102"/>
    </row>
    <row r="3752" spans="1:11" x14ac:dyDescent="0.3">
      <c r="A3752" s="132"/>
      <c r="B3752" s="132"/>
      <c r="C3752" s="132"/>
      <c r="D3752" s="102"/>
      <c r="E3752" s="102"/>
      <c r="J3752" s="102"/>
      <c r="K3752" s="102"/>
    </row>
    <row r="3753" spans="1:11" x14ac:dyDescent="0.3">
      <c r="A3753" s="132"/>
      <c r="B3753" s="132"/>
      <c r="C3753" s="132"/>
      <c r="D3753" s="102"/>
      <c r="E3753" s="102"/>
      <c r="J3753" s="102"/>
      <c r="K3753" s="102"/>
    </row>
    <row r="3754" spans="1:11" x14ac:dyDescent="0.3">
      <c r="A3754" s="132"/>
      <c r="B3754" s="132"/>
      <c r="C3754" s="132"/>
      <c r="D3754" s="102"/>
      <c r="E3754" s="102"/>
      <c r="J3754" s="102"/>
      <c r="K3754" s="102"/>
    </row>
    <row r="3755" spans="1:11" x14ac:dyDescent="0.3">
      <c r="A3755" s="132"/>
      <c r="B3755" s="132"/>
      <c r="C3755" s="132"/>
      <c r="D3755" s="102"/>
      <c r="E3755" s="102"/>
      <c r="J3755" s="102"/>
      <c r="K3755" s="102"/>
    </row>
    <row r="3756" spans="1:11" x14ac:dyDescent="0.3">
      <c r="A3756" s="132"/>
      <c r="B3756" s="132"/>
      <c r="C3756" s="132"/>
      <c r="D3756" s="102"/>
      <c r="E3756" s="102"/>
      <c r="J3756" s="102"/>
      <c r="K3756" s="102"/>
    </row>
    <row r="3757" spans="1:11" x14ac:dyDescent="0.3">
      <c r="A3757" s="132"/>
      <c r="B3757" s="132"/>
      <c r="C3757" s="132"/>
      <c r="D3757" s="102"/>
      <c r="E3757" s="102"/>
      <c r="J3757" s="102"/>
      <c r="K3757" s="102"/>
    </row>
    <row r="3758" spans="1:11" x14ac:dyDescent="0.3">
      <c r="A3758" s="132"/>
      <c r="B3758" s="132"/>
      <c r="C3758" s="132"/>
      <c r="D3758" s="102"/>
      <c r="E3758" s="102"/>
      <c r="J3758" s="102"/>
      <c r="K3758" s="102"/>
    </row>
    <row r="3759" spans="1:11" x14ac:dyDescent="0.3">
      <c r="A3759" s="132"/>
      <c r="B3759" s="132"/>
      <c r="C3759" s="132"/>
      <c r="D3759" s="102"/>
      <c r="E3759" s="102"/>
      <c r="J3759" s="102"/>
      <c r="K3759" s="102"/>
    </row>
    <row r="3760" spans="1:11" x14ac:dyDescent="0.3">
      <c r="A3760" s="132"/>
      <c r="B3760" s="132"/>
      <c r="C3760" s="132"/>
      <c r="D3760" s="102"/>
      <c r="E3760" s="102"/>
      <c r="J3760" s="102"/>
      <c r="K3760" s="102"/>
    </row>
    <row r="3761" spans="1:11" x14ac:dyDescent="0.3">
      <c r="A3761" s="132"/>
      <c r="B3761" s="132"/>
      <c r="C3761" s="132"/>
      <c r="D3761" s="102"/>
      <c r="E3761" s="102"/>
      <c r="J3761" s="102"/>
      <c r="K3761" s="102"/>
    </row>
    <row r="3762" spans="1:11" x14ac:dyDescent="0.3">
      <c r="A3762" s="132"/>
      <c r="B3762" s="132"/>
      <c r="C3762" s="132"/>
      <c r="D3762" s="102"/>
      <c r="E3762" s="102"/>
      <c r="J3762" s="102"/>
      <c r="K3762" s="102"/>
    </row>
    <row r="3763" spans="1:11" x14ac:dyDescent="0.3">
      <c r="A3763" s="132"/>
      <c r="B3763" s="132"/>
      <c r="C3763" s="132"/>
      <c r="D3763" s="102"/>
      <c r="E3763" s="102"/>
      <c r="J3763" s="102"/>
      <c r="K3763" s="102"/>
    </row>
    <row r="3764" spans="1:11" x14ac:dyDescent="0.3">
      <c r="A3764" s="132"/>
      <c r="B3764" s="132"/>
      <c r="C3764" s="132"/>
      <c r="D3764" s="102"/>
      <c r="E3764" s="102"/>
      <c r="J3764" s="102"/>
      <c r="K3764" s="102"/>
    </row>
    <row r="3765" spans="1:11" x14ac:dyDescent="0.3">
      <c r="A3765" s="132"/>
      <c r="B3765" s="132"/>
      <c r="C3765" s="132"/>
      <c r="D3765" s="102"/>
      <c r="E3765" s="102"/>
      <c r="J3765" s="102"/>
      <c r="K3765" s="102"/>
    </row>
    <row r="3766" spans="1:11" x14ac:dyDescent="0.3">
      <c r="A3766" s="132"/>
      <c r="B3766" s="132"/>
      <c r="C3766" s="132"/>
      <c r="D3766" s="102"/>
      <c r="E3766" s="102"/>
      <c r="J3766" s="102"/>
      <c r="K3766" s="102"/>
    </row>
    <row r="3767" spans="1:11" x14ac:dyDescent="0.3">
      <c r="A3767" s="132"/>
      <c r="B3767" s="132"/>
      <c r="C3767" s="132"/>
      <c r="D3767" s="102"/>
      <c r="E3767" s="102"/>
      <c r="J3767" s="102"/>
      <c r="K3767" s="102"/>
    </row>
    <row r="3768" spans="1:11" x14ac:dyDescent="0.3">
      <c r="A3768" s="132"/>
      <c r="B3768" s="132"/>
      <c r="C3768" s="132"/>
      <c r="D3768" s="102"/>
      <c r="E3768" s="102"/>
      <c r="J3768" s="102"/>
      <c r="K3768" s="102"/>
    </row>
    <row r="3769" spans="1:11" x14ac:dyDescent="0.3">
      <c r="A3769" s="132"/>
      <c r="B3769" s="132"/>
      <c r="C3769" s="132"/>
      <c r="D3769" s="102"/>
      <c r="E3769" s="102"/>
      <c r="J3769" s="102"/>
      <c r="K3769" s="102"/>
    </row>
    <row r="3770" spans="1:11" x14ac:dyDescent="0.3">
      <c r="A3770" s="132"/>
      <c r="B3770" s="132"/>
      <c r="C3770" s="132"/>
      <c r="D3770" s="102"/>
      <c r="E3770" s="102"/>
      <c r="J3770" s="102"/>
      <c r="K3770" s="102"/>
    </row>
    <row r="3771" spans="1:11" x14ac:dyDescent="0.3">
      <c r="A3771" s="132"/>
      <c r="B3771" s="132"/>
      <c r="C3771" s="132"/>
      <c r="D3771" s="102"/>
      <c r="E3771" s="102"/>
      <c r="J3771" s="102"/>
      <c r="K3771" s="102"/>
    </row>
    <row r="3772" spans="1:11" x14ac:dyDescent="0.3">
      <c r="A3772" s="132"/>
      <c r="B3772" s="132"/>
      <c r="C3772" s="132"/>
      <c r="D3772" s="102"/>
      <c r="E3772" s="102"/>
      <c r="J3772" s="102"/>
      <c r="K3772" s="102"/>
    </row>
    <row r="3773" spans="1:11" x14ac:dyDescent="0.3">
      <c r="A3773" s="132"/>
      <c r="B3773" s="132"/>
      <c r="C3773" s="132"/>
      <c r="D3773" s="102"/>
      <c r="E3773" s="102"/>
      <c r="J3773" s="102"/>
      <c r="K3773" s="102"/>
    </row>
    <row r="3774" spans="1:11" x14ac:dyDescent="0.3">
      <c r="A3774" s="132"/>
      <c r="B3774" s="132"/>
      <c r="C3774" s="132"/>
      <c r="D3774" s="102"/>
      <c r="E3774" s="102"/>
      <c r="J3774" s="102"/>
      <c r="K3774" s="102"/>
    </row>
    <row r="3775" spans="1:11" x14ac:dyDescent="0.3">
      <c r="A3775" s="132"/>
      <c r="B3775" s="132"/>
      <c r="C3775" s="132"/>
      <c r="D3775" s="102"/>
      <c r="E3775" s="102"/>
      <c r="J3775" s="102"/>
      <c r="K3775" s="102"/>
    </row>
    <row r="3776" spans="1:11" x14ac:dyDescent="0.3">
      <c r="A3776" s="132"/>
      <c r="B3776" s="132"/>
      <c r="C3776" s="132"/>
      <c r="D3776" s="102"/>
      <c r="E3776" s="102"/>
      <c r="J3776" s="102"/>
      <c r="K3776" s="102"/>
    </row>
    <row r="3777" spans="1:11" x14ac:dyDescent="0.3">
      <c r="A3777" s="132"/>
      <c r="B3777" s="132"/>
      <c r="C3777" s="132"/>
      <c r="D3777" s="102"/>
      <c r="E3777" s="102"/>
      <c r="J3777" s="102"/>
      <c r="K3777" s="102"/>
    </row>
    <row r="3778" spans="1:11" x14ac:dyDescent="0.3">
      <c r="A3778" s="132"/>
      <c r="B3778" s="132"/>
      <c r="C3778" s="132"/>
      <c r="D3778" s="102"/>
      <c r="E3778" s="102"/>
      <c r="J3778" s="102"/>
      <c r="K3778" s="102"/>
    </row>
    <row r="3779" spans="1:11" x14ac:dyDescent="0.3">
      <c r="A3779" s="132"/>
      <c r="B3779" s="132"/>
      <c r="C3779" s="132"/>
      <c r="D3779" s="102"/>
      <c r="E3779" s="102"/>
      <c r="J3779" s="102"/>
      <c r="K3779" s="102"/>
    </row>
    <row r="3780" spans="1:11" x14ac:dyDescent="0.3">
      <c r="A3780" s="132"/>
      <c r="B3780" s="132"/>
      <c r="C3780" s="132"/>
      <c r="D3780" s="102"/>
      <c r="E3780" s="102"/>
      <c r="J3780" s="102"/>
      <c r="K3780" s="102"/>
    </row>
    <row r="3781" spans="1:11" x14ac:dyDescent="0.3">
      <c r="A3781" s="132"/>
      <c r="B3781" s="132"/>
      <c r="C3781" s="132"/>
      <c r="D3781" s="102"/>
      <c r="E3781" s="102"/>
      <c r="J3781" s="102"/>
      <c r="K3781" s="102"/>
    </row>
    <row r="3782" spans="1:11" x14ac:dyDescent="0.3">
      <c r="A3782" s="132"/>
      <c r="B3782" s="132"/>
      <c r="C3782" s="132"/>
      <c r="D3782" s="102"/>
      <c r="E3782" s="102"/>
      <c r="J3782" s="102"/>
      <c r="K3782" s="102"/>
    </row>
    <row r="3783" spans="1:11" x14ac:dyDescent="0.3">
      <c r="A3783" s="132"/>
      <c r="B3783" s="132"/>
      <c r="C3783" s="132"/>
      <c r="D3783" s="102"/>
      <c r="E3783" s="102"/>
      <c r="J3783" s="102"/>
      <c r="K3783" s="102"/>
    </row>
    <row r="3784" spans="1:11" x14ac:dyDescent="0.3">
      <c r="A3784" s="132"/>
      <c r="B3784" s="132"/>
      <c r="C3784" s="132"/>
      <c r="D3784" s="102"/>
      <c r="E3784" s="102"/>
      <c r="J3784" s="102"/>
      <c r="K3784" s="102"/>
    </row>
    <row r="3785" spans="1:11" x14ac:dyDescent="0.3">
      <c r="A3785" s="132"/>
      <c r="B3785" s="132"/>
      <c r="C3785" s="132"/>
      <c r="D3785" s="102"/>
      <c r="E3785" s="102"/>
      <c r="J3785" s="102"/>
      <c r="K3785" s="102"/>
    </row>
    <row r="3786" spans="1:11" x14ac:dyDescent="0.3">
      <c r="A3786" s="132"/>
      <c r="B3786" s="132"/>
      <c r="C3786" s="132"/>
      <c r="D3786" s="102"/>
      <c r="E3786" s="102"/>
      <c r="J3786" s="102"/>
      <c r="K3786" s="102"/>
    </row>
    <row r="3787" spans="1:11" x14ac:dyDescent="0.3">
      <c r="A3787" s="132"/>
      <c r="B3787" s="132"/>
      <c r="C3787" s="132"/>
      <c r="D3787" s="102"/>
      <c r="E3787" s="102"/>
      <c r="J3787" s="102"/>
      <c r="K3787" s="102"/>
    </row>
    <row r="3788" spans="1:11" x14ac:dyDescent="0.3">
      <c r="A3788" s="132"/>
      <c r="B3788" s="132"/>
      <c r="C3788" s="132"/>
      <c r="D3788" s="102"/>
      <c r="E3788" s="102"/>
      <c r="J3788" s="102"/>
      <c r="K3788" s="102"/>
    </row>
    <row r="3789" spans="1:11" x14ac:dyDescent="0.3">
      <c r="A3789" s="132"/>
      <c r="B3789" s="132"/>
      <c r="C3789" s="132"/>
      <c r="D3789" s="102"/>
      <c r="E3789" s="102"/>
      <c r="J3789" s="102"/>
      <c r="K3789" s="102"/>
    </row>
    <row r="3790" spans="1:11" x14ac:dyDescent="0.3">
      <c r="A3790" s="132"/>
      <c r="B3790" s="132"/>
      <c r="C3790" s="132"/>
      <c r="D3790" s="102"/>
      <c r="E3790" s="102"/>
      <c r="J3790" s="102"/>
      <c r="K3790" s="102"/>
    </row>
    <row r="3791" spans="1:11" x14ac:dyDescent="0.3">
      <c r="A3791" s="132"/>
      <c r="B3791" s="132"/>
      <c r="C3791" s="132"/>
      <c r="D3791" s="102"/>
      <c r="E3791" s="102"/>
      <c r="J3791" s="102"/>
      <c r="K3791" s="102"/>
    </row>
    <row r="3792" spans="1:11" x14ac:dyDescent="0.3">
      <c r="A3792" s="132"/>
      <c r="B3792" s="132"/>
      <c r="C3792" s="132"/>
      <c r="D3792" s="102"/>
      <c r="E3792" s="102"/>
      <c r="J3792" s="102"/>
      <c r="K3792" s="102"/>
    </row>
    <row r="3793" spans="1:11" x14ac:dyDescent="0.3">
      <c r="A3793" s="132"/>
      <c r="B3793" s="132"/>
      <c r="C3793" s="132"/>
      <c r="D3793" s="102"/>
      <c r="E3793" s="102"/>
      <c r="J3793" s="102"/>
      <c r="K3793" s="102"/>
    </row>
    <row r="3794" spans="1:11" x14ac:dyDescent="0.3">
      <c r="A3794" s="132"/>
      <c r="B3794" s="132"/>
      <c r="C3794" s="132"/>
      <c r="D3794" s="102"/>
      <c r="E3794" s="102"/>
      <c r="J3794" s="102"/>
      <c r="K3794" s="102"/>
    </row>
    <row r="3795" spans="1:11" x14ac:dyDescent="0.3">
      <c r="A3795" s="132"/>
      <c r="B3795" s="132"/>
      <c r="C3795" s="132"/>
      <c r="D3795" s="102"/>
      <c r="E3795" s="102"/>
      <c r="J3795" s="102"/>
      <c r="K3795" s="102"/>
    </row>
    <row r="3796" spans="1:11" x14ac:dyDescent="0.3">
      <c r="A3796" s="132"/>
      <c r="B3796" s="132"/>
      <c r="C3796" s="132"/>
      <c r="D3796" s="102"/>
      <c r="E3796" s="102"/>
      <c r="J3796" s="102"/>
      <c r="K3796" s="102"/>
    </row>
    <row r="3797" spans="1:11" x14ac:dyDescent="0.3">
      <c r="A3797" s="132"/>
      <c r="B3797" s="132"/>
      <c r="C3797" s="132"/>
      <c r="D3797" s="102"/>
      <c r="E3797" s="102"/>
      <c r="J3797" s="102"/>
      <c r="K3797" s="102"/>
    </row>
    <row r="3798" spans="1:11" x14ac:dyDescent="0.3">
      <c r="A3798" s="132"/>
      <c r="B3798" s="132"/>
      <c r="C3798" s="132"/>
      <c r="D3798" s="102"/>
      <c r="E3798" s="102"/>
      <c r="J3798" s="102"/>
      <c r="K3798" s="102"/>
    </row>
    <row r="3799" spans="1:11" x14ac:dyDescent="0.3">
      <c r="A3799" s="132"/>
      <c r="B3799" s="132"/>
      <c r="C3799" s="132"/>
      <c r="D3799" s="102"/>
      <c r="E3799" s="102"/>
      <c r="J3799" s="102"/>
      <c r="K3799" s="102"/>
    </row>
    <row r="3800" spans="1:11" x14ac:dyDescent="0.3">
      <c r="A3800" s="132"/>
      <c r="B3800" s="132"/>
      <c r="C3800" s="132"/>
      <c r="D3800" s="102"/>
      <c r="E3800" s="102"/>
      <c r="J3800" s="102"/>
      <c r="K3800" s="102"/>
    </row>
    <row r="3801" spans="1:11" x14ac:dyDescent="0.3">
      <c r="A3801" s="132"/>
      <c r="B3801" s="132"/>
      <c r="C3801" s="132"/>
      <c r="D3801" s="102"/>
      <c r="E3801" s="102"/>
      <c r="J3801" s="102"/>
      <c r="K3801" s="102"/>
    </row>
    <row r="3802" spans="1:11" x14ac:dyDescent="0.3">
      <c r="A3802" s="132"/>
      <c r="B3802" s="132"/>
      <c r="C3802" s="132"/>
      <c r="D3802" s="102"/>
      <c r="E3802" s="102"/>
      <c r="J3802" s="102"/>
      <c r="K3802" s="102"/>
    </row>
    <row r="3803" spans="1:11" x14ac:dyDescent="0.3">
      <c r="A3803" s="132"/>
      <c r="B3803" s="132"/>
      <c r="C3803" s="132"/>
      <c r="D3803" s="102"/>
      <c r="E3803" s="102"/>
      <c r="J3803" s="102"/>
      <c r="K3803" s="102"/>
    </row>
    <row r="3804" spans="1:11" x14ac:dyDescent="0.3">
      <c r="A3804" s="132"/>
      <c r="B3804" s="132"/>
      <c r="C3804" s="132"/>
      <c r="D3804" s="102"/>
      <c r="E3804" s="102"/>
      <c r="J3804" s="102"/>
      <c r="K3804" s="102"/>
    </row>
    <row r="3805" spans="1:11" x14ac:dyDescent="0.3">
      <c r="A3805" s="132"/>
      <c r="B3805" s="132"/>
      <c r="C3805" s="132"/>
      <c r="D3805" s="102"/>
      <c r="E3805" s="102"/>
      <c r="J3805" s="102"/>
      <c r="K3805" s="102"/>
    </row>
    <row r="3806" spans="1:11" x14ac:dyDescent="0.3">
      <c r="A3806" s="132"/>
      <c r="B3806" s="132"/>
      <c r="C3806" s="132"/>
      <c r="D3806" s="102"/>
      <c r="E3806" s="102"/>
      <c r="J3806" s="102"/>
      <c r="K3806" s="102"/>
    </row>
    <row r="3807" spans="1:11" x14ac:dyDescent="0.3">
      <c r="A3807" s="132"/>
      <c r="B3807" s="132"/>
      <c r="C3807" s="132"/>
      <c r="D3807" s="102"/>
      <c r="E3807" s="102"/>
      <c r="J3807" s="102"/>
      <c r="K3807" s="102"/>
    </row>
    <row r="3808" spans="1:11" x14ac:dyDescent="0.3">
      <c r="A3808" s="132"/>
      <c r="B3808" s="132"/>
      <c r="C3808" s="132"/>
      <c r="D3808" s="102"/>
      <c r="E3808" s="102"/>
      <c r="J3808" s="102"/>
      <c r="K3808" s="102"/>
    </row>
    <row r="3809" spans="1:11" x14ac:dyDescent="0.3">
      <c r="A3809" s="132"/>
      <c r="B3809" s="132"/>
      <c r="C3809" s="132"/>
      <c r="D3809" s="102"/>
      <c r="E3809" s="102"/>
      <c r="J3809" s="102"/>
      <c r="K3809" s="102"/>
    </row>
    <row r="3810" spans="1:11" x14ac:dyDescent="0.3">
      <c r="A3810" s="132"/>
      <c r="B3810" s="132"/>
      <c r="C3810" s="132"/>
      <c r="D3810" s="102"/>
      <c r="E3810" s="102"/>
      <c r="J3810" s="102"/>
      <c r="K3810" s="102"/>
    </row>
    <row r="3811" spans="1:11" x14ac:dyDescent="0.3">
      <c r="A3811" s="132"/>
      <c r="B3811" s="132"/>
      <c r="C3811" s="132"/>
      <c r="D3811" s="102"/>
      <c r="E3811" s="102"/>
      <c r="J3811" s="102"/>
      <c r="K3811" s="102"/>
    </row>
    <row r="3812" spans="1:11" x14ac:dyDescent="0.3">
      <c r="A3812" s="132"/>
      <c r="B3812" s="132"/>
      <c r="C3812" s="132"/>
      <c r="D3812" s="102"/>
      <c r="E3812" s="102"/>
      <c r="J3812" s="102"/>
      <c r="K3812" s="102"/>
    </row>
    <row r="3813" spans="1:11" x14ac:dyDescent="0.3">
      <c r="A3813" s="132"/>
      <c r="B3813" s="132"/>
      <c r="C3813" s="132"/>
      <c r="D3813" s="102"/>
      <c r="E3813" s="102"/>
      <c r="J3813" s="102"/>
      <c r="K3813" s="102"/>
    </row>
    <row r="3814" spans="1:11" x14ac:dyDescent="0.3">
      <c r="A3814" s="132"/>
      <c r="B3814" s="132"/>
      <c r="C3814" s="132"/>
      <c r="D3814" s="102"/>
      <c r="E3814" s="102"/>
      <c r="J3814" s="102"/>
      <c r="K3814" s="102"/>
    </row>
    <row r="3815" spans="1:11" x14ac:dyDescent="0.3">
      <c r="A3815" s="132"/>
      <c r="B3815" s="132"/>
      <c r="C3815" s="132"/>
      <c r="D3815" s="102"/>
      <c r="E3815" s="102"/>
      <c r="J3815" s="102"/>
      <c r="K3815" s="102"/>
    </row>
    <row r="3816" spans="1:11" x14ac:dyDescent="0.3">
      <c r="A3816" s="132"/>
      <c r="B3816" s="132"/>
      <c r="C3816" s="132"/>
      <c r="D3816" s="102"/>
      <c r="E3816" s="102"/>
      <c r="J3816" s="102"/>
      <c r="K3816" s="102"/>
    </row>
    <row r="3817" spans="1:11" x14ac:dyDescent="0.3">
      <c r="A3817" s="132"/>
      <c r="B3817" s="132"/>
      <c r="C3817" s="132"/>
      <c r="D3817" s="102"/>
      <c r="E3817" s="102"/>
      <c r="J3817" s="102"/>
      <c r="K3817" s="102"/>
    </row>
    <row r="3818" spans="1:11" x14ac:dyDescent="0.3">
      <c r="A3818" s="132"/>
      <c r="B3818" s="132"/>
      <c r="C3818" s="132"/>
      <c r="D3818" s="102"/>
      <c r="E3818" s="102"/>
      <c r="J3818" s="102"/>
      <c r="K3818" s="102"/>
    </row>
    <row r="3819" spans="1:11" x14ac:dyDescent="0.3">
      <c r="A3819" s="132"/>
      <c r="B3819" s="132"/>
      <c r="C3819" s="132"/>
      <c r="D3819" s="102"/>
      <c r="E3819" s="102"/>
      <c r="J3819" s="102"/>
      <c r="K3819" s="102"/>
    </row>
    <row r="3820" spans="1:11" x14ac:dyDescent="0.3">
      <c r="A3820" s="132"/>
      <c r="B3820" s="132"/>
      <c r="C3820" s="132"/>
      <c r="D3820" s="102"/>
      <c r="E3820" s="102"/>
      <c r="J3820" s="102"/>
      <c r="K3820" s="102"/>
    </row>
    <row r="3821" spans="1:11" x14ac:dyDescent="0.3">
      <c r="A3821" s="132"/>
      <c r="B3821" s="132"/>
      <c r="C3821" s="132"/>
      <c r="D3821" s="102"/>
      <c r="E3821" s="102"/>
      <c r="J3821" s="102"/>
      <c r="K3821" s="102"/>
    </row>
    <row r="3822" spans="1:11" x14ac:dyDescent="0.3">
      <c r="A3822" s="132"/>
      <c r="B3822" s="132"/>
      <c r="C3822" s="132"/>
      <c r="D3822" s="102"/>
      <c r="E3822" s="102"/>
      <c r="J3822" s="102"/>
      <c r="K3822" s="102"/>
    </row>
    <row r="3823" spans="1:11" x14ac:dyDescent="0.3">
      <c r="A3823" s="132"/>
      <c r="B3823" s="132"/>
      <c r="C3823" s="132"/>
      <c r="D3823" s="102"/>
      <c r="E3823" s="102"/>
      <c r="J3823" s="102"/>
      <c r="K3823" s="102"/>
    </row>
    <row r="3824" spans="1:11" x14ac:dyDescent="0.3">
      <c r="A3824" s="132"/>
      <c r="B3824" s="132"/>
      <c r="C3824" s="132"/>
      <c r="D3824" s="102"/>
      <c r="E3824" s="102"/>
      <c r="J3824" s="102"/>
      <c r="K3824" s="102"/>
    </row>
    <row r="3825" spans="1:11" x14ac:dyDescent="0.3">
      <c r="A3825" s="132"/>
      <c r="B3825" s="132"/>
      <c r="C3825" s="132"/>
      <c r="D3825" s="102"/>
      <c r="E3825" s="102"/>
      <c r="J3825" s="102"/>
      <c r="K3825" s="102"/>
    </row>
    <row r="3826" spans="1:11" x14ac:dyDescent="0.3">
      <c r="A3826" s="132"/>
      <c r="B3826" s="132"/>
      <c r="C3826" s="132"/>
      <c r="D3826" s="102"/>
      <c r="E3826" s="102"/>
      <c r="J3826" s="102"/>
      <c r="K3826" s="102"/>
    </row>
    <row r="3827" spans="1:11" x14ac:dyDescent="0.3">
      <c r="A3827" s="132"/>
      <c r="B3827" s="132"/>
      <c r="C3827" s="132"/>
      <c r="D3827" s="102"/>
      <c r="E3827" s="102"/>
      <c r="J3827" s="102"/>
      <c r="K3827" s="102"/>
    </row>
    <row r="3828" spans="1:11" x14ac:dyDescent="0.3">
      <c r="A3828" s="132"/>
      <c r="B3828" s="132"/>
      <c r="C3828" s="132"/>
      <c r="D3828" s="102"/>
      <c r="E3828" s="102"/>
      <c r="J3828" s="102"/>
      <c r="K3828" s="102"/>
    </row>
    <row r="3829" spans="1:11" x14ac:dyDescent="0.3">
      <c r="A3829" s="132"/>
      <c r="B3829" s="132"/>
      <c r="C3829" s="132"/>
      <c r="D3829" s="102"/>
      <c r="E3829" s="102"/>
      <c r="J3829" s="102"/>
      <c r="K3829" s="102"/>
    </row>
    <row r="3830" spans="1:11" x14ac:dyDescent="0.3">
      <c r="A3830" s="132"/>
      <c r="B3830" s="132"/>
      <c r="C3830" s="132"/>
      <c r="D3830" s="102"/>
      <c r="E3830" s="102"/>
      <c r="J3830" s="102"/>
      <c r="K3830" s="102"/>
    </row>
    <row r="3831" spans="1:11" x14ac:dyDescent="0.3">
      <c r="A3831" s="132"/>
      <c r="B3831" s="132"/>
      <c r="C3831" s="132"/>
      <c r="D3831" s="102"/>
      <c r="E3831" s="102"/>
      <c r="J3831" s="102"/>
      <c r="K3831" s="102"/>
    </row>
    <row r="3832" spans="1:11" x14ac:dyDescent="0.3">
      <c r="A3832" s="132"/>
      <c r="B3832" s="132"/>
      <c r="C3832" s="132"/>
      <c r="D3832" s="102"/>
      <c r="E3832" s="102"/>
      <c r="J3832" s="102"/>
      <c r="K3832" s="102"/>
    </row>
    <row r="3833" spans="1:11" x14ac:dyDescent="0.3">
      <c r="A3833" s="132"/>
      <c r="B3833" s="132"/>
      <c r="C3833" s="132"/>
      <c r="D3833" s="102"/>
      <c r="E3833" s="102"/>
      <c r="J3833" s="102"/>
      <c r="K3833" s="102"/>
    </row>
    <row r="3834" spans="1:11" x14ac:dyDescent="0.3">
      <c r="A3834" s="132"/>
      <c r="B3834" s="132"/>
      <c r="C3834" s="132"/>
      <c r="D3834" s="102"/>
      <c r="E3834" s="102"/>
      <c r="J3834" s="102"/>
      <c r="K3834" s="102"/>
    </row>
    <row r="3835" spans="1:11" x14ac:dyDescent="0.3">
      <c r="A3835" s="132"/>
      <c r="B3835" s="132"/>
      <c r="C3835" s="132"/>
      <c r="D3835" s="102"/>
      <c r="E3835" s="102"/>
      <c r="J3835" s="102"/>
      <c r="K3835" s="102"/>
    </row>
    <row r="3836" spans="1:11" x14ac:dyDescent="0.3">
      <c r="A3836" s="132"/>
      <c r="B3836" s="132"/>
      <c r="C3836" s="132"/>
      <c r="D3836" s="102"/>
      <c r="E3836" s="102"/>
      <c r="J3836" s="102"/>
      <c r="K3836" s="102"/>
    </row>
    <row r="3837" spans="1:11" x14ac:dyDescent="0.3">
      <c r="A3837" s="132"/>
      <c r="B3837" s="132"/>
      <c r="C3837" s="132"/>
      <c r="D3837" s="102"/>
      <c r="E3837" s="102"/>
      <c r="J3837" s="102"/>
      <c r="K3837" s="102"/>
    </row>
    <row r="3838" spans="1:11" x14ac:dyDescent="0.3">
      <c r="A3838" s="132"/>
      <c r="B3838" s="132"/>
      <c r="C3838" s="132"/>
      <c r="D3838" s="102"/>
      <c r="E3838" s="102"/>
      <c r="J3838" s="102"/>
      <c r="K3838" s="102"/>
    </row>
    <row r="3839" spans="1:11" x14ac:dyDescent="0.3">
      <c r="A3839" s="132"/>
      <c r="B3839" s="132"/>
      <c r="C3839" s="132"/>
      <c r="D3839" s="102"/>
      <c r="E3839" s="102"/>
      <c r="J3839" s="102"/>
      <c r="K3839" s="102"/>
    </row>
    <row r="3840" spans="1:11" x14ac:dyDescent="0.3">
      <c r="A3840" s="132"/>
      <c r="B3840" s="132"/>
      <c r="C3840" s="132"/>
      <c r="D3840" s="102"/>
      <c r="E3840" s="102"/>
      <c r="J3840" s="102"/>
      <c r="K3840" s="102"/>
    </row>
    <row r="3841" spans="1:11" x14ac:dyDescent="0.3">
      <c r="A3841" s="132"/>
      <c r="B3841" s="132"/>
      <c r="C3841" s="132"/>
      <c r="D3841" s="102"/>
      <c r="E3841" s="102"/>
      <c r="J3841" s="102"/>
      <c r="K3841" s="102"/>
    </row>
    <row r="3842" spans="1:11" x14ac:dyDescent="0.3">
      <c r="A3842" s="132"/>
      <c r="B3842" s="132"/>
      <c r="C3842" s="132"/>
      <c r="D3842" s="102"/>
      <c r="E3842" s="102"/>
      <c r="J3842" s="102"/>
      <c r="K3842" s="102"/>
    </row>
    <row r="3843" spans="1:11" x14ac:dyDescent="0.3">
      <c r="A3843" s="132"/>
      <c r="B3843" s="132"/>
      <c r="C3843" s="132"/>
      <c r="D3843" s="102"/>
      <c r="E3843" s="102"/>
      <c r="J3843" s="102"/>
      <c r="K3843" s="102"/>
    </row>
    <row r="3844" spans="1:11" x14ac:dyDescent="0.3">
      <c r="A3844" s="132"/>
      <c r="B3844" s="132"/>
      <c r="C3844" s="132"/>
      <c r="D3844" s="102"/>
      <c r="E3844" s="102"/>
      <c r="J3844" s="102"/>
      <c r="K3844" s="102"/>
    </row>
    <row r="3845" spans="1:11" x14ac:dyDescent="0.3">
      <c r="A3845" s="132"/>
      <c r="B3845" s="132"/>
      <c r="C3845" s="132"/>
      <c r="D3845" s="102"/>
      <c r="E3845" s="102"/>
      <c r="J3845" s="102"/>
      <c r="K3845" s="102"/>
    </row>
    <row r="3846" spans="1:11" x14ac:dyDescent="0.3">
      <c r="A3846" s="132"/>
      <c r="B3846" s="132"/>
      <c r="C3846" s="132"/>
      <c r="D3846" s="102"/>
      <c r="E3846" s="102"/>
      <c r="J3846" s="102"/>
      <c r="K3846" s="102"/>
    </row>
    <row r="3847" spans="1:11" x14ac:dyDescent="0.3">
      <c r="A3847" s="132"/>
      <c r="B3847" s="132"/>
      <c r="C3847" s="132"/>
      <c r="D3847" s="102"/>
      <c r="E3847" s="102"/>
      <c r="J3847" s="102"/>
      <c r="K3847" s="102"/>
    </row>
    <row r="3848" spans="1:11" x14ac:dyDescent="0.3">
      <c r="A3848" s="132"/>
      <c r="B3848" s="132"/>
      <c r="C3848" s="132"/>
      <c r="D3848" s="102"/>
      <c r="E3848" s="102"/>
      <c r="J3848" s="102"/>
      <c r="K3848" s="102"/>
    </row>
    <row r="3849" spans="1:11" x14ac:dyDescent="0.3">
      <c r="A3849" s="132"/>
      <c r="B3849" s="132"/>
      <c r="C3849" s="132"/>
      <c r="D3849" s="102"/>
      <c r="E3849" s="102"/>
      <c r="J3849" s="102"/>
      <c r="K3849" s="102"/>
    </row>
    <row r="3850" spans="1:11" x14ac:dyDescent="0.3">
      <c r="A3850" s="132"/>
      <c r="B3850" s="132"/>
      <c r="C3850" s="132"/>
      <c r="D3850" s="102"/>
      <c r="E3850" s="102"/>
      <c r="J3850" s="102"/>
      <c r="K3850" s="102"/>
    </row>
    <row r="3851" spans="1:11" x14ac:dyDescent="0.3">
      <c r="A3851" s="132"/>
      <c r="B3851" s="132"/>
      <c r="C3851" s="132"/>
      <c r="D3851" s="102"/>
      <c r="E3851" s="102"/>
      <c r="J3851" s="102"/>
      <c r="K3851" s="102"/>
    </row>
    <row r="3852" spans="1:11" x14ac:dyDescent="0.3">
      <c r="A3852" s="132"/>
      <c r="B3852" s="132"/>
      <c r="C3852" s="132"/>
      <c r="D3852" s="102"/>
      <c r="E3852" s="102"/>
      <c r="J3852" s="102"/>
      <c r="K3852" s="102"/>
    </row>
    <row r="3853" spans="1:11" x14ac:dyDescent="0.3">
      <c r="A3853" s="132"/>
      <c r="B3853" s="132"/>
      <c r="C3853" s="132"/>
      <c r="D3853" s="102"/>
      <c r="E3853" s="102"/>
      <c r="J3853" s="102"/>
      <c r="K3853" s="102"/>
    </row>
    <row r="3854" spans="1:11" x14ac:dyDescent="0.3">
      <c r="A3854" s="132"/>
      <c r="B3854" s="132"/>
      <c r="C3854" s="132"/>
      <c r="D3854" s="102"/>
      <c r="E3854" s="102"/>
      <c r="J3854" s="102"/>
      <c r="K3854" s="102"/>
    </row>
    <row r="3855" spans="1:11" x14ac:dyDescent="0.3">
      <c r="A3855" s="132"/>
      <c r="B3855" s="132"/>
      <c r="C3855" s="132"/>
      <c r="D3855" s="102"/>
      <c r="E3855" s="102"/>
      <c r="J3855" s="102"/>
      <c r="K3855" s="102"/>
    </row>
    <row r="3856" spans="1:11" x14ac:dyDescent="0.3">
      <c r="A3856" s="132"/>
      <c r="B3856" s="132"/>
      <c r="C3856" s="132"/>
      <c r="D3856" s="102"/>
      <c r="E3856" s="102"/>
      <c r="J3856" s="102"/>
      <c r="K3856" s="102"/>
    </row>
    <row r="3857" spans="1:11" x14ac:dyDescent="0.3">
      <c r="A3857" s="132"/>
      <c r="B3857" s="132"/>
      <c r="C3857" s="132"/>
      <c r="D3857" s="102"/>
      <c r="E3857" s="102"/>
      <c r="J3857" s="102"/>
      <c r="K3857" s="102"/>
    </row>
    <row r="3858" spans="1:11" x14ac:dyDescent="0.3">
      <c r="A3858" s="132"/>
      <c r="B3858" s="132"/>
      <c r="C3858" s="132"/>
      <c r="D3858" s="102"/>
      <c r="E3858" s="102"/>
      <c r="J3858" s="102"/>
      <c r="K3858" s="102"/>
    </row>
    <row r="3859" spans="1:11" x14ac:dyDescent="0.3">
      <c r="A3859" s="132"/>
      <c r="B3859" s="132"/>
      <c r="C3859" s="132"/>
      <c r="D3859" s="102"/>
      <c r="E3859" s="102"/>
      <c r="J3859" s="102"/>
      <c r="K3859" s="102"/>
    </row>
    <row r="3860" spans="1:11" x14ac:dyDescent="0.3">
      <c r="A3860" s="132"/>
      <c r="B3860" s="132"/>
      <c r="C3860" s="132"/>
      <c r="D3860" s="102"/>
      <c r="E3860" s="102"/>
      <c r="J3860" s="102"/>
      <c r="K3860" s="102"/>
    </row>
    <row r="3861" spans="1:11" x14ac:dyDescent="0.3">
      <c r="A3861" s="132"/>
      <c r="B3861" s="132"/>
      <c r="C3861" s="132"/>
      <c r="D3861" s="102"/>
      <c r="E3861" s="102"/>
      <c r="J3861" s="102"/>
      <c r="K3861" s="102"/>
    </row>
    <row r="3862" spans="1:11" x14ac:dyDescent="0.3">
      <c r="A3862" s="132"/>
      <c r="B3862" s="132"/>
      <c r="C3862" s="132"/>
      <c r="D3862" s="102"/>
      <c r="E3862" s="102"/>
      <c r="J3862" s="102"/>
      <c r="K3862" s="102"/>
    </row>
    <row r="3863" spans="1:11" x14ac:dyDescent="0.3">
      <c r="A3863" s="132"/>
      <c r="B3863" s="132"/>
      <c r="C3863" s="132"/>
      <c r="D3863" s="102"/>
      <c r="E3863" s="102"/>
      <c r="J3863" s="102"/>
      <c r="K3863" s="102"/>
    </row>
    <row r="3864" spans="1:11" x14ac:dyDescent="0.3">
      <c r="A3864" s="132"/>
      <c r="B3864" s="132"/>
      <c r="C3864" s="132"/>
      <c r="D3864" s="102"/>
      <c r="E3864" s="102"/>
      <c r="J3864" s="102"/>
      <c r="K3864" s="102"/>
    </row>
    <row r="3865" spans="1:11" x14ac:dyDescent="0.3">
      <c r="A3865" s="132"/>
      <c r="B3865" s="132"/>
      <c r="C3865" s="132"/>
      <c r="D3865" s="102"/>
      <c r="E3865" s="102"/>
      <c r="J3865" s="102"/>
      <c r="K3865" s="102"/>
    </row>
    <row r="3866" spans="1:11" x14ac:dyDescent="0.3">
      <c r="A3866" s="132"/>
      <c r="B3866" s="132"/>
      <c r="C3866" s="132"/>
      <c r="D3866" s="102"/>
      <c r="E3866" s="102"/>
      <c r="J3866" s="102"/>
      <c r="K3866" s="102"/>
    </row>
    <row r="3867" spans="1:11" x14ac:dyDescent="0.3">
      <c r="A3867" s="132"/>
      <c r="B3867" s="132"/>
      <c r="C3867" s="132"/>
      <c r="D3867" s="102"/>
      <c r="E3867" s="102"/>
      <c r="J3867" s="102"/>
      <c r="K3867" s="102"/>
    </row>
    <row r="3868" spans="1:11" x14ac:dyDescent="0.3">
      <c r="A3868" s="132"/>
      <c r="B3868" s="132"/>
      <c r="C3868" s="132"/>
      <c r="D3868" s="102"/>
      <c r="E3868" s="102"/>
      <c r="J3868" s="102"/>
      <c r="K3868" s="102"/>
    </row>
    <row r="3869" spans="1:11" x14ac:dyDescent="0.3">
      <c r="A3869" s="132"/>
      <c r="B3869" s="132"/>
      <c r="C3869" s="132"/>
      <c r="D3869" s="102"/>
      <c r="E3869" s="102"/>
      <c r="J3869" s="102"/>
      <c r="K3869" s="102"/>
    </row>
    <row r="3870" spans="1:11" x14ac:dyDescent="0.3">
      <c r="A3870" s="132"/>
      <c r="B3870" s="132"/>
      <c r="C3870" s="132"/>
      <c r="D3870" s="102"/>
      <c r="E3870" s="102"/>
      <c r="J3870" s="102"/>
      <c r="K3870" s="102"/>
    </row>
    <row r="3871" spans="1:11" x14ac:dyDescent="0.3">
      <c r="A3871" s="132"/>
      <c r="B3871" s="132"/>
      <c r="C3871" s="132"/>
      <c r="D3871" s="102"/>
      <c r="E3871" s="102"/>
      <c r="J3871" s="102"/>
      <c r="K3871" s="102"/>
    </row>
    <row r="3872" spans="1:11" x14ac:dyDescent="0.3">
      <c r="A3872" s="132"/>
      <c r="B3872" s="132"/>
      <c r="C3872" s="132"/>
      <c r="D3872" s="102"/>
      <c r="E3872" s="102"/>
      <c r="J3872" s="102"/>
      <c r="K3872" s="102"/>
    </row>
    <row r="3873" spans="1:11" x14ac:dyDescent="0.3">
      <c r="A3873" s="132"/>
      <c r="B3873" s="132"/>
      <c r="C3873" s="132"/>
      <c r="D3873" s="102"/>
      <c r="E3873" s="102"/>
      <c r="J3873" s="102"/>
      <c r="K3873" s="102"/>
    </row>
    <row r="3874" spans="1:11" x14ac:dyDescent="0.3">
      <c r="A3874" s="132"/>
      <c r="B3874" s="132"/>
      <c r="C3874" s="132"/>
      <c r="D3874" s="102"/>
      <c r="E3874" s="102"/>
      <c r="J3874" s="102"/>
      <c r="K3874" s="102"/>
    </row>
    <row r="3875" spans="1:11" x14ac:dyDescent="0.3">
      <c r="A3875" s="132"/>
      <c r="B3875" s="132"/>
      <c r="C3875" s="132"/>
      <c r="D3875" s="102"/>
      <c r="E3875" s="102"/>
      <c r="J3875" s="102"/>
      <c r="K3875" s="102"/>
    </row>
    <row r="3876" spans="1:11" x14ac:dyDescent="0.3">
      <c r="A3876" s="132"/>
      <c r="B3876" s="132"/>
      <c r="C3876" s="132"/>
      <c r="D3876" s="102"/>
      <c r="E3876" s="102"/>
      <c r="J3876" s="102"/>
      <c r="K3876" s="102"/>
    </row>
    <row r="3877" spans="1:11" x14ac:dyDescent="0.3">
      <c r="A3877" s="132"/>
      <c r="B3877" s="132"/>
      <c r="C3877" s="132"/>
      <c r="D3877" s="102"/>
      <c r="E3877" s="102"/>
      <c r="J3877" s="102"/>
      <c r="K3877" s="102"/>
    </row>
    <row r="3878" spans="1:11" x14ac:dyDescent="0.3">
      <c r="A3878" s="132"/>
      <c r="B3878" s="132"/>
      <c r="C3878" s="132"/>
      <c r="D3878" s="102"/>
      <c r="E3878" s="102"/>
      <c r="J3878" s="102"/>
      <c r="K3878" s="102"/>
    </row>
    <row r="3879" spans="1:11" x14ac:dyDescent="0.3">
      <c r="A3879" s="132"/>
      <c r="B3879" s="132"/>
      <c r="C3879" s="132"/>
      <c r="D3879" s="102"/>
      <c r="E3879" s="102"/>
      <c r="J3879" s="102"/>
      <c r="K3879" s="102"/>
    </row>
    <row r="3880" spans="1:11" x14ac:dyDescent="0.3">
      <c r="A3880" s="132"/>
      <c r="B3880" s="132"/>
      <c r="C3880" s="132"/>
      <c r="D3880" s="102"/>
      <c r="E3880" s="102"/>
      <c r="J3880" s="102"/>
      <c r="K3880" s="102"/>
    </row>
    <row r="3881" spans="1:11" x14ac:dyDescent="0.3">
      <c r="A3881" s="132"/>
      <c r="B3881" s="132"/>
      <c r="C3881" s="132"/>
      <c r="D3881" s="102"/>
      <c r="E3881" s="102"/>
      <c r="J3881" s="102"/>
      <c r="K3881" s="102"/>
    </row>
    <row r="3882" spans="1:11" x14ac:dyDescent="0.3">
      <c r="A3882" s="132"/>
      <c r="B3882" s="132"/>
      <c r="C3882" s="132"/>
      <c r="D3882" s="102"/>
      <c r="E3882" s="102"/>
      <c r="J3882" s="102"/>
      <c r="K3882" s="102"/>
    </row>
    <row r="3883" spans="1:11" x14ac:dyDescent="0.3">
      <c r="A3883" s="132"/>
      <c r="B3883" s="132"/>
      <c r="C3883" s="132"/>
      <c r="D3883" s="102"/>
      <c r="E3883" s="102"/>
      <c r="J3883" s="102"/>
      <c r="K3883" s="102"/>
    </row>
    <row r="3884" spans="1:11" x14ac:dyDescent="0.3">
      <c r="A3884" s="132"/>
      <c r="B3884" s="132"/>
      <c r="C3884" s="132"/>
      <c r="D3884" s="102"/>
      <c r="E3884" s="102"/>
      <c r="J3884" s="102"/>
      <c r="K3884" s="102"/>
    </row>
    <row r="3885" spans="1:11" x14ac:dyDescent="0.3">
      <c r="A3885" s="132"/>
      <c r="B3885" s="132"/>
      <c r="C3885" s="132"/>
      <c r="D3885" s="102"/>
      <c r="E3885" s="102"/>
      <c r="J3885" s="102"/>
      <c r="K3885" s="102"/>
    </row>
    <row r="3886" spans="1:11" x14ac:dyDescent="0.3">
      <c r="A3886" s="132"/>
      <c r="B3886" s="132"/>
      <c r="C3886" s="132"/>
      <c r="D3886" s="102"/>
      <c r="E3886" s="102"/>
      <c r="J3886" s="102"/>
      <c r="K3886" s="102"/>
    </row>
    <row r="3887" spans="1:11" x14ac:dyDescent="0.3">
      <c r="A3887" s="132"/>
      <c r="B3887" s="132"/>
      <c r="C3887" s="132"/>
      <c r="D3887" s="102"/>
      <c r="E3887" s="102"/>
      <c r="J3887" s="102"/>
      <c r="K3887" s="102"/>
    </row>
    <row r="3888" spans="1:11" x14ac:dyDescent="0.3">
      <c r="A3888" s="132"/>
      <c r="B3888" s="132"/>
      <c r="C3888" s="132"/>
      <c r="D3888" s="102"/>
      <c r="E3888" s="102"/>
      <c r="J3888" s="102"/>
      <c r="K3888" s="102"/>
    </row>
    <row r="3889" spans="1:11" x14ac:dyDescent="0.3">
      <c r="A3889" s="132"/>
      <c r="B3889" s="132"/>
      <c r="C3889" s="132"/>
      <c r="D3889" s="102"/>
      <c r="E3889" s="102"/>
      <c r="J3889" s="102"/>
      <c r="K3889" s="102"/>
    </row>
    <row r="3890" spans="1:11" x14ac:dyDescent="0.3">
      <c r="A3890" s="132"/>
      <c r="B3890" s="132"/>
      <c r="C3890" s="132"/>
      <c r="D3890" s="102"/>
      <c r="E3890" s="102"/>
      <c r="J3890" s="102"/>
      <c r="K3890" s="102"/>
    </row>
    <row r="3891" spans="1:11" x14ac:dyDescent="0.3">
      <c r="A3891" s="132"/>
      <c r="B3891" s="132"/>
      <c r="C3891" s="132"/>
      <c r="D3891" s="102"/>
      <c r="E3891" s="102"/>
      <c r="J3891" s="102"/>
      <c r="K3891" s="102"/>
    </row>
    <row r="3892" spans="1:11" x14ac:dyDescent="0.3">
      <c r="A3892" s="132"/>
      <c r="B3892" s="132"/>
      <c r="C3892" s="132"/>
      <c r="D3892" s="102"/>
      <c r="E3892" s="102"/>
      <c r="J3892" s="102"/>
      <c r="K3892" s="102"/>
    </row>
    <row r="3893" spans="1:11" x14ac:dyDescent="0.3">
      <c r="A3893" s="132"/>
      <c r="B3893" s="132"/>
      <c r="C3893" s="132"/>
      <c r="D3893" s="102"/>
      <c r="E3893" s="102"/>
      <c r="J3893" s="102"/>
      <c r="K3893" s="102"/>
    </row>
    <row r="3894" spans="1:11" x14ac:dyDescent="0.3">
      <c r="A3894" s="132"/>
      <c r="B3894" s="132"/>
      <c r="C3894" s="132"/>
      <c r="D3894" s="102"/>
      <c r="E3894" s="102"/>
      <c r="J3894" s="102"/>
      <c r="K3894" s="102"/>
    </row>
    <row r="3895" spans="1:11" x14ac:dyDescent="0.3">
      <c r="A3895" s="132"/>
      <c r="B3895" s="132"/>
      <c r="C3895" s="132"/>
      <c r="D3895" s="102"/>
      <c r="E3895" s="102"/>
      <c r="J3895" s="102"/>
      <c r="K3895" s="102"/>
    </row>
    <row r="3896" spans="1:11" x14ac:dyDescent="0.3">
      <c r="A3896" s="132"/>
      <c r="B3896" s="132"/>
      <c r="C3896" s="132"/>
      <c r="D3896" s="102"/>
      <c r="E3896" s="102"/>
      <c r="J3896" s="102"/>
      <c r="K3896" s="102"/>
    </row>
    <row r="3897" spans="1:11" x14ac:dyDescent="0.3">
      <c r="A3897" s="132"/>
      <c r="B3897" s="132"/>
      <c r="C3897" s="132"/>
      <c r="D3897" s="102"/>
      <c r="E3897" s="102"/>
      <c r="J3897" s="102"/>
      <c r="K3897" s="102"/>
    </row>
    <row r="3898" spans="1:11" x14ac:dyDescent="0.3">
      <c r="A3898" s="132"/>
      <c r="B3898" s="132"/>
      <c r="C3898" s="132"/>
      <c r="D3898" s="102"/>
      <c r="E3898" s="102"/>
      <c r="J3898" s="102"/>
      <c r="K3898" s="102"/>
    </row>
    <row r="3899" spans="1:11" x14ac:dyDescent="0.3">
      <c r="A3899" s="132"/>
      <c r="B3899" s="132"/>
      <c r="C3899" s="132"/>
      <c r="D3899" s="102"/>
      <c r="E3899" s="102"/>
      <c r="J3899" s="102"/>
      <c r="K3899" s="102"/>
    </row>
    <row r="3900" spans="1:11" x14ac:dyDescent="0.3">
      <c r="A3900" s="132"/>
      <c r="B3900" s="132"/>
      <c r="C3900" s="132"/>
      <c r="D3900" s="102"/>
      <c r="E3900" s="102"/>
      <c r="J3900" s="102"/>
      <c r="K3900" s="102"/>
    </row>
    <row r="3901" spans="1:11" x14ac:dyDescent="0.3">
      <c r="A3901" s="132"/>
      <c r="B3901" s="132"/>
      <c r="C3901" s="132"/>
      <c r="D3901" s="102"/>
      <c r="E3901" s="102"/>
      <c r="J3901" s="102"/>
      <c r="K3901" s="102"/>
    </row>
    <row r="3902" spans="1:11" x14ac:dyDescent="0.3">
      <c r="A3902" s="132"/>
      <c r="B3902" s="132"/>
      <c r="C3902" s="132"/>
      <c r="D3902" s="102"/>
      <c r="E3902" s="102"/>
      <c r="J3902" s="102"/>
      <c r="K3902" s="102"/>
    </row>
    <row r="3903" spans="1:11" x14ac:dyDescent="0.3">
      <c r="A3903" s="132"/>
      <c r="B3903" s="132"/>
      <c r="C3903" s="132"/>
      <c r="D3903" s="102"/>
      <c r="E3903" s="102"/>
      <c r="J3903" s="102"/>
      <c r="K3903" s="102"/>
    </row>
    <row r="3904" spans="1:11" x14ac:dyDescent="0.3">
      <c r="A3904" s="132"/>
      <c r="B3904" s="132"/>
      <c r="C3904" s="132"/>
      <c r="D3904" s="102"/>
      <c r="E3904" s="102"/>
      <c r="J3904" s="102"/>
      <c r="K3904" s="102"/>
    </row>
    <row r="3905" spans="1:11" x14ac:dyDescent="0.3">
      <c r="A3905" s="132"/>
      <c r="B3905" s="132"/>
      <c r="C3905" s="132"/>
      <c r="D3905" s="102"/>
      <c r="E3905" s="102"/>
      <c r="J3905" s="102"/>
      <c r="K3905" s="102"/>
    </row>
    <row r="3906" spans="1:11" x14ac:dyDescent="0.3">
      <c r="A3906" s="132"/>
      <c r="B3906" s="132"/>
      <c r="C3906" s="132"/>
      <c r="D3906" s="102"/>
      <c r="E3906" s="102"/>
      <c r="J3906" s="102"/>
      <c r="K3906" s="102"/>
    </row>
    <row r="3907" spans="1:11" x14ac:dyDescent="0.3">
      <c r="A3907" s="132"/>
      <c r="B3907" s="132"/>
      <c r="C3907" s="132"/>
      <c r="D3907" s="102"/>
      <c r="E3907" s="102"/>
      <c r="J3907" s="102"/>
      <c r="K3907" s="102"/>
    </row>
    <row r="3908" spans="1:11" x14ac:dyDescent="0.3">
      <c r="A3908" s="132"/>
      <c r="B3908" s="132"/>
      <c r="C3908" s="132"/>
      <c r="D3908" s="102"/>
      <c r="E3908" s="102"/>
      <c r="J3908" s="102"/>
      <c r="K3908" s="102"/>
    </row>
    <row r="3909" spans="1:11" x14ac:dyDescent="0.3">
      <c r="A3909" s="132"/>
      <c r="B3909" s="132"/>
      <c r="C3909" s="132"/>
      <c r="D3909" s="102"/>
      <c r="E3909" s="102"/>
      <c r="J3909" s="102"/>
      <c r="K3909" s="102"/>
    </row>
    <row r="3910" spans="1:11" x14ac:dyDescent="0.3">
      <c r="A3910" s="132"/>
      <c r="B3910" s="132"/>
      <c r="C3910" s="132"/>
      <c r="D3910" s="102"/>
      <c r="E3910" s="102"/>
      <c r="J3910" s="102"/>
      <c r="K3910" s="102"/>
    </row>
    <row r="3911" spans="1:11" x14ac:dyDescent="0.3">
      <c r="A3911" s="132"/>
      <c r="B3911" s="132"/>
      <c r="C3911" s="132"/>
      <c r="D3911" s="102"/>
      <c r="E3911" s="102"/>
      <c r="J3911" s="102"/>
      <c r="K3911" s="102"/>
    </row>
    <row r="3912" spans="1:11" x14ac:dyDescent="0.3">
      <c r="A3912" s="132"/>
      <c r="B3912" s="132"/>
      <c r="C3912" s="132"/>
      <c r="D3912" s="102"/>
      <c r="E3912" s="102"/>
      <c r="J3912" s="102"/>
      <c r="K3912" s="102"/>
    </row>
    <row r="3913" spans="1:11" x14ac:dyDescent="0.3">
      <c r="A3913" s="132"/>
      <c r="B3913" s="132"/>
      <c r="C3913" s="132"/>
      <c r="D3913" s="102"/>
      <c r="E3913" s="102"/>
      <c r="J3913" s="102"/>
      <c r="K3913" s="102"/>
    </row>
    <row r="3914" spans="1:11" x14ac:dyDescent="0.3">
      <c r="A3914" s="132"/>
      <c r="B3914" s="132"/>
      <c r="C3914" s="132"/>
      <c r="D3914" s="102"/>
      <c r="E3914" s="102"/>
      <c r="J3914" s="102"/>
      <c r="K3914" s="102"/>
    </row>
    <row r="3915" spans="1:11" x14ac:dyDescent="0.3">
      <c r="A3915" s="132"/>
      <c r="B3915" s="132"/>
      <c r="C3915" s="132"/>
      <c r="D3915" s="102"/>
      <c r="E3915" s="102"/>
      <c r="J3915" s="102"/>
      <c r="K3915" s="102"/>
    </row>
    <row r="3916" spans="1:11" x14ac:dyDescent="0.3">
      <c r="A3916" s="132"/>
      <c r="B3916" s="132"/>
      <c r="C3916" s="132"/>
      <c r="D3916" s="102"/>
      <c r="E3916" s="102"/>
      <c r="J3916" s="102"/>
      <c r="K3916" s="102"/>
    </row>
    <row r="3917" spans="1:11" x14ac:dyDescent="0.3">
      <c r="A3917" s="132"/>
      <c r="B3917" s="132"/>
      <c r="C3917" s="132"/>
      <c r="D3917" s="102"/>
      <c r="E3917" s="102"/>
      <c r="J3917" s="102"/>
      <c r="K3917" s="102"/>
    </row>
    <row r="3918" spans="1:11" x14ac:dyDescent="0.3">
      <c r="A3918" s="132"/>
      <c r="B3918" s="132"/>
      <c r="C3918" s="132"/>
      <c r="D3918" s="102"/>
      <c r="E3918" s="102"/>
      <c r="J3918" s="102"/>
      <c r="K3918" s="102"/>
    </row>
    <row r="3919" spans="1:11" x14ac:dyDescent="0.3">
      <c r="A3919" s="132"/>
      <c r="B3919" s="132"/>
      <c r="C3919" s="132"/>
      <c r="D3919" s="102"/>
      <c r="E3919" s="102"/>
      <c r="J3919" s="102"/>
      <c r="K3919" s="102"/>
    </row>
    <row r="3920" spans="1:11" x14ac:dyDescent="0.3">
      <c r="A3920" s="132"/>
      <c r="B3920" s="132"/>
      <c r="C3920" s="132"/>
      <c r="D3920" s="102"/>
      <c r="E3920" s="102"/>
      <c r="J3920" s="102"/>
      <c r="K3920" s="102"/>
    </row>
    <row r="3921" spans="1:11" x14ac:dyDescent="0.3">
      <c r="A3921" s="132"/>
      <c r="B3921" s="132"/>
      <c r="C3921" s="132"/>
      <c r="D3921" s="102"/>
      <c r="E3921" s="102"/>
      <c r="J3921" s="102"/>
      <c r="K3921" s="102"/>
    </row>
    <row r="3922" spans="1:11" x14ac:dyDescent="0.3">
      <c r="A3922" s="132"/>
      <c r="B3922" s="132"/>
      <c r="C3922" s="132"/>
      <c r="D3922" s="102"/>
      <c r="E3922" s="102"/>
      <c r="J3922" s="102"/>
      <c r="K3922" s="102"/>
    </row>
    <row r="3923" spans="1:11" x14ac:dyDescent="0.3">
      <c r="A3923" s="132"/>
      <c r="B3923" s="132"/>
      <c r="C3923" s="132"/>
      <c r="D3923" s="102"/>
      <c r="E3923" s="102"/>
      <c r="J3923" s="102"/>
      <c r="K3923" s="102"/>
    </row>
    <row r="3924" spans="1:11" x14ac:dyDescent="0.3">
      <c r="A3924" s="132"/>
      <c r="B3924" s="132"/>
      <c r="C3924" s="132"/>
      <c r="D3924" s="102"/>
      <c r="E3924" s="102"/>
      <c r="J3924" s="102"/>
      <c r="K3924" s="102"/>
    </row>
    <row r="3925" spans="1:11" x14ac:dyDescent="0.3">
      <c r="A3925" s="132"/>
      <c r="B3925" s="132"/>
      <c r="C3925" s="132"/>
      <c r="D3925" s="102"/>
      <c r="E3925" s="102"/>
      <c r="J3925" s="102"/>
      <c r="K3925" s="102"/>
    </row>
    <row r="3926" spans="1:11" x14ac:dyDescent="0.3">
      <c r="A3926" s="132"/>
      <c r="B3926" s="132"/>
      <c r="C3926" s="132"/>
      <c r="D3926" s="102"/>
      <c r="E3926" s="102"/>
      <c r="J3926" s="102"/>
      <c r="K3926" s="102"/>
    </row>
    <row r="3927" spans="1:11" x14ac:dyDescent="0.3">
      <c r="A3927" s="132"/>
      <c r="B3927" s="132"/>
      <c r="C3927" s="132"/>
      <c r="D3927" s="102"/>
      <c r="E3927" s="102"/>
      <c r="J3927" s="102"/>
      <c r="K3927" s="102"/>
    </row>
    <row r="3928" spans="1:11" x14ac:dyDescent="0.3">
      <c r="A3928" s="132"/>
      <c r="B3928" s="132"/>
      <c r="C3928" s="132"/>
      <c r="D3928" s="102"/>
      <c r="E3928" s="102"/>
      <c r="J3928" s="102"/>
      <c r="K3928" s="102"/>
    </row>
    <row r="3929" spans="1:11" x14ac:dyDescent="0.3">
      <c r="A3929" s="132"/>
      <c r="B3929" s="132"/>
      <c r="C3929" s="132"/>
      <c r="D3929" s="102"/>
      <c r="E3929" s="102"/>
      <c r="J3929" s="102"/>
      <c r="K3929" s="102"/>
    </row>
    <row r="3930" spans="1:11" x14ac:dyDescent="0.3">
      <c r="A3930" s="132"/>
      <c r="B3930" s="132"/>
      <c r="C3930" s="132"/>
      <c r="D3930" s="102"/>
      <c r="E3930" s="102"/>
      <c r="J3930" s="102"/>
      <c r="K3930" s="102"/>
    </row>
    <row r="3931" spans="1:11" x14ac:dyDescent="0.3">
      <c r="A3931" s="132"/>
      <c r="B3931" s="132"/>
      <c r="C3931" s="132"/>
      <c r="D3931" s="102"/>
      <c r="E3931" s="102"/>
      <c r="J3931" s="102"/>
      <c r="K3931" s="102"/>
    </row>
    <row r="3932" spans="1:11" x14ac:dyDescent="0.3">
      <c r="A3932" s="132"/>
      <c r="B3932" s="132"/>
      <c r="C3932" s="132"/>
      <c r="D3932" s="102"/>
      <c r="E3932" s="102"/>
      <c r="J3932" s="102"/>
      <c r="K3932" s="102"/>
    </row>
    <row r="3933" spans="1:11" x14ac:dyDescent="0.3">
      <c r="A3933" s="132"/>
      <c r="B3933" s="132"/>
      <c r="C3933" s="132"/>
      <c r="D3933" s="102"/>
      <c r="E3933" s="102"/>
      <c r="J3933" s="102"/>
      <c r="K3933" s="102"/>
    </row>
    <row r="3934" spans="1:11" x14ac:dyDescent="0.3">
      <c r="A3934" s="132"/>
      <c r="B3934" s="132"/>
      <c r="C3934" s="132"/>
      <c r="D3934" s="102"/>
      <c r="E3934" s="102"/>
      <c r="J3934" s="102"/>
      <c r="K3934" s="102"/>
    </row>
    <row r="3935" spans="1:11" x14ac:dyDescent="0.3">
      <c r="A3935" s="132"/>
      <c r="B3935" s="132"/>
      <c r="C3935" s="132"/>
      <c r="D3935" s="102"/>
      <c r="E3935" s="102"/>
      <c r="J3935" s="102"/>
      <c r="K3935" s="102"/>
    </row>
    <row r="3936" spans="1:11" x14ac:dyDescent="0.3">
      <c r="A3936" s="132"/>
      <c r="B3936" s="132"/>
      <c r="C3936" s="132"/>
      <c r="D3936" s="102"/>
      <c r="E3936" s="102"/>
      <c r="J3936" s="102"/>
      <c r="K3936" s="102"/>
    </row>
    <row r="3937" spans="1:11" x14ac:dyDescent="0.3">
      <c r="A3937" s="132"/>
      <c r="B3937" s="132"/>
      <c r="C3937" s="132"/>
      <c r="D3937" s="102"/>
      <c r="E3937" s="102"/>
      <c r="J3937" s="102"/>
      <c r="K3937" s="102"/>
    </row>
    <row r="3938" spans="1:11" x14ac:dyDescent="0.3">
      <c r="A3938" s="132"/>
      <c r="B3938" s="132"/>
      <c r="C3938" s="132"/>
      <c r="D3938" s="102"/>
      <c r="E3938" s="102"/>
      <c r="J3938" s="102"/>
      <c r="K3938" s="102"/>
    </row>
    <row r="3939" spans="1:11" x14ac:dyDescent="0.3">
      <c r="A3939" s="132"/>
      <c r="B3939" s="132"/>
      <c r="C3939" s="132"/>
      <c r="D3939" s="102"/>
      <c r="E3939" s="102"/>
      <c r="J3939" s="102"/>
      <c r="K3939" s="102"/>
    </row>
    <row r="3940" spans="1:11" x14ac:dyDescent="0.3">
      <c r="A3940" s="132"/>
      <c r="B3940" s="132"/>
      <c r="C3940" s="132"/>
      <c r="D3940" s="102"/>
      <c r="E3940" s="102"/>
      <c r="J3940" s="102"/>
      <c r="K3940" s="102"/>
    </row>
    <row r="3941" spans="1:11" x14ac:dyDescent="0.3">
      <c r="A3941" s="132"/>
      <c r="B3941" s="132"/>
      <c r="C3941" s="132"/>
      <c r="D3941" s="102"/>
      <c r="E3941" s="102"/>
      <c r="J3941" s="102"/>
      <c r="K3941" s="102"/>
    </row>
    <row r="3942" spans="1:11" x14ac:dyDescent="0.3">
      <c r="A3942" s="132"/>
      <c r="B3942" s="132"/>
      <c r="C3942" s="132"/>
      <c r="D3942" s="102"/>
      <c r="E3942" s="102"/>
      <c r="J3942" s="102"/>
      <c r="K3942" s="102"/>
    </row>
    <row r="3943" spans="1:11" x14ac:dyDescent="0.3">
      <c r="A3943" s="132"/>
      <c r="B3943" s="132"/>
      <c r="C3943" s="132"/>
      <c r="D3943" s="102"/>
      <c r="E3943" s="102"/>
      <c r="J3943" s="102"/>
      <c r="K3943" s="102"/>
    </row>
    <row r="3944" spans="1:11" x14ac:dyDescent="0.3">
      <c r="A3944" s="132"/>
      <c r="B3944" s="132"/>
      <c r="C3944" s="132"/>
      <c r="D3944" s="102"/>
      <c r="E3944" s="102"/>
      <c r="J3944" s="102"/>
      <c r="K3944" s="102"/>
    </row>
    <row r="3945" spans="1:11" x14ac:dyDescent="0.3">
      <c r="A3945" s="132"/>
      <c r="B3945" s="132"/>
      <c r="C3945" s="132"/>
      <c r="D3945" s="102"/>
      <c r="E3945" s="102"/>
      <c r="J3945" s="102"/>
      <c r="K3945" s="102"/>
    </row>
    <row r="3946" spans="1:11" x14ac:dyDescent="0.3">
      <c r="A3946" s="132"/>
      <c r="B3946" s="132"/>
      <c r="C3946" s="132"/>
      <c r="D3946" s="102"/>
      <c r="E3946" s="102"/>
      <c r="J3946" s="102"/>
      <c r="K3946" s="102"/>
    </row>
    <row r="3947" spans="1:11" x14ac:dyDescent="0.3">
      <c r="A3947" s="132"/>
      <c r="B3947" s="132"/>
      <c r="C3947" s="132"/>
      <c r="D3947" s="102"/>
      <c r="E3947" s="102"/>
      <c r="J3947" s="102"/>
      <c r="K3947" s="102"/>
    </row>
    <row r="3948" spans="1:11" x14ac:dyDescent="0.3">
      <c r="A3948" s="132"/>
      <c r="B3948" s="132"/>
      <c r="C3948" s="132"/>
      <c r="D3948" s="102"/>
      <c r="E3948" s="102"/>
      <c r="J3948" s="102"/>
      <c r="K3948" s="102"/>
    </row>
    <row r="3949" spans="1:11" x14ac:dyDescent="0.3">
      <c r="A3949" s="132"/>
      <c r="B3949" s="132"/>
      <c r="C3949" s="132"/>
      <c r="D3949" s="102"/>
      <c r="E3949" s="102"/>
      <c r="J3949" s="102"/>
      <c r="K3949" s="102"/>
    </row>
    <row r="3950" spans="1:11" x14ac:dyDescent="0.3">
      <c r="A3950" s="132"/>
      <c r="B3950" s="132"/>
      <c r="C3950" s="132"/>
      <c r="D3950" s="102"/>
      <c r="E3950" s="102"/>
      <c r="J3950" s="102"/>
      <c r="K3950" s="102"/>
    </row>
    <row r="3951" spans="1:11" x14ac:dyDescent="0.3">
      <c r="A3951" s="132"/>
      <c r="B3951" s="132"/>
      <c r="C3951" s="132"/>
      <c r="D3951" s="102"/>
      <c r="E3951" s="102"/>
      <c r="J3951" s="102"/>
      <c r="K3951" s="102"/>
    </row>
    <row r="3952" spans="1:11" x14ac:dyDescent="0.3">
      <c r="A3952" s="132"/>
      <c r="B3952" s="132"/>
      <c r="C3952" s="132"/>
      <c r="D3952" s="102"/>
      <c r="E3952" s="102"/>
      <c r="J3952" s="102"/>
      <c r="K3952" s="102"/>
    </row>
    <row r="3953" spans="1:11" x14ac:dyDescent="0.3">
      <c r="A3953" s="132"/>
      <c r="B3953" s="132"/>
      <c r="C3953" s="132"/>
      <c r="D3953" s="102"/>
      <c r="E3953" s="102"/>
      <c r="J3953" s="102"/>
      <c r="K3953" s="102"/>
    </row>
    <row r="3954" spans="1:11" x14ac:dyDescent="0.3">
      <c r="A3954" s="132"/>
      <c r="B3954" s="132"/>
      <c r="C3954" s="132"/>
      <c r="D3954" s="102"/>
      <c r="E3954" s="102"/>
      <c r="J3954" s="102"/>
      <c r="K3954" s="102"/>
    </row>
    <row r="3955" spans="1:11" x14ac:dyDescent="0.3">
      <c r="A3955" s="132"/>
      <c r="B3955" s="132"/>
      <c r="C3955" s="132"/>
      <c r="D3955" s="102"/>
      <c r="E3955" s="102"/>
      <c r="J3955" s="102"/>
      <c r="K3955" s="102"/>
    </row>
    <row r="3956" spans="1:11" x14ac:dyDescent="0.3">
      <c r="A3956" s="132"/>
      <c r="B3956" s="132"/>
      <c r="C3956" s="132"/>
      <c r="D3956" s="102"/>
      <c r="E3956" s="102"/>
      <c r="J3956" s="102"/>
      <c r="K3956" s="102"/>
    </row>
    <row r="3957" spans="1:11" x14ac:dyDescent="0.3">
      <c r="A3957" s="132"/>
      <c r="B3957" s="132"/>
      <c r="C3957" s="132"/>
      <c r="D3957" s="102"/>
      <c r="E3957" s="102"/>
      <c r="J3957" s="102"/>
      <c r="K3957" s="102"/>
    </row>
    <row r="3958" spans="1:11" x14ac:dyDescent="0.3">
      <c r="A3958" s="132"/>
      <c r="B3958" s="132"/>
      <c r="C3958" s="132"/>
      <c r="D3958" s="102"/>
      <c r="E3958" s="102"/>
      <c r="J3958" s="102"/>
      <c r="K3958" s="102"/>
    </row>
    <row r="3959" spans="1:11" x14ac:dyDescent="0.3">
      <c r="A3959" s="132"/>
      <c r="B3959" s="132"/>
      <c r="C3959" s="132"/>
      <c r="D3959" s="102"/>
      <c r="E3959" s="102"/>
      <c r="J3959" s="102"/>
      <c r="K3959" s="102"/>
    </row>
    <row r="3960" spans="1:11" x14ac:dyDescent="0.3">
      <c r="A3960" s="132"/>
      <c r="B3960" s="132"/>
      <c r="C3960" s="132"/>
      <c r="D3960" s="102"/>
      <c r="E3960" s="102"/>
      <c r="J3960" s="102"/>
      <c r="K3960" s="102"/>
    </row>
    <row r="3961" spans="1:11" x14ac:dyDescent="0.3">
      <c r="A3961" s="132"/>
      <c r="B3961" s="132"/>
      <c r="C3961" s="132"/>
      <c r="D3961" s="102"/>
      <c r="E3961" s="102"/>
      <c r="J3961" s="102"/>
      <c r="K3961" s="102"/>
    </row>
    <row r="3962" spans="1:11" x14ac:dyDescent="0.3">
      <c r="A3962" s="132"/>
      <c r="B3962" s="132"/>
      <c r="C3962" s="132"/>
      <c r="D3962" s="102"/>
      <c r="E3962" s="102"/>
      <c r="J3962" s="102"/>
      <c r="K3962" s="102"/>
    </row>
    <row r="3963" spans="1:11" x14ac:dyDescent="0.3">
      <c r="A3963" s="132"/>
      <c r="B3963" s="132"/>
      <c r="C3963" s="132"/>
      <c r="D3963" s="102"/>
      <c r="E3963" s="102"/>
      <c r="J3963" s="102"/>
      <c r="K3963" s="102"/>
    </row>
    <row r="3964" spans="1:11" x14ac:dyDescent="0.3">
      <c r="A3964" s="132"/>
      <c r="B3964" s="132"/>
      <c r="C3964" s="132"/>
      <c r="D3964" s="102"/>
      <c r="E3964" s="102"/>
      <c r="J3964" s="102"/>
      <c r="K3964" s="102"/>
    </row>
    <row r="3965" spans="1:11" x14ac:dyDescent="0.3">
      <c r="A3965" s="132"/>
      <c r="B3965" s="132"/>
      <c r="C3965" s="132"/>
      <c r="D3965" s="102"/>
      <c r="E3965" s="102"/>
      <c r="J3965" s="102"/>
      <c r="K3965" s="102"/>
    </row>
    <row r="3966" spans="1:11" x14ac:dyDescent="0.3">
      <c r="A3966" s="132"/>
      <c r="B3966" s="132"/>
      <c r="C3966" s="132"/>
      <c r="D3966" s="102"/>
      <c r="E3966" s="102"/>
      <c r="J3966" s="102"/>
      <c r="K3966" s="102"/>
    </row>
    <row r="3967" spans="1:11" x14ac:dyDescent="0.3">
      <c r="A3967" s="132"/>
      <c r="B3967" s="132"/>
      <c r="C3967" s="132"/>
      <c r="D3967" s="102"/>
      <c r="E3967" s="102"/>
      <c r="J3967" s="102"/>
      <c r="K3967" s="102"/>
    </row>
    <row r="3968" spans="1:11" x14ac:dyDescent="0.3">
      <c r="A3968" s="132"/>
      <c r="B3968" s="132"/>
      <c r="C3968" s="132"/>
      <c r="D3968" s="102"/>
      <c r="E3968" s="102"/>
      <c r="J3968" s="102"/>
      <c r="K3968" s="102"/>
    </row>
    <row r="3969" spans="1:11" x14ac:dyDescent="0.3">
      <c r="A3969" s="132"/>
      <c r="B3969" s="132"/>
      <c r="C3969" s="132"/>
      <c r="D3969" s="102"/>
      <c r="E3969" s="102"/>
      <c r="J3969" s="102"/>
      <c r="K3969" s="102"/>
    </row>
    <row r="3970" spans="1:11" x14ac:dyDescent="0.3">
      <c r="A3970" s="132"/>
      <c r="B3970" s="132"/>
      <c r="C3970" s="132"/>
      <c r="D3970" s="102"/>
      <c r="E3970" s="102"/>
      <c r="J3970" s="102"/>
      <c r="K3970" s="102"/>
    </row>
    <row r="3971" spans="1:11" x14ac:dyDescent="0.3">
      <c r="A3971" s="132"/>
      <c r="B3971" s="132"/>
      <c r="C3971" s="132"/>
      <c r="D3971" s="102"/>
      <c r="E3971" s="102"/>
      <c r="J3971" s="102"/>
      <c r="K3971" s="102"/>
    </row>
    <row r="3972" spans="1:11" x14ac:dyDescent="0.3">
      <c r="A3972" s="132"/>
      <c r="B3972" s="132"/>
      <c r="C3972" s="132"/>
      <c r="D3972" s="102"/>
      <c r="E3972" s="102"/>
      <c r="J3972" s="102"/>
      <c r="K3972" s="102"/>
    </row>
    <row r="3973" spans="1:11" x14ac:dyDescent="0.3">
      <c r="A3973" s="132"/>
      <c r="B3973" s="132"/>
      <c r="C3973" s="132"/>
      <c r="D3973" s="102"/>
      <c r="E3973" s="102"/>
      <c r="J3973" s="102"/>
      <c r="K3973" s="102"/>
    </row>
    <row r="3974" spans="1:11" x14ac:dyDescent="0.3">
      <c r="A3974" s="132"/>
      <c r="B3974" s="132"/>
      <c r="C3974" s="132"/>
      <c r="D3974" s="102"/>
      <c r="E3974" s="102"/>
      <c r="J3974" s="102"/>
      <c r="K3974" s="102"/>
    </row>
    <row r="3975" spans="1:11" x14ac:dyDescent="0.3">
      <c r="A3975" s="132"/>
      <c r="B3975" s="132"/>
      <c r="C3975" s="132"/>
      <c r="D3975" s="102"/>
      <c r="E3975" s="102"/>
      <c r="J3975" s="102"/>
      <c r="K3975" s="102"/>
    </row>
    <row r="3976" spans="1:11" x14ac:dyDescent="0.3">
      <c r="A3976" s="132"/>
      <c r="B3976" s="132"/>
      <c r="C3976" s="132"/>
      <c r="D3976" s="102"/>
      <c r="E3976" s="102"/>
      <c r="J3976" s="102"/>
      <c r="K3976" s="102"/>
    </row>
    <row r="3977" spans="1:11" x14ac:dyDescent="0.3">
      <c r="A3977" s="132"/>
      <c r="B3977" s="132"/>
      <c r="C3977" s="132"/>
      <c r="D3977" s="102"/>
      <c r="E3977" s="102"/>
      <c r="J3977" s="102"/>
      <c r="K3977" s="102"/>
    </row>
    <row r="3978" spans="1:11" x14ac:dyDescent="0.3">
      <c r="A3978" s="132"/>
      <c r="B3978" s="132"/>
      <c r="C3978" s="132"/>
      <c r="D3978" s="102"/>
      <c r="E3978" s="102"/>
      <c r="J3978" s="102"/>
      <c r="K3978" s="102"/>
    </row>
    <row r="3979" spans="1:11" x14ac:dyDescent="0.3">
      <c r="A3979" s="132"/>
      <c r="B3979" s="132"/>
      <c r="C3979" s="132"/>
      <c r="D3979" s="102"/>
      <c r="E3979" s="102"/>
      <c r="J3979" s="102"/>
      <c r="K3979" s="102"/>
    </row>
    <row r="3980" spans="1:11" x14ac:dyDescent="0.3">
      <c r="A3980" s="132"/>
      <c r="B3980" s="132"/>
      <c r="C3980" s="132"/>
      <c r="D3980" s="102"/>
      <c r="E3980" s="102"/>
      <c r="J3980" s="102"/>
      <c r="K3980" s="102"/>
    </row>
    <row r="3981" spans="1:11" x14ac:dyDescent="0.3">
      <c r="A3981" s="132"/>
      <c r="B3981" s="132"/>
      <c r="C3981" s="132"/>
      <c r="D3981" s="102"/>
      <c r="E3981" s="102"/>
      <c r="J3981" s="102"/>
      <c r="K3981" s="102"/>
    </row>
    <row r="3982" spans="1:11" x14ac:dyDescent="0.3">
      <c r="A3982" s="132"/>
      <c r="B3982" s="132"/>
      <c r="C3982" s="132"/>
      <c r="D3982" s="102"/>
      <c r="E3982" s="102"/>
      <c r="J3982" s="102"/>
      <c r="K3982" s="102"/>
    </row>
    <row r="3983" spans="1:11" x14ac:dyDescent="0.3">
      <c r="A3983" s="132"/>
      <c r="B3983" s="132"/>
      <c r="C3983" s="132"/>
      <c r="D3983" s="102"/>
      <c r="E3983" s="102"/>
      <c r="J3983" s="102"/>
      <c r="K3983" s="102"/>
    </row>
    <row r="3984" spans="1:11" x14ac:dyDescent="0.3">
      <c r="A3984" s="132"/>
      <c r="B3984" s="132"/>
      <c r="C3984" s="132"/>
      <c r="D3984" s="102"/>
      <c r="E3984" s="102"/>
      <c r="J3984" s="102"/>
      <c r="K3984" s="102"/>
    </row>
    <row r="3985" spans="1:11" x14ac:dyDescent="0.3">
      <c r="A3985" s="132"/>
      <c r="B3985" s="132"/>
      <c r="C3985" s="132"/>
      <c r="D3985" s="102"/>
      <c r="E3985" s="102"/>
      <c r="J3985" s="102"/>
      <c r="K3985" s="102"/>
    </row>
    <row r="3986" spans="1:11" x14ac:dyDescent="0.3">
      <c r="A3986" s="132"/>
      <c r="B3986" s="132"/>
      <c r="C3986" s="132"/>
      <c r="D3986" s="102"/>
      <c r="E3986" s="102"/>
      <c r="J3986" s="102"/>
      <c r="K3986" s="102"/>
    </row>
    <row r="3987" spans="1:11" x14ac:dyDescent="0.3">
      <c r="A3987" s="132"/>
      <c r="B3987" s="132"/>
      <c r="C3987" s="132"/>
      <c r="D3987" s="102"/>
      <c r="E3987" s="102"/>
      <c r="J3987" s="102"/>
      <c r="K3987" s="102"/>
    </row>
    <row r="3988" spans="1:11" x14ac:dyDescent="0.3">
      <c r="A3988" s="132"/>
      <c r="B3988" s="132"/>
      <c r="C3988" s="132"/>
      <c r="D3988" s="102"/>
      <c r="E3988" s="102"/>
      <c r="J3988" s="102"/>
      <c r="K3988" s="102"/>
    </row>
    <row r="3989" spans="1:11" x14ac:dyDescent="0.3">
      <c r="A3989" s="132"/>
      <c r="B3989" s="132"/>
      <c r="C3989" s="132"/>
      <c r="D3989" s="102"/>
      <c r="E3989" s="102"/>
      <c r="J3989" s="102"/>
      <c r="K3989" s="102"/>
    </row>
    <row r="3990" spans="1:11" x14ac:dyDescent="0.3">
      <c r="A3990" s="132"/>
      <c r="B3990" s="132"/>
      <c r="C3990" s="132"/>
      <c r="D3990" s="102"/>
      <c r="E3990" s="102"/>
      <c r="J3990" s="102"/>
      <c r="K3990" s="102"/>
    </row>
    <row r="3991" spans="1:11" x14ac:dyDescent="0.3">
      <c r="A3991" s="132"/>
      <c r="B3991" s="132"/>
      <c r="C3991" s="132"/>
      <c r="D3991" s="102"/>
      <c r="E3991" s="102"/>
      <c r="J3991" s="102"/>
      <c r="K3991" s="102"/>
    </row>
    <row r="3992" spans="1:11" x14ac:dyDescent="0.3">
      <c r="A3992" s="132"/>
      <c r="B3992" s="132"/>
      <c r="C3992" s="132"/>
      <c r="D3992" s="102"/>
      <c r="E3992" s="102"/>
      <c r="J3992" s="102"/>
      <c r="K3992" s="102"/>
    </row>
    <row r="3993" spans="1:11" x14ac:dyDescent="0.3">
      <c r="A3993" s="132"/>
      <c r="B3993" s="132"/>
      <c r="C3993" s="132"/>
      <c r="D3993" s="102"/>
      <c r="E3993" s="102"/>
      <c r="J3993" s="102"/>
      <c r="K3993" s="102"/>
    </row>
    <row r="3994" spans="1:11" x14ac:dyDescent="0.3">
      <c r="A3994" s="132"/>
      <c r="B3994" s="132"/>
      <c r="C3994" s="132"/>
      <c r="D3994" s="102"/>
      <c r="E3994" s="102"/>
      <c r="J3994" s="102"/>
      <c r="K3994" s="102"/>
    </row>
    <row r="3995" spans="1:11" x14ac:dyDescent="0.3">
      <c r="A3995" s="132"/>
      <c r="B3995" s="132"/>
      <c r="C3995" s="132"/>
      <c r="D3995" s="102"/>
      <c r="E3995" s="102"/>
      <c r="J3995" s="102"/>
      <c r="K3995" s="102"/>
    </row>
    <row r="3996" spans="1:11" x14ac:dyDescent="0.3">
      <c r="A3996" s="132"/>
      <c r="B3996" s="132"/>
      <c r="C3996" s="132"/>
      <c r="D3996" s="102"/>
      <c r="E3996" s="102"/>
      <c r="J3996" s="102"/>
      <c r="K3996" s="102"/>
    </row>
    <row r="3997" spans="1:11" x14ac:dyDescent="0.3">
      <c r="A3997" s="132"/>
      <c r="B3997" s="132"/>
      <c r="C3997" s="132"/>
      <c r="D3997" s="102"/>
      <c r="E3997" s="102"/>
      <c r="J3997" s="102"/>
      <c r="K3997" s="102"/>
    </row>
    <row r="3998" spans="1:11" x14ac:dyDescent="0.3">
      <c r="A3998" s="132"/>
      <c r="B3998" s="132"/>
      <c r="C3998" s="132"/>
      <c r="D3998" s="102"/>
      <c r="E3998" s="102"/>
      <c r="J3998" s="102"/>
      <c r="K3998" s="102"/>
    </row>
    <row r="3999" spans="1:11" x14ac:dyDescent="0.3">
      <c r="A3999" s="132"/>
      <c r="B3999" s="132"/>
      <c r="C3999" s="132"/>
      <c r="D3999" s="102"/>
      <c r="E3999" s="102"/>
      <c r="J3999" s="102"/>
      <c r="K3999" s="102"/>
    </row>
    <row r="4000" spans="1:11" x14ac:dyDescent="0.3">
      <c r="A4000" s="132"/>
      <c r="B4000" s="132"/>
      <c r="C4000" s="132"/>
      <c r="D4000" s="102"/>
      <c r="E4000" s="102"/>
      <c r="J4000" s="102"/>
      <c r="K4000" s="102"/>
    </row>
    <row r="4001" spans="1:11" x14ac:dyDescent="0.3">
      <c r="A4001" s="132"/>
      <c r="B4001" s="132"/>
      <c r="C4001" s="132"/>
      <c r="D4001" s="102"/>
      <c r="E4001" s="102"/>
      <c r="J4001" s="102"/>
      <c r="K4001" s="102"/>
    </row>
    <row r="4002" spans="1:11" x14ac:dyDescent="0.3">
      <c r="A4002" s="132"/>
      <c r="B4002" s="132"/>
      <c r="C4002" s="132"/>
      <c r="D4002" s="102"/>
      <c r="E4002" s="102"/>
      <c r="J4002" s="102"/>
      <c r="K4002" s="102"/>
    </row>
    <row r="4003" spans="1:11" x14ac:dyDescent="0.3">
      <c r="A4003" s="132"/>
      <c r="B4003" s="132"/>
      <c r="C4003" s="132"/>
      <c r="D4003" s="102"/>
      <c r="E4003" s="102"/>
      <c r="J4003" s="102"/>
      <c r="K4003" s="102"/>
    </row>
    <row r="4004" spans="1:11" x14ac:dyDescent="0.3">
      <c r="A4004" s="132"/>
      <c r="B4004" s="132"/>
      <c r="C4004" s="132"/>
      <c r="D4004" s="102"/>
      <c r="E4004" s="102"/>
      <c r="J4004" s="102"/>
      <c r="K4004" s="102"/>
    </row>
    <row r="4005" spans="1:11" x14ac:dyDescent="0.3">
      <c r="A4005" s="132"/>
      <c r="B4005" s="132"/>
      <c r="C4005" s="132"/>
      <c r="D4005" s="102"/>
      <c r="E4005" s="102"/>
      <c r="J4005" s="102"/>
      <c r="K4005" s="102"/>
    </row>
    <row r="4006" spans="1:11" x14ac:dyDescent="0.3">
      <c r="A4006" s="132"/>
      <c r="B4006" s="132"/>
      <c r="C4006" s="132"/>
      <c r="D4006" s="102"/>
      <c r="E4006" s="102"/>
      <c r="J4006" s="102"/>
      <c r="K4006" s="102"/>
    </row>
    <row r="4007" spans="1:11" x14ac:dyDescent="0.3">
      <c r="A4007" s="132"/>
      <c r="B4007" s="132"/>
      <c r="C4007" s="132"/>
      <c r="D4007" s="102"/>
      <c r="E4007" s="102"/>
      <c r="J4007" s="102"/>
      <c r="K4007" s="102"/>
    </row>
    <row r="4008" spans="1:11" x14ac:dyDescent="0.3">
      <c r="A4008" s="132"/>
      <c r="B4008" s="132"/>
      <c r="C4008" s="132"/>
      <c r="D4008" s="102"/>
      <c r="E4008" s="102"/>
      <c r="J4008" s="102"/>
      <c r="K4008" s="102"/>
    </row>
    <row r="4009" spans="1:11" x14ac:dyDescent="0.3">
      <c r="A4009" s="132"/>
      <c r="B4009" s="132"/>
      <c r="C4009" s="132"/>
      <c r="D4009" s="102"/>
      <c r="E4009" s="102"/>
      <c r="J4009" s="102"/>
      <c r="K4009" s="102"/>
    </row>
    <row r="4010" spans="1:11" x14ac:dyDescent="0.3">
      <c r="A4010" s="132"/>
      <c r="B4010" s="132"/>
      <c r="C4010" s="132"/>
      <c r="D4010" s="102"/>
      <c r="E4010" s="102"/>
      <c r="J4010" s="102"/>
      <c r="K4010" s="102"/>
    </row>
    <row r="4011" spans="1:11" x14ac:dyDescent="0.3">
      <c r="A4011" s="132"/>
      <c r="B4011" s="132"/>
      <c r="C4011" s="132"/>
      <c r="D4011" s="102"/>
      <c r="E4011" s="102"/>
      <c r="J4011" s="102"/>
      <c r="K4011" s="102"/>
    </row>
    <row r="4012" spans="1:11" x14ac:dyDescent="0.3">
      <c r="A4012" s="132"/>
      <c r="B4012" s="132"/>
      <c r="C4012" s="132"/>
      <c r="D4012" s="102"/>
      <c r="E4012" s="102"/>
      <c r="J4012" s="102"/>
      <c r="K4012" s="102"/>
    </row>
    <row r="4013" spans="1:11" x14ac:dyDescent="0.3">
      <c r="A4013" s="132"/>
      <c r="B4013" s="132"/>
      <c r="C4013" s="132"/>
      <c r="D4013" s="102"/>
      <c r="E4013" s="102"/>
      <c r="J4013" s="102"/>
      <c r="K4013" s="102"/>
    </row>
    <row r="4014" spans="1:11" x14ac:dyDescent="0.3">
      <c r="A4014" s="132"/>
      <c r="B4014" s="132"/>
      <c r="C4014" s="132"/>
      <c r="D4014" s="102"/>
      <c r="E4014" s="102"/>
      <c r="J4014" s="102"/>
      <c r="K4014" s="102"/>
    </row>
    <row r="4015" spans="1:11" x14ac:dyDescent="0.3">
      <c r="A4015" s="132"/>
      <c r="B4015" s="132"/>
      <c r="C4015" s="132"/>
      <c r="D4015" s="102"/>
      <c r="E4015" s="102"/>
      <c r="J4015" s="102"/>
      <c r="K4015" s="102"/>
    </row>
    <row r="4016" spans="1:11" x14ac:dyDescent="0.3">
      <c r="A4016" s="132"/>
      <c r="B4016" s="132"/>
      <c r="C4016" s="132"/>
      <c r="D4016" s="102"/>
      <c r="E4016" s="102"/>
      <c r="J4016" s="102"/>
      <c r="K4016" s="102"/>
    </row>
    <row r="4017" spans="1:11" x14ac:dyDescent="0.3">
      <c r="A4017" s="132"/>
      <c r="B4017" s="132"/>
      <c r="C4017" s="132"/>
      <c r="D4017" s="102"/>
      <c r="E4017" s="102"/>
      <c r="J4017" s="102"/>
      <c r="K4017" s="102"/>
    </row>
    <row r="4018" spans="1:11" x14ac:dyDescent="0.3">
      <c r="A4018" s="132"/>
      <c r="B4018" s="132"/>
      <c r="C4018" s="132"/>
      <c r="D4018" s="102"/>
      <c r="E4018" s="102"/>
      <c r="J4018" s="102"/>
      <c r="K4018" s="102"/>
    </row>
    <row r="4019" spans="1:11" x14ac:dyDescent="0.3">
      <c r="A4019" s="132"/>
      <c r="B4019" s="132"/>
      <c r="C4019" s="132"/>
      <c r="D4019" s="102"/>
      <c r="E4019" s="102"/>
      <c r="J4019" s="102"/>
      <c r="K4019" s="102"/>
    </row>
    <row r="4020" spans="1:11" x14ac:dyDescent="0.3">
      <c r="A4020" s="132"/>
      <c r="B4020" s="132"/>
      <c r="C4020" s="132"/>
      <c r="D4020" s="102"/>
      <c r="E4020" s="102"/>
      <c r="J4020" s="102"/>
      <c r="K4020" s="102"/>
    </row>
    <row r="4021" spans="1:11" x14ac:dyDescent="0.3">
      <c r="A4021" s="132"/>
      <c r="B4021" s="132"/>
      <c r="C4021" s="132"/>
      <c r="D4021" s="102"/>
      <c r="E4021" s="102"/>
      <c r="J4021" s="102"/>
      <c r="K4021" s="102"/>
    </row>
    <row r="4022" spans="1:11" x14ac:dyDescent="0.3">
      <c r="A4022" s="132"/>
      <c r="B4022" s="132"/>
      <c r="C4022" s="132"/>
      <c r="D4022" s="102"/>
      <c r="E4022" s="102"/>
      <c r="J4022" s="102"/>
      <c r="K4022" s="102"/>
    </row>
    <row r="4023" spans="1:11" x14ac:dyDescent="0.3">
      <c r="A4023" s="132"/>
      <c r="B4023" s="132"/>
      <c r="C4023" s="132"/>
      <c r="D4023" s="102"/>
      <c r="E4023" s="102"/>
      <c r="J4023" s="102"/>
      <c r="K4023" s="102"/>
    </row>
    <row r="4024" spans="1:11" x14ac:dyDescent="0.3">
      <c r="A4024" s="132"/>
      <c r="B4024" s="132"/>
      <c r="C4024" s="132"/>
      <c r="D4024" s="102"/>
      <c r="E4024" s="102"/>
      <c r="J4024" s="102"/>
      <c r="K4024" s="102"/>
    </row>
    <row r="4025" spans="1:11" x14ac:dyDescent="0.3">
      <c r="A4025" s="132"/>
      <c r="B4025" s="132"/>
      <c r="C4025" s="132"/>
      <c r="D4025" s="102"/>
      <c r="E4025" s="102"/>
      <c r="J4025" s="102"/>
      <c r="K4025" s="102"/>
    </row>
    <row r="4026" spans="1:11" x14ac:dyDescent="0.3">
      <c r="A4026" s="132"/>
      <c r="B4026" s="132"/>
      <c r="C4026" s="132"/>
      <c r="D4026" s="102"/>
      <c r="E4026" s="102"/>
      <c r="J4026" s="102"/>
      <c r="K4026" s="102"/>
    </row>
    <row r="4027" spans="1:11" x14ac:dyDescent="0.3">
      <c r="A4027" s="132"/>
      <c r="B4027" s="132"/>
      <c r="C4027" s="132"/>
      <c r="D4027" s="102"/>
      <c r="E4027" s="102"/>
      <c r="J4027" s="102"/>
      <c r="K4027" s="102"/>
    </row>
    <row r="4028" spans="1:11" x14ac:dyDescent="0.3">
      <c r="A4028" s="132"/>
      <c r="B4028" s="132"/>
      <c r="C4028" s="132"/>
      <c r="D4028" s="102"/>
      <c r="E4028" s="102"/>
      <c r="J4028" s="102"/>
      <c r="K4028" s="102"/>
    </row>
    <row r="4029" spans="1:11" x14ac:dyDescent="0.3">
      <c r="A4029" s="132"/>
      <c r="B4029" s="132"/>
      <c r="C4029" s="132"/>
      <c r="D4029" s="102"/>
      <c r="E4029" s="102"/>
      <c r="J4029" s="102"/>
      <c r="K4029" s="102"/>
    </row>
    <row r="4030" spans="1:11" x14ac:dyDescent="0.3">
      <c r="A4030" s="132"/>
      <c r="B4030" s="132"/>
      <c r="C4030" s="132"/>
      <c r="D4030" s="102"/>
      <c r="E4030" s="102"/>
      <c r="J4030" s="102"/>
      <c r="K4030" s="102"/>
    </row>
    <row r="4031" spans="1:11" x14ac:dyDescent="0.3">
      <c r="A4031" s="132"/>
      <c r="B4031" s="132"/>
      <c r="C4031" s="132"/>
      <c r="D4031" s="102"/>
      <c r="E4031" s="102"/>
      <c r="J4031" s="102"/>
      <c r="K4031" s="102"/>
    </row>
    <row r="4032" spans="1:11" x14ac:dyDescent="0.3">
      <c r="A4032" s="132"/>
      <c r="B4032" s="132"/>
      <c r="C4032" s="132"/>
      <c r="D4032" s="102"/>
      <c r="E4032" s="102"/>
      <c r="J4032" s="102"/>
      <c r="K4032" s="102"/>
    </row>
    <row r="4033" spans="1:11" x14ac:dyDescent="0.3">
      <c r="A4033" s="132"/>
      <c r="B4033" s="132"/>
      <c r="C4033" s="132"/>
      <c r="D4033" s="102"/>
      <c r="E4033" s="102"/>
      <c r="J4033" s="102"/>
      <c r="K4033" s="102"/>
    </row>
    <row r="4034" spans="1:11" x14ac:dyDescent="0.3">
      <c r="A4034" s="132"/>
      <c r="B4034" s="132"/>
      <c r="C4034" s="132"/>
      <c r="D4034" s="102"/>
      <c r="E4034" s="102"/>
      <c r="J4034" s="102"/>
      <c r="K4034" s="102"/>
    </row>
    <row r="4035" spans="1:11" x14ac:dyDescent="0.3">
      <c r="A4035" s="132"/>
      <c r="B4035" s="132"/>
      <c r="C4035" s="132"/>
      <c r="D4035" s="102"/>
      <c r="E4035" s="102"/>
      <c r="J4035" s="102"/>
      <c r="K4035" s="102"/>
    </row>
    <row r="4036" spans="1:11" x14ac:dyDescent="0.3">
      <c r="A4036" s="132"/>
      <c r="B4036" s="132"/>
      <c r="C4036" s="132"/>
      <c r="D4036" s="102"/>
      <c r="E4036" s="102"/>
      <c r="J4036" s="102"/>
      <c r="K4036" s="102"/>
    </row>
    <row r="4037" spans="1:11" x14ac:dyDescent="0.3">
      <c r="A4037" s="132"/>
      <c r="B4037" s="132"/>
      <c r="C4037" s="132"/>
      <c r="D4037" s="102"/>
      <c r="E4037" s="102"/>
      <c r="J4037" s="102"/>
      <c r="K4037" s="102"/>
    </row>
    <row r="4038" spans="1:11" x14ac:dyDescent="0.3">
      <c r="A4038" s="132"/>
      <c r="B4038" s="132"/>
      <c r="C4038" s="132"/>
      <c r="D4038" s="102"/>
      <c r="E4038" s="102"/>
      <c r="J4038" s="102"/>
      <c r="K4038" s="102"/>
    </row>
    <row r="4039" spans="1:11" x14ac:dyDescent="0.3">
      <c r="A4039" s="132"/>
      <c r="B4039" s="132"/>
      <c r="C4039" s="132"/>
      <c r="D4039" s="102"/>
      <c r="E4039" s="102"/>
      <c r="J4039" s="102"/>
      <c r="K4039" s="102"/>
    </row>
    <row r="4040" spans="1:11" x14ac:dyDescent="0.3">
      <c r="A4040" s="132"/>
      <c r="B4040" s="132"/>
      <c r="C4040" s="132"/>
      <c r="D4040" s="102"/>
      <c r="E4040" s="102"/>
      <c r="J4040" s="102"/>
      <c r="K4040" s="102"/>
    </row>
    <row r="4041" spans="1:11" x14ac:dyDescent="0.3">
      <c r="A4041" s="132"/>
      <c r="B4041" s="132"/>
      <c r="C4041" s="132"/>
      <c r="D4041" s="102"/>
      <c r="E4041" s="102"/>
      <c r="J4041" s="102"/>
      <c r="K4041" s="102"/>
    </row>
    <row r="4042" spans="1:11" x14ac:dyDescent="0.3">
      <c r="A4042" s="132"/>
      <c r="B4042" s="132"/>
      <c r="C4042" s="132"/>
      <c r="D4042" s="102"/>
      <c r="E4042" s="102"/>
      <c r="J4042" s="102"/>
      <c r="K4042" s="102"/>
    </row>
    <row r="4043" spans="1:11" x14ac:dyDescent="0.3">
      <c r="A4043" s="132"/>
      <c r="B4043" s="132"/>
      <c r="C4043" s="132"/>
      <c r="D4043" s="102"/>
      <c r="E4043" s="102"/>
      <c r="J4043" s="102"/>
      <c r="K4043" s="102"/>
    </row>
    <row r="4044" spans="1:11" x14ac:dyDescent="0.3">
      <c r="A4044" s="132"/>
      <c r="B4044" s="132"/>
      <c r="C4044" s="132"/>
      <c r="D4044" s="102"/>
      <c r="E4044" s="102"/>
      <c r="J4044" s="102"/>
      <c r="K4044" s="102"/>
    </row>
    <row r="4045" spans="1:11" x14ac:dyDescent="0.3">
      <c r="A4045" s="132"/>
      <c r="B4045" s="132"/>
      <c r="C4045" s="132"/>
      <c r="D4045" s="102"/>
      <c r="E4045" s="102"/>
      <c r="J4045" s="102"/>
      <c r="K4045" s="102"/>
    </row>
    <row r="4046" spans="1:11" x14ac:dyDescent="0.3">
      <c r="A4046" s="132"/>
      <c r="B4046" s="132"/>
      <c r="C4046" s="132"/>
      <c r="D4046" s="102"/>
      <c r="E4046" s="102"/>
      <c r="J4046" s="102"/>
      <c r="K4046" s="102"/>
    </row>
    <row r="4047" spans="1:11" x14ac:dyDescent="0.3">
      <c r="A4047" s="132"/>
      <c r="B4047" s="132"/>
      <c r="C4047" s="132"/>
      <c r="D4047" s="102"/>
      <c r="E4047" s="102"/>
      <c r="J4047" s="102"/>
      <c r="K4047" s="102"/>
    </row>
    <row r="4048" spans="1:11" x14ac:dyDescent="0.3">
      <c r="A4048" s="132"/>
      <c r="B4048" s="132"/>
      <c r="C4048" s="132"/>
      <c r="D4048" s="102"/>
      <c r="E4048" s="102"/>
      <c r="J4048" s="102"/>
      <c r="K4048" s="102"/>
    </row>
    <row r="4049" spans="1:11" x14ac:dyDescent="0.3">
      <c r="A4049" s="132"/>
      <c r="B4049" s="132"/>
      <c r="C4049" s="132"/>
      <c r="D4049" s="102"/>
      <c r="E4049" s="102"/>
      <c r="J4049" s="102"/>
      <c r="K4049" s="102"/>
    </row>
    <row r="4050" spans="1:11" x14ac:dyDescent="0.3">
      <c r="A4050" s="132"/>
      <c r="B4050" s="132"/>
      <c r="C4050" s="132"/>
      <c r="D4050" s="102"/>
      <c r="E4050" s="102"/>
      <c r="J4050" s="102"/>
      <c r="K4050" s="102"/>
    </row>
    <row r="4051" spans="1:11" x14ac:dyDescent="0.3">
      <c r="A4051" s="132"/>
      <c r="B4051" s="132"/>
      <c r="C4051" s="132"/>
      <c r="D4051" s="102"/>
      <c r="E4051" s="102"/>
      <c r="J4051" s="102"/>
      <c r="K4051" s="102"/>
    </row>
    <row r="4052" spans="1:11" x14ac:dyDescent="0.3">
      <c r="A4052" s="132"/>
      <c r="B4052" s="132"/>
      <c r="C4052" s="132"/>
      <c r="D4052" s="102"/>
      <c r="E4052" s="102"/>
      <c r="J4052" s="102"/>
      <c r="K4052" s="102"/>
    </row>
    <row r="4053" spans="1:11" x14ac:dyDescent="0.3">
      <c r="A4053" s="132"/>
      <c r="B4053" s="132"/>
      <c r="C4053" s="132"/>
      <c r="D4053" s="102"/>
      <c r="E4053" s="102"/>
      <c r="J4053" s="102"/>
      <c r="K4053" s="102"/>
    </row>
    <row r="4054" spans="1:11" x14ac:dyDescent="0.3">
      <c r="A4054" s="132"/>
      <c r="B4054" s="132"/>
      <c r="C4054" s="132"/>
      <c r="D4054" s="102"/>
      <c r="E4054" s="102"/>
      <c r="J4054" s="102"/>
      <c r="K4054" s="102"/>
    </row>
    <row r="4055" spans="1:11" x14ac:dyDescent="0.3">
      <c r="A4055" s="132"/>
      <c r="B4055" s="132"/>
      <c r="C4055" s="132"/>
      <c r="D4055" s="102"/>
      <c r="E4055" s="102"/>
      <c r="J4055" s="102"/>
      <c r="K4055" s="102"/>
    </row>
    <row r="4056" spans="1:11" x14ac:dyDescent="0.3">
      <c r="A4056" s="132"/>
      <c r="B4056" s="132"/>
      <c r="C4056" s="132"/>
      <c r="D4056" s="102"/>
      <c r="E4056" s="102"/>
      <c r="J4056" s="102"/>
      <c r="K4056" s="102"/>
    </row>
    <row r="4057" spans="1:11" x14ac:dyDescent="0.3">
      <c r="A4057" s="132"/>
      <c r="B4057" s="132"/>
      <c r="C4057" s="132"/>
      <c r="D4057" s="102"/>
      <c r="E4057" s="102"/>
      <c r="J4057" s="102"/>
      <c r="K4057" s="102"/>
    </row>
    <row r="4058" spans="1:11" x14ac:dyDescent="0.3">
      <c r="A4058" s="132"/>
      <c r="B4058" s="132"/>
      <c r="C4058" s="132"/>
      <c r="D4058" s="102"/>
      <c r="E4058" s="102"/>
      <c r="J4058" s="102"/>
      <c r="K4058" s="102"/>
    </row>
    <row r="4059" spans="1:11" x14ac:dyDescent="0.3">
      <c r="A4059" s="132"/>
      <c r="B4059" s="132"/>
      <c r="C4059" s="132"/>
      <c r="D4059" s="102"/>
      <c r="E4059" s="102"/>
      <c r="J4059" s="102"/>
      <c r="K4059" s="102"/>
    </row>
    <row r="4060" spans="1:11" x14ac:dyDescent="0.3">
      <c r="A4060" s="132"/>
      <c r="B4060" s="132"/>
      <c r="C4060" s="132"/>
      <c r="D4060" s="102"/>
      <c r="E4060" s="102"/>
      <c r="J4060" s="102"/>
      <c r="K4060" s="102"/>
    </row>
    <row r="4061" spans="1:11" x14ac:dyDescent="0.3">
      <c r="A4061" s="132"/>
      <c r="B4061" s="132"/>
      <c r="C4061" s="132"/>
      <c r="D4061" s="102"/>
      <c r="E4061" s="102"/>
      <c r="J4061" s="102"/>
      <c r="K4061" s="102"/>
    </row>
    <row r="4062" spans="1:11" x14ac:dyDescent="0.3">
      <c r="A4062" s="132"/>
      <c r="B4062" s="132"/>
      <c r="C4062" s="132"/>
      <c r="D4062" s="102"/>
      <c r="E4062" s="102"/>
      <c r="J4062" s="102"/>
      <c r="K4062" s="102"/>
    </row>
    <row r="4063" spans="1:11" x14ac:dyDescent="0.3">
      <c r="A4063" s="132"/>
      <c r="B4063" s="132"/>
      <c r="C4063" s="132"/>
      <c r="D4063" s="102"/>
      <c r="E4063" s="102"/>
      <c r="J4063" s="102"/>
      <c r="K4063" s="102"/>
    </row>
    <row r="4064" spans="1:11" x14ac:dyDescent="0.3">
      <c r="A4064" s="132"/>
      <c r="B4064" s="132"/>
      <c r="C4064" s="132"/>
      <c r="D4064" s="102"/>
      <c r="E4064" s="102"/>
      <c r="J4064" s="102"/>
      <c r="K4064" s="102"/>
    </row>
    <row r="4065" spans="1:11" x14ac:dyDescent="0.3">
      <c r="A4065" s="132"/>
      <c r="B4065" s="132"/>
      <c r="C4065" s="132"/>
      <c r="D4065" s="102"/>
      <c r="E4065" s="102"/>
      <c r="J4065" s="102"/>
      <c r="K4065" s="102"/>
    </row>
    <row r="4066" spans="1:11" x14ac:dyDescent="0.3">
      <c r="A4066" s="132"/>
      <c r="B4066" s="132"/>
      <c r="C4066" s="132"/>
      <c r="D4066" s="102"/>
      <c r="E4066" s="102"/>
      <c r="J4066" s="102"/>
      <c r="K4066" s="102"/>
    </row>
    <row r="4067" spans="1:11" x14ac:dyDescent="0.3">
      <c r="A4067" s="132"/>
      <c r="B4067" s="132"/>
      <c r="C4067" s="132"/>
      <c r="D4067" s="102"/>
      <c r="E4067" s="102"/>
      <c r="J4067" s="102"/>
      <c r="K4067" s="102"/>
    </row>
    <row r="4068" spans="1:11" x14ac:dyDescent="0.3">
      <c r="A4068" s="132"/>
      <c r="B4068" s="132"/>
      <c r="C4068" s="132"/>
      <c r="D4068" s="102"/>
      <c r="E4068" s="102"/>
      <c r="J4068" s="102"/>
      <c r="K4068" s="102"/>
    </row>
    <row r="4069" spans="1:11" x14ac:dyDescent="0.3">
      <c r="A4069" s="132"/>
      <c r="B4069" s="132"/>
      <c r="C4069" s="132"/>
      <c r="D4069" s="102"/>
      <c r="E4069" s="102"/>
      <c r="J4069" s="102"/>
      <c r="K4069" s="102"/>
    </row>
    <row r="4070" spans="1:11" x14ac:dyDescent="0.3">
      <c r="A4070" s="132"/>
      <c r="B4070" s="132"/>
      <c r="C4070" s="132"/>
      <c r="D4070" s="102"/>
      <c r="E4070" s="102"/>
      <c r="J4070" s="102"/>
      <c r="K4070" s="102"/>
    </row>
    <row r="4071" spans="1:11" x14ac:dyDescent="0.3">
      <c r="A4071" s="132"/>
      <c r="B4071" s="132"/>
      <c r="C4071" s="132"/>
      <c r="D4071" s="102"/>
      <c r="E4071" s="102"/>
      <c r="J4071" s="102"/>
      <c r="K4071" s="102"/>
    </row>
    <row r="4072" spans="1:11" x14ac:dyDescent="0.3">
      <c r="A4072" s="132"/>
      <c r="B4072" s="132"/>
      <c r="C4072" s="132"/>
      <c r="D4072" s="102"/>
      <c r="E4072" s="102"/>
      <c r="J4072" s="102"/>
      <c r="K4072" s="102"/>
    </row>
    <row r="4073" spans="1:11" x14ac:dyDescent="0.3">
      <c r="A4073" s="132"/>
      <c r="B4073" s="132"/>
      <c r="C4073" s="132"/>
      <c r="D4073" s="102"/>
      <c r="E4073" s="102"/>
      <c r="J4073" s="102"/>
      <c r="K4073" s="102"/>
    </row>
    <row r="4074" spans="1:11" x14ac:dyDescent="0.3">
      <c r="A4074" s="132"/>
      <c r="B4074" s="132"/>
      <c r="C4074" s="132"/>
      <c r="D4074" s="102"/>
      <c r="E4074" s="102"/>
      <c r="J4074" s="102"/>
      <c r="K4074" s="102"/>
    </row>
    <row r="4075" spans="1:11" x14ac:dyDescent="0.3">
      <c r="A4075" s="132"/>
      <c r="B4075" s="132"/>
      <c r="C4075" s="132"/>
      <c r="D4075" s="102"/>
      <c r="E4075" s="102"/>
      <c r="J4075" s="102"/>
      <c r="K4075" s="102"/>
    </row>
    <row r="4076" spans="1:11" x14ac:dyDescent="0.3">
      <c r="A4076" s="132"/>
      <c r="B4076" s="132"/>
      <c r="C4076" s="132"/>
      <c r="D4076" s="102"/>
      <c r="E4076" s="102"/>
      <c r="J4076" s="102"/>
      <c r="K4076" s="102"/>
    </row>
    <row r="4077" spans="1:11" x14ac:dyDescent="0.3">
      <c r="A4077" s="132"/>
      <c r="B4077" s="132"/>
      <c r="C4077" s="132"/>
      <c r="D4077" s="102"/>
      <c r="E4077" s="102"/>
      <c r="J4077" s="102"/>
      <c r="K4077" s="102"/>
    </row>
    <row r="4078" spans="1:11" x14ac:dyDescent="0.3">
      <c r="A4078" s="132"/>
      <c r="B4078" s="132"/>
      <c r="C4078" s="132"/>
      <c r="D4078" s="102"/>
      <c r="E4078" s="102"/>
      <c r="J4078" s="102"/>
      <c r="K4078" s="102"/>
    </row>
    <row r="4079" spans="1:11" x14ac:dyDescent="0.3">
      <c r="A4079" s="132"/>
      <c r="B4079" s="132"/>
      <c r="C4079" s="132"/>
      <c r="D4079" s="102"/>
      <c r="E4079" s="102"/>
      <c r="J4079" s="102"/>
      <c r="K4079" s="102"/>
    </row>
    <row r="4080" spans="1:11" x14ac:dyDescent="0.3">
      <c r="A4080" s="132"/>
      <c r="B4080" s="132"/>
      <c r="C4080" s="132"/>
      <c r="D4080" s="102"/>
      <c r="E4080" s="102"/>
      <c r="J4080" s="102"/>
      <c r="K4080" s="102"/>
    </row>
    <row r="4081" spans="1:11" x14ac:dyDescent="0.3">
      <c r="A4081" s="132"/>
      <c r="B4081" s="132"/>
      <c r="C4081" s="132"/>
      <c r="D4081" s="102"/>
      <c r="E4081" s="102"/>
      <c r="J4081" s="102"/>
      <c r="K4081" s="102"/>
    </row>
    <row r="4082" spans="1:11" x14ac:dyDescent="0.3">
      <c r="A4082" s="132"/>
      <c r="B4082" s="132"/>
      <c r="C4082" s="132"/>
      <c r="D4082" s="102"/>
      <c r="E4082" s="102"/>
      <c r="J4082" s="102"/>
      <c r="K4082" s="102"/>
    </row>
    <row r="4083" spans="1:11" x14ac:dyDescent="0.3">
      <c r="A4083" s="132"/>
      <c r="B4083" s="132"/>
      <c r="C4083" s="132"/>
      <c r="D4083" s="102"/>
      <c r="E4083" s="102"/>
      <c r="J4083" s="102"/>
      <c r="K4083" s="102"/>
    </row>
    <row r="4084" spans="1:11" x14ac:dyDescent="0.3">
      <c r="A4084" s="132"/>
      <c r="B4084" s="132"/>
      <c r="C4084" s="132"/>
      <c r="D4084" s="102"/>
      <c r="E4084" s="102"/>
      <c r="J4084" s="102"/>
      <c r="K4084" s="102"/>
    </row>
    <row r="4085" spans="1:11" x14ac:dyDescent="0.3">
      <c r="A4085" s="132"/>
      <c r="B4085" s="132"/>
      <c r="C4085" s="132"/>
      <c r="D4085" s="102"/>
      <c r="E4085" s="102"/>
      <c r="J4085" s="102"/>
      <c r="K4085" s="102"/>
    </row>
    <row r="4086" spans="1:11" x14ac:dyDescent="0.3">
      <c r="A4086" s="132"/>
      <c r="B4086" s="132"/>
      <c r="C4086" s="132"/>
      <c r="D4086" s="102"/>
      <c r="E4086" s="102"/>
      <c r="J4086" s="102"/>
      <c r="K4086" s="102"/>
    </row>
    <row r="4087" spans="1:11" x14ac:dyDescent="0.3">
      <c r="A4087" s="132"/>
      <c r="B4087" s="132"/>
      <c r="C4087" s="132"/>
      <c r="D4087" s="102"/>
      <c r="E4087" s="102"/>
      <c r="J4087" s="102"/>
      <c r="K4087" s="102"/>
    </row>
    <row r="4088" spans="1:11" x14ac:dyDescent="0.3">
      <c r="A4088" s="132"/>
      <c r="B4088" s="132"/>
      <c r="C4088" s="132"/>
      <c r="D4088" s="102"/>
      <c r="E4088" s="102"/>
      <c r="J4088" s="102"/>
      <c r="K4088" s="102"/>
    </row>
    <row r="4089" spans="1:11" x14ac:dyDescent="0.3">
      <c r="A4089" s="132"/>
      <c r="B4089" s="132"/>
      <c r="C4089" s="132"/>
      <c r="D4089" s="102"/>
      <c r="E4089" s="102"/>
      <c r="J4089" s="102"/>
      <c r="K4089" s="102"/>
    </row>
    <row r="4090" spans="1:11" x14ac:dyDescent="0.3">
      <c r="A4090" s="132"/>
      <c r="B4090" s="132"/>
      <c r="C4090" s="132"/>
      <c r="D4090" s="102"/>
      <c r="E4090" s="102"/>
      <c r="J4090" s="102"/>
      <c r="K4090" s="102"/>
    </row>
    <row r="4091" spans="1:11" x14ac:dyDescent="0.3">
      <c r="A4091" s="132"/>
      <c r="B4091" s="132"/>
      <c r="C4091" s="132"/>
      <c r="D4091" s="102"/>
      <c r="E4091" s="102"/>
      <c r="J4091" s="102"/>
      <c r="K4091" s="102"/>
    </row>
    <row r="4092" spans="1:11" x14ac:dyDescent="0.3">
      <c r="A4092" s="132"/>
      <c r="B4092" s="132"/>
      <c r="C4092" s="132"/>
      <c r="D4092" s="102"/>
      <c r="E4092" s="102"/>
      <c r="J4092" s="102"/>
      <c r="K4092" s="102"/>
    </row>
    <row r="4093" spans="1:11" x14ac:dyDescent="0.3">
      <c r="A4093" s="132"/>
      <c r="B4093" s="132"/>
      <c r="C4093" s="132"/>
      <c r="D4093" s="102"/>
      <c r="E4093" s="102"/>
      <c r="J4093" s="102"/>
      <c r="K4093" s="102"/>
    </row>
    <row r="4094" spans="1:11" x14ac:dyDescent="0.3">
      <c r="A4094" s="132"/>
      <c r="B4094" s="132"/>
      <c r="C4094" s="132"/>
      <c r="D4094" s="102"/>
      <c r="E4094" s="102"/>
      <c r="J4094" s="102"/>
      <c r="K4094" s="102"/>
    </row>
    <row r="4095" spans="1:11" x14ac:dyDescent="0.3">
      <c r="A4095" s="132"/>
      <c r="B4095" s="132"/>
      <c r="C4095" s="132"/>
      <c r="D4095" s="102"/>
      <c r="E4095" s="102"/>
      <c r="J4095" s="102"/>
      <c r="K4095" s="102"/>
    </row>
    <row r="4096" spans="1:11" x14ac:dyDescent="0.3">
      <c r="A4096" s="132"/>
      <c r="B4096" s="132"/>
      <c r="C4096" s="132"/>
      <c r="D4096" s="102"/>
      <c r="E4096" s="102"/>
      <c r="J4096" s="102"/>
      <c r="K4096" s="102"/>
    </row>
    <row r="4097" spans="1:11" x14ac:dyDescent="0.3">
      <c r="A4097" s="132"/>
      <c r="B4097" s="132"/>
      <c r="C4097" s="132"/>
      <c r="D4097" s="102"/>
      <c r="E4097" s="102"/>
      <c r="J4097" s="102"/>
      <c r="K4097" s="102"/>
    </row>
    <row r="4098" spans="1:11" x14ac:dyDescent="0.3">
      <c r="A4098" s="132"/>
      <c r="B4098" s="132"/>
      <c r="C4098" s="132"/>
      <c r="D4098" s="102"/>
      <c r="E4098" s="102"/>
      <c r="J4098" s="102"/>
      <c r="K4098" s="102"/>
    </row>
    <row r="4099" spans="1:11" x14ac:dyDescent="0.3">
      <c r="A4099" s="132"/>
      <c r="B4099" s="132"/>
      <c r="C4099" s="132"/>
      <c r="D4099" s="102"/>
      <c r="E4099" s="102"/>
      <c r="J4099" s="102"/>
      <c r="K4099" s="102"/>
    </row>
    <row r="4100" spans="1:11" x14ac:dyDescent="0.3">
      <c r="A4100" s="132"/>
      <c r="B4100" s="132"/>
      <c r="C4100" s="132"/>
      <c r="D4100" s="102"/>
      <c r="E4100" s="102"/>
      <c r="J4100" s="102"/>
      <c r="K4100" s="102"/>
    </row>
    <row r="4101" spans="1:11" x14ac:dyDescent="0.3">
      <c r="A4101" s="132"/>
      <c r="B4101" s="132"/>
      <c r="C4101" s="132"/>
      <c r="D4101" s="102"/>
      <c r="E4101" s="102"/>
      <c r="J4101" s="102"/>
      <c r="K4101" s="102"/>
    </row>
    <row r="4102" spans="1:11" x14ac:dyDescent="0.3">
      <c r="A4102" s="132"/>
      <c r="B4102" s="132"/>
      <c r="C4102" s="132"/>
      <c r="D4102" s="102"/>
      <c r="E4102" s="102"/>
      <c r="J4102" s="102"/>
      <c r="K4102" s="102"/>
    </row>
    <row r="4103" spans="1:11" x14ac:dyDescent="0.3">
      <c r="A4103" s="132"/>
      <c r="B4103" s="132"/>
      <c r="C4103" s="132"/>
      <c r="D4103" s="102"/>
      <c r="E4103" s="102"/>
      <c r="J4103" s="102"/>
      <c r="K4103" s="102"/>
    </row>
    <row r="4104" spans="1:11" x14ac:dyDescent="0.3">
      <c r="A4104" s="132"/>
      <c r="B4104" s="132"/>
      <c r="C4104" s="132"/>
      <c r="D4104" s="102"/>
      <c r="E4104" s="102"/>
      <c r="J4104" s="102"/>
      <c r="K4104" s="102"/>
    </row>
    <row r="4105" spans="1:11" x14ac:dyDescent="0.3">
      <c r="A4105" s="132"/>
      <c r="B4105" s="132"/>
      <c r="C4105" s="132"/>
      <c r="D4105" s="102"/>
      <c r="E4105" s="102"/>
      <c r="J4105" s="102"/>
      <c r="K4105" s="102"/>
    </row>
    <row r="4106" spans="1:11" x14ac:dyDescent="0.3">
      <c r="A4106" s="132"/>
      <c r="B4106" s="132"/>
      <c r="C4106" s="132"/>
      <c r="D4106" s="102"/>
      <c r="E4106" s="102"/>
      <c r="J4106" s="102"/>
      <c r="K4106" s="102"/>
    </row>
    <row r="4107" spans="1:11" x14ac:dyDescent="0.3">
      <c r="A4107" s="132"/>
      <c r="B4107" s="132"/>
      <c r="C4107" s="132"/>
      <c r="D4107" s="102"/>
      <c r="E4107" s="102"/>
      <c r="J4107" s="102"/>
      <c r="K4107" s="102"/>
    </row>
    <row r="4108" spans="1:11" x14ac:dyDescent="0.3">
      <c r="A4108" s="132"/>
      <c r="B4108" s="132"/>
      <c r="C4108" s="132"/>
      <c r="D4108" s="102"/>
      <c r="E4108" s="102"/>
      <c r="J4108" s="102"/>
      <c r="K4108" s="102"/>
    </row>
    <row r="4109" spans="1:11" x14ac:dyDescent="0.3">
      <c r="A4109" s="132"/>
      <c r="B4109" s="132"/>
      <c r="C4109" s="132"/>
      <c r="D4109" s="102"/>
      <c r="E4109" s="102"/>
      <c r="J4109" s="102"/>
      <c r="K4109" s="102"/>
    </row>
    <row r="4110" spans="1:11" x14ac:dyDescent="0.3">
      <c r="A4110" s="132"/>
      <c r="B4110" s="132"/>
      <c r="C4110" s="132"/>
      <c r="D4110" s="102"/>
      <c r="E4110" s="102"/>
      <c r="J4110" s="102"/>
      <c r="K4110" s="102"/>
    </row>
    <row r="4111" spans="1:11" x14ac:dyDescent="0.3">
      <c r="A4111" s="132"/>
      <c r="B4111" s="132"/>
      <c r="C4111" s="132"/>
      <c r="D4111" s="102"/>
      <c r="E4111" s="102"/>
      <c r="J4111" s="102"/>
      <c r="K4111" s="102"/>
    </row>
    <row r="4112" spans="1:11" x14ac:dyDescent="0.3">
      <c r="A4112" s="132"/>
      <c r="B4112" s="132"/>
      <c r="C4112" s="132"/>
      <c r="D4112" s="102"/>
      <c r="E4112" s="102"/>
      <c r="J4112" s="102"/>
      <c r="K4112" s="102"/>
    </row>
    <row r="4113" spans="1:11" x14ac:dyDescent="0.3">
      <c r="A4113" s="132"/>
      <c r="B4113" s="132"/>
      <c r="C4113" s="132"/>
      <c r="D4113" s="102"/>
      <c r="E4113" s="102"/>
      <c r="J4113" s="102"/>
      <c r="K4113" s="102"/>
    </row>
    <row r="4114" spans="1:11" x14ac:dyDescent="0.3">
      <c r="A4114" s="132"/>
      <c r="B4114" s="132"/>
      <c r="C4114" s="132"/>
      <c r="D4114" s="102"/>
      <c r="E4114" s="102"/>
      <c r="J4114" s="102"/>
      <c r="K4114" s="102"/>
    </row>
    <row r="4115" spans="1:11" x14ac:dyDescent="0.3">
      <c r="A4115" s="132"/>
      <c r="B4115" s="132"/>
      <c r="C4115" s="132"/>
      <c r="D4115" s="102"/>
      <c r="E4115" s="102"/>
      <c r="J4115" s="102"/>
      <c r="K4115" s="102"/>
    </row>
    <row r="4116" spans="1:11" x14ac:dyDescent="0.3">
      <c r="A4116" s="132"/>
      <c r="B4116" s="132"/>
      <c r="C4116" s="132"/>
      <c r="D4116" s="102"/>
      <c r="E4116" s="102"/>
      <c r="J4116" s="102"/>
      <c r="K4116" s="102"/>
    </row>
    <row r="4117" spans="1:11" x14ac:dyDescent="0.3">
      <c r="A4117" s="132"/>
      <c r="B4117" s="132"/>
      <c r="C4117" s="132"/>
      <c r="D4117" s="102"/>
      <c r="E4117" s="102"/>
      <c r="J4117" s="102"/>
      <c r="K4117" s="102"/>
    </row>
    <row r="4118" spans="1:11" x14ac:dyDescent="0.3">
      <c r="A4118" s="132"/>
      <c r="B4118" s="132"/>
      <c r="C4118" s="132"/>
      <c r="D4118" s="102"/>
      <c r="E4118" s="102"/>
      <c r="J4118" s="102"/>
      <c r="K4118" s="102"/>
    </row>
    <row r="4119" spans="1:11" x14ac:dyDescent="0.3">
      <c r="A4119" s="132"/>
      <c r="B4119" s="132"/>
      <c r="C4119" s="132"/>
      <c r="D4119" s="102"/>
      <c r="E4119" s="102"/>
      <c r="J4119" s="102"/>
      <c r="K4119" s="102"/>
    </row>
    <row r="4120" spans="1:11" x14ac:dyDescent="0.3">
      <c r="A4120" s="132"/>
      <c r="B4120" s="132"/>
      <c r="C4120" s="132"/>
      <c r="D4120" s="102"/>
      <c r="E4120" s="102"/>
      <c r="J4120" s="102"/>
      <c r="K4120" s="102"/>
    </row>
    <row r="4121" spans="1:11" x14ac:dyDescent="0.3">
      <c r="A4121" s="132"/>
      <c r="B4121" s="132"/>
      <c r="C4121" s="132"/>
      <c r="D4121" s="102"/>
      <c r="E4121" s="102"/>
      <c r="J4121" s="102"/>
      <c r="K4121" s="102"/>
    </row>
    <row r="4122" spans="1:11" x14ac:dyDescent="0.3">
      <c r="A4122" s="132"/>
      <c r="B4122" s="132"/>
      <c r="C4122" s="132"/>
      <c r="D4122" s="102"/>
      <c r="E4122" s="102"/>
      <c r="J4122" s="102"/>
      <c r="K4122" s="102"/>
    </row>
    <row r="4123" spans="1:11" x14ac:dyDescent="0.3">
      <c r="A4123" s="132"/>
      <c r="B4123" s="132"/>
      <c r="C4123" s="132"/>
      <c r="D4123" s="102"/>
      <c r="E4123" s="102"/>
      <c r="J4123" s="102"/>
      <c r="K4123" s="102"/>
    </row>
    <row r="4124" spans="1:11" x14ac:dyDescent="0.3">
      <c r="A4124" s="132"/>
      <c r="B4124" s="132"/>
      <c r="C4124" s="132"/>
      <c r="D4124" s="102"/>
      <c r="E4124" s="102"/>
      <c r="J4124" s="102"/>
      <c r="K4124" s="102"/>
    </row>
    <row r="4125" spans="1:11" x14ac:dyDescent="0.3">
      <c r="A4125" s="132"/>
      <c r="B4125" s="132"/>
      <c r="C4125" s="132"/>
      <c r="D4125" s="102"/>
      <c r="E4125" s="102"/>
      <c r="J4125" s="102"/>
      <c r="K4125" s="102"/>
    </row>
    <row r="4126" spans="1:11" x14ac:dyDescent="0.3">
      <c r="A4126" s="132"/>
      <c r="B4126" s="132"/>
      <c r="C4126" s="132"/>
      <c r="D4126" s="102"/>
      <c r="E4126" s="102"/>
      <c r="J4126" s="102"/>
      <c r="K4126" s="102"/>
    </row>
    <row r="4127" spans="1:11" x14ac:dyDescent="0.3">
      <c r="A4127" s="132"/>
      <c r="B4127" s="132"/>
      <c r="C4127" s="132"/>
      <c r="D4127" s="102"/>
      <c r="E4127" s="102"/>
      <c r="J4127" s="102"/>
      <c r="K4127" s="102"/>
    </row>
    <row r="4128" spans="1:11" x14ac:dyDescent="0.3">
      <c r="A4128" s="132"/>
      <c r="B4128" s="132"/>
      <c r="C4128" s="132"/>
      <c r="D4128" s="102"/>
      <c r="E4128" s="102"/>
      <c r="J4128" s="102"/>
      <c r="K4128" s="102"/>
    </row>
    <row r="4129" spans="1:11" x14ac:dyDescent="0.3">
      <c r="A4129" s="132"/>
      <c r="B4129" s="132"/>
      <c r="C4129" s="132"/>
      <c r="D4129" s="102"/>
      <c r="E4129" s="102"/>
      <c r="J4129" s="102"/>
      <c r="K4129" s="102"/>
    </row>
    <row r="4130" spans="1:11" x14ac:dyDescent="0.3">
      <c r="A4130" s="132"/>
      <c r="B4130" s="132"/>
      <c r="C4130" s="132"/>
      <c r="D4130" s="102"/>
      <c r="E4130" s="102"/>
      <c r="J4130" s="102"/>
      <c r="K4130" s="102"/>
    </row>
    <row r="4131" spans="1:11" x14ac:dyDescent="0.3">
      <c r="A4131" s="132"/>
      <c r="B4131" s="132"/>
      <c r="C4131" s="132"/>
      <c r="D4131" s="102"/>
      <c r="E4131" s="102"/>
      <c r="J4131" s="102"/>
      <c r="K4131" s="102"/>
    </row>
    <row r="4132" spans="1:11" x14ac:dyDescent="0.3">
      <c r="A4132" s="132"/>
      <c r="B4132" s="132"/>
      <c r="C4132" s="132"/>
      <c r="D4132" s="102"/>
      <c r="E4132" s="102"/>
      <c r="J4132" s="102"/>
      <c r="K4132" s="102"/>
    </row>
    <row r="4133" spans="1:11" x14ac:dyDescent="0.3">
      <c r="A4133" s="132"/>
      <c r="B4133" s="132"/>
      <c r="C4133" s="132"/>
      <c r="D4133" s="102"/>
      <c r="E4133" s="102"/>
      <c r="J4133" s="102"/>
      <c r="K4133" s="102"/>
    </row>
    <row r="4134" spans="1:11" x14ac:dyDescent="0.3">
      <c r="A4134" s="132"/>
      <c r="B4134" s="132"/>
      <c r="C4134" s="132"/>
      <c r="D4134" s="102"/>
      <c r="E4134" s="102"/>
      <c r="J4134" s="102"/>
      <c r="K4134" s="102"/>
    </row>
    <row r="4135" spans="1:11" x14ac:dyDescent="0.3">
      <c r="A4135" s="132"/>
      <c r="B4135" s="132"/>
      <c r="C4135" s="132"/>
      <c r="D4135" s="102"/>
      <c r="E4135" s="102"/>
      <c r="J4135" s="102"/>
      <c r="K4135" s="102"/>
    </row>
    <row r="4136" spans="1:11" x14ac:dyDescent="0.3">
      <c r="A4136" s="132"/>
      <c r="B4136" s="132"/>
      <c r="C4136" s="132"/>
      <c r="D4136" s="102"/>
      <c r="E4136" s="102"/>
      <c r="J4136" s="102"/>
      <c r="K4136" s="102"/>
    </row>
    <row r="4137" spans="1:11" x14ac:dyDescent="0.3">
      <c r="A4137" s="132"/>
      <c r="B4137" s="132"/>
      <c r="C4137" s="132"/>
      <c r="D4137" s="102"/>
      <c r="E4137" s="102"/>
      <c r="J4137" s="102"/>
      <c r="K4137" s="102"/>
    </row>
    <row r="4138" spans="1:11" x14ac:dyDescent="0.3">
      <c r="A4138" s="132"/>
      <c r="B4138" s="132"/>
      <c r="C4138" s="132"/>
      <c r="D4138" s="102"/>
      <c r="E4138" s="102"/>
      <c r="J4138" s="102"/>
      <c r="K4138" s="102"/>
    </row>
    <row r="4139" spans="1:11" x14ac:dyDescent="0.3">
      <c r="A4139" s="132"/>
      <c r="B4139" s="132"/>
      <c r="C4139" s="132"/>
      <c r="D4139" s="102"/>
      <c r="E4139" s="102"/>
      <c r="J4139" s="102"/>
      <c r="K4139" s="102"/>
    </row>
    <row r="4140" spans="1:11" x14ac:dyDescent="0.3">
      <c r="A4140" s="132"/>
      <c r="B4140" s="132"/>
      <c r="C4140" s="132"/>
      <c r="D4140" s="102"/>
      <c r="E4140" s="102"/>
      <c r="J4140" s="102"/>
      <c r="K4140" s="102"/>
    </row>
    <row r="4141" spans="1:11" x14ac:dyDescent="0.3">
      <c r="A4141" s="132"/>
      <c r="B4141" s="132"/>
      <c r="C4141" s="132"/>
      <c r="D4141" s="102"/>
      <c r="E4141" s="102"/>
      <c r="J4141" s="102"/>
      <c r="K4141" s="102"/>
    </row>
    <row r="4142" spans="1:11" x14ac:dyDescent="0.3">
      <c r="A4142" s="132"/>
      <c r="B4142" s="132"/>
      <c r="C4142" s="132"/>
      <c r="D4142" s="102"/>
      <c r="E4142" s="102"/>
      <c r="J4142" s="102"/>
      <c r="K4142" s="102"/>
    </row>
    <row r="4143" spans="1:11" x14ac:dyDescent="0.3">
      <c r="A4143" s="132"/>
      <c r="B4143" s="132"/>
      <c r="C4143" s="132"/>
      <c r="D4143" s="102"/>
      <c r="E4143" s="102"/>
      <c r="J4143" s="102"/>
      <c r="K4143" s="102"/>
    </row>
    <row r="4144" spans="1:11" x14ac:dyDescent="0.3">
      <c r="A4144" s="132"/>
      <c r="B4144" s="132"/>
      <c r="C4144" s="132"/>
      <c r="D4144" s="102"/>
      <c r="E4144" s="102"/>
      <c r="J4144" s="102"/>
      <c r="K4144" s="102"/>
    </row>
    <row r="4145" spans="1:11" x14ac:dyDescent="0.3">
      <c r="A4145" s="132"/>
      <c r="B4145" s="132"/>
      <c r="C4145" s="132"/>
      <c r="D4145" s="102"/>
      <c r="E4145" s="102"/>
      <c r="J4145" s="102"/>
      <c r="K4145" s="102"/>
    </row>
    <row r="4146" spans="1:11" x14ac:dyDescent="0.3">
      <c r="A4146" s="132"/>
      <c r="B4146" s="132"/>
      <c r="C4146" s="132"/>
      <c r="D4146" s="102"/>
      <c r="E4146" s="102"/>
      <c r="J4146" s="102"/>
      <c r="K4146" s="102"/>
    </row>
    <row r="4147" spans="1:11" x14ac:dyDescent="0.3">
      <c r="A4147" s="132"/>
      <c r="B4147" s="132"/>
      <c r="C4147" s="132"/>
      <c r="D4147" s="102"/>
      <c r="E4147" s="102"/>
      <c r="J4147" s="102"/>
      <c r="K4147" s="102"/>
    </row>
    <row r="4148" spans="1:11" x14ac:dyDescent="0.3">
      <c r="A4148" s="132"/>
      <c r="B4148" s="132"/>
      <c r="C4148" s="132"/>
      <c r="D4148" s="102"/>
      <c r="E4148" s="102"/>
      <c r="J4148" s="102"/>
      <c r="K4148" s="102"/>
    </row>
    <row r="4149" spans="1:11" x14ac:dyDescent="0.3">
      <c r="A4149" s="132"/>
      <c r="B4149" s="132"/>
      <c r="C4149" s="132"/>
      <c r="D4149" s="102"/>
      <c r="E4149" s="102"/>
      <c r="J4149" s="102"/>
      <c r="K4149" s="102"/>
    </row>
    <row r="4150" spans="1:11" x14ac:dyDescent="0.3">
      <c r="A4150" s="132"/>
      <c r="B4150" s="132"/>
      <c r="C4150" s="132"/>
      <c r="D4150" s="102"/>
      <c r="E4150" s="102"/>
      <c r="J4150" s="102"/>
      <c r="K4150" s="102"/>
    </row>
    <row r="4151" spans="1:11" x14ac:dyDescent="0.3">
      <c r="A4151" s="132"/>
      <c r="B4151" s="132"/>
      <c r="C4151" s="132"/>
      <c r="D4151" s="102"/>
      <c r="E4151" s="102"/>
      <c r="J4151" s="102"/>
      <c r="K4151" s="102"/>
    </row>
    <row r="4152" spans="1:11" x14ac:dyDescent="0.3">
      <c r="A4152" s="132"/>
      <c r="B4152" s="132"/>
      <c r="C4152" s="132"/>
      <c r="D4152" s="102"/>
      <c r="E4152" s="102"/>
      <c r="J4152" s="102"/>
      <c r="K4152" s="102"/>
    </row>
    <row r="4153" spans="1:11" x14ac:dyDescent="0.3">
      <c r="A4153" s="132"/>
      <c r="B4153" s="132"/>
      <c r="C4153" s="132"/>
      <c r="D4153" s="102"/>
      <c r="E4153" s="102"/>
      <c r="J4153" s="102"/>
      <c r="K4153" s="102"/>
    </row>
    <row r="4154" spans="1:11" x14ac:dyDescent="0.3">
      <c r="A4154" s="132"/>
      <c r="B4154" s="132"/>
      <c r="C4154" s="132"/>
      <c r="D4154" s="102"/>
      <c r="E4154" s="102"/>
      <c r="J4154" s="102"/>
      <c r="K4154" s="102"/>
    </row>
    <row r="4155" spans="1:11" x14ac:dyDescent="0.3">
      <c r="A4155" s="132"/>
      <c r="B4155" s="132"/>
      <c r="C4155" s="132"/>
      <c r="D4155" s="102"/>
      <c r="E4155" s="102"/>
      <c r="J4155" s="102"/>
      <c r="K4155" s="102"/>
    </row>
    <row r="4156" spans="1:11" x14ac:dyDescent="0.3">
      <c r="A4156" s="132"/>
      <c r="B4156" s="132"/>
      <c r="C4156" s="132"/>
      <c r="D4156" s="102"/>
      <c r="E4156" s="102"/>
      <c r="J4156" s="102"/>
      <c r="K4156" s="102"/>
    </row>
    <row r="4157" spans="1:11" x14ac:dyDescent="0.3">
      <c r="A4157" s="132"/>
      <c r="B4157" s="132"/>
      <c r="C4157" s="132"/>
      <c r="D4157" s="102"/>
      <c r="E4157" s="102"/>
      <c r="J4157" s="102"/>
      <c r="K4157" s="102"/>
    </row>
    <row r="4158" spans="1:11" x14ac:dyDescent="0.3">
      <c r="A4158" s="132"/>
      <c r="B4158" s="132"/>
      <c r="C4158" s="132"/>
      <c r="D4158" s="102"/>
      <c r="E4158" s="102"/>
      <c r="J4158" s="102"/>
      <c r="K4158" s="102"/>
    </row>
    <row r="4159" spans="1:11" x14ac:dyDescent="0.3">
      <c r="A4159" s="132"/>
      <c r="B4159" s="132"/>
      <c r="C4159" s="132"/>
      <c r="D4159" s="102"/>
      <c r="E4159" s="102"/>
      <c r="J4159" s="102"/>
      <c r="K4159" s="102"/>
    </row>
    <row r="4160" spans="1:11" x14ac:dyDescent="0.3">
      <c r="A4160" s="132"/>
      <c r="B4160" s="132"/>
      <c r="C4160" s="132"/>
      <c r="D4160" s="102"/>
      <c r="E4160" s="102"/>
      <c r="J4160" s="102"/>
      <c r="K4160" s="102"/>
    </row>
    <row r="4161" spans="1:11" x14ac:dyDescent="0.3">
      <c r="A4161" s="132"/>
      <c r="B4161" s="132"/>
      <c r="C4161" s="132"/>
      <c r="D4161" s="102"/>
      <c r="E4161" s="102"/>
      <c r="J4161" s="102"/>
      <c r="K4161" s="102"/>
    </row>
    <row r="4162" spans="1:11" x14ac:dyDescent="0.3">
      <c r="A4162" s="132"/>
      <c r="B4162" s="132"/>
      <c r="C4162" s="132"/>
      <c r="D4162" s="102"/>
      <c r="E4162" s="102"/>
      <c r="J4162" s="102"/>
      <c r="K4162" s="102"/>
    </row>
    <row r="4163" spans="1:11" x14ac:dyDescent="0.3">
      <c r="A4163" s="132"/>
      <c r="B4163" s="132"/>
      <c r="C4163" s="132"/>
      <c r="D4163" s="102"/>
      <c r="E4163" s="102"/>
      <c r="J4163" s="102"/>
      <c r="K4163" s="102"/>
    </row>
    <row r="4164" spans="1:11" x14ac:dyDescent="0.3">
      <c r="A4164" s="132"/>
      <c r="B4164" s="132"/>
      <c r="C4164" s="132"/>
      <c r="D4164" s="102"/>
      <c r="E4164" s="102"/>
      <c r="J4164" s="102"/>
      <c r="K4164" s="102"/>
    </row>
    <row r="4165" spans="1:11" x14ac:dyDescent="0.3">
      <c r="A4165" s="132"/>
      <c r="B4165" s="132"/>
      <c r="C4165" s="132"/>
      <c r="D4165" s="102"/>
      <c r="E4165" s="102"/>
      <c r="J4165" s="102"/>
      <c r="K4165" s="102"/>
    </row>
    <row r="4166" spans="1:11" x14ac:dyDescent="0.3">
      <c r="A4166" s="132"/>
      <c r="B4166" s="132"/>
      <c r="C4166" s="132"/>
      <c r="D4166" s="102"/>
      <c r="E4166" s="102"/>
      <c r="J4166" s="102"/>
      <c r="K4166" s="102"/>
    </row>
    <row r="4167" spans="1:11" x14ac:dyDescent="0.3">
      <c r="A4167" s="132"/>
      <c r="B4167" s="132"/>
      <c r="C4167" s="132"/>
      <c r="D4167" s="102"/>
      <c r="E4167" s="102"/>
      <c r="J4167" s="102"/>
      <c r="K4167" s="102"/>
    </row>
    <row r="4168" spans="1:11" x14ac:dyDescent="0.3">
      <c r="A4168" s="132"/>
      <c r="B4168" s="132"/>
      <c r="C4168" s="132"/>
      <c r="D4168" s="102"/>
      <c r="E4168" s="102"/>
      <c r="J4168" s="102"/>
      <c r="K4168" s="102"/>
    </row>
    <row r="4169" spans="1:11" x14ac:dyDescent="0.3">
      <c r="A4169" s="132"/>
      <c r="B4169" s="132"/>
      <c r="C4169" s="132"/>
      <c r="D4169" s="102"/>
      <c r="E4169" s="102"/>
      <c r="J4169" s="102"/>
      <c r="K4169" s="102"/>
    </row>
    <row r="4170" spans="1:11" x14ac:dyDescent="0.3">
      <c r="A4170" s="132"/>
      <c r="B4170" s="132"/>
      <c r="C4170" s="132"/>
      <c r="D4170" s="102"/>
      <c r="E4170" s="102"/>
      <c r="J4170" s="102"/>
      <c r="K4170" s="102"/>
    </row>
    <row r="4171" spans="1:11" x14ac:dyDescent="0.3">
      <c r="A4171" s="132"/>
      <c r="B4171" s="132"/>
      <c r="C4171" s="132"/>
      <c r="D4171" s="102"/>
      <c r="E4171" s="102"/>
      <c r="J4171" s="102"/>
      <c r="K4171" s="102"/>
    </row>
    <row r="4172" spans="1:11" x14ac:dyDescent="0.3">
      <c r="A4172" s="132"/>
      <c r="B4172" s="132"/>
      <c r="C4172" s="132"/>
      <c r="D4172" s="102"/>
      <c r="E4172" s="102"/>
      <c r="J4172" s="102"/>
      <c r="K4172" s="102"/>
    </row>
    <row r="4173" spans="1:11" x14ac:dyDescent="0.3">
      <c r="A4173" s="132"/>
      <c r="B4173" s="132"/>
      <c r="C4173" s="132"/>
      <c r="D4173" s="102"/>
      <c r="E4173" s="102"/>
      <c r="J4173" s="102"/>
      <c r="K4173" s="102"/>
    </row>
    <row r="4174" spans="1:11" x14ac:dyDescent="0.3">
      <c r="A4174" s="132"/>
      <c r="B4174" s="132"/>
      <c r="C4174" s="132"/>
      <c r="D4174" s="102"/>
      <c r="E4174" s="102"/>
      <c r="J4174" s="102"/>
      <c r="K4174" s="102"/>
    </row>
    <row r="4175" spans="1:11" x14ac:dyDescent="0.3">
      <c r="A4175" s="132"/>
      <c r="B4175" s="132"/>
      <c r="C4175" s="132"/>
      <c r="D4175" s="102"/>
      <c r="E4175" s="102"/>
      <c r="J4175" s="102"/>
      <c r="K4175" s="102"/>
    </row>
    <row r="4176" spans="1:11" x14ac:dyDescent="0.3">
      <c r="A4176" s="132"/>
      <c r="B4176" s="132"/>
      <c r="C4176" s="132"/>
      <c r="D4176" s="102"/>
      <c r="E4176" s="102"/>
      <c r="J4176" s="102"/>
      <c r="K4176" s="102"/>
    </row>
    <row r="4177" spans="1:11" x14ac:dyDescent="0.3">
      <c r="A4177" s="132"/>
      <c r="B4177" s="132"/>
      <c r="C4177" s="132"/>
      <c r="D4177" s="102"/>
      <c r="E4177" s="102"/>
      <c r="J4177" s="102"/>
      <c r="K4177" s="102"/>
    </row>
  </sheetData>
  <sheetProtection sheet="1" objects="1" scenarios="1" formatCells="0" formatColumns="0" formatRows="0" autoFilter="0"/>
  <sortState xmlns:xlrd2="http://schemas.microsoft.com/office/spreadsheetml/2017/richdata2" ref="A2:K3367">
    <sortCondition ref="A2:A3367"/>
    <sortCondition ref="B2:B3367"/>
    <sortCondition ref="C2:C3367"/>
  </sortState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C22"/>
  <sheetViews>
    <sheetView workbookViewId="0">
      <selection activeCell="B25" sqref="B25"/>
    </sheetView>
  </sheetViews>
  <sheetFormatPr defaultRowHeight="13.5" x14ac:dyDescent="0.3"/>
  <cols>
    <col min="1" max="1" width="24.7265625" style="106" customWidth="1"/>
    <col min="2" max="2" width="59.1796875" style="107" bestFit="1" customWidth="1"/>
    <col min="3" max="3" width="54.81640625" style="106" customWidth="1"/>
    <col min="4" max="4" width="21.453125" style="106" customWidth="1"/>
    <col min="5" max="5" width="17.54296875" style="106" customWidth="1"/>
    <col min="6" max="6" width="19.1796875" style="106" customWidth="1"/>
    <col min="7" max="7" width="20.54296875" style="106" customWidth="1"/>
    <col min="8" max="8" width="22.7265625" style="106" customWidth="1"/>
    <col min="9" max="9" width="23.453125" style="106" customWidth="1"/>
    <col min="10" max="10" width="20.453125" style="106" customWidth="1"/>
    <col min="11" max="11" width="15.54296875" style="106" customWidth="1"/>
    <col min="12" max="12" width="23.453125" style="106" customWidth="1"/>
    <col min="13" max="13" width="11.26953125" style="106" customWidth="1"/>
    <col min="14" max="14" width="12.81640625" style="106" customWidth="1"/>
    <col min="15" max="15" width="6.26953125" style="106" customWidth="1"/>
    <col min="16" max="16" width="9.81640625" style="106" customWidth="1"/>
    <col min="17" max="17" width="12.54296875" style="106" customWidth="1"/>
    <col min="18" max="18" width="12.7265625" style="106" customWidth="1"/>
    <col min="19" max="256" width="9.1796875" style="106"/>
    <col min="257" max="257" width="24.7265625" style="106" customWidth="1"/>
    <col min="258" max="258" width="59.1796875" style="106" bestFit="1" customWidth="1"/>
    <col min="259" max="259" width="54.81640625" style="106" customWidth="1"/>
    <col min="260" max="260" width="21.453125" style="106" customWidth="1"/>
    <col min="261" max="261" width="17.54296875" style="106" customWidth="1"/>
    <col min="262" max="262" width="19.1796875" style="106" customWidth="1"/>
    <col min="263" max="263" width="20.54296875" style="106" customWidth="1"/>
    <col min="264" max="264" width="22.7265625" style="106" customWidth="1"/>
    <col min="265" max="265" width="23.453125" style="106" customWidth="1"/>
    <col min="266" max="266" width="20.453125" style="106" customWidth="1"/>
    <col min="267" max="267" width="15.54296875" style="106" customWidth="1"/>
    <col min="268" max="268" width="23.453125" style="106" customWidth="1"/>
    <col min="269" max="269" width="11.26953125" style="106" customWidth="1"/>
    <col min="270" max="270" width="12.81640625" style="106" customWidth="1"/>
    <col min="271" max="271" width="6.26953125" style="106" customWidth="1"/>
    <col min="272" max="272" width="9.81640625" style="106" customWidth="1"/>
    <col min="273" max="273" width="12.54296875" style="106" customWidth="1"/>
    <col min="274" max="274" width="12.7265625" style="106" customWidth="1"/>
    <col min="275" max="512" width="9.1796875" style="106"/>
    <col min="513" max="513" width="24.7265625" style="106" customWidth="1"/>
    <col min="514" max="514" width="59.1796875" style="106" bestFit="1" customWidth="1"/>
    <col min="515" max="515" width="54.81640625" style="106" customWidth="1"/>
    <col min="516" max="516" width="21.453125" style="106" customWidth="1"/>
    <col min="517" max="517" width="17.54296875" style="106" customWidth="1"/>
    <col min="518" max="518" width="19.1796875" style="106" customWidth="1"/>
    <col min="519" max="519" width="20.54296875" style="106" customWidth="1"/>
    <col min="520" max="520" width="22.7265625" style="106" customWidth="1"/>
    <col min="521" max="521" width="23.453125" style="106" customWidth="1"/>
    <col min="522" max="522" width="20.453125" style="106" customWidth="1"/>
    <col min="523" max="523" width="15.54296875" style="106" customWidth="1"/>
    <col min="524" max="524" width="23.453125" style="106" customWidth="1"/>
    <col min="525" max="525" width="11.26953125" style="106" customWidth="1"/>
    <col min="526" max="526" width="12.81640625" style="106" customWidth="1"/>
    <col min="527" max="527" width="6.26953125" style="106" customWidth="1"/>
    <col min="528" max="528" width="9.81640625" style="106" customWidth="1"/>
    <col min="529" max="529" width="12.54296875" style="106" customWidth="1"/>
    <col min="530" max="530" width="12.7265625" style="106" customWidth="1"/>
    <col min="531" max="768" width="9.1796875" style="106"/>
    <col min="769" max="769" width="24.7265625" style="106" customWidth="1"/>
    <col min="770" max="770" width="59.1796875" style="106" bestFit="1" customWidth="1"/>
    <col min="771" max="771" width="54.81640625" style="106" customWidth="1"/>
    <col min="772" max="772" width="21.453125" style="106" customWidth="1"/>
    <col min="773" max="773" width="17.54296875" style="106" customWidth="1"/>
    <col min="774" max="774" width="19.1796875" style="106" customWidth="1"/>
    <col min="775" max="775" width="20.54296875" style="106" customWidth="1"/>
    <col min="776" max="776" width="22.7265625" style="106" customWidth="1"/>
    <col min="777" max="777" width="23.453125" style="106" customWidth="1"/>
    <col min="778" max="778" width="20.453125" style="106" customWidth="1"/>
    <col min="779" max="779" width="15.54296875" style="106" customWidth="1"/>
    <col min="780" max="780" width="23.453125" style="106" customWidth="1"/>
    <col min="781" max="781" width="11.26953125" style="106" customWidth="1"/>
    <col min="782" max="782" width="12.81640625" style="106" customWidth="1"/>
    <col min="783" max="783" width="6.26953125" style="106" customWidth="1"/>
    <col min="784" max="784" width="9.81640625" style="106" customWidth="1"/>
    <col min="785" max="785" width="12.54296875" style="106" customWidth="1"/>
    <col min="786" max="786" width="12.7265625" style="106" customWidth="1"/>
    <col min="787" max="1024" width="9.1796875" style="106"/>
    <col min="1025" max="1025" width="24.7265625" style="106" customWidth="1"/>
    <col min="1026" max="1026" width="59.1796875" style="106" bestFit="1" customWidth="1"/>
    <col min="1027" max="1027" width="54.81640625" style="106" customWidth="1"/>
    <col min="1028" max="1028" width="21.453125" style="106" customWidth="1"/>
    <col min="1029" max="1029" width="17.54296875" style="106" customWidth="1"/>
    <col min="1030" max="1030" width="19.1796875" style="106" customWidth="1"/>
    <col min="1031" max="1031" width="20.54296875" style="106" customWidth="1"/>
    <col min="1032" max="1032" width="22.7265625" style="106" customWidth="1"/>
    <col min="1033" max="1033" width="23.453125" style="106" customWidth="1"/>
    <col min="1034" max="1034" width="20.453125" style="106" customWidth="1"/>
    <col min="1035" max="1035" width="15.54296875" style="106" customWidth="1"/>
    <col min="1036" max="1036" width="23.453125" style="106" customWidth="1"/>
    <col min="1037" max="1037" width="11.26953125" style="106" customWidth="1"/>
    <col min="1038" max="1038" width="12.81640625" style="106" customWidth="1"/>
    <col min="1039" max="1039" width="6.26953125" style="106" customWidth="1"/>
    <col min="1040" max="1040" width="9.81640625" style="106" customWidth="1"/>
    <col min="1041" max="1041" width="12.54296875" style="106" customWidth="1"/>
    <col min="1042" max="1042" width="12.7265625" style="106" customWidth="1"/>
    <col min="1043" max="1280" width="9.1796875" style="106"/>
    <col min="1281" max="1281" width="24.7265625" style="106" customWidth="1"/>
    <col min="1282" max="1282" width="59.1796875" style="106" bestFit="1" customWidth="1"/>
    <col min="1283" max="1283" width="54.81640625" style="106" customWidth="1"/>
    <col min="1284" max="1284" width="21.453125" style="106" customWidth="1"/>
    <col min="1285" max="1285" width="17.54296875" style="106" customWidth="1"/>
    <col min="1286" max="1286" width="19.1796875" style="106" customWidth="1"/>
    <col min="1287" max="1287" width="20.54296875" style="106" customWidth="1"/>
    <col min="1288" max="1288" width="22.7265625" style="106" customWidth="1"/>
    <col min="1289" max="1289" width="23.453125" style="106" customWidth="1"/>
    <col min="1290" max="1290" width="20.453125" style="106" customWidth="1"/>
    <col min="1291" max="1291" width="15.54296875" style="106" customWidth="1"/>
    <col min="1292" max="1292" width="23.453125" style="106" customWidth="1"/>
    <col min="1293" max="1293" width="11.26953125" style="106" customWidth="1"/>
    <col min="1294" max="1294" width="12.81640625" style="106" customWidth="1"/>
    <col min="1295" max="1295" width="6.26953125" style="106" customWidth="1"/>
    <col min="1296" max="1296" width="9.81640625" style="106" customWidth="1"/>
    <col min="1297" max="1297" width="12.54296875" style="106" customWidth="1"/>
    <col min="1298" max="1298" width="12.7265625" style="106" customWidth="1"/>
    <col min="1299" max="1536" width="9.1796875" style="106"/>
    <col min="1537" max="1537" width="24.7265625" style="106" customWidth="1"/>
    <col min="1538" max="1538" width="59.1796875" style="106" bestFit="1" customWidth="1"/>
    <col min="1539" max="1539" width="54.81640625" style="106" customWidth="1"/>
    <col min="1540" max="1540" width="21.453125" style="106" customWidth="1"/>
    <col min="1541" max="1541" width="17.54296875" style="106" customWidth="1"/>
    <col min="1542" max="1542" width="19.1796875" style="106" customWidth="1"/>
    <col min="1543" max="1543" width="20.54296875" style="106" customWidth="1"/>
    <col min="1544" max="1544" width="22.7265625" style="106" customWidth="1"/>
    <col min="1545" max="1545" width="23.453125" style="106" customWidth="1"/>
    <col min="1546" max="1546" width="20.453125" style="106" customWidth="1"/>
    <col min="1547" max="1547" width="15.54296875" style="106" customWidth="1"/>
    <col min="1548" max="1548" width="23.453125" style="106" customWidth="1"/>
    <col min="1549" max="1549" width="11.26953125" style="106" customWidth="1"/>
    <col min="1550" max="1550" width="12.81640625" style="106" customWidth="1"/>
    <col min="1551" max="1551" width="6.26953125" style="106" customWidth="1"/>
    <col min="1552" max="1552" width="9.81640625" style="106" customWidth="1"/>
    <col min="1553" max="1553" width="12.54296875" style="106" customWidth="1"/>
    <col min="1554" max="1554" width="12.7265625" style="106" customWidth="1"/>
    <col min="1555" max="1792" width="9.1796875" style="106"/>
    <col min="1793" max="1793" width="24.7265625" style="106" customWidth="1"/>
    <col min="1794" max="1794" width="59.1796875" style="106" bestFit="1" customWidth="1"/>
    <col min="1795" max="1795" width="54.81640625" style="106" customWidth="1"/>
    <col min="1796" max="1796" width="21.453125" style="106" customWidth="1"/>
    <col min="1797" max="1797" width="17.54296875" style="106" customWidth="1"/>
    <col min="1798" max="1798" width="19.1796875" style="106" customWidth="1"/>
    <col min="1799" max="1799" width="20.54296875" style="106" customWidth="1"/>
    <col min="1800" max="1800" width="22.7265625" style="106" customWidth="1"/>
    <col min="1801" max="1801" width="23.453125" style="106" customWidth="1"/>
    <col min="1802" max="1802" width="20.453125" style="106" customWidth="1"/>
    <col min="1803" max="1803" width="15.54296875" style="106" customWidth="1"/>
    <col min="1804" max="1804" width="23.453125" style="106" customWidth="1"/>
    <col min="1805" max="1805" width="11.26953125" style="106" customWidth="1"/>
    <col min="1806" max="1806" width="12.81640625" style="106" customWidth="1"/>
    <col min="1807" max="1807" width="6.26953125" style="106" customWidth="1"/>
    <col min="1808" max="1808" width="9.81640625" style="106" customWidth="1"/>
    <col min="1809" max="1809" width="12.54296875" style="106" customWidth="1"/>
    <col min="1810" max="1810" width="12.7265625" style="106" customWidth="1"/>
    <col min="1811" max="2048" width="9.1796875" style="106"/>
    <col min="2049" max="2049" width="24.7265625" style="106" customWidth="1"/>
    <col min="2050" max="2050" width="59.1796875" style="106" bestFit="1" customWidth="1"/>
    <col min="2051" max="2051" width="54.81640625" style="106" customWidth="1"/>
    <col min="2052" max="2052" width="21.453125" style="106" customWidth="1"/>
    <col min="2053" max="2053" width="17.54296875" style="106" customWidth="1"/>
    <col min="2054" max="2054" width="19.1796875" style="106" customWidth="1"/>
    <col min="2055" max="2055" width="20.54296875" style="106" customWidth="1"/>
    <col min="2056" max="2056" width="22.7265625" style="106" customWidth="1"/>
    <col min="2057" max="2057" width="23.453125" style="106" customWidth="1"/>
    <col min="2058" max="2058" width="20.453125" style="106" customWidth="1"/>
    <col min="2059" max="2059" width="15.54296875" style="106" customWidth="1"/>
    <col min="2060" max="2060" width="23.453125" style="106" customWidth="1"/>
    <col min="2061" max="2061" width="11.26953125" style="106" customWidth="1"/>
    <col min="2062" max="2062" width="12.81640625" style="106" customWidth="1"/>
    <col min="2063" max="2063" width="6.26953125" style="106" customWidth="1"/>
    <col min="2064" max="2064" width="9.81640625" style="106" customWidth="1"/>
    <col min="2065" max="2065" width="12.54296875" style="106" customWidth="1"/>
    <col min="2066" max="2066" width="12.7265625" style="106" customWidth="1"/>
    <col min="2067" max="2304" width="9.1796875" style="106"/>
    <col min="2305" max="2305" width="24.7265625" style="106" customWidth="1"/>
    <col min="2306" max="2306" width="59.1796875" style="106" bestFit="1" customWidth="1"/>
    <col min="2307" max="2307" width="54.81640625" style="106" customWidth="1"/>
    <col min="2308" max="2308" width="21.453125" style="106" customWidth="1"/>
    <col min="2309" max="2309" width="17.54296875" style="106" customWidth="1"/>
    <col min="2310" max="2310" width="19.1796875" style="106" customWidth="1"/>
    <col min="2311" max="2311" width="20.54296875" style="106" customWidth="1"/>
    <col min="2312" max="2312" width="22.7265625" style="106" customWidth="1"/>
    <col min="2313" max="2313" width="23.453125" style="106" customWidth="1"/>
    <col min="2314" max="2314" width="20.453125" style="106" customWidth="1"/>
    <col min="2315" max="2315" width="15.54296875" style="106" customWidth="1"/>
    <col min="2316" max="2316" width="23.453125" style="106" customWidth="1"/>
    <col min="2317" max="2317" width="11.26953125" style="106" customWidth="1"/>
    <col min="2318" max="2318" width="12.81640625" style="106" customWidth="1"/>
    <col min="2319" max="2319" width="6.26953125" style="106" customWidth="1"/>
    <col min="2320" max="2320" width="9.81640625" style="106" customWidth="1"/>
    <col min="2321" max="2321" width="12.54296875" style="106" customWidth="1"/>
    <col min="2322" max="2322" width="12.7265625" style="106" customWidth="1"/>
    <col min="2323" max="2560" width="9.1796875" style="106"/>
    <col min="2561" max="2561" width="24.7265625" style="106" customWidth="1"/>
    <col min="2562" max="2562" width="59.1796875" style="106" bestFit="1" customWidth="1"/>
    <col min="2563" max="2563" width="54.81640625" style="106" customWidth="1"/>
    <col min="2564" max="2564" width="21.453125" style="106" customWidth="1"/>
    <col min="2565" max="2565" width="17.54296875" style="106" customWidth="1"/>
    <col min="2566" max="2566" width="19.1796875" style="106" customWidth="1"/>
    <col min="2567" max="2567" width="20.54296875" style="106" customWidth="1"/>
    <col min="2568" max="2568" width="22.7265625" style="106" customWidth="1"/>
    <col min="2569" max="2569" width="23.453125" style="106" customWidth="1"/>
    <col min="2570" max="2570" width="20.453125" style="106" customWidth="1"/>
    <col min="2571" max="2571" width="15.54296875" style="106" customWidth="1"/>
    <col min="2572" max="2572" width="23.453125" style="106" customWidth="1"/>
    <col min="2573" max="2573" width="11.26953125" style="106" customWidth="1"/>
    <col min="2574" max="2574" width="12.81640625" style="106" customWidth="1"/>
    <col min="2575" max="2575" width="6.26953125" style="106" customWidth="1"/>
    <col min="2576" max="2576" width="9.81640625" style="106" customWidth="1"/>
    <col min="2577" max="2577" width="12.54296875" style="106" customWidth="1"/>
    <col min="2578" max="2578" width="12.7265625" style="106" customWidth="1"/>
    <col min="2579" max="2816" width="9.1796875" style="106"/>
    <col min="2817" max="2817" width="24.7265625" style="106" customWidth="1"/>
    <col min="2818" max="2818" width="59.1796875" style="106" bestFit="1" customWidth="1"/>
    <col min="2819" max="2819" width="54.81640625" style="106" customWidth="1"/>
    <col min="2820" max="2820" width="21.453125" style="106" customWidth="1"/>
    <col min="2821" max="2821" width="17.54296875" style="106" customWidth="1"/>
    <col min="2822" max="2822" width="19.1796875" style="106" customWidth="1"/>
    <col min="2823" max="2823" width="20.54296875" style="106" customWidth="1"/>
    <col min="2824" max="2824" width="22.7265625" style="106" customWidth="1"/>
    <col min="2825" max="2825" width="23.453125" style="106" customWidth="1"/>
    <col min="2826" max="2826" width="20.453125" style="106" customWidth="1"/>
    <col min="2827" max="2827" width="15.54296875" style="106" customWidth="1"/>
    <col min="2828" max="2828" width="23.453125" style="106" customWidth="1"/>
    <col min="2829" max="2829" width="11.26953125" style="106" customWidth="1"/>
    <col min="2830" max="2830" width="12.81640625" style="106" customWidth="1"/>
    <col min="2831" max="2831" width="6.26953125" style="106" customWidth="1"/>
    <col min="2832" max="2832" width="9.81640625" style="106" customWidth="1"/>
    <col min="2833" max="2833" width="12.54296875" style="106" customWidth="1"/>
    <col min="2834" max="2834" width="12.7265625" style="106" customWidth="1"/>
    <col min="2835" max="3072" width="9.1796875" style="106"/>
    <col min="3073" max="3073" width="24.7265625" style="106" customWidth="1"/>
    <col min="3074" max="3074" width="59.1796875" style="106" bestFit="1" customWidth="1"/>
    <col min="3075" max="3075" width="54.81640625" style="106" customWidth="1"/>
    <col min="3076" max="3076" width="21.453125" style="106" customWidth="1"/>
    <col min="3077" max="3077" width="17.54296875" style="106" customWidth="1"/>
    <col min="3078" max="3078" width="19.1796875" style="106" customWidth="1"/>
    <col min="3079" max="3079" width="20.54296875" style="106" customWidth="1"/>
    <col min="3080" max="3080" width="22.7265625" style="106" customWidth="1"/>
    <col min="3081" max="3081" width="23.453125" style="106" customWidth="1"/>
    <col min="3082" max="3082" width="20.453125" style="106" customWidth="1"/>
    <col min="3083" max="3083" width="15.54296875" style="106" customWidth="1"/>
    <col min="3084" max="3084" width="23.453125" style="106" customWidth="1"/>
    <col min="3085" max="3085" width="11.26953125" style="106" customWidth="1"/>
    <col min="3086" max="3086" width="12.81640625" style="106" customWidth="1"/>
    <col min="3087" max="3087" width="6.26953125" style="106" customWidth="1"/>
    <col min="3088" max="3088" width="9.81640625" style="106" customWidth="1"/>
    <col min="3089" max="3089" width="12.54296875" style="106" customWidth="1"/>
    <col min="3090" max="3090" width="12.7265625" style="106" customWidth="1"/>
    <col min="3091" max="3328" width="9.1796875" style="106"/>
    <col min="3329" max="3329" width="24.7265625" style="106" customWidth="1"/>
    <col min="3330" max="3330" width="59.1796875" style="106" bestFit="1" customWidth="1"/>
    <col min="3331" max="3331" width="54.81640625" style="106" customWidth="1"/>
    <col min="3332" max="3332" width="21.453125" style="106" customWidth="1"/>
    <col min="3333" max="3333" width="17.54296875" style="106" customWidth="1"/>
    <col min="3334" max="3334" width="19.1796875" style="106" customWidth="1"/>
    <col min="3335" max="3335" width="20.54296875" style="106" customWidth="1"/>
    <col min="3336" max="3336" width="22.7265625" style="106" customWidth="1"/>
    <col min="3337" max="3337" width="23.453125" style="106" customWidth="1"/>
    <col min="3338" max="3338" width="20.453125" style="106" customWidth="1"/>
    <col min="3339" max="3339" width="15.54296875" style="106" customWidth="1"/>
    <col min="3340" max="3340" width="23.453125" style="106" customWidth="1"/>
    <col min="3341" max="3341" width="11.26953125" style="106" customWidth="1"/>
    <col min="3342" max="3342" width="12.81640625" style="106" customWidth="1"/>
    <col min="3343" max="3343" width="6.26953125" style="106" customWidth="1"/>
    <col min="3344" max="3344" width="9.81640625" style="106" customWidth="1"/>
    <col min="3345" max="3345" width="12.54296875" style="106" customWidth="1"/>
    <col min="3346" max="3346" width="12.7265625" style="106" customWidth="1"/>
    <col min="3347" max="3584" width="9.1796875" style="106"/>
    <col min="3585" max="3585" width="24.7265625" style="106" customWidth="1"/>
    <col min="3586" max="3586" width="59.1796875" style="106" bestFit="1" customWidth="1"/>
    <col min="3587" max="3587" width="54.81640625" style="106" customWidth="1"/>
    <col min="3588" max="3588" width="21.453125" style="106" customWidth="1"/>
    <col min="3589" max="3589" width="17.54296875" style="106" customWidth="1"/>
    <col min="3590" max="3590" width="19.1796875" style="106" customWidth="1"/>
    <col min="3591" max="3591" width="20.54296875" style="106" customWidth="1"/>
    <col min="3592" max="3592" width="22.7265625" style="106" customWidth="1"/>
    <col min="3593" max="3593" width="23.453125" style="106" customWidth="1"/>
    <col min="3594" max="3594" width="20.453125" style="106" customWidth="1"/>
    <col min="3595" max="3595" width="15.54296875" style="106" customWidth="1"/>
    <col min="3596" max="3596" width="23.453125" style="106" customWidth="1"/>
    <col min="3597" max="3597" width="11.26953125" style="106" customWidth="1"/>
    <col min="3598" max="3598" width="12.81640625" style="106" customWidth="1"/>
    <col min="3599" max="3599" width="6.26953125" style="106" customWidth="1"/>
    <col min="3600" max="3600" width="9.81640625" style="106" customWidth="1"/>
    <col min="3601" max="3601" width="12.54296875" style="106" customWidth="1"/>
    <col min="3602" max="3602" width="12.7265625" style="106" customWidth="1"/>
    <col min="3603" max="3840" width="9.1796875" style="106"/>
    <col min="3841" max="3841" width="24.7265625" style="106" customWidth="1"/>
    <col min="3842" max="3842" width="59.1796875" style="106" bestFit="1" customWidth="1"/>
    <col min="3843" max="3843" width="54.81640625" style="106" customWidth="1"/>
    <col min="3844" max="3844" width="21.453125" style="106" customWidth="1"/>
    <col min="3845" max="3845" width="17.54296875" style="106" customWidth="1"/>
    <col min="3846" max="3846" width="19.1796875" style="106" customWidth="1"/>
    <col min="3847" max="3847" width="20.54296875" style="106" customWidth="1"/>
    <col min="3848" max="3848" width="22.7265625" style="106" customWidth="1"/>
    <col min="3849" max="3849" width="23.453125" style="106" customWidth="1"/>
    <col min="3850" max="3850" width="20.453125" style="106" customWidth="1"/>
    <col min="3851" max="3851" width="15.54296875" style="106" customWidth="1"/>
    <col min="3852" max="3852" width="23.453125" style="106" customWidth="1"/>
    <col min="3853" max="3853" width="11.26953125" style="106" customWidth="1"/>
    <col min="3854" max="3854" width="12.81640625" style="106" customWidth="1"/>
    <col min="3855" max="3855" width="6.26953125" style="106" customWidth="1"/>
    <col min="3856" max="3856" width="9.81640625" style="106" customWidth="1"/>
    <col min="3857" max="3857" width="12.54296875" style="106" customWidth="1"/>
    <col min="3858" max="3858" width="12.7265625" style="106" customWidth="1"/>
    <col min="3859" max="4096" width="9.1796875" style="106"/>
    <col min="4097" max="4097" width="24.7265625" style="106" customWidth="1"/>
    <col min="4098" max="4098" width="59.1796875" style="106" bestFit="1" customWidth="1"/>
    <col min="4099" max="4099" width="54.81640625" style="106" customWidth="1"/>
    <col min="4100" max="4100" width="21.453125" style="106" customWidth="1"/>
    <col min="4101" max="4101" width="17.54296875" style="106" customWidth="1"/>
    <col min="4102" max="4102" width="19.1796875" style="106" customWidth="1"/>
    <col min="4103" max="4103" width="20.54296875" style="106" customWidth="1"/>
    <col min="4104" max="4104" width="22.7265625" style="106" customWidth="1"/>
    <col min="4105" max="4105" width="23.453125" style="106" customWidth="1"/>
    <col min="4106" max="4106" width="20.453125" style="106" customWidth="1"/>
    <col min="4107" max="4107" width="15.54296875" style="106" customWidth="1"/>
    <col min="4108" max="4108" width="23.453125" style="106" customWidth="1"/>
    <col min="4109" max="4109" width="11.26953125" style="106" customWidth="1"/>
    <col min="4110" max="4110" width="12.81640625" style="106" customWidth="1"/>
    <col min="4111" max="4111" width="6.26953125" style="106" customWidth="1"/>
    <col min="4112" max="4112" width="9.81640625" style="106" customWidth="1"/>
    <col min="4113" max="4113" width="12.54296875" style="106" customWidth="1"/>
    <col min="4114" max="4114" width="12.7265625" style="106" customWidth="1"/>
    <col min="4115" max="4352" width="9.1796875" style="106"/>
    <col min="4353" max="4353" width="24.7265625" style="106" customWidth="1"/>
    <col min="4354" max="4354" width="59.1796875" style="106" bestFit="1" customWidth="1"/>
    <col min="4355" max="4355" width="54.81640625" style="106" customWidth="1"/>
    <col min="4356" max="4356" width="21.453125" style="106" customWidth="1"/>
    <col min="4357" max="4357" width="17.54296875" style="106" customWidth="1"/>
    <col min="4358" max="4358" width="19.1796875" style="106" customWidth="1"/>
    <col min="4359" max="4359" width="20.54296875" style="106" customWidth="1"/>
    <col min="4360" max="4360" width="22.7265625" style="106" customWidth="1"/>
    <col min="4361" max="4361" width="23.453125" style="106" customWidth="1"/>
    <col min="4362" max="4362" width="20.453125" style="106" customWidth="1"/>
    <col min="4363" max="4363" width="15.54296875" style="106" customWidth="1"/>
    <col min="4364" max="4364" width="23.453125" style="106" customWidth="1"/>
    <col min="4365" max="4365" width="11.26953125" style="106" customWidth="1"/>
    <col min="4366" max="4366" width="12.81640625" style="106" customWidth="1"/>
    <col min="4367" max="4367" width="6.26953125" style="106" customWidth="1"/>
    <col min="4368" max="4368" width="9.81640625" style="106" customWidth="1"/>
    <col min="4369" max="4369" width="12.54296875" style="106" customWidth="1"/>
    <col min="4370" max="4370" width="12.7265625" style="106" customWidth="1"/>
    <col min="4371" max="4608" width="9.1796875" style="106"/>
    <col min="4609" max="4609" width="24.7265625" style="106" customWidth="1"/>
    <col min="4610" max="4610" width="59.1796875" style="106" bestFit="1" customWidth="1"/>
    <col min="4611" max="4611" width="54.81640625" style="106" customWidth="1"/>
    <col min="4612" max="4612" width="21.453125" style="106" customWidth="1"/>
    <col min="4613" max="4613" width="17.54296875" style="106" customWidth="1"/>
    <col min="4614" max="4614" width="19.1796875" style="106" customWidth="1"/>
    <col min="4615" max="4615" width="20.54296875" style="106" customWidth="1"/>
    <col min="4616" max="4616" width="22.7265625" style="106" customWidth="1"/>
    <col min="4617" max="4617" width="23.453125" style="106" customWidth="1"/>
    <col min="4618" max="4618" width="20.453125" style="106" customWidth="1"/>
    <col min="4619" max="4619" width="15.54296875" style="106" customWidth="1"/>
    <col min="4620" max="4620" width="23.453125" style="106" customWidth="1"/>
    <col min="4621" max="4621" width="11.26953125" style="106" customWidth="1"/>
    <col min="4622" max="4622" width="12.81640625" style="106" customWidth="1"/>
    <col min="4623" max="4623" width="6.26953125" style="106" customWidth="1"/>
    <col min="4624" max="4624" width="9.81640625" style="106" customWidth="1"/>
    <col min="4625" max="4625" width="12.54296875" style="106" customWidth="1"/>
    <col min="4626" max="4626" width="12.7265625" style="106" customWidth="1"/>
    <col min="4627" max="4864" width="9.1796875" style="106"/>
    <col min="4865" max="4865" width="24.7265625" style="106" customWidth="1"/>
    <col min="4866" max="4866" width="59.1796875" style="106" bestFit="1" customWidth="1"/>
    <col min="4867" max="4867" width="54.81640625" style="106" customWidth="1"/>
    <col min="4868" max="4868" width="21.453125" style="106" customWidth="1"/>
    <col min="4869" max="4869" width="17.54296875" style="106" customWidth="1"/>
    <col min="4870" max="4870" width="19.1796875" style="106" customWidth="1"/>
    <col min="4871" max="4871" width="20.54296875" style="106" customWidth="1"/>
    <col min="4872" max="4872" width="22.7265625" style="106" customWidth="1"/>
    <col min="4873" max="4873" width="23.453125" style="106" customWidth="1"/>
    <col min="4874" max="4874" width="20.453125" style="106" customWidth="1"/>
    <col min="4875" max="4875" width="15.54296875" style="106" customWidth="1"/>
    <col min="4876" max="4876" width="23.453125" style="106" customWidth="1"/>
    <col min="4877" max="4877" width="11.26953125" style="106" customWidth="1"/>
    <col min="4878" max="4878" width="12.81640625" style="106" customWidth="1"/>
    <col min="4879" max="4879" width="6.26953125" style="106" customWidth="1"/>
    <col min="4880" max="4880" width="9.81640625" style="106" customWidth="1"/>
    <col min="4881" max="4881" width="12.54296875" style="106" customWidth="1"/>
    <col min="4882" max="4882" width="12.7265625" style="106" customWidth="1"/>
    <col min="4883" max="5120" width="9.1796875" style="106"/>
    <col min="5121" max="5121" width="24.7265625" style="106" customWidth="1"/>
    <col min="5122" max="5122" width="59.1796875" style="106" bestFit="1" customWidth="1"/>
    <col min="5123" max="5123" width="54.81640625" style="106" customWidth="1"/>
    <col min="5124" max="5124" width="21.453125" style="106" customWidth="1"/>
    <col min="5125" max="5125" width="17.54296875" style="106" customWidth="1"/>
    <col min="5126" max="5126" width="19.1796875" style="106" customWidth="1"/>
    <col min="5127" max="5127" width="20.54296875" style="106" customWidth="1"/>
    <col min="5128" max="5128" width="22.7265625" style="106" customWidth="1"/>
    <col min="5129" max="5129" width="23.453125" style="106" customWidth="1"/>
    <col min="5130" max="5130" width="20.453125" style="106" customWidth="1"/>
    <col min="5131" max="5131" width="15.54296875" style="106" customWidth="1"/>
    <col min="5132" max="5132" width="23.453125" style="106" customWidth="1"/>
    <col min="5133" max="5133" width="11.26953125" style="106" customWidth="1"/>
    <col min="5134" max="5134" width="12.81640625" style="106" customWidth="1"/>
    <col min="5135" max="5135" width="6.26953125" style="106" customWidth="1"/>
    <col min="5136" max="5136" width="9.81640625" style="106" customWidth="1"/>
    <col min="5137" max="5137" width="12.54296875" style="106" customWidth="1"/>
    <col min="5138" max="5138" width="12.7265625" style="106" customWidth="1"/>
    <col min="5139" max="5376" width="9.1796875" style="106"/>
    <col min="5377" max="5377" width="24.7265625" style="106" customWidth="1"/>
    <col min="5378" max="5378" width="59.1796875" style="106" bestFit="1" customWidth="1"/>
    <col min="5379" max="5379" width="54.81640625" style="106" customWidth="1"/>
    <col min="5380" max="5380" width="21.453125" style="106" customWidth="1"/>
    <col min="5381" max="5381" width="17.54296875" style="106" customWidth="1"/>
    <col min="5382" max="5382" width="19.1796875" style="106" customWidth="1"/>
    <col min="5383" max="5383" width="20.54296875" style="106" customWidth="1"/>
    <col min="5384" max="5384" width="22.7265625" style="106" customWidth="1"/>
    <col min="5385" max="5385" width="23.453125" style="106" customWidth="1"/>
    <col min="5386" max="5386" width="20.453125" style="106" customWidth="1"/>
    <col min="5387" max="5387" width="15.54296875" style="106" customWidth="1"/>
    <col min="5388" max="5388" width="23.453125" style="106" customWidth="1"/>
    <col min="5389" max="5389" width="11.26953125" style="106" customWidth="1"/>
    <col min="5390" max="5390" width="12.81640625" style="106" customWidth="1"/>
    <col min="5391" max="5391" width="6.26953125" style="106" customWidth="1"/>
    <col min="5392" max="5392" width="9.81640625" style="106" customWidth="1"/>
    <col min="5393" max="5393" width="12.54296875" style="106" customWidth="1"/>
    <col min="5394" max="5394" width="12.7265625" style="106" customWidth="1"/>
    <col min="5395" max="5632" width="9.1796875" style="106"/>
    <col min="5633" max="5633" width="24.7265625" style="106" customWidth="1"/>
    <col min="5634" max="5634" width="59.1796875" style="106" bestFit="1" customWidth="1"/>
    <col min="5635" max="5635" width="54.81640625" style="106" customWidth="1"/>
    <col min="5636" max="5636" width="21.453125" style="106" customWidth="1"/>
    <col min="5637" max="5637" width="17.54296875" style="106" customWidth="1"/>
    <col min="5638" max="5638" width="19.1796875" style="106" customWidth="1"/>
    <col min="5639" max="5639" width="20.54296875" style="106" customWidth="1"/>
    <col min="5640" max="5640" width="22.7265625" style="106" customWidth="1"/>
    <col min="5641" max="5641" width="23.453125" style="106" customWidth="1"/>
    <col min="5642" max="5642" width="20.453125" style="106" customWidth="1"/>
    <col min="5643" max="5643" width="15.54296875" style="106" customWidth="1"/>
    <col min="5644" max="5644" width="23.453125" style="106" customWidth="1"/>
    <col min="5645" max="5645" width="11.26953125" style="106" customWidth="1"/>
    <col min="5646" max="5646" width="12.81640625" style="106" customWidth="1"/>
    <col min="5647" max="5647" width="6.26953125" style="106" customWidth="1"/>
    <col min="5648" max="5648" width="9.81640625" style="106" customWidth="1"/>
    <col min="5649" max="5649" width="12.54296875" style="106" customWidth="1"/>
    <col min="5650" max="5650" width="12.7265625" style="106" customWidth="1"/>
    <col min="5651" max="5888" width="9.1796875" style="106"/>
    <col min="5889" max="5889" width="24.7265625" style="106" customWidth="1"/>
    <col min="5890" max="5890" width="59.1796875" style="106" bestFit="1" customWidth="1"/>
    <col min="5891" max="5891" width="54.81640625" style="106" customWidth="1"/>
    <col min="5892" max="5892" width="21.453125" style="106" customWidth="1"/>
    <col min="5893" max="5893" width="17.54296875" style="106" customWidth="1"/>
    <col min="5894" max="5894" width="19.1796875" style="106" customWidth="1"/>
    <col min="5895" max="5895" width="20.54296875" style="106" customWidth="1"/>
    <col min="5896" max="5896" width="22.7265625" style="106" customWidth="1"/>
    <col min="5897" max="5897" width="23.453125" style="106" customWidth="1"/>
    <col min="5898" max="5898" width="20.453125" style="106" customWidth="1"/>
    <col min="5899" max="5899" width="15.54296875" style="106" customWidth="1"/>
    <col min="5900" max="5900" width="23.453125" style="106" customWidth="1"/>
    <col min="5901" max="5901" width="11.26953125" style="106" customWidth="1"/>
    <col min="5902" max="5902" width="12.81640625" style="106" customWidth="1"/>
    <col min="5903" max="5903" width="6.26953125" style="106" customWidth="1"/>
    <col min="5904" max="5904" width="9.81640625" style="106" customWidth="1"/>
    <col min="5905" max="5905" width="12.54296875" style="106" customWidth="1"/>
    <col min="5906" max="5906" width="12.7265625" style="106" customWidth="1"/>
    <col min="5907" max="6144" width="9.1796875" style="106"/>
    <col min="6145" max="6145" width="24.7265625" style="106" customWidth="1"/>
    <col min="6146" max="6146" width="59.1796875" style="106" bestFit="1" customWidth="1"/>
    <col min="6147" max="6147" width="54.81640625" style="106" customWidth="1"/>
    <col min="6148" max="6148" width="21.453125" style="106" customWidth="1"/>
    <col min="6149" max="6149" width="17.54296875" style="106" customWidth="1"/>
    <col min="6150" max="6150" width="19.1796875" style="106" customWidth="1"/>
    <col min="6151" max="6151" width="20.54296875" style="106" customWidth="1"/>
    <col min="6152" max="6152" width="22.7265625" style="106" customWidth="1"/>
    <col min="6153" max="6153" width="23.453125" style="106" customWidth="1"/>
    <col min="6154" max="6154" width="20.453125" style="106" customWidth="1"/>
    <col min="6155" max="6155" width="15.54296875" style="106" customWidth="1"/>
    <col min="6156" max="6156" width="23.453125" style="106" customWidth="1"/>
    <col min="6157" max="6157" width="11.26953125" style="106" customWidth="1"/>
    <col min="6158" max="6158" width="12.81640625" style="106" customWidth="1"/>
    <col min="6159" max="6159" width="6.26953125" style="106" customWidth="1"/>
    <col min="6160" max="6160" width="9.81640625" style="106" customWidth="1"/>
    <col min="6161" max="6161" width="12.54296875" style="106" customWidth="1"/>
    <col min="6162" max="6162" width="12.7265625" style="106" customWidth="1"/>
    <col min="6163" max="6400" width="9.1796875" style="106"/>
    <col min="6401" max="6401" width="24.7265625" style="106" customWidth="1"/>
    <col min="6402" max="6402" width="59.1796875" style="106" bestFit="1" customWidth="1"/>
    <col min="6403" max="6403" width="54.81640625" style="106" customWidth="1"/>
    <col min="6404" max="6404" width="21.453125" style="106" customWidth="1"/>
    <col min="6405" max="6405" width="17.54296875" style="106" customWidth="1"/>
    <col min="6406" max="6406" width="19.1796875" style="106" customWidth="1"/>
    <col min="6407" max="6407" width="20.54296875" style="106" customWidth="1"/>
    <col min="6408" max="6408" width="22.7265625" style="106" customWidth="1"/>
    <col min="6409" max="6409" width="23.453125" style="106" customWidth="1"/>
    <col min="6410" max="6410" width="20.453125" style="106" customWidth="1"/>
    <col min="6411" max="6411" width="15.54296875" style="106" customWidth="1"/>
    <col min="6412" max="6412" width="23.453125" style="106" customWidth="1"/>
    <col min="6413" max="6413" width="11.26953125" style="106" customWidth="1"/>
    <col min="6414" max="6414" width="12.81640625" style="106" customWidth="1"/>
    <col min="6415" max="6415" width="6.26953125" style="106" customWidth="1"/>
    <col min="6416" max="6416" width="9.81640625" style="106" customWidth="1"/>
    <col min="6417" max="6417" width="12.54296875" style="106" customWidth="1"/>
    <col min="6418" max="6418" width="12.7265625" style="106" customWidth="1"/>
    <col min="6419" max="6656" width="9.1796875" style="106"/>
    <col min="6657" max="6657" width="24.7265625" style="106" customWidth="1"/>
    <col min="6658" max="6658" width="59.1796875" style="106" bestFit="1" customWidth="1"/>
    <col min="6659" max="6659" width="54.81640625" style="106" customWidth="1"/>
    <col min="6660" max="6660" width="21.453125" style="106" customWidth="1"/>
    <col min="6661" max="6661" width="17.54296875" style="106" customWidth="1"/>
    <col min="6662" max="6662" width="19.1796875" style="106" customWidth="1"/>
    <col min="6663" max="6663" width="20.54296875" style="106" customWidth="1"/>
    <col min="6664" max="6664" width="22.7265625" style="106" customWidth="1"/>
    <col min="6665" max="6665" width="23.453125" style="106" customWidth="1"/>
    <col min="6666" max="6666" width="20.453125" style="106" customWidth="1"/>
    <col min="6667" max="6667" width="15.54296875" style="106" customWidth="1"/>
    <col min="6668" max="6668" width="23.453125" style="106" customWidth="1"/>
    <col min="6669" max="6669" width="11.26953125" style="106" customWidth="1"/>
    <col min="6670" max="6670" width="12.81640625" style="106" customWidth="1"/>
    <col min="6671" max="6671" width="6.26953125" style="106" customWidth="1"/>
    <col min="6672" max="6672" width="9.81640625" style="106" customWidth="1"/>
    <col min="6673" max="6673" width="12.54296875" style="106" customWidth="1"/>
    <col min="6674" max="6674" width="12.7265625" style="106" customWidth="1"/>
    <col min="6675" max="6912" width="9.1796875" style="106"/>
    <col min="6913" max="6913" width="24.7265625" style="106" customWidth="1"/>
    <col min="6914" max="6914" width="59.1796875" style="106" bestFit="1" customWidth="1"/>
    <col min="6915" max="6915" width="54.81640625" style="106" customWidth="1"/>
    <col min="6916" max="6916" width="21.453125" style="106" customWidth="1"/>
    <col min="6917" max="6917" width="17.54296875" style="106" customWidth="1"/>
    <col min="6918" max="6918" width="19.1796875" style="106" customWidth="1"/>
    <col min="6919" max="6919" width="20.54296875" style="106" customWidth="1"/>
    <col min="6920" max="6920" width="22.7265625" style="106" customWidth="1"/>
    <col min="6921" max="6921" width="23.453125" style="106" customWidth="1"/>
    <col min="6922" max="6922" width="20.453125" style="106" customWidth="1"/>
    <col min="6923" max="6923" width="15.54296875" style="106" customWidth="1"/>
    <col min="6924" max="6924" width="23.453125" style="106" customWidth="1"/>
    <col min="6925" max="6925" width="11.26953125" style="106" customWidth="1"/>
    <col min="6926" max="6926" width="12.81640625" style="106" customWidth="1"/>
    <col min="6927" max="6927" width="6.26953125" style="106" customWidth="1"/>
    <col min="6928" max="6928" width="9.81640625" style="106" customWidth="1"/>
    <col min="6929" max="6929" width="12.54296875" style="106" customWidth="1"/>
    <col min="6930" max="6930" width="12.7265625" style="106" customWidth="1"/>
    <col min="6931" max="7168" width="9.1796875" style="106"/>
    <col min="7169" max="7169" width="24.7265625" style="106" customWidth="1"/>
    <col min="7170" max="7170" width="59.1796875" style="106" bestFit="1" customWidth="1"/>
    <col min="7171" max="7171" width="54.81640625" style="106" customWidth="1"/>
    <col min="7172" max="7172" width="21.453125" style="106" customWidth="1"/>
    <col min="7173" max="7173" width="17.54296875" style="106" customWidth="1"/>
    <col min="7174" max="7174" width="19.1796875" style="106" customWidth="1"/>
    <col min="7175" max="7175" width="20.54296875" style="106" customWidth="1"/>
    <col min="7176" max="7176" width="22.7265625" style="106" customWidth="1"/>
    <col min="7177" max="7177" width="23.453125" style="106" customWidth="1"/>
    <col min="7178" max="7178" width="20.453125" style="106" customWidth="1"/>
    <col min="7179" max="7179" width="15.54296875" style="106" customWidth="1"/>
    <col min="7180" max="7180" width="23.453125" style="106" customWidth="1"/>
    <col min="7181" max="7181" width="11.26953125" style="106" customWidth="1"/>
    <col min="7182" max="7182" width="12.81640625" style="106" customWidth="1"/>
    <col min="7183" max="7183" width="6.26953125" style="106" customWidth="1"/>
    <col min="7184" max="7184" width="9.81640625" style="106" customWidth="1"/>
    <col min="7185" max="7185" width="12.54296875" style="106" customWidth="1"/>
    <col min="7186" max="7186" width="12.7265625" style="106" customWidth="1"/>
    <col min="7187" max="7424" width="9.1796875" style="106"/>
    <col min="7425" max="7425" width="24.7265625" style="106" customWidth="1"/>
    <col min="7426" max="7426" width="59.1796875" style="106" bestFit="1" customWidth="1"/>
    <col min="7427" max="7427" width="54.81640625" style="106" customWidth="1"/>
    <col min="7428" max="7428" width="21.453125" style="106" customWidth="1"/>
    <col min="7429" max="7429" width="17.54296875" style="106" customWidth="1"/>
    <col min="7430" max="7430" width="19.1796875" style="106" customWidth="1"/>
    <col min="7431" max="7431" width="20.54296875" style="106" customWidth="1"/>
    <col min="7432" max="7432" width="22.7265625" style="106" customWidth="1"/>
    <col min="7433" max="7433" width="23.453125" style="106" customWidth="1"/>
    <col min="7434" max="7434" width="20.453125" style="106" customWidth="1"/>
    <col min="7435" max="7435" width="15.54296875" style="106" customWidth="1"/>
    <col min="7436" max="7436" width="23.453125" style="106" customWidth="1"/>
    <col min="7437" max="7437" width="11.26953125" style="106" customWidth="1"/>
    <col min="7438" max="7438" width="12.81640625" style="106" customWidth="1"/>
    <col min="7439" max="7439" width="6.26953125" style="106" customWidth="1"/>
    <col min="7440" max="7440" width="9.81640625" style="106" customWidth="1"/>
    <col min="7441" max="7441" width="12.54296875" style="106" customWidth="1"/>
    <col min="7442" max="7442" width="12.7265625" style="106" customWidth="1"/>
    <col min="7443" max="7680" width="9.1796875" style="106"/>
    <col min="7681" max="7681" width="24.7265625" style="106" customWidth="1"/>
    <col min="7682" max="7682" width="59.1796875" style="106" bestFit="1" customWidth="1"/>
    <col min="7683" max="7683" width="54.81640625" style="106" customWidth="1"/>
    <col min="7684" max="7684" width="21.453125" style="106" customWidth="1"/>
    <col min="7685" max="7685" width="17.54296875" style="106" customWidth="1"/>
    <col min="7686" max="7686" width="19.1796875" style="106" customWidth="1"/>
    <col min="7687" max="7687" width="20.54296875" style="106" customWidth="1"/>
    <col min="7688" max="7688" width="22.7265625" style="106" customWidth="1"/>
    <col min="7689" max="7689" width="23.453125" style="106" customWidth="1"/>
    <col min="7690" max="7690" width="20.453125" style="106" customWidth="1"/>
    <col min="7691" max="7691" width="15.54296875" style="106" customWidth="1"/>
    <col min="7692" max="7692" width="23.453125" style="106" customWidth="1"/>
    <col min="7693" max="7693" width="11.26953125" style="106" customWidth="1"/>
    <col min="7694" max="7694" width="12.81640625" style="106" customWidth="1"/>
    <col min="7695" max="7695" width="6.26953125" style="106" customWidth="1"/>
    <col min="7696" max="7696" width="9.81640625" style="106" customWidth="1"/>
    <col min="7697" max="7697" width="12.54296875" style="106" customWidth="1"/>
    <col min="7698" max="7698" width="12.7265625" style="106" customWidth="1"/>
    <col min="7699" max="7936" width="9.1796875" style="106"/>
    <col min="7937" max="7937" width="24.7265625" style="106" customWidth="1"/>
    <col min="7938" max="7938" width="59.1796875" style="106" bestFit="1" customWidth="1"/>
    <col min="7939" max="7939" width="54.81640625" style="106" customWidth="1"/>
    <col min="7940" max="7940" width="21.453125" style="106" customWidth="1"/>
    <col min="7941" max="7941" width="17.54296875" style="106" customWidth="1"/>
    <col min="7942" max="7942" width="19.1796875" style="106" customWidth="1"/>
    <col min="7943" max="7943" width="20.54296875" style="106" customWidth="1"/>
    <col min="7944" max="7944" width="22.7265625" style="106" customWidth="1"/>
    <col min="7945" max="7945" width="23.453125" style="106" customWidth="1"/>
    <col min="7946" max="7946" width="20.453125" style="106" customWidth="1"/>
    <col min="7947" max="7947" width="15.54296875" style="106" customWidth="1"/>
    <col min="7948" max="7948" width="23.453125" style="106" customWidth="1"/>
    <col min="7949" max="7949" width="11.26953125" style="106" customWidth="1"/>
    <col min="7950" max="7950" width="12.81640625" style="106" customWidth="1"/>
    <col min="7951" max="7951" width="6.26953125" style="106" customWidth="1"/>
    <col min="7952" max="7952" width="9.81640625" style="106" customWidth="1"/>
    <col min="7953" max="7953" width="12.54296875" style="106" customWidth="1"/>
    <col min="7954" max="7954" width="12.7265625" style="106" customWidth="1"/>
    <col min="7955" max="8192" width="9.1796875" style="106"/>
    <col min="8193" max="8193" width="24.7265625" style="106" customWidth="1"/>
    <col min="8194" max="8194" width="59.1796875" style="106" bestFit="1" customWidth="1"/>
    <col min="8195" max="8195" width="54.81640625" style="106" customWidth="1"/>
    <col min="8196" max="8196" width="21.453125" style="106" customWidth="1"/>
    <col min="8197" max="8197" width="17.54296875" style="106" customWidth="1"/>
    <col min="8198" max="8198" width="19.1796875" style="106" customWidth="1"/>
    <col min="8199" max="8199" width="20.54296875" style="106" customWidth="1"/>
    <col min="8200" max="8200" width="22.7265625" style="106" customWidth="1"/>
    <col min="8201" max="8201" width="23.453125" style="106" customWidth="1"/>
    <col min="8202" max="8202" width="20.453125" style="106" customWidth="1"/>
    <col min="8203" max="8203" width="15.54296875" style="106" customWidth="1"/>
    <col min="8204" max="8204" width="23.453125" style="106" customWidth="1"/>
    <col min="8205" max="8205" width="11.26953125" style="106" customWidth="1"/>
    <col min="8206" max="8206" width="12.81640625" style="106" customWidth="1"/>
    <col min="8207" max="8207" width="6.26953125" style="106" customWidth="1"/>
    <col min="8208" max="8208" width="9.81640625" style="106" customWidth="1"/>
    <col min="8209" max="8209" width="12.54296875" style="106" customWidth="1"/>
    <col min="8210" max="8210" width="12.7265625" style="106" customWidth="1"/>
    <col min="8211" max="8448" width="9.1796875" style="106"/>
    <col min="8449" max="8449" width="24.7265625" style="106" customWidth="1"/>
    <col min="8450" max="8450" width="59.1796875" style="106" bestFit="1" customWidth="1"/>
    <col min="8451" max="8451" width="54.81640625" style="106" customWidth="1"/>
    <col min="8452" max="8452" width="21.453125" style="106" customWidth="1"/>
    <col min="8453" max="8453" width="17.54296875" style="106" customWidth="1"/>
    <col min="8454" max="8454" width="19.1796875" style="106" customWidth="1"/>
    <col min="8455" max="8455" width="20.54296875" style="106" customWidth="1"/>
    <col min="8456" max="8456" width="22.7265625" style="106" customWidth="1"/>
    <col min="8457" max="8457" width="23.453125" style="106" customWidth="1"/>
    <col min="8458" max="8458" width="20.453125" style="106" customWidth="1"/>
    <col min="8459" max="8459" width="15.54296875" style="106" customWidth="1"/>
    <col min="8460" max="8460" width="23.453125" style="106" customWidth="1"/>
    <col min="8461" max="8461" width="11.26953125" style="106" customWidth="1"/>
    <col min="8462" max="8462" width="12.81640625" style="106" customWidth="1"/>
    <col min="8463" max="8463" width="6.26953125" style="106" customWidth="1"/>
    <col min="8464" max="8464" width="9.81640625" style="106" customWidth="1"/>
    <col min="8465" max="8465" width="12.54296875" style="106" customWidth="1"/>
    <col min="8466" max="8466" width="12.7265625" style="106" customWidth="1"/>
    <col min="8467" max="8704" width="9.1796875" style="106"/>
    <col min="8705" max="8705" width="24.7265625" style="106" customWidth="1"/>
    <col min="8706" max="8706" width="59.1796875" style="106" bestFit="1" customWidth="1"/>
    <col min="8707" max="8707" width="54.81640625" style="106" customWidth="1"/>
    <col min="8708" max="8708" width="21.453125" style="106" customWidth="1"/>
    <col min="8709" max="8709" width="17.54296875" style="106" customWidth="1"/>
    <col min="8710" max="8710" width="19.1796875" style="106" customWidth="1"/>
    <col min="8711" max="8711" width="20.54296875" style="106" customWidth="1"/>
    <col min="8712" max="8712" width="22.7265625" style="106" customWidth="1"/>
    <col min="8713" max="8713" width="23.453125" style="106" customWidth="1"/>
    <col min="8714" max="8714" width="20.453125" style="106" customWidth="1"/>
    <col min="8715" max="8715" width="15.54296875" style="106" customWidth="1"/>
    <col min="8716" max="8716" width="23.453125" style="106" customWidth="1"/>
    <col min="8717" max="8717" width="11.26953125" style="106" customWidth="1"/>
    <col min="8718" max="8718" width="12.81640625" style="106" customWidth="1"/>
    <col min="8719" max="8719" width="6.26953125" style="106" customWidth="1"/>
    <col min="8720" max="8720" width="9.81640625" style="106" customWidth="1"/>
    <col min="8721" max="8721" width="12.54296875" style="106" customWidth="1"/>
    <col min="8722" max="8722" width="12.7265625" style="106" customWidth="1"/>
    <col min="8723" max="8960" width="9.1796875" style="106"/>
    <col min="8961" max="8961" width="24.7265625" style="106" customWidth="1"/>
    <col min="8962" max="8962" width="59.1796875" style="106" bestFit="1" customWidth="1"/>
    <col min="8963" max="8963" width="54.81640625" style="106" customWidth="1"/>
    <col min="8964" max="8964" width="21.453125" style="106" customWidth="1"/>
    <col min="8965" max="8965" width="17.54296875" style="106" customWidth="1"/>
    <col min="8966" max="8966" width="19.1796875" style="106" customWidth="1"/>
    <col min="8967" max="8967" width="20.54296875" style="106" customWidth="1"/>
    <col min="8968" max="8968" width="22.7265625" style="106" customWidth="1"/>
    <col min="8969" max="8969" width="23.453125" style="106" customWidth="1"/>
    <col min="8970" max="8970" width="20.453125" style="106" customWidth="1"/>
    <col min="8971" max="8971" width="15.54296875" style="106" customWidth="1"/>
    <col min="8972" max="8972" width="23.453125" style="106" customWidth="1"/>
    <col min="8973" max="8973" width="11.26953125" style="106" customWidth="1"/>
    <col min="8974" max="8974" width="12.81640625" style="106" customWidth="1"/>
    <col min="8975" max="8975" width="6.26953125" style="106" customWidth="1"/>
    <col min="8976" max="8976" width="9.81640625" style="106" customWidth="1"/>
    <col min="8977" max="8977" width="12.54296875" style="106" customWidth="1"/>
    <col min="8978" max="8978" width="12.7265625" style="106" customWidth="1"/>
    <col min="8979" max="9216" width="9.1796875" style="106"/>
    <col min="9217" max="9217" width="24.7265625" style="106" customWidth="1"/>
    <col min="9218" max="9218" width="59.1796875" style="106" bestFit="1" customWidth="1"/>
    <col min="9219" max="9219" width="54.81640625" style="106" customWidth="1"/>
    <col min="9220" max="9220" width="21.453125" style="106" customWidth="1"/>
    <col min="9221" max="9221" width="17.54296875" style="106" customWidth="1"/>
    <col min="9222" max="9222" width="19.1796875" style="106" customWidth="1"/>
    <col min="9223" max="9223" width="20.54296875" style="106" customWidth="1"/>
    <col min="9224" max="9224" width="22.7265625" style="106" customWidth="1"/>
    <col min="9225" max="9225" width="23.453125" style="106" customWidth="1"/>
    <col min="9226" max="9226" width="20.453125" style="106" customWidth="1"/>
    <col min="9227" max="9227" width="15.54296875" style="106" customWidth="1"/>
    <col min="9228" max="9228" width="23.453125" style="106" customWidth="1"/>
    <col min="9229" max="9229" width="11.26953125" style="106" customWidth="1"/>
    <col min="9230" max="9230" width="12.81640625" style="106" customWidth="1"/>
    <col min="9231" max="9231" width="6.26953125" style="106" customWidth="1"/>
    <col min="9232" max="9232" width="9.81640625" style="106" customWidth="1"/>
    <col min="9233" max="9233" width="12.54296875" style="106" customWidth="1"/>
    <col min="9234" max="9234" width="12.7265625" style="106" customWidth="1"/>
    <col min="9235" max="9472" width="9.1796875" style="106"/>
    <col min="9473" max="9473" width="24.7265625" style="106" customWidth="1"/>
    <col min="9474" max="9474" width="59.1796875" style="106" bestFit="1" customWidth="1"/>
    <col min="9475" max="9475" width="54.81640625" style="106" customWidth="1"/>
    <col min="9476" max="9476" width="21.453125" style="106" customWidth="1"/>
    <col min="9477" max="9477" width="17.54296875" style="106" customWidth="1"/>
    <col min="9478" max="9478" width="19.1796875" style="106" customWidth="1"/>
    <col min="9479" max="9479" width="20.54296875" style="106" customWidth="1"/>
    <col min="9480" max="9480" width="22.7265625" style="106" customWidth="1"/>
    <col min="9481" max="9481" width="23.453125" style="106" customWidth="1"/>
    <col min="9482" max="9482" width="20.453125" style="106" customWidth="1"/>
    <col min="9483" max="9483" width="15.54296875" style="106" customWidth="1"/>
    <col min="9484" max="9484" width="23.453125" style="106" customWidth="1"/>
    <col min="9485" max="9485" width="11.26953125" style="106" customWidth="1"/>
    <col min="9486" max="9486" width="12.81640625" style="106" customWidth="1"/>
    <col min="9487" max="9487" width="6.26953125" style="106" customWidth="1"/>
    <col min="9488" max="9488" width="9.81640625" style="106" customWidth="1"/>
    <col min="9489" max="9489" width="12.54296875" style="106" customWidth="1"/>
    <col min="9490" max="9490" width="12.7265625" style="106" customWidth="1"/>
    <col min="9491" max="9728" width="9.1796875" style="106"/>
    <col min="9729" max="9729" width="24.7265625" style="106" customWidth="1"/>
    <col min="9730" max="9730" width="59.1796875" style="106" bestFit="1" customWidth="1"/>
    <col min="9731" max="9731" width="54.81640625" style="106" customWidth="1"/>
    <col min="9732" max="9732" width="21.453125" style="106" customWidth="1"/>
    <col min="9733" max="9733" width="17.54296875" style="106" customWidth="1"/>
    <col min="9734" max="9734" width="19.1796875" style="106" customWidth="1"/>
    <col min="9735" max="9735" width="20.54296875" style="106" customWidth="1"/>
    <col min="9736" max="9736" width="22.7265625" style="106" customWidth="1"/>
    <col min="9737" max="9737" width="23.453125" style="106" customWidth="1"/>
    <col min="9738" max="9738" width="20.453125" style="106" customWidth="1"/>
    <col min="9739" max="9739" width="15.54296875" style="106" customWidth="1"/>
    <col min="9740" max="9740" width="23.453125" style="106" customWidth="1"/>
    <col min="9741" max="9741" width="11.26953125" style="106" customWidth="1"/>
    <col min="9742" max="9742" width="12.81640625" style="106" customWidth="1"/>
    <col min="9743" max="9743" width="6.26953125" style="106" customWidth="1"/>
    <col min="9744" max="9744" width="9.81640625" style="106" customWidth="1"/>
    <col min="9745" max="9745" width="12.54296875" style="106" customWidth="1"/>
    <col min="9746" max="9746" width="12.7265625" style="106" customWidth="1"/>
    <col min="9747" max="9984" width="9.1796875" style="106"/>
    <col min="9985" max="9985" width="24.7265625" style="106" customWidth="1"/>
    <col min="9986" max="9986" width="59.1796875" style="106" bestFit="1" customWidth="1"/>
    <col min="9987" max="9987" width="54.81640625" style="106" customWidth="1"/>
    <col min="9988" max="9988" width="21.453125" style="106" customWidth="1"/>
    <col min="9989" max="9989" width="17.54296875" style="106" customWidth="1"/>
    <col min="9990" max="9990" width="19.1796875" style="106" customWidth="1"/>
    <col min="9991" max="9991" width="20.54296875" style="106" customWidth="1"/>
    <col min="9992" max="9992" width="22.7265625" style="106" customWidth="1"/>
    <col min="9993" max="9993" width="23.453125" style="106" customWidth="1"/>
    <col min="9994" max="9994" width="20.453125" style="106" customWidth="1"/>
    <col min="9995" max="9995" width="15.54296875" style="106" customWidth="1"/>
    <col min="9996" max="9996" width="23.453125" style="106" customWidth="1"/>
    <col min="9997" max="9997" width="11.26953125" style="106" customWidth="1"/>
    <col min="9998" max="9998" width="12.81640625" style="106" customWidth="1"/>
    <col min="9999" max="9999" width="6.26953125" style="106" customWidth="1"/>
    <col min="10000" max="10000" width="9.81640625" style="106" customWidth="1"/>
    <col min="10001" max="10001" width="12.54296875" style="106" customWidth="1"/>
    <col min="10002" max="10002" width="12.7265625" style="106" customWidth="1"/>
    <col min="10003" max="10240" width="9.1796875" style="106"/>
    <col min="10241" max="10241" width="24.7265625" style="106" customWidth="1"/>
    <col min="10242" max="10242" width="59.1796875" style="106" bestFit="1" customWidth="1"/>
    <col min="10243" max="10243" width="54.81640625" style="106" customWidth="1"/>
    <col min="10244" max="10244" width="21.453125" style="106" customWidth="1"/>
    <col min="10245" max="10245" width="17.54296875" style="106" customWidth="1"/>
    <col min="10246" max="10246" width="19.1796875" style="106" customWidth="1"/>
    <col min="10247" max="10247" width="20.54296875" style="106" customWidth="1"/>
    <col min="10248" max="10248" width="22.7265625" style="106" customWidth="1"/>
    <col min="10249" max="10249" width="23.453125" style="106" customWidth="1"/>
    <col min="10250" max="10250" width="20.453125" style="106" customWidth="1"/>
    <col min="10251" max="10251" width="15.54296875" style="106" customWidth="1"/>
    <col min="10252" max="10252" width="23.453125" style="106" customWidth="1"/>
    <col min="10253" max="10253" width="11.26953125" style="106" customWidth="1"/>
    <col min="10254" max="10254" width="12.81640625" style="106" customWidth="1"/>
    <col min="10255" max="10255" width="6.26953125" style="106" customWidth="1"/>
    <col min="10256" max="10256" width="9.81640625" style="106" customWidth="1"/>
    <col min="10257" max="10257" width="12.54296875" style="106" customWidth="1"/>
    <col min="10258" max="10258" width="12.7265625" style="106" customWidth="1"/>
    <col min="10259" max="10496" width="9.1796875" style="106"/>
    <col min="10497" max="10497" width="24.7265625" style="106" customWidth="1"/>
    <col min="10498" max="10498" width="59.1796875" style="106" bestFit="1" customWidth="1"/>
    <col min="10499" max="10499" width="54.81640625" style="106" customWidth="1"/>
    <col min="10500" max="10500" width="21.453125" style="106" customWidth="1"/>
    <col min="10501" max="10501" width="17.54296875" style="106" customWidth="1"/>
    <col min="10502" max="10502" width="19.1796875" style="106" customWidth="1"/>
    <col min="10503" max="10503" width="20.54296875" style="106" customWidth="1"/>
    <col min="10504" max="10504" width="22.7265625" style="106" customWidth="1"/>
    <col min="10505" max="10505" width="23.453125" style="106" customWidth="1"/>
    <col min="10506" max="10506" width="20.453125" style="106" customWidth="1"/>
    <col min="10507" max="10507" width="15.54296875" style="106" customWidth="1"/>
    <col min="10508" max="10508" width="23.453125" style="106" customWidth="1"/>
    <col min="10509" max="10509" width="11.26953125" style="106" customWidth="1"/>
    <col min="10510" max="10510" width="12.81640625" style="106" customWidth="1"/>
    <col min="10511" max="10511" width="6.26953125" style="106" customWidth="1"/>
    <col min="10512" max="10512" width="9.81640625" style="106" customWidth="1"/>
    <col min="10513" max="10513" width="12.54296875" style="106" customWidth="1"/>
    <col min="10514" max="10514" width="12.7265625" style="106" customWidth="1"/>
    <col min="10515" max="10752" width="9.1796875" style="106"/>
    <col min="10753" max="10753" width="24.7265625" style="106" customWidth="1"/>
    <col min="10754" max="10754" width="59.1796875" style="106" bestFit="1" customWidth="1"/>
    <col min="10755" max="10755" width="54.81640625" style="106" customWidth="1"/>
    <col min="10756" max="10756" width="21.453125" style="106" customWidth="1"/>
    <col min="10757" max="10757" width="17.54296875" style="106" customWidth="1"/>
    <col min="10758" max="10758" width="19.1796875" style="106" customWidth="1"/>
    <col min="10759" max="10759" width="20.54296875" style="106" customWidth="1"/>
    <col min="10760" max="10760" width="22.7265625" style="106" customWidth="1"/>
    <col min="10761" max="10761" width="23.453125" style="106" customWidth="1"/>
    <col min="10762" max="10762" width="20.453125" style="106" customWidth="1"/>
    <col min="10763" max="10763" width="15.54296875" style="106" customWidth="1"/>
    <col min="10764" max="10764" width="23.453125" style="106" customWidth="1"/>
    <col min="10765" max="10765" width="11.26953125" style="106" customWidth="1"/>
    <col min="10766" max="10766" width="12.81640625" style="106" customWidth="1"/>
    <col min="10767" max="10767" width="6.26953125" style="106" customWidth="1"/>
    <col min="10768" max="10768" width="9.81640625" style="106" customWidth="1"/>
    <col min="10769" max="10769" width="12.54296875" style="106" customWidth="1"/>
    <col min="10770" max="10770" width="12.7265625" style="106" customWidth="1"/>
    <col min="10771" max="11008" width="9.1796875" style="106"/>
    <col min="11009" max="11009" width="24.7265625" style="106" customWidth="1"/>
    <col min="11010" max="11010" width="59.1796875" style="106" bestFit="1" customWidth="1"/>
    <col min="11011" max="11011" width="54.81640625" style="106" customWidth="1"/>
    <col min="11012" max="11012" width="21.453125" style="106" customWidth="1"/>
    <col min="11013" max="11013" width="17.54296875" style="106" customWidth="1"/>
    <col min="11014" max="11014" width="19.1796875" style="106" customWidth="1"/>
    <col min="11015" max="11015" width="20.54296875" style="106" customWidth="1"/>
    <col min="11016" max="11016" width="22.7265625" style="106" customWidth="1"/>
    <col min="11017" max="11017" width="23.453125" style="106" customWidth="1"/>
    <col min="11018" max="11018" width="20.453125" style="106" customWidth="1"/>
    <col min="11019" max="11019" width="15.54296875" style="106" customWidth="1"/>
    <col min="11020" max="11020" width="23.453125" style="106" customWidth="1"/>
    <col min="11021" max="11021" width="11.26953125" style="106" customWidth="1"/>
    <col min="11022" max="11022" width="12.81640625" style="106" customWidth="1"/>
    <col min="11023" max="11023" width="6.26953125" style="106" customWidth="1"/>
    <col min="11024" max="11024" width="9.81640625" style="106" customWidth="1"/>
    <col min="11025" max="11025" width="12.54296875" style="106" customWidth="1"/>
    <col min="11026" max="11026" width="12.7265625" style="106" customWidth="1"/>
    <col min="11027" max="11264" width="9.1796875" style="106"/>
    <col min="11265" max="11265" width="24.7265625" style="106" customWidth="1"/>
    <col min="11266" max="11266" width="59.1796875" style="106" bestFit="1" customWidth="1"/>
    <col min="11267" max="11267" width="54.81640625" style="106" customWidth="1"/>
    <col min="11268" max="11268" width="21.453125" style="106" customWidth="1"/>
    <col min="11269" max="11269" width="17.54296875" style="106" customWidth="1"/>
    <col min="11270" max="11270" width="19.1796875" style="106" customWidth="1"/>
    <col min="11271" max="11271" width="20.54296875" style="106" customWidth="1"/>
    <col min="11272" max="11272" width="22.7265625" style="106" customWidth="1"/>
    <col min="11273" max="11273" width="23.453125" style="106" customWidth="1"/>
    <col min="11274" max="11274" width="20.453125" style="106" customWidth="1"/>
    <col min="11275" max="11275" width="15.54296875" style="106" customWidth="1"/>
    <col min="11276" max="11276" width="23.453125" style="106" customWidth="1"/>
    <col min="11277" max="11277" width="11.26953125" style="106" customWidth="1"/>
    <col min="11278" max="11278" width="12.81640625" style="106" customWidth="1"/>
    <col min="11279" max="11279" width="6.26953125" style="106" customWidth="1"/>
    <col min="11280" max="11280" width="9.81640625" style="106" customWidth="1"/>
    <col min="11281" max="11281" width="12.54296875" style="106" customWidth="1"/>
    <col min="11282" max="11282" width="12.7265625" style="106" customWidth="1"/>
    <col min="11283" max="11520" width="9.1796875" style="106"/>
    <col min="11521" max="11521" width="24.7265625" style="106" customWidth="1"/>
    <col min="11522" max="11522" width="59.1796875" style="106" bestFit="1" customWidth="1"/>
    <col min="11523" max="11523" width="54.81640625" style="106" customWidth="1"/>
    <col min="11524" max="11524" width="21.453125" style="106" customWidth="1"/>
    <col min="11525" max="11525" width="17.54296875" style="106" customWidth="1"/>
    <col min="11526" max="11526" width="19.1796875" style="106" customWidth="1"/>
    <col min="11527" max="11527" width="20.54296875" style="106" customWidth="1"/>
    <col min="11528" max="11528" width="22.7265625" style="106" customWidth="1"/>
    <col min="11529" max="11529" width="23.453125" style="106" customWidth="1"/>
    <col min="11530" max="11530" width="20.453125" style="106" customWidth="1"/>
    <col min="11531" max="11531" width="15.54296875" style="106" customWidth="1"/>
    <col min="11532" max="11532" width="23.453125" style="106" customWidth="1"/>
    <col min="11533" max="11533" width="11.26953125" style="106" customWidth="1"/>
    <col min="11534" max="11534" width="12.81640625" style="106" customWidth="1"/>
    <col min="11535" max="11535" width="6.26953125" style="106" customWidth="1"/>
    <col min="11536" max="11536" width="9.81640625" style="106" customWidth="1"/>
    <col min="11537" max="11537" width="12.54296875" style="106" customWidth="1"/>
    <col min="11538" max="11538" width="12.7265625" style="106" customWidth="1"/>
    <col min="11539" max="11776" width="9.1796875" style="106"/>
    <col min="11777" max="11777" width="24.7265625" style="106" customWidth="1"/>
    <col min="11778" max="11778" width="59.1796875" style="106" bestFit="1" customWidth="1"/>
    <col min="11779" max="11779" width="54.81640625" style="106" customWidth="1"/>
    <col min="11780" max="11780" width="21.453125" style="106" customWidth="1"/>
    <col min="11781" max="11781" width="17.54296875" style="106" customWidth="1"/>
    <col min="11782" max="11782" width="19.1796875" style="106" customWidth="1"/>
    <col min="11783" max="11783" width="20.54296875" style="106" customWidth="1"/>
    <col min="11784" max="11784" width="22.7265625" style="106" customWidth="1"/>
    <col min="11785" max="11785" width="23.453125" style="106" customWidth="1"/>
    <col min="11786" max="11786" width="20.453125" style="106" customWidth="1"/>
    <col min="11787" max="11787" width="15.54296875" style="106" customWidth="1"/>
    <col min="11788" max="11788" width="23.453125" style="106" customWidth="1"/>
    <col min="11789" max="11789" width="11.26953125" style="106" customWidth="1"/>
    <col min="11790" max="11790" width="12.81640625" style="106" customWidth="1"/>
    <col min="11791" max="11791" width="6.26953125" style="106" customWidth="1"/>
    <col min="11792" max="11792" width="9.81640625" style="106" customWidth="1"/>
    <col min="11793" max="11793" width="12.54296875" style="106" customWidth="1"/>
    <col min="11794" max="11794" width="12.7265625" style="106" customWidth="1"/>
    <col min="11795" max="12032" width="9.1796875" style="106"/>
    <col min="12033" max="12033" width="24.7265625" style="106" customWidth="1"/>
    <col min="12034" max="12034" width="59.1796875" style="106" bestFit="1" customWidth="1"/>
    <col min="12035" max="12035" width="54.81640625" style="106" customWidth="1"/>
    <col min="12036" max="12036" width="21.453125" style="106" customWidth="1"/>
    <col min="12037" max="12037" width="17.54296875" style="106" customWidth="1"/>
    <col min="12038" max="12038" width="19.1796875" style="106" customWidth="1"/>
    <col min="12039" max="12039" width="20.54296875" style="106" customWidth="1"/>
    <col min="12040" max="12040" width="22.7265625" style="106" customWidth="1"/>
    <col min="12041" max="12041" width="23.453125" style="106" customWidth="1"/>
    <col min="12042" max="12042" width="20.453125" style="106" customWidth="1"/>
    <col min="12043" max="12043" width="15.54296875" style="106" customWidth="1"/>
    <col min="12044" max="12044" width="23.453125" style="106" customWidth="1"/>
    <col min="12045" max="12045" width="11.26953125" style="106" customWidth="1"/>
    <col min="12046" max="12046" width="12.81640625" style="106" customWidth="1"/>
    <col min="12047" max="12047" width="6.26953125" style="106" customWidth="1"/>
    <col min="12048" max="12048" width="9.81640625" style="106" customWidth="1"/>
    <col min="12049" max="12049" width="12.54296875" style="106" customWidth="1"/>
    <col min="12050" max="12050" width="12.7265625" style="106" customWidth="1"/>
    <col min="12051" max="12288" width="9.1796875" style="106"/>
    <col min="12289" max="12289" width="24.7265625" style="106" customWidth="1"/>
    <col min="12290" max="12290" width="59.1796875" style="106" bestFit="1" customWidth="1"/>
    <col min="12291" max="12291" width="54.81640625" style="106" customWidth="1"/>
    <col min="12292" max="12292" width="21.453125" style="106" customWidth="1"/>
    <col min="12293" max="12293" width="17.54296875" style="106" customWidth="1"/>
    <col min="12294" max="12294" width="19.1796875" style="106" customWidth="1"/>
    <col min="12295" max="12295" width="20.54296875" style="106" customWidth="1"/>
    <col min="12296" max="12296" width="22.7265625" style="106" customWidth="1"/>
    <col min="12297" max="12297" width="23.453125" style="106" customWidth="1"/>
    <col min="12298" max="12298" width="20.453125" style="106" customWidth="1"/>
    <col min="12299" max="12299" width="15.54296875" style="106" customWidth="1"/>
    <col min="12300" max="12300" width="23.453125" style="106" customWidth="1"/>
    <col min="12301" max="12301" width="11.26953125" style="106" customWidth="1"/>
    <col min="12302" max="12302" width="12.81640625" style="106" customWidth="1"/>
    <col min="12303" max="12303" width="6.26953125" style="106" customWidth="1"/>
    <col min="12304" max="12304" width="9.81640625" style="106" customWidth="1"/>
    <col min="12305" max="12305" width="12.54296875" style="106" customWidth="1"/>
    <col min="12306" max="12306" width="12.7265625" style="106" customWidth="1"/>
    <col min="12307" max="12544" width="9.1796875" style="106"/>
    <col min="12545" max="12545" width="24.7265625" style="106" customWidth="1"/>
    <col min="12546" max="12546" width="59.1796875" style="106" bestFit="1" customWidth="1"/>
    <col min="12547" max="12547" width="54.81640625" style="106" customWidth="1"/>
    <col min="12548" max="12548" width="21.453125" style="106" customWidth="1"/>
    <col min="12549" max="12549" width="17.54296875" style="106" customWidth="1"/>
    <col min="12550" max="12550" width="19.1796875" style="106" customWidth="1"/>
    <col min="12551" max="12551" width="20.54296875" style="106" customWidth="1"/>
    <col min="12552" max="12552" width="22.7265625" style="106" customWidth="1"/>
    <col min="12553" max="12553" width="23.453125" style="106" customWidth="1"/>
    <col min="12554" max="12554" width="20.453125" style="106" customWidth="1"/>
    <col min="12555" max="12555" width="15.54296875" style="106" customWidth="1"/>
    <col min="12556" max="12556" width="23.453125" style="106" customWidth="1"/>
    <col min="12557" max="12557" width="11.26953125" style="106" customWidth="1"/>
    <col min="12558" max="12558" width="12.81640625" style="106" customWidth="1"/>
    <col min="12559" max="12559" width="6.26953125" style="106" customWidth="1"/>
    <col min="12560" max="12560" width="9.81640625" style="106" customWidth="1"/>
    <col min="12561" max="12561" width="12.54296875" style="106" customWidth="1"/>
    <col min="12562" max="12562" width="12.7265625" style="106" customWidth="1"/>
    <col min="12563" max="12800" width="9.1796875" style="106"/>
    <col min="12801" max="12801" width="24.7265625" style="106" customWidth="1"/>
    <col min="12802" max="12802" width="59.1796875" style="106" bestFit="1" customWidth="1"/>
    <col min="12803" max="12803" width="54.81640625" style="106" customWidth="1"/>
    <col min="12804" max="12804" width="21.453125" style="106" customWidth="1"/>
    <col min="12805" max="12805" width="17.54296875" style="106" customWidth="1"/>
    <col min="12806" max="12806" width="19.1796875" style="106" customWidth="1"/>
    <col min="12807" max="12807" width="20.54296875" style="106" customWidth="1"/>
    <col min="12808" max="12808" width="22.7265625" style="106" customWidth="1"/>
    <col min="12809" max="12809" width="23.453125" style="106" customWidth="1"/>
    <col min="12810" max="12810" width="20.453125" style="106" customWidth="1"/>
    <col min="12811" max="12811" width="15.54296875" style="106" customWidth="1"/>
    <col min="12812" max="12812" width="23.453125" style="106" customWidth="1"/>
    <col min="12813" max="12813" width="11.26953125" style="106" customWidth="1"/>
    <col min="12814" max="12814" width="12.81640625" style="106" customWidth="1"/>
    <col min="12815" max="12815" width="6.26953125" style="106" customWidth="1"/>
    <col min="12816" max="12816" width="9.81640625" style="106" customWidth="1"/>
    <col min="12817" max="12817" width="12.54296875" style="106" customWidth="1"/>
    <col min="12818" max="12818" width="12.7265625" style="106" customWidth="1"/>
    <col min="12819" max="13056" width="9.1796875" style="106"/>
    <col min="13057" max="13057" width="24.7265625" style="106" customWidth="1"/>
    <col min="13058" max="13058" width="59.1796875" style="106" bestFit="1" customWidth="1"/>
    <col min="13059" max="13059" width="54.81640625" style="106" customWidth="1"/>
    <col min="13060" max="13060" width="21.453125" style="106" customWidth="1"/>
    <col min="13061" max="13061" width="17.54296875" style="106" customWidth="1"/>
    <col min="13062" max="13062" width="19.1796875" style="106" customWidth="1"/>
    <col min="13063" max="13063" width="20.54296875" style="106" customWidth="1"/>
    <col min="13064" max="13064" width="22.7265625" style="106" customWidth="1"/>
    <col min="13065" max="13065" width="23.453125" style="106" customWidth="1"/>
    <col min="13066" max="13066" width="20.453125" style="106" customWidth="1"/>
    <col min="13067" max="13067" width="15.54296875" style="106" customWidth="1"/>
    <col min="13068" max="13068" width="23.453125" style="106" customWidth="1"/>
    <col min="13069" max="13069" width="11.26953125" style="106" customWidth="1"/>
    <col min="13070" max="13070" width="12.81640625" style="106" customWidth="1"/>
    <col min="13071" max="13071" width="6.26953125" style="106" customWidth="1"/>
    <col min="13072" max="13072" width="9.81640625" style="106" customWidth="1"/>
    <col min="13073" max="13073" width="12.54296875" style="106" customWidth="1"/>
    <col min="13074" max="13074" width="12.7265625" style="106" customWidth="1"/>
    <col min="13075" max="13312" width="9.1796875" style="106"/>
    <col min="13313" max="13313" width="24.7265625" style="106" customWidth="1"/>
    <col min="13314" max="13314" width="59.1796875" style="106" bestFit="1" customWidth="1"/>
    <col min="13315" max="13315" width="54.81640625" style="106" customWidth="1"/>
    <col min="13316" max="13316" width="21.453125" style="106" customWidth="1"/>
    <col min="13317" max="13317" width="17.54296875" style="106" customWidth="1"/>
    <col min="13318" max="13318" width="19.1796875" style="106" customWidth="1"/>
    <col min="13319" max="13319" width="20.54296875" style="106" customWidth="1"/>
    <col min="13320" max="13320" width="22.7265625" style="106" customWidth="1"/>
    <col min="13321" max="13321" width="23.453125" style="106" customWidth="1"/>
    <col min="13322" max="13322" width="20.453125" style="106" customWidth="1"/>
    <col min="13323" max="13323" width="15.54296875" style="106" customWidth="1"/>
    <col min="13324" max="13324" width="23.453125" style="106" customWidth="1"/>
    <col min="13325" max="13325" width="11.26953125" style="106" customWidth="1"/>
    <col min="13326" max="13326" width="12.81640625" style="106" customWidth="1"/>
    <col min="13327" max="13327" width="6.26953125" style="106" customWidth="1"/>
    <col min="13328" max="13328" width="9.81640625" style="106" customWidth="1"/>
    <col min="13329" max="13329" width="12.54296875" style="106" customWidth="1"/>
    <col min="13330" max="13330" width="12.7265625" style="106" customWidth="1"/>
    <col min="13331" max="13568" width="9.1796875" style="106"/>
    <col min="13569" max="13569" width="24.7265625" style="106" customWidth="1"/>
    <col min="13570" max="13570" width="59.1796875" style="106" bestFit="1" customWidth="1"/>
    <col min="13571" max="13571" width="54.81640625" style="106" customWidth="1"/>
    <col min="13572" max="13572" width="21.453125" style="106" customWidth="1"/>
    <col min="13573" max="13573" width="17.54296875" style="106" customWidth="1"/>
    <col min="13574" max="13574" width="19.1796875" style="106" customWidth="1"/>
    <col min="13575" max="13575" width="20.54296875" style="106" customWidth="1"/>
    <col min="13576" max="13576" width="22.7265625" style="106" customWidth="1"/>
    <col min="13577" max="13577" width="23.453125" style="106" customWidth="1"/>
    <col min="13578" max="13578" width="20.453125" style="106" customWidth="1"/>
    <col min="13579" max="13579" width="15.54296875" style="106" customWidth="1"/>
    <col min="13580" max="13580" width="23.453125" style="106" customWidth="1"/>
    <col min="13581" max="13581" width="11.26953125" style="106" customWidth="1"/>
    <col min="13582" max="13582" width="12.81640625" style="106" customWidth="1"/>
    <col min="13583" max="13583" width="6.26953125" style="106" customWidth="1"/>
    <col min="13584" max="13584" width="9.81640625" style="106" customWidth="1"/>
    <col min="13585" max="13585" width="12.54296875" style="106" customWidth="1"/>
    <col min="13586" max="13586" width="12.7265625" style="106" customWidth="1"/>
    <col min="13587" max="13824" width="9.1796875" style="106"/>
    <col min="13825" max="13825" width="24.7265625" style="106" customWidth="1"/>
    <col min="13826" max="13826" width="59.1796875" style="106" bestFit="1" customWidth="1"/>
    <col min="13827" max="13827" width="54.81640625" style="106" customWidth="1"/>
    <col min="13828" max="13828" width="21.453125" style="106" customWidth="1"/>
    <col min="13829" max="13829" width="17.54296875" style="106" customWidth="1"/>
    <col min="13830" max="13830" width="19.1796875" style="106" customWidth="1"/>
    <col min="13831" max="13831" width="20.54296875" style="106" customWidth="1"/>
    <col min="13832" max="13832" width="22.7265625" style="106" customWidth="1"/>
    <col min="13833" max="13833" width="23.453125" style="106" customWidth="1"/>
    <col min="13834" max="13834" width="20.453125" style="106" customWidth="1"/>
    <col min="13835" max="13835" width="15.54296875" style="106" customWidth="1"/>
    <col min="13836" max="13836" width="23.453125" style="106" customWidth="1"/>
    <col min="13837" max="13837" width="11.26953125" style="106" customWidth="1"/>
    <col min="13838" max="13838" width="12.81640625" style="106" customWidth="1"/>
    <col min="13839" max="13839" width="6.26953125" style="106" customWidth="1"/>
    <col min="13840" max="13840" width="9.81640625" style="106" customWidth="1"/>
    <col min="13841" max="13841" width="12.54296875" style="106" customWidth="1"/>
    <col min="13842" max="13842" width="12.7265625" style="106" customWidth="1"/>
    <col min="13843" max="14080" width="9.1796875" style="106"/>
    <col min="14081" max="14081" width="24.7265625" style="106" customWidth="1"/>
    <col min="14082" max="14082" width="59.1796875" style="106" bestFit="1" customWidth="1"/>
    <col min="14083" max="14083" width="54.81640625" style="106" customWidth="1"/>
    <col min="14084" max="14084" width="21.453125" style="106" customWidth="1"/>
    <col min="14085" max="14085" width="17.54296875" style="106" customWidth="1"/>
    <col min="14086" max="14086" width="19.1796875" style="106" customWidth="1"/>
    <col min="14087" max="14087" width="20.54296875" style="106" customWidth="1"/>
    <col min="14088" max="14088" width="22.7265625" style="106" customWidth="1"/>
    <col min="14089" max="14089" width="23.453125" style="106" customWidth="1"/>
    <col min="14090" max="14090" width="20.453125" style="106" customWidth="1"/>
    <col min="14091" max="14091" width="15.54296875" style="106" customWidth="1"/>
    <col min="14092" max="14092" width="23.453125" style="106" customWidth="1"/>
    <col min="14093" max="14093" width="11.26953125" style="106" customWidth="1"/>
    <col min="14094" max="14094" width="12.81640625" style="106" customWidth="1"/>
    <col min="14095" max="14095" width="6.26953125" style="106" customWidth="1"/>
    <col min="14096" max="14096" width="9.81640625" style="106" customWidth="1"/>
    <col min="14097" max="14097" width="12.54296875" style="106" customWidth="1"/>
    <col min="14098" max="14098" width="12.7265625" style="106" customWidth="1"/>
    <col min="14099" max="14336" width="9.1796875" style="106"/>
    <col min="14337" max="14337" width="24.7265625" style="106" customWidth="1"/>
    <col min="14338" max="14338" width="59.1796875" style="106" bestFit="1" customWidth="1"/>
    <col min="14339" max="14339" width="54.81640625" style="106" customWidth="1"/>
    <col min="14340" max="14340" width="21.453125" style="106" customWidth="1"/>
    <col min="14341" max="14341" width="17.54296875" style="106" customWidth="1"/>
    <col min="14342" max="14342" width="19.1796875" style="106" customWidth="1"/>
    <col min="14343" max="14343" width="20.54296875" style="106" customWidth="1"/>
    <col min="14344" max="14344" width="22.7265625" style="106" customWidth="1"/>
    <col min="14345" max="14345" width="23.453125" style="106" customWidth="1"/>
    <col min="14346" max="14346" width="20.453125" style="106" customWidth="1"/>
    <col min="14347" max="14347" width="15.54296875" style="106" customWidth="1"/>
    <col min="14348" max="14348" width="23.453125" style="106" customWidth="1"/>
    <col min="14349" max="14349" width="11.26953125" style="106" customWidth="1"/>
    <col min="14350" max="14350" width="12.81640625" style="106" customWidth="1"/>
    <col min="14351" max="14351" width="6.26953125" style="106" customWidth="1"/>
    <col min="14352" max="14352" width="9.81640625" style="106" customWidth="1"/>
    <col min="14353" max="14353" width="12.54296875" style="106" customWidth="1"/>
    <col min="14354" max="14354" width="12.7265625" style="106" customWidth="1"/>
    <col min="14355" max="14592" width="9.1796875" style="106"/>
    <col min="14593" max="14593" width="24.7265625" style="106" customWidth="1"/>
    <col min="14594" max="14594" width="59.1796875" style="106" bestFit="1" customWidth="1"/>
    <col min="14595" max="14595" width="54.81640625" style="106" customWidth="1"/>
    <col min="14596" max="14596" width="21.453125" style="106" customWidth="1"/>
    <col min="14597" max="14597" width="17.54296875" style="106" customWidth="1"/>
    <col min="14598" max="14598" width="19.1796875" style="106" customWidth="1"/>
    <col min="14599" max="14599" width="20.54296875" style="106" customWidth="1"/>
    <col min="14600" max="14600" width="22.7265625" style="106" customWidth="1"/>
    <col min="14601" max="14601" width="23.453125" style="106" customWidth="1"/>
    <col min="14602" max="14602" width="20.453125" style="106" customWidth="1"/>
    <col min="14603" max="14603" width="15.54296875" style="106" customWidth="1"/>
    <col min="14604" max="14604" width="23.453125" style="106" customWidth="1"/>
    <col min="14605" max="14605" width="11.26953125" style="106" customWidth="1"/>
    <col min="14606" max="14606" width="12.81640625" style="106" customWidth="1"/>
    <col min="14607" max="14607" width="6.26953125" style="106" customWidth="1"/>
    <col min="14608" max="14608" width="9.81640625" style="106" customWidth="1"/>
    <col min="14609" max="14609" width="12.54296875" style="106" customWidth="1"/>
    <col min="14610" max="14610" width="12.7265625" style="106" customWidth="1"/>
    <col min="14611" max="14848" width="9.1796875" style="106"/>
    <col min="14849" max="14849" width="24.7265625" style="106" customWidth="1"/>
    <col min="14850" max="14850" width="59.1796875" style="106" bestFit="1" customWidth="1"/>
    <col min="14851" max="14851" width="54.81640625" style="106" customWidth="1"/>
    <col min="14852" max="14852" width="21.453125" style="106" customWidth="1"/>
    <col min="14853" max="14853" width="17.54296875" style="106" customWidth="1"/>
    <col min="14854" max="14854" width="19.1796875" style="106" customWidth="1"/>
    <col min="14855" max="14855" width="20.54296875" style="106" customWidth="1"/>
    <col min="14856" max="14856" width="22.7265625" style="106" customWidth="1"/>
    <col min="14857" max="14857" width="23.453125" style="106" customWidth="1"/>
    <col min="14858" max="14858" width="20.453125" style="106" customWidth="1"/>
    <col min="14859" max="14859" width="15.54296875" style="106" customWidth="1"/>
    <col min="14860" max="14860" width="23.453125" style="106" customWidth="1"/>
    <col min="14861" max="14861" width="11.26953125" style="106" customWidth="1"/>
    <col min="14862" max="14862" width="12.81640625" style="106" customWidth="1"/>
    <col min="14863" max="14863" width="6.26953125" style="106" customWidth="1"/>
    <col min="14864" max="14864" width="9.81640625" style="106" customWidth="1"/>
    <col min="14865" max="14865" width="12.54296875" style="106" customWidth="1"/>
    <col min="14866" max="14866" width="12.7265625" style="106" customWidth="1"/>
    <col min="14867" max="15104" width="9.1796875" style="106"/>
    <col min="15105" max="15105" width="24.7265625" style="106" customWidth="1"/>
    <col min="15106" max="15106" width="59.1796875" style="106" bestFit="1" customWidth="1"/>
    <col min="15107" max="15107" width="54.81640625" style="106" customWidth="1"/>
    <col min="15108" max="15108" width="21.453125" style="106" customWidth="1"/>
    <col min="15109" max="15109" width="17.54296875" style="106" customWidth="1"/>
    <col min="15110" max="15110" width="19.1796875" style="106" customWidth="1"/>
    <col min="15111" max="15111" width="20.54296875" style="106" customWidth="1"/>
    <col min="15112" max="15112" width="22.7265625" style="106" customWidth="1"/>
    <col min="15113" max="15113" width="23.453125" style="106" customWidth="1"/>
    <col min="15114" max="15114" width="20.453125" style="106" customWidth="1"/>
    <col min="15115" max="15115" width="15.54296875" style="106" customWidth="1"/>
    <col min="15116" max="15116" width="23.453125" style="106" customWidth="1"/>
    <col min="15117" max="15117" width="11.26953125" style="106" customWidth="1"/>
    <col min="15118" max="15118" width="12.81640625" style="106" customWidth="1"/>
    <col min="15119" max="15119" width="6.26953125" style="106" customWidth="1"/>
    <col min="15120" max="15120" width="9.81640625" style="106" customWidth="1"/>
    <col min="15121" max="15121" width="12.54296875" style="106" customWidth="1"/>
    <col min="15122" max="15122" width="12.7265625" style="106" customWidth="1"/>
    <col min="15123" max="15360" width="9.1796875" style="106"/>
    <col min="15361" max="15361" width="24.7265625" style="106" customWidth="1"/>
    <col min="15362" max="15362" width="59.1796875" style="106" bestFit="1" customWidth="1"/>
    <col min="15363" max="15363" width="54.81640625" style="106" customWidth="1"/>
    <col min="15364" max="15364" width="21.453125" style="106" customWidth="1"/>
    <col min="15365" max="15365" width="17.54296875" style="106" customWidth="1"/>
    <col min="15366" max="15366" width="19.1796875" style="106" customWidth="1"/>
    <col min="15367" max="15367" width="20.54296875" style="106" customWidth="1"/>
    <col min="15368" max="15368" width="22.7265625" style="106" customWidth="1"/>
    <col min="15369" max="15369" width="23.453125" style="106" customWidth="1"/>
    <col min="15370" max="15370" width="20.453125" style="106" customWidth="1"/>
    <col min="15371" max="15371" width="15.54296875" style="106" customWidth="1"/>
    <col min="15372" max="15372" width="23.453125" style="106" customWidth="1"/>
    <col min="15373" max="15373" width="11.26953125" style="106" customWidth="1"/>
    <col min="15374" max="15374" width="12.81640625" style="106" customWidth="1"/>
    <col min="15375" max="15375" width="6.26953125" style="106" customWidth="1"/>
    <col min="15376" max="15376" width="9.81640625" style="106" customWidth="1"/>
    <col min="15377" max="15377" width="12.54296875" style="106" customWidth="1"/>
    <col min="15378" max="15378" width="12.7265625" style="106" customWidth="1"/>
    <col min="15379" max="15616" width="9.1796875" style="106"/>
    <col min="15617" max="15617" width="24.7265625" style="106" customWidth="1"/>
    <col min="15618" max="15618" width="59.1796875" style="106" bestFit="1" customWidth="1"/>
    <col min="15619" max="15619" width="54.81640625" style="106" customWidth="1"/>
    <col min="15620" max="15620" width="21.453125" style="106" customWidth="1"/>
    <col min="15621" max="15621" width="17.54296875" style="106" customWidth="1"/>
    <col min="15622" max="15622" width="19.1796875" style="106" customWidth="1"/>
    <col min="15623" max="15623" width="20.54296875" style="106" customWidth="1"/>
    <col min="15624" max="15624" width="22.7265625" style="106" customWidth="1"/>
    <col min="15625" max="15625" width="23.453125" style="106" customWidth="1"/>
    <col min="15626" max="15626" width="20.453125" style="106" customWidth="1"/>
    <col min="15627" max="15627" width="15.54296875" style="106" customWidth="1"/>
    <col min="15628" max="15628" width="23.453125" style="106" customWidth="1"/>
    <col min="15629" max="15629" width="11.26953125" style="106" customWidth="1"/>
    <col min="15630" max="15630" width="12.81640625" style="106" customWidth="1"/>
    <col min="15631" max="15631" width="6.26953125" style="106" customWidth="1"/>
    <col min="15632" max="15632" width="9.81640625" style="106" customWidth="1"/>
    <col min="15633" max="15633" width="12.54296875" style="106" customWidth="1"/>
    <col min="15634" max="15634" width="12.7265625" style="106" customWidth="1"/>
    <col min="15635" max="15872" width="9.1796875" style="106"/>
    <col min="15873" max="15873" width="24.7265625" style="106" customWidth="1"/>
    <col min="15874" max="15874" width="59.1796875" style="106" bestFit="1" customWidth="1"/>
    <col min="15875" max="15875" width="54.81640625" style="106" customWidth="1"/>
    <col min="15876" max="15876" width="21.453125" style="106" customWidth="1"/>
    <col min="15877" max="15877" width="17.54296875" style="106" customWidth="1"/>
    <col min="15878" max="15878" width="19.1796875" style="106" customWidth="1"/>
    <col min="15879" max="15879" width="20.54296875" style="106" customWidth="1"/>
    <col min="15880" max="15880" width="22.7265625" style="106" customWidth="1"/>
    <col min="15881" max="15881" width="23.453125" style="106" customWidth="1"/>
    <col min="15882" max="15882" width="20.453125" style="106" customWidth="1"/>
    <col min="15883" max="15883" width="15.54296875" style="106" customWidth="1"/>
    <col min="15884" max="15884" width="23.453125" style="106" customWidth="1"/>
    <col min="15885" max="15885" width="11.26953125" style="106" customWidth="1"/>
    <col min="15886" max="15886" width="12.81640625" style="106" customWidth="1"/>
    <col min="15887" max="15887" width="6.26953125" style="106" customWidth="1"/>
    <col min="15888" max="15888" width="9.81640625" style="106" customWidth="1"/>
    <col min="15889" max="15889" width="12.54296875" style="106" customWidth="1"/>
    <col min="15890" max="15890" width="12.7265625" style="106" customWidth="1"/>
    <col min="15891" max="16128" width="9.1796875" style="106"/>
    <col min="16129" max="16129" width="24.7265625" style="106" customWidth="1"/>
    <col min="16130" max="16130" width="59.1796875" style="106" bestFit="1" customWidth="1"/>
    <col min="16131" max="16131" width="54.81640625" style="106" customWidth="1"/>
    <col min="16132" max="16132" width="21.453125" style="106" customWidth="1"/>
    <col min="16133" max="16133" width="17.54296875" style="106" customWidth="1"/>
    <col min="16134" max="16134" width="19.1796875" style="106" customWidth="1"/>
    <col min="16135" max="16135" width="20.54296875" style="106" customWidth="1"/>
    <col min="16136" max="16136" width="22.7265625" style="106" customWidth="1"/>
    <col min="16137" max="16137" width="23.453125" style="106" customWidth="1"/>
    <col min="16138" max="16138" width="20.453125" style="106" customWidth="1"/>
    <col min="16139" max="16139" width="15.54296875" style="106" customWidth="1"/>
    <col min="16140" max="16140" width="23.453125" style="106" customWidth="1"/>
    <col min="16141" max="16141" width="11.26953125" style="106" customWidth="1"/>
    <col min="16142" max="16142" width="12.81640625" style="106" customWidth="1"/>
    <col min="16143" max="16143" width="6.26953125" style="106" customWidth="1"/>
    <col min="16144" max="16144" width="9.81640625" style="106" customWidth="1"/>
    <col min="16145" max="16145" width="12.54296875" style="106" customWidth="1"/>
    <col min="16146" max="16146" width="12.7265625" style="106" customWidth="1"/>
    <col min="16147" max="16384" width="9.1796875" style="106"/>
  </cols>
  <sheetData>
    <row r="1" spans="1:3" x14ac:dyDescent="0.3">
      <c r="A1" s="106" t="s">
        <v>232</v>
      </c>
      <c r="C1" s="106" t="s">
        <v>233</v>
      </c>
    </row>
    <row r="2" spans="1:3" x14ac:dyDescent="0.3">
      <c r="A2" s="106" t="s">
        <v>234</v>
      </c>
      <c r="C2" s="106" t="s">
        <v>235</v>
      </c>
    </row>
    <row r="3" spans="1:3" x14ac:dyDescent="0.3">
      <c r="A3" s="106" t="s">
        <v>236</v>
      </c>
      <c r="C3" s="106" t="s">
        <v>237</v>
      </c>
    </row>
    <row r="4" spans="1:3" x14ac:dyDescent="0.3">
      <c r="A4" s="106" t="s">
        <v>238</v>
      </c>
      <c r="C4" s="106" t="s">
        <v>239</v>
      </c>
    </row>
    <row r="5" spans="1:3" x14ac:dyDescent="0.3">
      <c r="A5" s="106" t="s">
        <v>240</v>
      </c>
      <c r="C5" s="106" t="s">
        <v>241</v>
      </c>
    </row>
    <row r="6" spans="1:3" x14ac:dyDescent="0.3">
      <c r="A6" s="106" t="s">
        <v>242</v>
      </c>
      <c r="C6" s="106" t="s">
        <v>243</v>
      </c>
    </row>
    <row r="7" spans="1:3" x14ac:dyDescent="0.3">
      <c r="A7" s="106" t="s">
        <v>244</v>
      </c>
      <c r="B7" s="108"/>
      <c r="C7" s="106" t="s">
        <v>245</v>
      </c>
    </row>
    <row r="8" spans="1:3" x14ac:dyDescent="0.3">
      <c r="A8" s="106" t="s">
        <v>246</v>
      </c>
      <c r="C8" s="106" t="s">
        <v>247</v>
      </c>
    </row>
    <row r="9" spans="1:3" x14ac:dyDescent="0.3">
      <c r="A9" s="106" t="s">
        <v>248</v>
      </c>
      <c r="B9" s="108"/>
      <c r="C9" s="106" t="s">
        <v>245</v>
      </c>
    </row>
    <row r="10" spans="1:3" x14ac:dyDescent="0.3">
      <c r="A10" s="106" t="s">
        <v>249</v>
      </c>
      <c r="C10" s="106" t="s">
        <v>250</v>
      </c>
    </row>
    <row r="11" spans="1:3" x14ac:dyDescent="0.3">
      <c r="A11" s="106" t="s">
        <v>251</v>
      </c>
      <c r="C11" s="106" t="s">
        <v>252</v>
      </c>
    </row>
    <row r="12" spans="1:3" x14ac:dyDescent="0.3">
      <c r="A12" s="106" t="s">
        <v>253</v>
      </c>
      <c r="C12" s="106" t="s">
        <v>254</v>
      </c>
    </row>
    <row r="13" spans="1:3" x14ac:dyDescent="0.3">
      <c r="A13" s="106" t="s">
        <v>255</v>
      </c>
      <c r="C13" s="106" t="s">
        <v>256</v>
      </c>
    </row>
    <row r="14" spans="1:3" x14ac:dyDescent="0.3">
      <c r="A14" s="106" t="s">
        <v>257</v>
      </c>
      <c r="C14" s="106" t="s">
        <v>258</v>
      </c>
    </row>
    <row r="15" spans="1:3" x14ac:dyDescent="0.3">
      <c r="A15" s="106" t="s">
        <v>259</v>
      </c>
      <c r="C15" s="106" t="s">
        <v>260</v>
      </c>
    </row>
    <row r="16" spans="1:3" x14ac:dyDescent="0.3">
      <c r="A16" s="106" t="s">
        <v>261</v>
      </c>
      <c r="C16" s="106" t="s">
        <v>262</v>
      </c>
    </row>
    <row r="17" spans="1:3" x14ac:dyDescent="0.3">
      <c r="A17" s="106" t="s">
        <v>263</v>
      </c>
      <c r="B17" s="107" t="s">
        <v>20</v>
      </c>
      <c r="C17" s="106" t="s">
        <v>264</v>
      </c>
    </row>
    <row r="18" spans="1:3" x14ac:dyDescent="0.3">
      <c r="A18" s="106" t="s">
        <v>265</v>
      </c>
      <c r="C18" s="106" t="s">
        <v>266</v>
      </c>
    </row>
    <row r="19" spans="1:3" x14ac:dyDescent="0.3">
      <c r="A19" s="106" t="s">
        <v>267</v>
      </c>
      <c r="B19" s="107" t="s">
        <v>20</v>
      </c>
      <c r="C19" s="106" t="s">
        <v>268</v>
      </c>
    </row>
    <row r="20" spans="1:3" x14ac:dyDescent="0.3">
      <c r="A20" s="106" t="s">
        <v>269</v>
      </c>
      <c r="B20" s="107" t="s">
        <v>20</v>
      </c>
      <c r="C20" s="106" t="s">
        <v>270</v>
      </c>
    </row>
    <row r="21" spans="1:3" x14ac:dyDescent="0.3">
      <c r="A21" s="106" t="s">
        <v>271</v>
      </c>
      <c r="B21" s="107" t="s">
        <v>20</v>
      </c>
      <c r="C21" s="106" t="s">
        <v>272</v>
      </c>
    </row>
    <row r="22" spans="1:3" x14ac:dyDescent="0.3">
      <c r="A22" s="106" t="s">
        <v>273</v>
      </c>
      <c r="B22" s="107" t="s">
        <v>20</v>
      </c>
      <c r="C22" s="106" t="s">
        <v>274</v>
      </c>
    </row>
  </sheetData>
  <pageMargins left="0.75" right="0.75" top="1" bottom="1" header="0.5" footer="0.5"/>
  <pageSetup paperSize="9" orientation="portrait" horizontalDpi="4294967293" verticalDpi="4294967293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I3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ColWidth="9.1796875" defaultRowHeight="13.5" x14ac:dyDescent="0.3"/>
  <cols>
    <col min="1" max="1" width="9.1796875" style="28"/>
    <col min="2" max="2" width="12.26953125" style="28" customWidth="1"/>
    <col min="3" max="3" width="21" style="28" customWidth="1"/>
    <col min="4" max="4" width="9.1796875" style="28"/>
    <col min="5" max="5" width="11.54296875" style="28" customWidth="1"/>
    <col min="6" max="6" width="9.54296875" style="28" bestFit="1" customWidth="1"/>
    <col min="7" max="7" width="10.1796875" style="28" bestFit="1" customWidth="1"/>
    <col min="8" max="8" width="10.7265625" style="28" bestFit="1" customWidth="1"/>
    <col min="9" max="9" width="11.54296875" style="28" bestFit="1" customWidth="1"/>
    <col min="10" max="16384" width="9.1796875" style="28"/>
  </cols>
  <sheetData>
    <row r="1" spans="1:9" x14ac:dyDescent="0.3">
      <c r="A1" s="28" t="s">
        <v>275</v>
      </c>
      <c r="B1" s="28" t="s">
        <v>276</v>
      </c>
      <c r="C1" s="28" t="s">
        <v>277</v>
      </c>
      <c r="D1" s="28" t="s">
        <v>278</v>
      </c>
      <c r="E1" s="28" t="s">
        <v>279</v>
      </c>
      <c r="F1" s="28" t="s">
        <v>280</v>
      </c>
      <c r="G1" s="28" t="s">
        <v>281</v>
      </c>
      <c r="H1" s="28" t="s">
        <v>282</v>
      </c>
      <c r="I1" s="28" t="s">
        <v>283</v>
      </c>
    </row>
    <row r="2" spans="1:9" x14ac:dyDescent="0.3">
      <c r="A2" s="125" t="s">
        <v>290</v>
      </c>
      <c r="B2" s="125" t="str">
        <f t="shared" ref="B2:B49" si="0">IF(LEN(VLOOKUP($A2,playerDetails,7,FALSE))=0,"",VLOOKUP($A2,playerDetails,7,FALSE))</f>
        <v/>
      </c>
      <c r="C2" s="125" t="str">
        <f t="shared" ref="C2:C49" si="1">IF(LEN(VLOOKUP($A2,playerDetails,9,FALSE))=0,"",VLOOKUP($A2,playerDetails,9,FALSE))</f>
        <v xml:space="preserve">, </v>
      </c>
      <c r="D2" s="125" t="str">
        <f t="shared" ref="D2:D65" si="2">IF(LEN(VLOOKUP($A2,playerDetails,6,FALSE))=0,"",VLOOKUP($A2,playerDetails,6,FALSE))</f>
        <v/>
      </c>
      <c r="E2" s="143" t="str">
        <f t="shared" ref="E2:E65" si="3">IF(LEN(VLOOKUP($A2,playerDetails,5,FALSE))=0,"",VLOOKUP($A2,playerDetails,5,FALSE))</f>
        <v/>
      </c>
      <c r="F2" s="125"/>
      <c r="G2" s="125"/>
      <c r="H2" s="125">
        <f t="shared" ref="H2:H49" si="4">VLOOKUP(LEFT($A2,1),TeamLookup,2,FALSE)</f>
        <v>0</v>
      </c>
    </row>
    <row r="3" spans="1:9" x14ac:dyDescent="0.3">
      <c r="A3" s="28" t="s">
        <v>291</v>
      </c>
      <c r="B3" s="125" t="str">
        <f t="shared" si="0"/>
        <v/>
      </c>
      <c r="C3" s="125" t="str">
        <f t="shared" si="1"/>
        <v xml:space="preserve">, </v>
      </c>
      <c r="D3" s="125" t="str">
        <f t="shared" si="2"/>
        <v/>
      </c>
      <c r="E3" s="143" t="str">
        <f t="shared" si="3"/>
        <v/>
      </c>
      <c r="F3" s="125"/>
      <c r="G3" s="125"/>
      <c r="H3" s="125">
        <f t="shared" si="4"/>
        <v>0</v>
      </c>
    </row>
    <row r="4" spans="1:9" x14ac:dyDescent="0.3">
      <c r="A4" s="28" t="s">
        <v>292</v>
      </c>
      <c r="B4" s="125" t="str">
        <f t="shared" si="0"/>
        <v/>
      </c>
      <c r="C4" s="125" t="str">
        <f t="shared" si="1"/>
        <v xml:space="preserve">, </v>
      </c>
      <c r="D4" s="125" t="str">
        <f t="shared" si="2"/>
        <v/>
      </c>
      <c r="E4" s="143" t="str">
        <f t="shared" si="3"/>
        <v/>
      </c>
      <c r="F4" s="125"/>
      <c r="G4" s="125"/>
      <c r="H4" s="125">
        <f t="shared" si="4"/>
        <v>0</v>
      </c>
    </row>
    <row r="5" spans="1:9" x14ac:dyDescent="0.3">
      <c r="A5" s="28" t="s">
        <v>293</v>
      </c>
      <c r="B5" s="125" t="str">
        <f t="shared" si="0"/>
        <v/>
      </c>
      <c r="C5" s="125" t="str">
        <f t="shared" si="1"/>
        <v xml:space="preserve">, </v>
      </c>
      <c r="D5" s="125" t="str">
        <f t="shared" si="2"/>
        <v/>
      </c>
      <c r="E5" s="143" t="str">
        <f t="shared" si="3"/>
        <v/>
      </c>
      <c r="F5" s="125"/>
      <c r="G5" s="125"/>
      <c r="H5" s="125">
        <f t="shared" si="4"/>
        <v>0</v>
      </c>
    </row>
    <row r="6" spans="1:9" x14ac:dyDescent="0.3">
      <c r="A6" s="28" t="s">
        <v>294</v>
      </c>
      <c r="B6" s="125" t="str">
        <f t="shared" si="0"/>
        <v/>
      </c>
      <c r="C6" s="125" t="str">
        <f t="shared" si="1"/>
        <v xml:space="preserve">, </v>
      </c>
      <c r="D6" s="125" t="str">
        <f t="shared" si="2"/>
        <v/>
      </c>
      <c r="E6" s="143" t="str">
        <f t="shared" si="3"/>
        <v/>
      </c>
      <c r="F6" s="125"/>
      <c r="G6" s="125"/>
      <c r="H6" s="125">
        <f t="shared" si="4"/>
        <v>0</v>
      </c>
    </row>
    <row r="7" spans="1:9" x14ac:dyDescent="0.3">
      <c r="A7" s="28" t="s">
        <v>295</v>
      </c>
      <c r="B7" s="125" t="str">
        <f t="shared" si="0"/>
        <v/>
      </c>
      <c r="C7" s="125" t="str">
        <f t="shared" si="1"/>
        <v xml:space="preserve">, </v>
      </c>
      <c r="D7" s="125" t="str">
        <f t="shared" si="2"/>
        <v/>
      </c>
      <c r="E7" s="143" t="str">
        <f t="shared" si="3"/>
        <v/>
      </c>
      <c r="F7" s="125"/>
      <c r="G7" s="125"/>
      <c r="H7" s="125">
        <f t="shared" si="4"/>
        <v>0</v>
      </c>
    </row>
    <row r="8" spans="1:9" x14ac:dyDescent="0.3">
      <c r="A8" s="28" t="s">
        <v>296</v>
      </c>
      <c r="B8" s="125" t="str">
        <f t="shared" si="0"/>
        <v/>
      </c>
      <c r="C8" s="125" t="str">
        <f t="shared" si="1"/>
        <v xml:space="preserve">, </v>
      </c>
      <c r="D8" s="125" t="str">
        <f t="shared" si="2"/>
        <v/>
      </c>
      <c r="E8" s="143" t="str">
        <f t="shared" si="3"/>
        <v/>
      </c>
      <c r="F8" s="125"/>
      <c r="G8" s="125"/>
      <c r="H8" s="125">
        <f t="shared" si="4"/>
        <v>0</v>
      </c>
    </row>
    <row r="9" spans="1:9" x14ac:dyDescent="0.3">
      <c r="A9" s="28" t="s">
        <v>297</v>
      </c>
      <c r="B9" s="125" t="str">
        <f t="shared" si="0"/>
        <v/>
      </c>
      <c r="C9" s="125" t="str">
        <f t="shared" si="1"/>
        <v xml:space="preserve">, </v>
      </c>
      <c r="D9" s="125" t="str">
        <f t="shared" si="2"/>
        <v/>
      </c>
      <c r="E9" s="143" t="str">
        <f t="shared" si="3"/>
        <v/>
      </c>
      <c r="F9" s="125"/>
      <c r="G9" s="125"/>
      <c r="H9" s="125">
        <f t="shared" si="4"/>
        <v>0</v>
      </c>
    </row>
    <row r="10" spans="1:9" x14ac:dyDescent="0.3">
      <c r="A10" s="28" t="s">
        <v>298</v>
      </c>
      <c r="B10" s="125" t="str">
        <f t="shared" si="0"/>
        <v/>
      </c>
      <c r="C10" s="125" t="str">
        <f t="shared" si="1"/>
        <v xml:space="preserve">, </v>
      </c>
      <c r="D10" s="125" t="str">
        <f t="shared" si="2"/>
        <v/>
      </c>
      <c r="E10" s="143" t="str">
        <f t="shared" si="3"/>
        <v/>
      </c>
      <c r="F10" s="125"/>
      <c r="G10" s="125"/>
      <c r="H10" s="125">
        <f t="shared" si="4"/>
        <v>0</v>
      </c>
    </row>
    <row r="11" spans="1:9" x14ac:dyDescent="0.3">
      <c r="A11" s="28" t="s">
        <v>299</v>
      </c>
      <c r="B11" s="125" t="str">
        <f t="shared" si="0"/>
        <v/>
      </c>
      <c r="C11" s="125" t="str">
        <f t="shared" si="1"/>
        <v xml:space="preserve">, </v>
      </c>
      <c r="D11" s="125" t="str">
        <f t="shared" si="2"/>
        <v/>
      </c>
      <c r="E11" s="143" t="str">
        <f t="shared" si="3"/>
        <v/>
      </c>
      <c r="F11" s="125"/>
      <c r="G11" s="125"/>
      <c r="H11" s="125">
        <f t="shared" si="4"/>
        <v>0</v>
      </c>
    </row>
    <row r="12" spans="1:9" x14ac:dyDescent="0.3">
      <c r="A12" s="28" t="s">
        <v>300</v>
      </c>
      <c r="B12" s="125" t="str">
        <f t="shared" si="0"/>
        <v/>
      </c>
      <c r="C12" s="125" t="str">
        <f t="shared" si="1"/>
        <v xml:space="preserve">, </v>
      </c>
      <c r="D12" s="125" t="str">
        <f t="shared" si="2"/>
        <v/>
      </c>
      <c r="E12" s="143" t="str">
        <f t="shared" si="3"/>
        <v/>
      </c>
      <c r="F12" s="125"/>
      <c r="G12" s="125"/>
      <c r="H12" s="125">
        <f t="shared" si="4"/>
        <v>0</v>
      </c>
    </row>
    <row r="13" spans="1:9" x14ac:dyDescent="0.3">
      <c r="A13" s="28" t="s">
        <v>301</v>
      </c>
      <c r="B13" s="125" t="str">
        <f t="shared" si="0"/>
        <v/>
      </c>
      <c r="C13" s="125" t="str">
        <f t="shared" si="1"/>
        <v xml:space="preserve">, </v>
      </c>
      <c r="D13" s="125" t="str">
        <f t="shared" si="2"/>
        <v/>
      </c>
      <c r="E13" s="143" t="str">
        <f t="shared" si="3"/>
        <v/>
      </c>
      <c r="F13" s="125"/>
      <c r="G13" s="125"/>
      <c r="H13" s="125">
        <f t="shared" si="4"/>
        <v>0</v>
      </c>
    </row>
    <row r="14" spans="1:9" x14ac:dyDescent="0.3">
      <c r="A14" s="28" t="s">
        <v>302</v>
      </c>
      <c r="B14" s="125" t="str">
        <f t="shared" si="0"/>
        <v/>
      </c>
      <c r="C14" s="125" t="str">
        <f t="shared" si="1"/>
        <v xml:space="preserve">, </v>
      </c>
      <c r="D14" s="125" t="str">
        <f t="shared" si="2"/>
        <v/>
      </c>
      <c r="E14" s="143" t="str">
        <f t="shared" si="3"/>
        <v/>
      </c>
      <c r="F14" s="125"/>
      <c r="G14" s="125"/>
      <c r="H14" s="125">
        <f t="shared" si="4"/>
        <v>0</v>
      </c>
    </row>
    <row r="15" spans="1:9" x14ac:dyDescent="0.3">
      <c r="A15" s="28" t="s">
        <v>303</v>
      </c>
      <c r="B15" s="125" t="str">
        <f t="shared" si="0"/>
        <v/>
      </c>
      <c r="C15" s="125" t="str">
        <f t="shared" si="1"/>
        <v xml:space="preserve">, </v>
      </c>
      <c r="D15" s="125" t="str">
        <f t="shared" si="2"/>
        <v/>
      </c>
      <c r="E15" s="143" t="str">
        <f t="shared" si="3"/>
        <v/>
      </c>
      <c r="F15" s="125"/>
      <c r="G15" s="125"/>
      <c r="H15" s="125">
        <f t="shared" si="4"/>
        <v>0</v>
      </c>
    </row>
    <row r="16" spans="1:9" x14ac:dyDescent="0.3">
      <c r="A16" s="28" t="s">
        <v>304</v>
      </c>
      <c r="B16" s="125" t="str">
        <f t="shared" si="0"/>
        <v/>
      </c>
      <c r="C16" s="125" t="str">
        <f t="shared" si="1"/>
        <v xml:space="preserve">, </v>
      </c>
      <c r="D16" s="125" t="str">
        <f t="shared" si="2"/>
        <v/>
      </c>
      <c r="E16" s="143" t="str">
        <f t="shared" si="3"/>
        <v/>
      </c>
      <c r="F16" s="125"/>
      <c r="G16" s="125"/>
      <c r="H16" s="125">
        <f t="shared" si="4"/>
        <v>0</v>
      </c>
    </row>
    <row r="17" spans="1:8" x14ac:dyDescent="0.3">
      <c r="A17" s="28" t="s">
        <v>305</v>
      </c>
      <c r="B17" s="125" t="str">
        <f t="shared" si="0"/>
        <v/>
      </c>
      <c r="C17" s="125" t="str">
        <f t="shared" si="1"/>
        <v xml:space="preserve">, </v>
      </c>
      <c r="D17" s="125" t="str">
        <f t="shared" si="2"/>
        <v/>
      </c>
      <c r="E17" s="143" t="str">
        <f t="shared" si="3"/>
        <v/>
      </c>
      <c r="F17" s="125"/>
      <c r="G17" s="125"/>
      <c r="H17" s="125">
        <f t="shared" si="4"/>
        <v>0</v>
      </c>
    </row>
    <row r="18" spans="1:8" x14ac:dyDescent="0.3">
      <c r="A18" s="28" t="s">
        <v>306</v>
      </c>
      <c r="B18" s="125" t="str">
        <f t="shared" si="0"/>
        <v/>
      </c>
      <c r="C18" s="125" t="str">
        <f t="shared" si="1"/>
        <v xml:space="preserve">, </v>
      </c>
      <c r="D18" s="125" t="str">
        <f t="shared" si="2"/>
        <v/>
      </c>
      <c r="E18" s="143" t="str">
        <f t="shared" si="3"/>
        <v/>
      </c>
      <c r="F18" s="125"/>
      <c r="G18" s="125"/>
      <c r="H18" s="125">
        <f t="shared" si="4"/>
        <v>0</v>
      </c>
    </row>
    <row r="19" spans="1:8" x14ac:dyDescent="0.3">
      <c r="A19" s="28" t="s">
        <v>307</v>
      </c>
      <c r="B19" s="125" t="str">
        <f t="shared" si="0"/>
        <v/>
      </c>
      <c r="C19" s="125" t="str">
        <f t="shared" si="1"/>
        <v xml:space="preserve">, </v>
      </c>
      <c r="D19" s="125" t="str">
        <f t="shared" si="2"/>
        <v/>
      </c>
      <c r="E19" s="143" t="str">
        <f t="shared" si="3"/>
        <v/>
      </c>
      <c r="F19" s="125"/>
      <c r="G19" s="125"/>
      <c r="H19" s="125">
        <f t="shared" si="4"/>
        <v>0</v>
      </c>
    </row>
    <row r="20" spans="1:8" x14ac:dyDescent="0.3">
      <c r="A20" s="28" t="s">
        <v>308</v>
      </c>
      <c r="B20" s="125" t="str">
        <f t="shared" si="0"/>
        <v/>
      </c>
      <c r="C20" s="125" t="str">
        <f t="shared" si="1"/>
        <v xml:space="preserve">, </v>
      </c>
      <c r="D20" s="125" t="str">
        <f t="shared" si="2"/>
        <v/>
      </c>
      <c r="E20" s="143" t="str">
        <f t="shared" si="3"/>
        <v/>
      </c>
      <c r="F20" s="125"/>
      <c r="G20" s="125"/>
      <c r="H20" s="125">
        <f t="shared" si="4"/>
        <v>0</v>
      </c>
    </row>
    <row r="21" spans="1:8" x14ac:dyDescent="0.3">
      <c r="A21" s="28" t="s">
        <v>309</v>
      </c>
      <c r="B21" s="125" t="str">
        <f t="shared" si="0"/>
        <v/>
      </c>
      <c r="C21" s="125" t="str">
        <f t="shared" si="1"/>
        <v xml:space="preserve">, </v>
      </c>
      <c r="D21" s="125" t="str">
        <f t="shared" si="2"/>
        <v/>
      </c>
      <c r="E21" s="143" t="str">
        <f t="shared" si="3"/>
        <v/>
      </c>
      <c r="F21" s="125"/>
      <c r="G21" s="125"/>
      <c r="H21" s="125">
        <f t="shared" si="4"/>
        <v>0</v>
      </c>
    </row>
    <row r="22" spans="1:8" x14ac:dyDescent="0.3">
      <c r="A22" s="28" t="s">
        <v>310</v>
      </c>
      <c r="B22" s="125" t="str">
        <f t="shared" si="0"/>
        <v/>
      </c>
      <c r="C22" s="125" t="str">
        <f t="shared" si="1"/>
        <v xml:space="preserve">, </v>
      </c>
      <c r="D22" s="125" t="str">
        <f t="shared" si="2"/>
        <v/>
      </c>
      <c r="E22" s="143" t="str">
        <f t="shared" si="3"/>
        <v/>
      </c>
      <c r="F22" s="125"/>
      <c r="G22" s="125"/>
      <c r="H22" s="125">
        <f t="shared" si="4"/>
        <v>0</v>
      </c>
    </row>
    <row r="23" spans="1:8" x14ac:dyDescent="0.3">
      <c r="A23" s="28" t="s">
        <v>311</v>
      </c>
      <c r="B23" s="125" t="str">
        <f t="shared" si="0"/>
        <v/>
      </c>
      <c r="C23" s="125" t="str">
        <f t="shared" si="1"/>
        <v xml:space="preserve">, </v>
      </c>
      <c r="D23" s="125" t="str">
        <f t="shared" si="2"/>
        <v/>
      </c>
      <c r="E23" s="143" t="str">
        <f t="shared" si="3"/>
        <v/>
      </c>
      <c r="F23" s="125"/>
      <c r="G23" s="125"/>
      <c r="H23" s="125">
        <f t="shared" si="4"/>
        <v>0</v>
      </c>
    </row>
    <row r="24" spans="1:8" x14ac:dyDescent="0.3">
      <c r="A24" s="28" t="s">
        <v>312</v>
      </c>
      <c r="B24" s="125" t="str">
        <f t="shared" si="0"/>
        <v/>
      </c>
      <c r="C24" s="125" t="str">
        <f t="shared" si="1"/>
        <v xml:space="preserve">, </v>
      </c>
      <c r="D24" s="125" t="str">
        <f t="shared" si="2"/>
        <v/>
      </c>
      <c r="E24" s="143" t="str">
        <f t="shared" si="3"/>
        <v/>
      </c>
      <c r="F24" s="125"/>
      <c r="G24" s="125"/>
      <c r="H24" s="125">
        <f t="shared" si="4"/>
        <v>0</v>
      </c>
    </row>
    <row r="25" spans="1:8" x14ac:dyDescent="0.3">
      <c r="A25" s="28" t="s">
        <v>313</v>
      </c>
      <c r="B25" s="125" t="str">
        <f t="shared" si="0"/>
        <v/>
      </c>
      <c r="C25" s="125" t="str">
        <f t="shared" si="1"/>
        <v xml:space="preserve">, </v>
      </c>
      <c r="D25" s="125" t="str">
        <f t="shared" si="2"/>
        <v/>
      </c>
      <c r="E25" s="143" t="str">
        <f t="shared" si="3"/>
        <v/>
      </c>
      <c r="F25" s="125"/>
      <c r="G25" s="125"/>
      <c r="H25" s="125">
        <f t="shared" si="4"/>
        <v>0</v>
      </c>
    </row>
    <row r="26" spans="1:8" x14ac:dyDescent="0.3">
      <c r="A26" s="28" t="s">
        <v>314</v>
      </c>
      <c r="B26" s="125" t="str">
        <f t="shared" si="0"/>
        <v/>
      </c>
      <c r="C26" s="125" t="str">
        <f t="shared" si="1"/>
        <v xml:space="preserve">, </v>
      </c>
      <c r="D26" s="125" t="str">
        <f t="shared" si="2"/>
        <v/>
      </c>
      <c r="E26" s="143" t="str">
        <f t="shared" si="3"/>
        <v/>
      </c>
      <c r="F26" s="125"/>
      <c r="G26" s="125"/>
      <c r="H26" s="125">
        <f t="shared" si="4"/>
        <v>0</v>
      </c>
    </row>
    <row r="27" spans="1:8" x14ac:dyDescent="0.3">
      <c r="A27" s="28" t="s">
        <v>315</v>
      </c>
      <c r="B27" s="125" t="str">
        <f t="shared" si="0"/>
        <v/>
      </c>
      <c r="C27" s="125" t="str">
        <f t="shared" si="1"/>
        <v xml:space="preserve">, </v>
      </c>
      <c r="D27" s="125" t="str">
        <f t="shared" si="2"/>
        <v/>
      </c>
      <c r="E27" s="143" t="str">
        <f t="shared" si="3"/>
        <v/>
      </c>
      <c r="F27" s="125"/>
      <c r="G27" s="125"/>
      <c r="H27" s="125">
        <f t="shared" si="4"/>
        <v>0</v>
      </c>
    </row>
    <row r="28" spans="1:8" x14ac:dyDescent="0.3">
      <c r="A28" s="28" t="s">
        <v>316</v>
      </c>
      <c r="B28" s="125" t="str">
        <f t="shared" si="0"/>
        <v/>
      </c>
      <c r="C28" s="125" t="str">
        <f t="shared" si="1"/>
        <v xml:space="preserve">, </v>
      </c>
      <c r="D28" s="125" t="str">
        <f t="shared" si="2"/>
        <v/>
      </c>
      <c r="E28" s="143" t="str">
        <f t="shared" si="3"/>
        <v/>
      </c>
      <c r="F28" s="125"/>
      <c r="G28" s="125"/>
      <c r="H28" s="125">
        <f t="shared" si="4"/>
        <v>0</v>
      </c>
    </row>
    <row r="29" spans="1:8" x14ac:dyDescent="0.3">
      <c r="A29" s="28" t="s">
        <v>317</v>
      </c>
      <c r="B29" s="125" t="str">
        <f t="shared" si="0"/>
        <v/>
      </c>
      <c r="C29" s="125" t="str">
        <f t="shared" si="1"/>
        <v xml:space="preserve">, </v>
      </c>
      <c r="D29" s="125" t="str">
        <f t="shared" si="2"/>
        <v/>
      </c>
      <c r="E29" s="143" t="str">
        <f t="shared" si="3"/>
        <v/>
      </c>
      <c r="F29" s="125"/>
      <c r="G29" s="125"/>
      <c r="H29" s="125">
        <f t="shared" si="4"/>
        <v>0</v>
      </c>
    </row>
    <row r="30" spans="1:8" x14ac:dyDescent="0.3">
      <c r="A30" s="28" t="s">
        <v>318</v>
      </c>
      <c r="B30" s="125" t="str">
        <f t="shared" si="0"/>
        <v/>
      </c>
      <c r="C30" s="125" t="str">
        <f t="shared" si="1"/>
        <v xml:space="preserve">, </v>
      </c>
      <c r="D30" s="125" t="str">
        <f t="shared" si="2"/>
        <v/>
      </c>
      <c r="E30" s="143" t="str">
        <f t="shared" si="3"/>
        <v/>
      </c>
      <c r="F30" s="125"/>
      <c r="G30" s="125"/>
      <c r="H30" s="125">
        <f t="shared" si="4"/>
        <v>0</v>
      </c>
    </row>
    <row r="31" spans="1:8" x14ac:dyDescent="0.3">
      <c r="A31" s="28" t="s">
        <v>319</v>
      </c>
      <c r="B31" s="125" t="str">
        <f t="shared" si="0"/>
        <v/>
      </c>
      <c r="C31" s="125" t="str">
        <f t="shared" si="1"/>
        <v xml:space="preserve">, </v>
      </c>
      <c r="D31" s="125" t="str">
        <f t="shared" si="2"/>
        <v/>
      </c>
      <c r="E31" s="143" t="str">
        <f t="shared" si="3"/>
        <v/>
      </c>
      <c r="F31" s="125"/>
      <c r="G31" s="125"/>
      <c r="H31" s="125">
        <f t="shared" si="4"/>
        <v>0</v>
      </c>
    </row>
    <row r="32" spans="1:8" x14ac:dyDescent="0.3">
      <c r="A32" s="28" t="s">
        <v>320</v>
      </c>
      <c r="B32" s="125" t="str">
        <f t="shared" si="0"/>
        <v/>
      </c>
      <c r="C32" s="125" t="str">
        <f t="shared" si="1"/>
        <v xml:space="preserve">, </v>
      </c>
      <c r="D32" s="125" t="str">
        <f t="shared" si="2"/>
        <v/>
      </c>
      <c r="E32" s="143" t="str">
        <f t="shared" si="3"/>
        <v/>
      </c>
      <c r="F32" s="125"/>
      <c r="G32" s="125"/>
      <c r="H32" s="125">
        <f t="shared" si="4"/>
        <v>0</v>
      </c>
    </row>
    <row r="33" spans="1:8" x14ac:dyDescent="0.3">
      <c r="A33" s="28" t="s">
        <v>321</v>
      </c>
      <c r="B33" s="125" t="str">
        <f t="shared" si="0"/>
        <v/>
      </c>
      <c r="C33" s="125" t="str">
        <f t="shared" si="1"/>
        <v xml:space="preserve">, </v>
      </c>
      <c r="D33" s="125" t="str">
        <f t="shared" si="2"/>
        <v/>
      </c>
      <c r="E33" s="143" t="str">
        <f t="shared" si="3"/>
        <v/>
      </c>
      <c r="F33" s="125"/>
      <c r="G33" s="125"/>
      <c r="H33" s="125">
        <f t="shared" si="4"/>
        <v>0</v>
      </c>
    </row>
    <row r="34" spans="1:8" x14ac:dyDescent="0.3">
      <c r="A34" s="28" t="s">
        <v>322</v>
      </c>
      <c r="B34" s="125" t="str">
        <f t="shared" si="0"/>
        <v/>
      </c>
      <c r="C34" s="125" t="str">
        <f t="shared" si="1"/>
        <v xml:space="preserve">, </v>
      </c>
      <c r="D34" s="125" t="str">
        <f t="shared" si="2"/>
        <v/>
      </c>
      <c r="E34" s="143" t="str">
        <f t="shared" si="3"/>
        <v/>
      </c>
      <c r="F34" s="125"/>
      <c r="G34" s="125"/>
      <c r="H34" s="125">
        <f t="shared" si="4"/>
        <v>0</v>
      </c>
    </row>
    <row r="35" spans="1:8" x14ac:dyDescent="0.3">
      <c r="A35" s="28" t="s">
        <v>323</v>
      </c>
      <c r="B35" s="125" t="str">
        <f t="shared" si="0"/>
        <v/>
      </c>
      <c r="C35" s="125" t="str">
        <f t="shared" si="1"/>
        <v xml:space="preserve">, </v>
      </c>
      <c r="D35" s="125" t="str">
        <f t="shared" si="2"/>
        <v/>
      </c>
      <c r="E35" s="143" t="str">
        <f t="shared" si="3"/>
        <v/>
      </c>
      <c r="F35" s="125"/>
      <c r="G35" s="125"/>
      <c r="H35" s="125">
        <f t="shared" si="4"/>
        <v>0</v>
      </c>
    </row>
    <row r="36" spans="1:8" x14ac:dyDescent="0.3">
      <c r="A36" s="28" t="s">
        <v>324</v>
      </c>
      <c r="B36" s="125" t="str">
        <f t="shared" si="0"/>
        <v/>
      </c>
      <c r="C36" s="125" t="str">
        <f t="shared" si="1"/>
        <v xml:space="preserve">, </v>
      </c>
      <c r="D36" s="125" t="str">
        <f t="shared" si="2"/>
        <v/>
      </c>
      <c r="E36" s="143" t="str">
        <f t="shared" si="3"/>
        <v/>
      </c>
      <c r="F36" s="125"/>
      <c r="G36" s="125"/>
      <c r="H36" s="125">
        <f t="shared" si="4"/>
        <v>0</v>
      </c>
    </row>
    <row r="37" spans="1:8" x14ac:dyDescent="0.3">
      <c r="A37" s="28" t="s">
        <v>325</v>
      </c>
      <c r="B37" s="125" t="str">
        <f t="shared" si="0"/>
        <v/>
      </c>
      <c r="C37" s="125" t="str">
        <f t="shared" si="1"/>
        <v xml:space="preserve">, </v>
      </c>
      <c r="D37" s="125" t="str">
        <f t="shared" si="2"/>
        <v/>
      </c>
      <c r="E37" s="143" t="str">
        <f t="shared" si="3"/>
        <v/>
      </c>
      <c r="F37" s="125"/>
      <c r="G37" s="125"/>
      <c r="H37" s="125">
        <f t="shared" si="4"/>
        <v>0</v>
      </c>
    </row>
    <row r="38" spans="1:8" x14ac:dyDescent="0.3">
      <c r="A38" s="28" t="s">
        <v>326</v>
      </c>
      <c r="B38" s="125" t="str">
        <f t="shared" si="0"/>
        <v/>
      </c>
      <c r="C38" s="125" t="str">
        <f t="shared" si="1"/>
        <v xml:space="preserve">, </v>
      </c>
      <c r="D38" s="125" t="str">
        <f t="shared" si="2"/>
        <v/>
      </c>
      <c r="E38" s="143" t="str">
        <f t="shared" si="3"/>
        <v/>
      </c>
      <c r="F38" s="125"/>
      <c r="G38" s="125"/>
      <c r="H38" s="125">
        <f t="shared" si="4"/>
        <v>0</v>
      </c>
    </row>
    <row r="39" spans="1:8" x14ac:dyDescent="0.3">
      <c r="A39" s="28" t="s">
        <v>327</v>
      </c>
      <c r="B39" s="125" t="str">
        <f t="shared" si="0"/>
        <v/>
      </c>
      <c r="C39" s="125" t="str">
        <f t="shared" si="1"/>
        <v xml:space="preserve">, </v>
      </c>
      <c r="D39" s="125" t="str">
        <f t="shared" si="2"/>
        <v/>
      </c>
      <c r="E39" s="143" t="str">
        <f t="shared" si="3"/>
        <v/>
      </c>
      <c r="F39" s="125"/>
      <c r="G39" s="125"/>
      <c r="H39" s="125">
        <f t="shared" si="4"/>
        <v>0</v>
      </c>
    </row>
    <row r="40" spans="1:8" x14ac:dyDescent="0.3">
      <c r="A40" s="28" t="s">
        <v>328</v>
      </c>
      <c r="B40" s="125" t="str">
        <f t="shared" si="0"/>
        <v/>
      </c>
      <c r="C40" s="125" t="str">
        <f t="shared" si="1"/>
        <v xml:space="preserve">, </v>
      </c>
      <c r="D40" s="125" t="str">
        <f t="shared" si="2"/>
        <v/>
      </c>
      <c r="E40" s="143" t="str">
        <f t="shared" si="3"/>
        <v/>
      </c>
      <c r="F40" s="125"/>
      <c r="G40" s="125"/>
      <c r="H40" s="125">
        <f t="shared" si="4"/>
        <v>0</v>
      </c>
    </row>
    <row r="41" spans="1:8" x14ac:dyDescent="0.3">
      <c r="A41" s="28" t="s">
        <v>329</v>
      </c>
      <c r="B41" s="125" t="str">
        <f t="shared" si="0"/>
        <v/>
      </c>
      <c r="C41" s="125" t="str">
        <f t="shared" si="1"/>
        <v xml:space="preserve">, </v>
      </c>
      <c r="D41" s="125" t="str">
        <f t="shared" si="2"/>
        <v/>
      </c>
      <c r="E41" s="143" t="str">
        <f t="shared" si="3"/>
        <v/>
      </c>
      <c r="F41" s="125"/>
      <c r="G41" s="125"/>
      <c r="H41" s="125">
        <f t="shared" si="4"/>
        <v>0</v>
      </c>
    </row>
    <row r="42" spans="1:8" x14ac:dyDescent="0.3">
      <c r="A42" s="28" t="s">
        <v>330</v>
      </c>
      <c r="B42" s="125" t="str">
        <f t="shared" si="0"/>
        <v/>
      </c>
      <c r="C42" s="125" t="str">
        <f t="shared" si="1"/>
        <v xml:space="preserve">, </v>
      </c>
      <c r="D42" s="125" t="str">
        <f t="shared" si="2"/>
        <v/>
      </c>
      <c r="E42" s="143" t="str">
        <f t="shared" si="3"/>
        <v/>
      </c>
      <c r="F42" s="125"/>
      <c r="G42" s="125"/>
      <c r="H42" s="125">
        <f t="shared" si="4"/>
        <v>0</v>
      </c>
    </row>
    <row r="43" spans="1:8" x14ac:dyDescent="0.3">
      <c r="A43" s="28" t="s">
        <v>331</v>
      </c>
      <c r="B43" s="125" t="str">
        <f t="shared" si="0"/>
        <v/>
      </c>
      <c r="C43" s="125" t="str">
        <f t="shared" si="1"/>
        <v xml:space="preserve">, </v>
      </c>
      <c r="D43" s="125" t="str">
        <f t="shared" si="2"/>
        <v/>
      </c>
      <c r="E43" s="143" t="str">
        <f t="shared" si="3"/>
        <v/>
      </c>
      <c r="F43" s="125"/>
      <c r="G43" s="125"/>
      <c r="H43" s="125">
        <f t="shared" si="4"/>
        <v>0</v>
      </c>
    </row>
    <row r="44" spans="1:8" x14ac:dyDescent="0.3">
      <c r="A44" s="28" t="s">
        <v>332</v>
      </c>
      <c r="B44" s="125" t="str">
        <f t="shared" si="0"/>
        <v/>
      </c>
      <c r="C44" s="125" t="str">
        <f t="shared" si="1"/>
        <v xml:space="preserve">, </v>
      </c>
      <c r="D44" s="125" t="str">
        <f t="shared" si="2"/>
        <v/>
      </c>
      <c r="E44" s="143" t="str">
        <f t="shared" si="3"/>
        <v/>
      </c>
      <c r="F44" s="125"/>
      <c r="G44" s="125"/>
      <c r="H44" s="125">
        <f t="shared" si="4"/>
        <v>0</v>
      </c>
    </row>
    <row r="45" spans="1:8" x14ac:dyDescent="0.3">
      <c r="A45" s="28" t="s">
        <v>333</v>
      </c>
      <c r="B45" s="125" t="str">
        <f t="shared" si="0"/>
        <v/>
      </c>
      <c r="C45" s="125" t="str">
        <f t="shared" si="1"/>
        <v xml:space="preserve">, </v>
      </c>
      <c r="D45" s="125" t="str">
        <f t="shared" si="2"/>
        <v/>
      </c>
      <c r="E45" s="143" t="str">
        <f t="shared" si="3"/>
        <v/>
      </c>
      <c r="F45" s="125"/>
      <c r="G45" s="125"/>
      <c r="H45" s="125">
        <f t="shared" si="4"/>
        <v>0</v>
      </c>
    </row>
    <row r="46" spans="1:8" x14ac:dyDescent="0.3">
      <c r="A46" s="28" t="s">
        <v>334</v>
      </c>
      <c r="B46" s="125" t="str">
        <f t="shared" si="0"/>
        <v/>
      </c>
      <c r="C46" s="125" t="str">
        <f t="shared" si="1"/>
        <v xml:space="preserve">, </v>
      </c>
      <c r="D46" s="125" t="str">
        <f t="shared" si="2"/>
        <v/>
      </c>
      <c r="E46" s="143" t="str">
        <f t="shared" si="3"/>
        <v/>
      </c>
      <c r="F46" s="125"/>
      <c r="G46" s="125"/>
      <c r="H46" s="125">
        <f t="shared" si="4"/>
        <v>0</v>
      </c>
    </row>
    <row r="47" spans="1:8" x14ac:dyDescent="0.3">
      <c r="A47" s="28" t="s">
        <v>335</v>
      </c>
      <c r="B47" s="125" t="str">
        <f t="shared" si="0"/>
        <v/>
      </c>
      <c r="C47" s="125" t="str">
        <f t="shared" si="1"/>
        <v xml:space="preserve">, </v>
      </c>
      <c r="D47" s="125" t="str">
        <f t="shared" si="2"/>
        <v/>
      </c>
      <c r="E47" s="143" t="str">
        <f t="shared" si="3"/>
        <v/>
      </c>
      <c r="F47" s="125"/>
      <c r="G47" s="125"/>
      <c r="H47" s="125">
        <f t="shared" si="4"/>
        <v>0</v>
      </c>
    </row>
    <row r="48" spans="1:8" x14ac:dyDescent="0.3">
      <c r="A48" s="28" t="s">
        <v>336</v>
      </c>
      <c r="B48" s="125" t="str">
        <f t="shared" si="0"/>
        <v/>
      </c>
      <c r="C48" s="125" t="str">
        <f t="shared" si="1"/>
        <v xml:space="preserve">, </v>
      </c>
      <c r="D48" s="125" t="str">
        <f t="shared" si="2"/>
        <v/>
      </c>
      <c r="E48" s="143" t="str">
        <f t="shared" si="3"/>
        <v/>
      </c>
      <c r="F48" s="125"/>
      <c r="G48" s="125"/>
      <c r="H48" s="125">
        <f t="shared" si="4"/>
        <v>0</v>
      </c>
    </row>
    <row r="49" spans="1:8" x14ac:dyDescent="0.3">
      <c r="A49" s="28" t="s">
        <v>337</v>
      </c>
      <c r="B49" s="125" t="str">
        <f t="shared" si="0"/>
        <v/>
      </c>
      <c r="C49" s="125" t="str">
        <f t="shared" si="1"/>
        <v xml:space="preserve">, </v>
      </c>
      <c r="D49" s="125" t="str">
        <f t="shared" si="2"/>
        <v/>
      </c>
      <c r="E49" s="143" t="str">
        <f t="shared" si="3"/>
        <v/>
      </c>
      <c r="F49" s="125"/>
      <c r="G49" s="125"/>
      <c r="H49" s="125">
        <f t="shared" si="4"/>
        <v>0</v>
      </c>
    </row>
    <row r="50" spans="1:8" x14ac:dyDescent="0.3">
      <c r="A50" s="28" t="s">
        <v>338</v>
      </c>
      <c r="B50" s="125" t="str">
        <f t="shared" ref="B50:B97" si="5">IF(LEN(VLOOKUP($A50,playerDetails,7,FALSE))=0,"",VLOOKUP($A50,playerDetails,7,FALSE))</f>
        <v/>
      </c>
      <c r="C50" s="125" t="str">
        <f t="shared" ref="C50:C97" si="6">IF(LEN(VLOOKUP($A50,playerDetails,9,FALSE))=0,"",VLOOKUP($A50,playerDetails,9,FALSE))</f>
        <v xml:space="preserve">, </v>
      </c>
      <c r="D50" s="125" t="str">
        <f t="shared" si="2"/>
        <v/>
      </c>
      <c r="E50" s="143" t="str">
        <f t="shared" si="3"/>
        <v/>
      </c>
      <c r="F50" s="125"/>
      <c r="G50" s="125"/>
      <c r="H50" s="125">
        <f t="shared" ref="H50:H97" si="7">VLOOKUP(LEFT($A50,1),TeamLookup,2,FALSE)</f>
        <v>0</v>
      </c>
    </row>
    <row r="51" spans="1:8" x14ac:dyDescent="0.3">
      <c r="A51" s="28" t="s">
        <v>339</v>
      </c>
      <c r="B51" s="125" t="str">
        <f t="shared" si="5"/>
        <v/>
      </c>
      <c r="C51" s="125" t="str">
        <f t="shared" si="6"/>
        <v xml:space="preserve">, </v>
      </c>
      <c r="D51" s="125" t="str">
        <f t="shared" si="2"/>
        <v/>
      </c>
      <c r="E51" s="143" t="str">
        <f t="shared" si="3"/>
        <v/>
      </c>
      <c r="F51" s="125"/>
      <c r="G51" s="125"/>
      <c r="H51" s="125">
        <f t="shared" si="7"/>
        <v>0</v>
      </c>
    </row>
    <row r="52" spans="1:8" x14ac:dyDescent="0.3">
      <c r="A52" s="28" t="s">
        <v>340</v>
      </c>
      <c r="B52" s="125" t="str">
        <f t="shared" si="5"/>
        <v/>
      </c>
      <c r="C52" s="125" t="str">
        <f t="shared" si="6"/>
        <v xml:space="preserve">, </v>
      </c>
      <c r="D52" s="125" t="str">
        <f t="shared" si="2"/>
        <v/>
      </c>
      <c r="E52" s="143" t="str">
        <f t="shared" si="3"/>
        <v/>
      </c>
      <c r="F52" s="125"/>
      <c r="G52" s="125"/>
      <c r="H52" s="125">
        <f t="shared" si="7"/>
        <v>0</v>
      </c>
    </row>
    <row r="53" spans="1:8" x14ac:dyDescent="0.3">
      <c r="A53" s="28" t="s">
        <v>341</v>
      </c>
      <c r="B53" s="125" t="str">
        <f t="shared" si="5"/>
        <v/>
      </c>
      <c r="C53" s="125" t="str">
        <f t="shared" si="6"/>
        <v xml:space="preserve">, </v>
      </c>
      <c r="D53" s="125" t="str">
        <f t="shared" si="2"/>
        <v/>
      </c>
      <c r="E53" s="143" t="str">
        <f t="shared" si="3"/>
        <v/>
      </c>
      <c r="F53" s="125"/>
      <c r="G53" s="125"/>
      <c r="H53" s="125">
        <f t="shared" si="7"/>
        <v>0</v>
      </c>
    </row>
    <row r="54" spans="1:8" x14ac:dyDescent="0.3">
      <c r="A54" s="28" t="s">
        <v>342</v>
      </c>
      <c r="B54" s="125" t="str">
        <f t="shared" si="5"/>
        <v/>
      </c>
      <c r="C54" s="125" t="str">
        <f t="shared" si="6"/>
        <v xml:space="preserve">, </v>
      </c>
      <c r="D54" s="125" t="str">
        <f t="shared" si="2"/>
        <v/>
      </c>
      <c r="E54" s="143" t="str">
        <f t="shared" si="3"/>
        <v/>
      </c>
      <c r="F54" s="125"/>
      <c r="G54" s="125"/>
      <c r="H54" s="125">
        <f t="shared" si="7"/>
        <v>0</v>
      </c>
    </row>
    <row r="55" spans="1:8" x14ac:dyDescent="0.3">
      <c r="A55" s="28" t="s">
        <v>343</v>
      </c>
      <c r="B55" s="125" t="str">
        <f t="shared" si="5"/>
        <v/>
      </c>
      <c r="C55" s="125" t="str">
        <f t="shared" si="6"/>
        <v xml:space="preserve">, </v>
      </c>
      <c r="D55" s="125" t="str">
        <f t="shared" si="2"/>
        <v/>
      </c>
      <c r="E55" s="143" t="str">
        <f t="shared" si="3"/>
        <v/>
      </c>
      <c r="F55" s="125"/>
      <c r="G55" s="125"/>
      <c r="H55" s="125">
        <f t="shared" si="7"/>
        <v>0</v>
      </c>
    </row>
    <row r="56" spans="1:8" x14ac:dyDescent="0.3">
      <c r="A56" s="28" t="s">
        <v>344</v>
      </c>
      <c r="B56" s="125" t="str">
        <f t="shared" si="5"/>
        <v/>
      </c>
      <c r="C56" s="125" t="str">
        <f t="shared" si="6"/>
        <v xml:space="preserve">, </v>
      </c>
      <c r="D56" s="125" t="str">
        <f t="shared" si="2"/>
        <v/>
      </c>
      <c r="E56" s="143" t="str">
        <f t="shared" si="3"/>
        <v/>
      </c>
      <c r="F56" s="125"/>
      <c r="G56" s="125"/>
      <c r="H56" s="125">
        <f t="shared" si="7"/>
        <v>0</v>
      </c>
    </row>
    <row r="57" spans="1:8" x14ac:dyDescent="0.3">
      <c r="A57" s="28" t="s">
        <v>345</v>
      </c>
      <c r="B57" s="125" t="str">
        <f t="shared" si="5"/>
        <v/>
      </c>
      <c r="C57" s="125" t="str">
        <f t="shared" si="6"/>
        <v xml:space="preserve">, </v>
      </c>
      <c r="D57" s="125" t="str">
        <f t="shared" si="2"/>
        <v/>
      </c>
      <c r="E57" s="143" t="str">
        <f t="shared" si="3"/>
        <v/>
      </c>
      <c r="F57" s="125"/>
      <c r="G57" s="125"/>
      <c r="H57" s="125">
        <f t="shared" si="7"/>
        <v>0</v>
      </c>
    </row>
    <row r="58" spans="1:8" x14ac:dyDescent="0.3">
      <c r="A58" s="28" t="s">
        <v>346</v>
      </c>
      <c r="B58" s="125" t="str">
        <f t="shared" si="5"/>
        <v/>
      </c>
      <c r="C58" s="125" t="str">
        <f t="shared" si="6"/>
        <v xml:space="preserve">, </v>
      </c>
      <c r="D58" s="125" t="str">
        <f t="shared" si="2"/>
        <v/>
      </c>
      <c r="E58" s="143" t="str">
        <f t="shared" si="3"/>
        <v/>
      </c>
      <c r="F58" s="125"/>
      <c r="G58" s="125"/>
      <c r="H58" s="125">
        <f t="shared" si="7"/>
        <v>0</v>
      </c>
    </row>
    <row r="59" spans="1:8" x14ac:dyDescent="0.3">
      <c r="A59" s="28" t="s">
        <v>347</v>
      </c>
      <c r="B59" s="125" t="str">
        <f t="shared" si="5"/>
        <v/>
      </c>
      <c r="C59" s="125" t="str">
        <f t="shared" si="6"/>
        <v xml:space="preserve">, </v>
      </c>
      <c r="D59" s="125" t="str">
        <f t="shared" si="2"/>
        <v/>
      </c>
      <c r="E59" s="143" t="str">
        <f t="shared" si="3"/>
        <v/>
      </c>
      <c r="F59" s="125"/>
      <c r="G59" s="125"/>
      <c r="H59" s="125">
        <f t="shared" si="7"/>
        <v>0</v>
      </c>
    </row>
    <row r="60" spans="1:8" x14ac:dyDescent="0.3">
      <c r="A60" s="28" t="s">
        <v>348</v>
      </c>
      <c r="B60" s="125" t="str">
        <f t="shared" si="5"/>
        <v/>
      </c>
      <c r="C60" s="125" t="str">
        <f t="shared" si="6"/>
        <v xml:space="preserve">, </v>
      </c>
      <c r="D60" s="125" t="str">
        <f t="shared" si="2"/>
        <v/>
      </c>
      <c r="E60" s="143" t="str">
        <f t="shared" si="3"/>
        <v/>
      </c>
      <c r="F60" s="125"/>
      <c r="G60" s="125"/>
      <c r="H60" s="125">
        <f t="shared" si="7"/>
        <v>0</v>
      </c>
    </row>
    <row r="61" spans="1:8" x14ac:dyDescent="0.3">
      <c r="A61" s="28" t="s">
        <v>349</v>
      </c>
      <c r="B61" s="125" t="str">
        <f t="shared" si="5"/>
        <v/>
      </c>
      <c r="C61" s="125" t="str">
        <f t="shared" si="6"/>
        <v xml:space="preserve">, </v>
      </c>
      <c r="D61" s="125" t="str">
        <f t="shared" si="2"/>
        <v/>
      </c>
      <c r="E61" s="143" t="str">
        <f t="shared" si="3"/>
        <v/>
      </c>
      <c r="F61" s="125"/>
      <c r="G61" s="125"/>
      <c r="H61" s="125">
        <f t="shared" si="7"/>
        <v>0</v>
      </c>
    </row>
    <row r="62" spans="1:8" x14ac:dyDescent="0.3">
      <c r="A62" s="28" t="s">
        <v>350</v>
      </c>
      <c r="B62" s="125" t="str">
        <f t="shared" si="5"/>
        <v/>
      </c>
      <c r="C62" s="125" t="str">
        <f t="shared" si="6"/>
        <v xml:space="preserve">, </v>
      </c>
      <c r="D62" s="125" t="str">
        <f t="shared" si="2"/>
        <v/>
      </c>
      <c r="E62" s="143" t="str">
        <f t="shared" si="3"/>
        <v/>
      </c>
      <c r="F62" s="125"/>
      <c r="G62" s="125"/>
      <c r="H62" s="125">
        <f t="shared" si="7"/>
        <v>0</v>
      </c>
    </row>
    <row r="63" spans="1:8" x14ac:dyDescent="0.3">
      <c r="A63" s="28" t="s">
        <v>351</v>
      </c>
      <c r="B63" s="125" t="str">
        <f t="shared" si="5"/>
        <v/>
      </c>
      <c r="C63" s="125" t="str">
        <f t="shared" si="6"/>
        <v xml:space="preserve">, </v>
      </c>
      <c r="D63" s="125" t="str">
        <f t="shared" si="2"/>
        <v/>
      </c>
      <c r="E63" s="143" t="str">
        <f t="shared" si="3"/>
        <v/>
      </c>
      <c r="F63" s="125"/>
      <c r="G63" s="125"/>
      <c r="H63" s="125">
        <f t="shared" si="7"/>
        <v>0</v>
      </c>
    </row>
    <row r="64" spans="1:8" x14ac:dyDescent="0.3">
      <c r="A64" s="28" t="s">
        <v>352</v>
      </c>
      <c r="B64" s="125" t="str">
        <f t="shared" si="5"/>
        <v/>
      </c>
      <c r="C64" s="125" t="str">
        <f t="shared" si="6"/>
        <v xml:space="preserve">, </v>
      </c>
      <c r="D64" s="125" t="str">
        <f t="shared" si="2"/>
        <v/>
      </c>
      <c r="E64" s="143" t="str">
        <f t="shared" si="3"/>
        <v/>
      </c>
      <c r="F64" s="125"/>
      <c r="G64" s="125"/>
      <c r="H64" s="125">
        <f t="shared" si="7"/>
        <v>0</v>
      </c>
    </row>
    <row r="65" spans="1:8" x14ac:dyDescent="0.3">
      <c r="A65" s="28" t="s">
        <v>353</v>
      </c>
      <c r="B65" s="125" t="str">
        <f t="shared" si="5"/>
        <v/>
      </c>
      <c r="C65" s="125" t="str">
        <f t="shared" si="6"/>
        <v xml:space="preserve">, </v>
      </c>
      <c r="D65" s="125" t="str">
        <f t="shared" si="2"/>
        <v/>
      </c>
      <c r="E65" s="143" t="str">
        <f t="shared" si="3"/>
        <v/>
      </c>
      <c r="F65" s="125"/>
      <c r="G65" s="125"/>
      <c r="H65" s="125">
        <f t="shared" si="7"/>
        <v>0</v>
      </c>
    </row>
    <row r="66" spans="1:8" x14ac:dyDescent="0.3">
      <c r="A66" s="28" t="s">
        <v>354</v>
      </c>
      <c r="B66" s="125" t="str">
        <f t="shared" si="5"/>
        <v/>
      </c>
      <c r="C66" s="125" t="str">
        <f t="shared" si="6"/>
        <v xml:space="preserve">, </v>
      </c>
      <c r="D66" s="125" t="str">
        <f t="shared" ref="D66:D129" si="8">IF(LEN(VLOOKUP($A66,playerDetails,6,FALSE))=0,"",VLOOKUP($A66,playerDetails,6,FALSE))</f>
        <v/>
      </c>
      <c r="E66" s="143" t="str">
        <f t="shared" ref="E66:E129" si="9">IF(LEN(VLOOKUP($A66,playerDetails,5,FALSE))=0,"",VLOOKUP($A66,playerDetails,5,FALSE))</f>
        <v/>
      </c>
      <c r="F66" s="125"/>
      <c r="G66" s="125"/>
      <c r="H66" s="125">
        <f t="shared" si="7"/>
        <v>0</v>
      </c>
    </row>
    <row r="67" spans="1:8" x14ac:dyDescent="0.3">
      <c r="A67" s="28" t="s">
        <v>355</v>
      </c>
      <c r="B67" s="125" t="str">
        <f t="shared" si="5"/>
        <v/>
      </c>
      <c r="C67" s="125" t="str">
        <f t="shared" si="6"/>
        <v xml:space="preserve">, </v>
      </c>
      <c r="D67" s="125" t="str">
        <f t="shared" si="8"/>
        <v/>
      </c>
      <c r="E67" s="143" t="str">
        <f t="shared" si="9"/>
        <v/>
      </c>
      <c r="F67" s="125"/>
      <c r="G67" s="125"/>
      <c r="H67" s="125">
        <f t="shared" si="7"/>
        <v>0</v>
      </c>
    </row>
    <row r="68" spans="1:8" x14ac:dyDescent="0.3">
      <c r="A68" s="28" t="s">
        <v>356</v>
      </c>
      <c r="B68" s="125" t="str">
        <f t="shared" si="5"/>
        <v/>
      </c>
      <c r="C68" s="125" t="str">
        <f t="shared" si="6"/>
        <v xml:space="preserve">, </v>
      </c>
      <c r="D68" s="125" t="str">
        <f t="shared" si="8"/>
        <v/>
      </c>
      <c r="E68" s="143" t="str">
        <f t="shared" si="9"/>
        <v/>
      </c>
      <c r="F68" s="125"/>
      <c r="G68" s="125"/>
      <c r="H68" s="125">
        <f t="shared" si="7"/>
        <v>0</v>
      </c>
    </row>
    <row r="69" spans="1:8" x14ac:dyDescent="0.3">
      <c r="A69" s="28" t="s">
        <v>357</v>
      </c>
      <c r="B69" s="125" t="str">
        <f t="shared" si="5"/>
        <v/>
      </c>
      <c r="C69" s="125" t="str">
        <f t="shared" si="6"/>
        <v xml:space="preserve">, </v>
      </c>
      <c r="D69" s="125" t="str">
        <f t="shared" si="8"/>
        <v/>
      </c>
      <c r="E69" s="143" t="str">
        <f t="shared" si="9"/>
        <v/>
      </c>
      <c r="F69" s="125"/>
      <c r="G69" s="125"/>
      <c r="H69" s="125">
        <f t="shared" si="7"/>
        <v>0</v>
      </c>
    </row>
    <row r="70" spans="1:8" x14ac:dyDescent="0.3">
      <c r="A70" s="28" t="s">
        <v>358</v>
      </c>
      <c r="B70" s="125" t="str">
        <f t="shared" si="5"/>
        <v/>
      </c>
      <c r="C70" s="125" t="str">
        <f t="shared" si="6"/>
        <v xml:space="preserve">, </v>
      </c>
      <c r="D70" s="125" t="str">
        <f t="shared" si="8"/>
        <v/>
      </c>
      <c r="E70" s="143" t="str">
        <f t="shared" si="9"/>
        <v/>
      </c>
      <c r="F70" s="125"/>
      <c r="G70" s="125"/>
      <c r="H70" s="125">
        <f t="shared" si="7"/>
        <v>0</v>
      </c>
    </row>
    <row r="71" spans="1:8" x14ac:dyDescent="0.3">
      <c r="A71" s="28" t="s">
        <v>359</v>
      </c>
      <c r="B71" s="125" t="str">
        <f t="shared" si="5"/>
        <v/>
      </c>
      <c r="C71" s="125" t="str">
        <f t="shared" si="6"/>
        <v xml:space="preserve">, </v>
      </c>
      <c r="D71" s="125" t="str">
        <f t="shared" si="8"/>
        <v/>
      </c>
      <c r="E71" s="143" t="str">
        <f t="shared" si="9"/>
        <v/>
      </c>
      <c r="F71" s="125"/>
      <c r="G71" s="125"/>
      <c r="H71" s="125">
        <f t="shared" si="7"/>
        <v>0</v>
      </c>
    </row>
    <row r="72" spans="1:8" x14ac:dyDescent="0.3">
      <c r="A72" s="28" t="s">
        <v>360</v>
      </c>
      <c r="B72" s="125" t="str">
        <f t="shared" si="5"/>
        <v/>
      </c>
      <c r="C72" s="125" t="str">
        <f t="shared" si="6"/>
        <v xml:space="preserve">, </v>
      </c>
      <c r="D72" s="125" t="str">
        <f t="shared" si="8"/>
        <v/>
      </c>
      <c r="E72" s="143" t="str">
        <f t="shared" si="9"/>
        <v/>
      </c>
      <c r="F72" s="125"/>
      <c r="G72" s="125"/>
      <c r="H72" s="125">
        <f t="shared" si="7"/>
        <v>0</v>
      </c>
    </row>
    <row r="73" spans="1:8" x14ac:dyDescent="0.3">
      <c r="A73" s="28" t="s">
        <v>361</v>
      </c>
      <c r="B73" s="125" t="str">
        <f t="shared" si="5"/>
        <v/>
      </c>
      <c r="C73" s="125" t="str">
        <f t="shared" si="6"/>
        <v xml:space="preserve">, </v>
      </c>
      <c r="D73" s="125" t="str">
        <f t="shared" si="8"/>
        <v/>
      </c>
      <c r="E73" s="143" t="str">
        <f t="shared" si="9"/>
        <v/>
      </c>
      <c r="F73" s="125"/>
      <c r="G73" s="125"/>
      <c r="H73" s="125">
        <f t="shared" si="7"/>
        <v>0</v>
      </c>
    </row>
    <row r="74" spans="1:8" x14ac:dyDescent="0.3">
      <c r="A74" s="28" t="s">
        <v>362</v>
      </c>
      <c r="B74" s="125" t="str">
        <f t="shared" si="5"/>
        <v/>
      </c>
      <c r="C74" s="125" t="str">
        <f t="shared" si="6"/>
        <v xml:space="preserve">, </v>
      </c>
      <c r="D74" s="125" t="str">
        <f t="shared" si="8"/>
        <v/>
      </c>
      <c r="E74" s="143" t="str">
        <f t="shared" si="9"/>
        <v/>
      </c>
      <c r="F74" s="125"/>
      <c r="G74" s="125"/>
      <c r="H74" s="125">
        <f t="shared" si="7"/>
        <v>0</v>
      </c>
    </row>
    <row r="75" spans="1:8" x14ac:dyDescent="0.3">
      <c r="A75" s="28" t="s">
        <v>363</v>
      </c>
      <c r="B75" s="125" t="str">
        <f t="shared" si="5"/>
        <v/>
      </c>
      <c r="C75" s="125" t="str">
        <f t="shared" si="6"/>
        <v xml:space="preserve">, </v>
      </c>
      <c r="D75" s="125" t="str">
        <f t="shared" si="8"/>
        <v/>
      </c>
      <c r="E75" s="143" t="str">
        <f t="shared" si="9"/>
        <v/>
      </c>
      <c r="F75" s="125"/>
      <c r="G75" s="125"/>
      <c r="H75" s="125">
        <f t="shared" si="7"/>
        <v>0</v>
      </c>
    </row>
    <row r="76" spans="1:8" x14ac:dyDescent="0.3">
      <c r="A76" s="28" t="s">
        <v>364</v>
      </c>
      <c r="B76" s="125" t="str">
        <f t="shared" si="5"/>
        <v/>
      </c>
      <c r="C76" s="125" t="str">
        <f t="shared" si="6"/>
        <v xml:space="preserve">, </v>
      </c>
      <c r="D76" s="125" t="str">
        <f t="shared" si="8"/>
        <v/>
      </c>
      <c r="E76" s="143" t="str">
        <f t="shared" si="9"/>
        <v/>
      </c>
      <c r="F76" s="125"/>
      <c r="G76" s="125"/>
      <c r="H76" s="125">
        <f t="shared" si="7"/>
        <v>0</v>
      </c>
    </row>
    <row r="77" spans="1:8" x14ac:dyDescent="0.3">
      <c r="A77" s="28" t="s">
        <v>365</v>
      </c>
      <c r="B77" s="125" t="str">
        <f t="shared" si="5"/>
        <v/>
      </c>
      <c r="C77" s="125" t="str">
        <f t="shared" si="6"/>
        <v xml:space="preserve">, </v>
      </c>
      <c r="D77" s="125" t="str">
        <f t="shared" si="8"/>
        <v/>
      </c>
      <c r="E77" s="143" t="str">
        <f t="shared" si="9"/>
        <v/>
      </c>
      <c r="F77" s="125"/>
      <c r="G77" s="125"/>
      <c r="H77" s="125">
        <f t="shared" si="7"/>
        <v>0</v>
      </c>
    </row>
    <row r="78" spans="1:8" x14ac:dyDescent="0.3">
      <c r="A78" s="28" t="s">
        <v>366</v>
      </c>
      <c r="B78" s="125" t="str">
        <f t="shared" si="5"/>
        <v/>
      </c>
      <c r="C78" s="125" t="str">
        <f t="shared" si="6"/>
        <v xml:space="preserve">, </v>
      </c>
      <c r="D78" s="125" t="str">
        <f t="shared" si="8"/>
        <v/>
      </c>
      <c r="E78" s="143" t="str">
        <f t="shared" si="9"/>
        <v/>
      </c>
      <c r="F78" s="125"/>
      <c r="G78" s="125"/>
      <c r="H78" s="125">
        <f t="shared" si="7"/>
        <v>0</v>
      </c>
    </row>
    <row r="79" spans="1:8" x14ac:dyDescent="0.3">
      <c r="A79" s="28" t="s">
        <v>367</v>
      </c>
      <c r="B79" s="125" t="str">
        <f t="shared" si="5"/>
        <v/>
      </c>
      <c r="C79" s="125" t="str">
        <f t="shared" si="6"/>
        <v xml:space="preserve">, </v>
      </c>
      <c r="D79" s="125" t="str">
        <f t="shared" si="8"/>
        <v/>
      </c>
      <c r="E79" s="143" t="str">
        <f t="shared" si="9"/>
        <v/>
      </c>
      <c r="F79" s="125"/>
      <c r="G79" s="125"/>
      <c r="H79" s="125">
        <f t="shared" si="7"/>
        <v>0</v>
      </c>
    </row>
    <row r="80" spans="1:8" x14ac:dyDescent="0.3">
      <c r="A80" s="28" t="s">
        <v>368</v>
      </c>
      <c r="B80" s="125" t="str">
        <f t="shared" si="5"/>
        <v/>
      </c>
      <c r="C80" s="125" t="str">
        <f t="shared" si="6"/>
        <v xml:space="preserve">, </v>
      </c>
      <c r="D80" s="125" t="str">
        <f t="shared" si="8"/>
        <v/>
      </c>
      <c r="E80" s="143" t="str">
        <f t="shared" si="9"/>
        <v/>
      </c>
      <c r="F80" s="125"/>
      <c r="G80" s="125"/>
      <c r="H80" s="125">
        <f t="shared" si="7"/>
        <v>0</v>
      </c>
    </row>
    <row r="81" spans="1:8" x14ac:dyDescent="0.3">
      <c r="A81" s="28" t="s">
        <v>369</v>
      </c>
      <c r="B81" s="125" t="str">
        <f t="shared" si="5"/>
        <v/>
      </c>
      <c r="C81" s="125" t="str">
        <f t="shared" si="6"/>
        <v xml:space="preserve">, </v>
      </c>
      <c r="D81" s="125" t="str">
        <f t="shared" si="8"/>
        <v/>
      </c>
      <c r="E81" s="143" t="str">
        <f t="shared" si="9"/>
        <v/>
      </c>
      <c r="F81" s="125"/>
      <c r="G81" s="125"/>
      <c r="H81" s="125">
        <f t="shared" si="7"/>
        <v>0</v>
      </c>
    </row>
    <row r="82" spans="1:8" x14ac:dyDescent="0.3">
      <c r="A82" s="28" t="s">
        <v>370</v>
      </c>
      <c r="B82" s="125" t="str">
        <f t="shared" si="5"/>
        <v/>
      </c>
      <c r="C82" s="125" t="str">
        <f t="shared" si="6"/>
        <v xml:space="preserve">, </v>
      </c>
      <c r="D82" s="125" t="str">
        <f t="shared" si="8"/>
        <v/>
      </c>
      <c r="E82" s="143" t="str">
        <f t="shared" si="9"/>
        <v/>
      </c>
      <c r="F82" s="125"/>
      <c r="G82" s="125"/>
      <c r="H82" s="125">
        <f t="shared" si="7"/>
        <v>0</v>
      </c>
    </row>
    <row r="83" spans="1:8" x14ac:dyDescent="0.3">
      <c r="A83" s="28" t="s">
        <v>371</v>
      </c>
      <c r="B83" s="125" t="str">
        <f t="shared" si="5"/>
        <v/>
      </c>
      <c r="C83" s="125" t="str">
        <f t="shared" si="6"/>
        <v xml:space="preserve">, </v>
      </c>
      <c r="D83" s="125" t="str">
        <f t="shared" si="8"/>
        <v/>
      </c>
      <c r="E83" s="143" t="str">
        <f t="shared" si="9"/>
        <v/>
      </c>
      <c r="F83" s="125"/>
      <c r="G83" s="125"/>
      <c r="H83" s="125">
        <f t="shared" si="7"/>
        <v>0</v>
      </c>
    </row>
    <row r="84" spans="1:8" x14ac:dyDescent="0.3">
      <c r="A84" s="28" t="s">
        <v>372</v>
      </c>
      <c r="B84" s="125" t="str">
        <f t="shared" si="5"/>
        <v/>
      </c>
      <c r="C84" s="125" t="str">
        <f t="shared" si="6"/>
        <v xml:space="preserve">, </v>
      </c>
      <c r="D84" s="125" t="str">
        <f t="shared" si="8"/>
        <v/>
      </c>
      <c r="E84" s="143" t="str">
        <f t="shared" si="9"/>
        <v/>
      </c>
      <c r="F84" s="125"/>
      <c r="G84" s="125"/>
      <c r="H84" s="125">
        <f t="shared" si="7"/>
        <v>0</v>
      </c>
    </row>
    <row r="85" spans="1:8" x14ac:dyDescent="0.3">
      <c r="A85" s="28" t="s">
        <v>373</v>
      </c>
      <c r="B85" s="125" t="str">
        <f t="shared" si="5"/>
        <v/>
      </c>
      <c r="C85" s="125" t="str">
        <f t="shared" si="6"/>
        <v xml:space="preserve">, </v>
      </c>
      <c r="D85" s="125" t="str">
        <f t="shared" si="8"/>
        <v/>
      </c>
      <c r="E85" s="143" t="str">
        <f t="shared" si="9"/>
        <v/>
      </c>
      <c r="F85" s="125"/>
      <c r="G85" s="125"/>
      <c r="H85" s="125">
        <f t="shared" si="7"/>
        <v>0</v>
      </c>
    </row>
    <row r="86" spans="1:8" x14ac:dyDescent="0.3">
      <c r="A86" s="28" t="s">
        <v>374</v>
      </c>
      <c r="B86" s="125" t="str">
        <f t="shared" si="5"/>
        <v/>
      </c>
      <c r="C86" s="125" t="str">
        <f t="shared" si="6"/>
        <v xml:space="preserve">, </v>
      </c>
      <c r="D86" s="125" t="str">
        <f t="shared" si="8"/>
        <v/>
      </c>
      <c r="E86" s="143" t="str">
        <f t="shared" si="9"/>
        <v/>
      </c>
      <c r="F86" s="125"/>
      <c r="G86" s="125"/>
      <c r="H86" s="125">
        <f t="shared" si="7"/>
        <v>0</v>
      </c>
    </row>
    <row r="87" spans="1:8" x14ac:dyDescent="0.3">
      <c r="A87" s="28" t="s">
        <v>375</v>
      </c>
      <c r="B87" s="125" t="str">
        <f t="shared" si="5"/>
        <v/>
      </c>
      <c r="C87" s="125" t="str">
        <f t="shared" si="6"/>
        <v xml:space="preserve">, </v>
      </c>
      <c r="D87" s="125" t="str">
        <f t="shared" si="8"/>
        <v/>
      </c>
      <c r="E87" s="143" t="str">
        <f t="shared" si="9"/>
        <v/>
      </c>
      <c r="F87" s="125"/>
      <c r="G87" s="125"/>
      <c r="H87" s="125">
        <f t="shared" si="7"/>
        <v>0</v>
      </c>
    </row>
    <row r="88" spans="1:8" x14ac:dyDescent="0.3">
      <c r="A88" s="28" t="s">
        <v>376</v>
      </c>
      <c r="B88" s="125" t="str">
        <f t="shared" si="5"/>
        <v/>
      </c>
      <c r="C88" s="125" t="str">
        <f t="shared" si="6"/>
        <v xml:space="preserve">, </v>
      </c>
      <c r="D88" s="125" t="str">
        <f t="shared" si="8"/>
        <v/>
      </c>
      <c r="E88" s="143" t="str">
        <f t="shared" si="9"/>
        <v/>
      </c>
      <c r="F88" s="125"/>
      <c r="G88" s="125"/>
      <c r="H88" s="125">
        <f t="shared" si="7"/>
        <v>0</v>
      </c>
    </row>
    <row r="89" spans="1:8" x14ac:dyDescent="0.3">
      <c r="A89" s="28" t="s">
        <v>377</v>
      </c>
      <c r="B89" s="125" t="str">
        <f t="shared" si="5"/>
        <v/>
      </c>
      <c r="C89" s="125" t="str">
        <f t="shared" si="6"/>
        <v xml:space="preserve">, </v>
      </c>
      <c r="D89" s="125" t="str">
        <f t="shared" si="8"/>
        <v/>
      </c>
      <c r="E89" s="143" t="str">
        <f t="shared" si="9"/>
        <v/>
      </c>
      <c r="F89" s="125"/>
      <c r="G89" s="125"/>
      <c r="H89" s="125">
        <f t="shared" si="7"/>
        <v>0</v>
      </c>
    </row>
    <row r="90" spans="1:8" x14ac:dyDescent="0.3">
      <c r="A90" s="28" t="s">
        <v>378</v>
      </c>
      <c r="B90" s="125" t="str">
        <f t="shared" si="5"/>
        <v/>
      </c>
      <c r="C90" s="125" t="str">
        <f t="shared" si="6"/>
        <v xml:space="preserve">, </v>
      </c>
      <c r="D90" s="125" t="str">
        <f t="shared" si="8"/>
        <v/>
      </c>
      <c r="E90" s="143" t="str">
        <f t="shared" si="9"/>
        <v/>
      </c>
      <c r="F90" s="125"/>
      <c r="G90" s="125"/>
      <c r="H90" s="125">
        <f t="shared" si="7"/>
        <v>0</v>
      </c>
    </row>
    <row r="91" spans="1:8" x14ac:dyDescent="0.3">
      <c r="A91" s="28" t="s">
        <v>379</v>
      </c>
      <c r="B91" s="125" t="str">
        <f t="shared" si="5"/>
        <v/>
      </c>
      <c r="C91" s="125" t="str">
        <f t="shared" si="6"/>
        <v xml:space="preserve">, </v>
      </c>
      <c r="D91" s="125" t="str">
        <f t="shared" si="8"/>
        <v/>
      </c>
      <c r="E91" s="143" t="str">
        <f t="shared" si="9"/>
        <v/>
      </c>
      <c r="F91" s="125"/>
      <c r="G91" s="125"/>
      <c r="H91" s="125">
        <f t="shared" si="7"/>
        <v>0</v>
      </c>
    </row>
    <row r="92" spans="1:8" x14ac:dyDescent="0.3">
      <c r="A92" s="28" t="s">
        <v>380</v>
      </c>
      <c r="B92" s="125" t="str">
        <f t="shared" si="5"/>
        <v/>
      </c>
      <c r="C92" s="125" t="str">
        <f t="shared" si="6"/>
        <v xml:space="preserve">, </v>
      </c>
      <c r="D92" s="125" t="str">
        <f t="shared" si="8"/>
        <v/>
      </c>
      <c r="E92" s="143" t="str">
        <f t="shared" si="9"/>
        <v/>
      </c>
      <c r="F92" s="125"/>
      <c r="G92" s="125"/>
      <c r="H92" s="125">
        <f t="shared" si="7"/>
        <v>0</v>
      </c>
    </row>
    <row r="93" spans="1:8" x14ac:dyDescent="0.3">
      <c r="A93" s="28" t="s">
        <v>381</v>
      </c>
      <c r="B93" s="125" t="str">
        <f t="shared" si="5"/>
        <v/>
      </c>
      <c r="C93" s="125" t="str">
        <f t="shared" si="6"/>
        <v xml:space="preserve">, </v>
      </c>
      <c r="D93" s="125" t="str">
        <f t="shared" si="8"/>
        <v/>
      </c>
      <c r="E93" s="143" t="str">
        <f t="shared" si="9"/>
        <v/>
      </c>
      <c r="F93" s="125"/>
      <c r="G93" s="125"/>
      <c r="H93" s="125">
        <f t="shared" si="7"/>
        <v>0</v>
      </c>
    </row>
    <row r="94" spans="1:8" x14ac:dyDescent="0.3">
      <c r="A94" s="28" t="s">
        <v>382</v>
      </c>
      <c r="B94" s="125" t="str">
        <f t="shared" si="5"/>
        <v/>
      </c>
      <c r="C94" s="125" t="str">
        <f t="shared" si="6"/>
        <v xml:space="preserve">, </v>
      </c>
      <c r="D94" s="125" t="str">
        <f t="shared" si="8"/>
        <v/>
      </c>
      <c r="E94" s="143" t="str">
        <f t="shared" si="9"/>
        <v/>
      </c>
      <c r="F94" s="125"/>
      <c r="G94" s="125"/>
      <c r="H94" s="125">
        <f t="shared" si="7"/>
        <v>0</v>
      </c>
    </row>
    <row r="95" spans="1:8" x14ac:dyDescent="0.3">
      <c r="A95" s="28" t="s">
        <v>383</v>
      </c>
      <c r="B95" s="125" t="str">
        <f t="shared" si="5"/>
        <v/>
      </c>
      <c r="C95" s="125" t="str">
        <f t="shared" si="6"/>
        <v xml:space="preserve">, </v>
      </c>
      <c r="D95" s="125" t="str">
        <f t="shared" si="8"/>
        <v/>
      </c>
      <c r="E95" s="143" t="str">
        <f t="shared" si="9"/>
        <v/>
      </c>
      <c r="F95" s="125"/>
      <c r="G95" s="125"/>
      <c r="H95" s="125">
        <f t="shared" si="7"/>
        <v>0</v>
      </c>
    </row>
    <row r="96" spans="1:8" x14ac:dyDescent="0.3">
      <c r="A96" s="28" t="s">
        <v>384</v>
      </c>
      <c r="B96" s="125" t="str">
        <f t="shared" si="5"/>
        <v/>
      </c>
      <c r="C96" s="125" t="str">
        <f t="shared" si="6"/>
        <v xml:space="preserve">, </v>
      </c>
      <c r="D96" s="125" t="str">
        <f t="shared" si="8"/>
        <v/>
      </c>
      <c r="E96" s="143" t="str">
        <f t="shared" si="9"/>
        <v/>
      </c>
      <c r="F96" s="125"/>
      <c r="G96" s="125"/>
      <c r="H96" s="125">
        <f t="shared" si="7"/>
        <v>0</v>
      </c>
    </row>
    <row r="97" spans="1:8" x14ac:dyDescent="0.3">
      <c r="A97" s="28" t="s">
        <v>385</v>
      </c>
      <c r="B97" s="125" t="str">
        <f t="shared" si="5"/>
        <v/>
      </c>
      <c r="C97" s="125" t="str">
        <f t="shared" si="6"/>
        <v xml:space="preserve">, </v>
      </c>
      <c r="D97" s="125" t="str">
        <f t="shared" si="8"/>
        <v/>
      </c>
      <c r="E97" s="143" t="str">
        <f t="shared" si="9"/>
        <v/>
      </c>
      <c r="F97" s="125"/>
      <c r="G97" s="125"/>
      <c r="H97" s="125">
        <f t="shared" si="7"/>
        <v>0</v>
      </c>
    </row>
    <row r="98" spans="1:8" x14ac:dyDescent="0.3">
      <c r="A98" s="28" t="s">
        <v>386</v>
      </c>
      <c r="B98" s="125" t="str">
        <f t="shared" ref="B98:B145" si="10">IF(LEN(VLOOKUP($A98,playerDetails,7,FALSE))=0,"",VLOOKUP($A98,playerDetails,7,FALSE))</f>
        <v/>
      </c>
      <c r="C98" s="125" t="str">
        <f t="shared" ref="C98:C145" si="11">IF(LEN(VLOOKUP($A98,playerDetails,9,FALSE))=0,"",VLOOKUP($A98,playerDetails,9,FALSE))</f>
        <v xml:space="preserve">, </v>
      </c>
      <c r="D98" s="125" t="str">
        <f t="shared" si="8"/>
        <v/>
      </c>
      <c r="E98" s="143" t="str">
        <f t="shared" si="9"/>
        <v/>
      </c>
      <c r="F98" s="125"/>
      <c r="G98" s="125"/>
      <c r="H98" s="125">
        <f t="shared" ref="H98:H145" si="12">VLOOKUP(LEFT($A98,1),TeamLookup,2,FALSE)</f>
        <v>0</v>
      </c>
    </row>
    <row r="99" spans="1:8" x14ac:dyDescent="0.3">
      <c r="A99" s="28" t="s">
        <v>387</v>
      </c>
      <c r="B99" s="125" t="str">
        <f t="shared" si="10"/>
        <v/>
      </c>
      <c r="C99" s="125" t="str">
        <f t="shared" si="11"/>
        <v xml:space="preserve">, </v>
      </c>
      <c r="D99" s="125" t="str">
        <f t="shared" si="8"/>
        <v/>
      </c>
      <c r="E99" s="143" t="str">
        <f t="shared" si="9"/>
        <v/>
      </c>
      <c r="F99" s="125"/>
      <c r="G99" s="125"/>
      <c r="H99" s="125">
        <f t="shared" si="12"/>
        <v>0</v>
      </c>
    </row>
    <row r="100" spans="1:8" x14ac:dyDescent="0.3">
      <c r="A100" s="28" t="s">
        <v>388</v>
      </c>
      <c r="B100" s="125" t="str">
        <f t="shared" si="10"/>
        <v/>
      </c>
      <c r="C100" s="125" t="str">
        <f t="shared" si="11"/>
        <v xml:space="preserve">, </v>
      </c>
      <c r="D100" s="125" t="str">
        <f t="shared" si="8"/>
        <v/>
      </c>
      <c r="E100" s="143" t="str">
        <f t="shared" si="9"/>
        <v/>
      </c>
      <c r="F100" s="125"/>
      <c r="G100" s="125"/>
      <c r="H100" s="125">
        <f t="shared" si="12"/>
        <v>0</v>
      </c>
    </row>
    <row r="101" spans="1:8" x14ac:dyDescent="0.3">
      <c r="A101" s="28" t="s">
        <v>389</v>
      </c>
      <c r="B101" s="125" t="str">
        <f t="shared" si="10"/>
        <v/>
      </c>
      <c r="C101" s="125" t="str">
        <f t="shared" si="11"/>
        <v xml:space="preserve">, </v>
      </c>
      <c r="D101" s="125" t="str">
        <f t="shared" si="8"/>
        <v/>
      </c>
      <c r="E101" s="143" t="str">
        <f t="shared" si="9"/>
        <v/>
      </c>
      <c r="F101" s="125"/>
      <c r="G101" s="125"/>
      <c r="H101" s="125">
        <f t="shared" si="12"/>
        <v>0</v>
      </c>
    </row>
    <row r="102" spans="1:8" x14ac:dyDescent="0.3">
      <c r="A102" s="28" t="s">
        <v>390</v>
      </c>
      <c r="B102" s="125" t="str">
        <f t="shared" si="10"/>
        <v/>
      </c>
      <c r="C102" s="125" t="str">
        <f t="shared" si="11"/>
        <v xml:space="preserve">, </v>
      </c>
      <c r="D102" s="125" t="str">
        <f t="shared" si="8"/>
        <v/>
      </c>
      <c r="E102" s="143" t="str">
        <f t="shared" si="9"/>
        <v/>
      </c>
      <c r="F102" s="125"/>
      <c r="G102" s="125"/>
      <c r="H102" s="125">
        <f t="shared" si="12"/>
        <v>0</v>
      </c>
    </row>
    <row r="103" spans="1:8" x14ac:dyDescent="0.3">
      <c r="A103" s="28" t="s">
        <v>391</v>
      </c>
      <c r="B103" s="125" t="str">
        <f t="shared" si="10"/>
        <v/>
      </c>
      <c r="C103" s="125" t="str">
        <f t="shared" si="11"/>
        <v xml:space="preserve">, </v>
      </c>
      <c r="D103" s="125" t="str">
        <f t="shared" si="8"/>
        <v/>
      </c>
      <c r="E103" s="143" t="str">
        <f t="shared" si="9"/>
        <v/>
      </c>
      <c r="F103" s="125"/>
      <c r="G103" s="125"/>
      <c r="H103" s="125">
        <f t="shared" si="12"/>
        <v>0</v>
      </c>
    </row>
    <row r="104" spans="1:8" x14ac:dyDescent="0.3">
      <c r="A104" s="28" t="s">
        <v>392</v>
      </c>
      <c r="B104" s="125" t="str">
        <f t="shared" si="10"/>
        <v/>
      </c>
      <c r="C104" s="125" t="str">
        <f t="shared" si="11"/>
        <v xml:space="preserve">, </v>
      </c>
      <c r="D104" s="125" t="str">
        <f t="shared" si="8"/>
        <v/>
      </c>
      <c r="E104" s="143" t="str">
        <f t="shared" si="9"/>
        <v/>
      </c>
      <c r="F104" s="125"/>
      <c r="G104" s="125"/>
      <c r="H104" s="125">
        <f t="shared" si="12"/>
        <v>0</v>
      </c>
    </row>
    <row r="105" spans="1:8" x14ac:dyDescent="0.3">
      <c r="A105" s="28" t="s">
        <v>393</v>
      </c>
      <c r="B105" s="125" t="str">
        <f t="shared" si="10"/>
        <v/>
      </c>
      <c r="C105" s="125" t="str">
        <f t="shared" si="11"/>
        <v xml:space="preserve">, </v>
      </c>
      <c r="D105" s="125" t="str">
        <f t="shared" si="8"/>
        <v/>
      </c>
      <c r="E105" s="143" t="str">
        <f t="shared" si="9"/>
        <v/>
      </c>
      <c r="F105" s="125"/>
      <c r="G105" s="125"/>
      <c r="H105" s="125">
        <f t="shared" si="12"/>
        <v>0</v>
      </c>
    </row>
    <row r="106" spans="1:8" x14ac:dyDescent="0.3">
      <c r="A106" s="28" t="s">
        <v>394</v>
      </c>
      <c r="B106" s="125" t="str">
        <f t="shared" si="10"/>
        <v/>
      </c>
      <c r="C106" s="125" t="str">
        <f t="shared" si="11"/>
        <v xml:space="preserve">, </v>
      </c>
      <c r="D106" s="125" t="str">
        <f t="shared" si="8"/>
        <v/>
      </c>
      <c r="E106" s="143" t="str">
        <f t="shared" si="9"/>
        <v/>
      </c>
      <c r="F106" s="125"/>
      <c r="G106" s="125"/>
      <c r="H106" s="125">
        <f t="shared" si="12"/>
        <v>0</v>
      </c>
    </row>
    <row r="107" spans="1:8" x14ac:dyDescent="0.3">
      <c r="A107" s="28" t="s">
        <v>395</v>
      </c>
      <c r="B107" s="125" t="str">
        <f t="shared" si="10"/>
        <v/>
      </c>
      <c r="C107" s="125" t="str">
        <f t="shared" si="11"/>
        <v xml:space="preserve">, </v>
      </c>
      <c r="D107" s="125" t="str">
        <f t="shared" si="8"/>
        <v/>
      </c>
      <c r="E107" s="143" t="str">
        <f t="shared" si="9"/>
        <v/>
      </c>
      <c r="F107" s="125"/>
      <c r="G107" s="125"/>
      <c r="H107" s="125">
        <f t="shared" si="12"/>
        <v>0</v>
      </c>
    </row>
    <row r="108" spans="1:8" x14ac:dyDescent="0.3">
      <c r="A108" s="28" t="s">
        <v>396</v>
      </c>
      <c r="B108" s="125" t="str">
        <f t="shared" si="10"/>
        <v/>
      </c>
      <c r="C108" s="125" t="str">
        <f t="shared" si="11"/>
        <v xml:space="preserve">, </v>
      </c>
      <c r="D108" s="125" t="str">
        <f t="shared" si="8"/>
        <v/>
      </c>
      <c r="E108" s="143" t="str">
        <f t="shared" si="9"/>
        <v/>
      </c>
      <c r="F108" s="125"/>
      <c r="G108" s="125"/>
      <c r="H108" s="125">
        <f t="shared" si="12"/>
        <v>0</v>
      </c>
    </row>
    <row r="109" spans="1:8" x14ac:dyDescent="0.3">
      <c r="A109" s="28" t="s">
        <v>397</v>
      </c>
      <c r="B109" s="125" t="str">
        <f t="shared" si="10"/>
        <v/>
      </c>
      <c r="C109" s="125" t="str">
        <f t="shared" si="11"/>
        <v xml:space="preserve">, </v>
      </c>
      <c r="D109" s="125" t="str">
        <f t="shared" si="8"/>
        <v/>
      </c>
      <c r="E109" s="143" t="str">
        <f t="shared" si="9"/>
        <v/>
      </c>
      <c r="F109" s="125"/>
      <c r="G109" s="125"/>
      <c r="H109" s="125">
        <f t="shared" si="12"/>
        <v>0</v>
      </c>
    </row>
    <row r="110" spans="1:8" x14ac:dyDescent="0.3">
      <c r="A110" s="28" t="s">
        <v>398</v>
      </c>
      <c r="B110" s="125" t="str">
        <f t="shared" si="10"/>
        <v/>
      </c>
      <c r="C110" s="125" t="str">
        <f t="shared" si="11"/>
        <v xml:space="preserve">, </v>
      </c>
      <c r="D110" s="125" t="str">
        <f t="shared" si="8"/>
        <v/>
      </c>
      <c r="E110" s="143" t="str">
        <f t="shared" si="9"/>
        <v/>
      </c>
      <c r="F110" s="125"/>
      <c r="G110" s="125"/>
      <c r="H110" s="125">
        <f t="shared" si="12"/>
        <v>0</v>
      </c>
    </row>
    <row r="111" spans="1:8" x14ac:dyDescent="0.3">
      <c r="A111" s="28" t="s">
        <v>399</v>
      </c>
      <c r="B111" s="125" t="str">
        <f t="shared" si="10"/>
        <v/>
      </c>
      <c r="C111" s="125" t="str">
        <f t="shared" si="11"/>
        <v xml:space="preserve">, </v>
      </c>
      <c r="D111" s="125" t="str">
        <f t="shared" si="8"/>
        <v/>
      </c>
      <c r="E111" s="143" t="str">
        <f t="shared" si="9"/>
        <v/>
      </c>
      <c r="F111" s="125"/>
      <c r="G111" s="125"/>
      <c r="H111" s="125">
        <f t="shared" si="12"/>
        <v>0</v>
      </c>
    </row>
    <row r="112" spans="1:8" x14ac:dyDescent="0.3">
      <c r="A112" s="28" t="s">
        <v>400</v>
      </c>
      <c r="B112" s="125" t="str">
        <f t="shared" si="10"/>
        <v/>
      </c>
      <c r="C112" s="125" t="str">
        <f t="shared" si="11"/>
        <v xml:space="preserve">, </v>
      </c>
      <c r="D112" s="125" t="str">
        <f t="shared" si="8"/>
        <v/>
      </c>
      <c r="E112" s="143" t="str">
        <f t="shared" si="9"/>
        <v/>
      </c>
      <c r="F112" s="125"/>
      <c r="G112" s="125"/>
      <c r="H112" s="125">
        <f t="shared" si="12"/>
        <v>0</v>
      </c>
    </row>
    <row r="113" spans="1:8" x14ac:dyDescent="0.3">
      <c r="A113" s="28" t="s">
        <v>401</v>
      </c>
      <c r="B113" s="125" t="str">
        <f t="shared" si="10"/>
        <v/>
      </c>
      <c r="C113" s="125" t="str">
        <f t="shared" si="11"/>
        <v xml:space="preserve">, </v>
      </c>
      <c r="D113" s="125" t="str">
        <f t="shared" si="8"/>
        <v/>
      </c>
      <c r="E113" s="143" t="str">
        <f t="shared" si="9"/>
        <v/>
      </c>
      <c r="F113" s="125"/>
      <c r="G113" s="125"/>
      <c r="H113" s="125">
        <f t="shared" si="12"/>
        <v>0</v>
      </c>
    </row>
    <row r="114" spans="1:8" x14ac:dyDescent="0.3">
      <c r="A114" s="28" t="s">
        <v>402</v>
      </c>
      <c r="B114" s="125" t="str">
        <f t="shared" si="10"/>
        <v/>
      </c>
      <c r="C114" s="125" t="str">
        <f t="shared" si="11"/>
        <v xml:space="preserve">, </v>
      </c>
      <c r="D114" s="125" t="str">
        <f t="shared" si="8"/>
        <v/>
      </c>
      <c r="E114" s="143" t="str">
        <f t="shared" si="9"/>
        <v/>
      </c>
      <c r="F114" s="125"/>
      <c r="G114" s="125"/>
      <c r="H114" s="125">
        <f t="shared" si="12"/>
        <v>0</v>
      </c>
    </row>
    <row r="115" spans="1:8" x14ac:dyDescent="0.3">
      <c r="A115" s="28" t="s">
        <v>403</v>
      </c>
      <c r="B115" s="125" t="str">
        <f t="shared" si="10"/>
        <v/>
      </c>
      <c r="C115" s="125" t="str">
        <f t="shared" si="11"/>
        <v xml:space="preserve">, </v>
      </c>
      <c r="D115" s="125" t="str">
        <f t="shared" si="8"/>
        <v/>
      </c>
      <c r="E115" s="143" t="str">
        <f t="shared" si="9"/>
        <v/>
      </c>
      <c r="F115" s="125"/>
      <c r="G115" s="125"/>
      <c r="H115" s="125">
        <f t="shared" si="12"/>
        <v>0</v>
      </c>
    </row>
    <row r="116" spans="1:8" x14ac:dyDescent="0.3">
      <c r="A116" s="28" t="s">
        <v>404</v>
      </c>
      <c r="B116" s="125" t="str">
        <f t="shared" si="10"/>
        <v/>
      </c>
      <c r="C116" s="125" t="str">
        <f t="shared" si="11"/>
        <v xml:space="preserve">, </v>
      </c>
      <c r="D116" s="125" t="str">
        <f t="shared" si="8"/>
        <v/>
      </c>
      <c r="E116" s="143" t="str">
        <f t="shared" si="9"/>
        <v/>
      </c>
      <c r="F116" s="125"/>
      <c r="G116" s="125"/>
      <c r="H116" s="125">
        <f t="shared" si="12"/>
        <v>0</v>
      </c>
    </row>
    <row r="117" spans="1:8" x14ac:dyDescent="0.3">
      <c r="A117" s="28" t="s">
        <v>405</v>
      </c>
      <c r="B117" s="125" t="str">
        <f t="shared" si="10"/>
        <v/>
      </c>
      <c r="C117" s="125" t="str">
        <f t="shared" si="11"/>
        <v xml:space="preserve">, </v>
      </c>
      <c r="D117" s="125" t="str">
        <f t="shared" si="8"/>
        <v/>
      </c>
      <c r="E117" s="143" t="str">
        <f t="shared" si="9"/>
        <v/>
      </c>
      <c r="F117" s="125"/>
      <c r="G117" s="125"/>
      <c r="H117" s="125">
        <f t="shared" si="12"/>
        <v>0</v>
      </c>
    </row>
    <row r="118" spans="1:8" x14ac:dyDescent="0.3">
      <c r="A118" s="28" t="s">
        <v>406</v>
      </c>
      <c r="B118" s="125" t="str">
        <f t="shared" si="10"/>
        <v/>
      </c>
      <c r="C118" s="125" t="str">
        <f t="shared" si="11"/>
        <v xml:space="preserve">, </v>
      </c>
      <c r="D118" s="125" t="str">
        <f t="shared" si="8"/>
        <v/>
      </c>
      <c r="E118" s="143" t="str">
        <f t="shared" si="9"/>
        <v/>
      </c>
      <c r="F118" s="125"/>
      <c r="G118" s="125"/>
      <c r="H118" s="125">
        <f t="shared" si="12"/>
        <v>0</v>
      </c>
    </row>
    <row r="119" spans="1:8" x14ac:dyDescent="0.3">
      <c r="A119" s="28" t="s">
        <v>407</v>
      </c>
      <c r="B119" s="125" t="str">
        <f t="shared" si="10"/>
        <v/>
      </c>
      <c r="C119" s="125" t="str">
        <f t="shared" si="11"/>
        <v xml:space="preserve">, </v>
      </c>
      <c r="D119" s="125" t="str">
        <f t="shared" si="8"/>
        <v/>
      </c>
      <c r="E119" s="143" t="str">
        <f t="shared" si="9"/>
        <v/>
      </c>
      <c r="F119" s="125"/>
      <c r="G119" s="125"/>
      <c r="H119" s="125">
        <f t="shared" si="12"/>
        <v>0</v>
      </c>
    </row>
    <row r="120" spans="1:8" x14ac:dyDescent="0.3">
      <c r="A120" s="28" t="s">
        <v>408</v>
      </c>
      <c r="B120" s="125" t="str">
        <f t="shared" si="10"/>
        <v/>
      </c>
      <c r="C120" s="125" t="str">
        <f t="shared" si="11"/>
        <v xml:space="preserve">, </v>
      </c>
      <c r="D120" s="125" t="str">
        <f t="shared" si="8"/>
        <v/>
      </c>
      <c r="E120" s="143" t="str">
        <f t="shared" si="9"/>
        <v/>
      </c>
      <c r="F120" s="125"/>
      <c r="G120" s="125"/>
      <c r="H120" s="125">
        <f t="shared" si="12"/>
        <v>0</v>
      </c>
    </row>
    <row r="121" spans="1:8" x14ac:dyDescent="0.3">
      <c r="A121" s="28" t="s">
        <v>409</v>
      </c>
      <c r="B121" s="125" t="str">
        <f t="shared" si="10"/>
        <v/>
      </c>
      <c r="C121" s="125" t="str">
        <f t="shared" si="11"/>
        <v xml:space="preserve">, </v>
      </c>
      <c r="D121" s="125" t="str">
        <f t="shared" si="8"/>
        <v/>
      </c>
      <c r="E121" s="143" t="str">
        <f t="shared" si="9"/>
        <v/>
      </c>
      <c r="F121" s="125"/>
      <c r="G121" s="125"/>
      <c r="H121" s="125">
        <f t="shared" si="12"/>
        <v>0</v>
      </c>
    </row>
    <row r="122" spans="1:8" x14ac:dyDescent="0.3">
      <c r="A122" s="28" t="s">
        <v>410</v>
      </c>
      <c r="B122" s="125" t="str">
        <f t="shared" si="10"/>
        <v/>
      </c>
      <c r="C122" s="125" t="str">
        <f t="shared" si="11"/>
        <v xml:space="preserve">, </v>
      </c>
      <c r="D122" s="125" t="str">
        <f t="shared" si="8"/>
        <v/>
      </c>
      <c r="E122" s="143" t="str">
        <f t="shared" si="9"/>
        <v/>
      </c>
      <c r="F122" s="125"/>
      <c r="G122" s="125"/>
      <c r="H122" s="125">
        <f t="shared" si="12"/>
        <v>0</v>
      </c>
    </row>
    <row r="123" spans="1:8" x14ac:dyDescent="0.3">
      <c r="A123" s="28" t="s">
        <v>411</v>
      </c>
      <c r="B123" s="125" t="str">
        <f t="shared" si="10"/>
        <v/>
      </c>
      <c r="C123" s="125" t="str">
        <f t="shared" si="11"/>
        <v xml:space="preserve">, </v>
      </c>
      <c r="D123" s="125" t="str">
        <f t="shared" si="8"/>
        <v/>
      </c>
      <c r="E123" s="143" t="str">
        <f t="shared" si="9"/>
        <v/>
      </c>
      <c r="F123" s="125"/>
      <c r="G123" s="125"/>
      <c r="H123" s="125">
        <f t="shared" si="12"/>
        <v>0</v>
      </c>
    </row>
    <row r="124" spans="1:8" x14ac:dyDescent="0.3">
      <c r="A124" s="28" t="s">
        <v>412</v>
      </c>
      <c r="B124" s="125" t="str">
        <f t="shared" si="10"/>
        <v/>
      </c>
      <c r="C124" s="125" t="str">
        <f t="shared" si="11"/>
        <v xml:space="preserve">, </v>
      </c>
      <c r="D124" s="125" t="str">
        <f t="shared" si="8"/>
        <v/>
      </c>
      <c r="E124" s="143" t="str">
        <f t="shared" si="9"/>
        <v/>
      </c>
      <c r="F124" s="125"/>
      <c r="G124" s="125"/>
      <c r="H124" s="125">
        <f t="shared" si="12"/>
        <v>0</v>
      </c>
    </row>
    <row r="125" spans="1:8" x14ac:dyDescent="0.3">
      <c r="A125" s="28" t="s">
        <v>413</v>
      </c>
      <c r="B125" s="125" t="str">
        <f t="shared" si="10"/>
        <v/>
      </c>
      <c r="C125" s="125" t="str">
        <f t="shared" si="11"/>
        <v xml:space="preserve">, </v>
      </c>
      <c r="D125" s="125" t="str">
        <f t="shared" si="8"/>
        <v/>
      </c>
      <c r="E125" s="143" t="str">
        <f t="shared" si="9"/>
        <v/>
      </c>
      <c r="F125" s="125"/>
      <c r="G125" s="125"/>
      <c r="H125" s="125">
        <f t="shared" si="12"/>
        <v>0</v>
      </c>
    </row>
    <row r="126" spans="1:8" x14ac:dyDescent="0.3">
      <c r="A126" s="28" t="s">
        <v>414</v>
      </c>
      <c r="B126" s="125" t="str">
        <f t="shared" si="10"/>
        <v/>
      </c>
      <c r="C126" s="125" t="str">
        <f t="shared" si="11"/>
        <v xml:space="preserve">, </v>
      </c>
      <c r="D126" s="125" t="str">
        <f t="shared" si="8"/>
        <v/>
      </c>
      <c r="E126" s="143" t="str">
        <f t="shared" si="9"/>
        <v/>
      </c>
      <c r="F126" s="125"/>
      <c r="G126" s="125"/>
      <c r="H126" s="125">
        <f t="shared" si="12"/>
        <v>0</v>
      </c>
    </row>
    <row r="127" spans="1:8" x14ac:dyDescent="0.3">
      <c r="A127" s="28" t="s">
        <v>415</v>
      </c>
      <c r="B127" s="125" t="str">
        <f t="shared" si="10"/>
        <v/>
      </c>
      <c r="C127" s="125" t="str">
        <f t="shared" si="11"/>
        <v xml:space="preserve">, </v>
      </c>
      <c r="D127" s="125" t="str">
        <f t="shared" si="8"/>
        <v/>
      </c>
      <c r="E127" s="143" t="str">
        <f t="shared" si="9"/>
        <v/>
      </c>
      <c r="F127" s="125"/>
      <c r="G127" s="125"/>
      <c r="H127" s="125">
        <f t="shared" si="12"/>
        <v>0</v>
      </c>
    </row>
    <row r="128" spans="1:8" x14ac:dyDescent="0.3">
      <c r="A128" s="28" t="s">
        <v>416</v>
      </c>
      <c r="B128" s="125" t="str">
        <f t="shared" si="10"/>
        <v/>
      </c>
      <c r="C128" s="125" t="str">
        <f t="shared" si="11"/>
        <v xml:space="preserve">, </v>
      </c>
      <c r="D128" s="125" t="str">
        <f t="shared" si="8"/>
        <v/>
      </c>
      <c r="E128" s="143" t="str">
        <f t="shared" si="9"/>
        <v/>
      </c>
      <c r="F128" s="125"/>
      <c r="G128" s="125"/>
      <c r="H128" s="125">
        <f t="shared" si="12"/>
        <v>0</v>
      </c>
    </row>
    <row r="129" spans="1:8" x14ac:dyDescent="0.3">
      <c r="A129" s="28" t="s">
        <v>417</v>
      </c>
      <c r="B129" s="125" t="str">
        <f t="shared" si="10"/>
        <v/>
      </c>
      <c r="C129" s="125" t="str">
        <f t="shared" si="11"/>
        <v xml:space="preserve">, </v>
      </c>
      <c r="D129" s="125" t="str">
        <f t="shared" si="8"/>
        <v/>
      </c>
      <c r="E129" s="143" t="str">
        <f t="shared" si="9"/>
        <v/>
      </c>
      <c r="F129" s="125"/>
      <c r="G129" s="125"/>
      <c r="H129" s="125">
        <f t="shared" si="12"/>
        <v>0</v>
      </c>
    </row>
    <row r="130" spans="1:8" x14ac:dyDescent="0.3">
      <c r="A130" s="28" t="s">
        <v>418</v>
      </c>
      <c r="B130" s="125" t="str">
        <f t="shared" si="10"/>
        <v/>
      </c>
      <c r="C130" s="125" t="str">
        <f t="shared" si="11"/>
        <v xml:space="preserve">, </v>
      </c>
      <c r="D130" s="125" t="str">
        <f t="shared" ref="D130:D193" si="13">IF(LEN(VLOOKUP($A130,playerDetails,6,FALSE))=0,"",VLOOKUP($A130,playerDetails,6,FALSE))</f>
        <v/>
      </c>
      <c r="E130" s="143" t="str">
        <f t="shared" ref="E130:E193" si="14">IF(LEN(VLOOKUP($A130,playerDetails,5,FALSE))=0,"",VLOOKUP($A130,playerDetails,5,FALSE))</f>
        <v/>
      </c>
      <c r="F130" s="125"/>
      <c r="G130" s="125"/>
      <c r="H130" s="125">
        <f t="shared" si="12"/>
        <v>0</v>
      </c>
    </row>
    <row r="131" spans="1:8" x14ac:dyDescent="0.3">
      <c r="A131" s="28" t="s">
        <v>419</v>
      </c>
      <c r="B131" s="125" t="str">
        <f t="shared" si="10"/>
        <v/>
      </c>
      <c r="C131" s="125" t="str">
        <f t="shared" si="11"/>
        <v xml:space="preserve">, </v>
      </c>
      <c r="D131" s="125" t="str">
        <f t="shared" si="13"/>
        <v/>
      </c>
      <c r="E131" s="143" t="str">
        <f t="shared" si="14"/>
        <v/>
      </c>
      <c r="F131" s="125"/>
      <c r="G131" s="125"/>
      <c r="H131" s="125">
        <f t="shared" si="12"/>
        <v>0</v>
      </c>
    </row>
    <row r="132" spans="1:8" x14ac:dyDescent="0.3">
      <c r="A132" s="28" t="s">
        <v>420</v>
      </c>
      <c r="B132" s="125" t="str">
        <f t="shared" si="10"/>
        <v/>
      </c>
      <c r="C132" s="125" t="str">
        <f t="shared" si="11"/>
        <v xml:space="preserve">, </v>
      </c>
      <c r="D132" s="125" t="str">
        <f t="shared" si="13"/>
        <v/>
      </c>
      <c r="E132" s="143" t="str">
        <f t="shared" si="14"/>
        <v/>
      </c>
      <c r="F132" s="125"/>
      <c r="G132" s="125"/>
      <c r="H132" s="125">
        <f t="shared" si="12"/>
        <v>0</v>
      </c>
    </row>
    <row r="133" spans="1:8" x14ac:dyDescent="0.3">
      <c r="A133" s="28" t="s">
        <v>421</v>
      </c>
      <c r="B133" s="125" t="str">
        <f t="shared" si="10"/>
        <v/>
      </c>
      <c r="C133" s="125" t="str">
        <f t="shared" si="11"/>
        <v xml:space="preserve">, </v>
      </c>
      <c r="D133" s="125" t="str">
        <f t="shared" si="13"/>
        <v/>
      </c>
      <c r="E133" s="143" t="str">
        <f t="shared" si="14"/>
        <v/>
      </c>
      <c r="F133" s="125"/>
      <c r="G133" s="125"/>
      <c r="H133" s="125">
        <f t="shared" si="12"/>
        <v>0</v>
      </c>
    </row>
    <row r="134" spans="1:8" x14ac:dyDescent="0.3">
      <c r="A134" s="28" t="s">
        <v>422</v>
      </c>
      <c r="B134" s="125" t="str">
        <f t="shared" si="10"/>
        <v/>
      </c>
      <c r="C134" s="125" t="str">
        <f t="shared" si="11"/>
        <v xml:space="preserve">, </v>
      </c>
      <c r="D134" s="125" t="str">
        <f t="shared" si="13"/>
        <v/>
      </c>
      <c r="E134" s="143" t="str">
        <f t="shared" si="14"/>
        <v/>
      </c>
      <c r="F134" s="125"/>
      <c r="G134" s="125"/>
      <c r="H134" s="125">
        <f t="shared" si="12"/>
        <v>0</v>
      </c>
    </row>
    <row r="135" spans="1:8" x14ac:dyDescent="0.3">
      <c r="A135" s="28" t="s">
        <v>423</v>
      </c>
      <c r="B135" s="125" t="str">
        <f t="shared" si="10"/>
        <v/>
      </c>
      <c r="C135" s="125" t="str">
        <f t="shared" si="11"/>
        <v xml:space="preserve">, </v>
      </c>
      <c r="D135" s="125" t="str">
        <f t="shared" si="13"/>
        <v/>
      </c>
      <c r="E135" s="143" t="str">
        <f t="shared" si="14"/>
        <v/>
      </c>
      <c r="F135" s="125"/>
      <c r="G135" s="125"/>
      <c r="H135" s="125">
        <f t="shared" si="12"/>
        <v>0</v>
      </c>
    </row>
    <row r="136" spans="1:8" x14ac:dyDescent="0.3">
      <c r="A136" s="28" t="s">
        <v>424</v>
      </c>
      <c r="B136" s="125" t="str">
        <f t="shared" si="10"/>
        <v/>
      </c>
      <c r="C136" s="125" t="str">
        <f t="shared" si="11"/>
        <v xml:space="preserve">, </v>
      </c>
      <c r="D136" s="125" t="str">
        <f t="shared" si="13"/>
        <v/>
      </c>
      <c r="E136" s="143" t="str">
        <f t="shared" si="14"/>
        <v/>
      </c>
      <c r="F136" s="125"/>
      <c r="G136" s="125"/>
      <c r="H136" s="125">
        <f t="shared" si="12"/>
        <v>0</v>
      </c>
    </row>
    <row r="137" spans="1:8" x14ac:dyDescent="0.3">
      <c r="A137" s="28" t="s">
        <v>425</v>
      </c>
      <c r="B137" s="125" t="str">
        <f t="shared" si="10"/>
        <v/>
      </c>
      <c r="C137" s="125" t="str">
        <f t="shared" si="11"/>
        <v xml:space="preserve">, </v>
      </c>
      <c r="D137" s="125" t="str">
        <f t="shared" si="13"/>
        <v/>
      </c>
      <c r="E137" s="143" t="str">
        <f t="shared" si="14"/>
        <v/>
      </c>
      <c r="F137" s="125"/>
      <c r="G137" s="125"/>
      <c r="H137" s="125">
        <f t="shared" si="12"/>
        <v>0</v>
      </c>
    </row>
    <row r="138" spans="1:8" x14ac:dyDescent="0.3">
      <c r="A138" s="28" t="s">
        <v>426</v>
      </c>
      <c r="B138" s="125" t="str">
        <f t="shared" si="10"/>
        <v/>
      </c>
      <c r="C138" s="125" t="str">
        <f t="shared" si="11"/>
        <v xml:space="preserve">, </v>
      </c>
      <c r="D138" s="125" t="str">
        <f t="shared" si="13"/>
        <v/>
      </c>
      <c r="E138" s="143" t="str">
        <f t="shared" si="14"/>
        <v/>
      </c>
      <c r="F138" s="125"/>
      <c r="G138" s="125"/>
      <c r="H138" s="125">
        <f t="shared" si="12"/>
        <v>0</v>
      </c>
    </row>
    <row r="139" spans="1:8" x14ac:dyDescent="0.3">
      <c r="A139" s="28" t="s">
        <v>427</v>
      </c>
      <c r="B139" s="125" t="str">
        <f t="shared" si="10"/>
        <v/>
      </c>
      <c r="C139" s="125" t="str">
        <f t="shared" si="11"/>
        <v xml:space="preserve">, </v>
      </c>
      <c r="D139" s="125" t="str">
        <f t="shared" si="13"/>
        <v/>
      </c>
      <c r="E139" s="143" t="str">
        <f t="shared" si="14"/>
        <v/>
      </c>
      <c r="F139" s="125"/>
      <c r="G139" s="125"/>
      <c r="H139" s="125">
        <f t="shared" si="12"/>
        <v>0</v>
      </c>
    </row>
    <row r="140" spans="1:8" x14ac:dyDescent="0.3">
      <c r="A140" s="28" t="s">
        <v>428</v>
      </c>
      <c r="B140" s="125" t="str">
        <f t="shared" si="10"/>
        <v/>
      </c>
      <c r="C140" s="125" t="str">
        <f t="shared" si="11"/>
        <v xml:space="preserve">, </v>
      </c>
      <c r="D140" s="125" t="str">
        <f t="shared" si="13"/>
        <v/>
      </c>
      <c r="E140" s="143" t="str">
        <f t="shared" si="14"/>
        <v/>
      </c>
      <c r="F140" s="125"/>
      <c r="G140" s="125"/>
      <c r="H140" s="125">
        <f t="shared" si="12"/>
        <v>0</v>
      </c>
    </row>
    <row r="141" spans="1:8" x14ac:dyDescent="0.3">
      <c r="A141" s="28" t="s">
        <v>429</v>
      </c>
      <c r="B141" s="125" t="str">
        <f t="shared" si="10"/>
        <v/>
      </c>
      <c r="C141" s="125" t="str">
        <f t="shared" si="11"/>
        <v xml:space="preserve">, </v>
      </c>
      <c r="D141" s="125" t="str">
        <f t="shared" si="13"/>
        <v/>
      </c>
      <c r="E141" s="143" t="str">
        <f t="shared" si="14"/>
        <v/>
      </c>
      <c r="F141" s="125"/>
      <c r="G141" s="125"/>
      <c r="H141" s="125">
        <f t="shared" si="12"/>
        <v>0</v>
      </c>
    </row>
    <row r="142" spans="1:8" x14ac:dyDescent="0.3">
      <c r="A142" s="28" t="s">
        <v>430</v>
      </c>
      <c r="B142" s="125" t="str">
        <f t="shared" si="10"/>
        <v/>
      </c>
      <c r="C142" s="125" t="str">
        <f t="shared" si="11"/>
        <v xml:space="preserve">, </v>
      </c>
      <c r="D142" s="125" t="str">
        <f t="shared" si="13"/>
        <v/>
      </c>
      <c r="E142" s="143" t="str">
        <f t="shared" si="14"/>
        <v/>
      </c>
      <c r="F142" s="125"/>
      <c r="G142" s="125"/>
      <c r="H142" s="125">
        <f t="shared" si="12"/>
        <v>0</v>
      </c>
    </row>
    <row r="143" spans="1:8" x14ac:dyDescent="0.3">
      <c r="A143" s="28" t="s">
        <v>431</v>
      </c>
      <c r="B143" s="125" t="str">
        <f t="shared" si="10"/>
        <v/>
      </c>
      <c r="C143" s="125" t="str">
        <f t="shared" si="11"/>
        <v xml:space="preserve">, </v>
      </c>
      <c r="D143" s="125" t="str">
        <f t="shared" si="13"/>
        <v/>
      </c>
      <c r="E143" s="143" t="str">
        <f t="shared" si="14"/>
        <v/>
      </c>
      <c r="F143" s="125"/>
      <c r="G143" s="125"/>
      <c r="H143" s="125">
        <f t="shared" si="12"/>
        <v>0</v>
      </c>
    </row>
    <row r="144" spans="1:8" x14ac:dyDescent="0.3">
      <c r="A144" s="28" t="s">
        <v>432</v>
      </c>
      <c r="B144" s="125" t="str">
        <f t="shared" si="10"/>
        <v/>
      </c>
      <c r="C144" s="125" t="str">
        <f t="shared" si="11"/>
        <v xml:space="preserve">, </v>
      </c>
      <c r="D144" s="125" t="str">
        <f t="shared" si="13"/>
        <v/>
      </c>
      <c r="E144" s="143" t="str">
        <f t="shared" si="14"/>
        <v/>
      </c>
      <c r="F144" s="125"/>
      <c r="G144" s="125"/>
      <c r="H144" s="125">
        <f t="shared" si="12"/>
        <v>0</v>
      </c>
    </row>
    <row r="145" spans="1:8" x14ac:dyDescent="0.3">
      <c r="A145" s="28" t="s">
        <v>433</v>
      </c>
      <c r="B145" s="125" t="str">
        <f t="shared" si="10"/>
        <v/>
      </c>
      <c r="C145" s="125" t="str">
        <f t="shared" si="11"/>
        <v xml:space="preserve">, </v>
      </c>
      <c r="D145" s="125" t="str">
        <f t="shared" si="13"/>
        <v/>
      </c>
      <c r="E145" s="143" t="str">
        <f t="shared" si="14"/>
        <v/>
      </c>
      <c r="F145" s="125"/>
      <c r="G145" s="125"/>
      <c r="H145" s="125">
        <f t="shared" si="12"/>
        <v>0</v>
      </c>
    </row>
    <row r="146" spans="1:8" x14ac:dyDescent="0.3">
      <c r="A146" s="28" t="s">
        <v>434</v>
      </c>
      <c r="B146" s="125" t="str">
        <f t="shared" ref="B146:B193" si="15">IF(LEN(VLOOKUP($A146,playerDetails,7,FALSE))=0,"",VLOOKUP($A146,playerDetails,7,FALSE))</f>
        <v/>
      </c>
      <c r="C146" s="125" t="str">
        <f t="shared" ref="C146:C193" si="16">IF(LEN(VLOOKUP($A146,playerDetails,9,FALSE))=0,"",VLOOKUP($A146,playerDetails,9,FALSE))</f>
        <v xml:space="preserve">, </v>
      </c>
      <c r="D146" s="125" t="str">
        <f t="shared" si="13"/>
        <v/>
      </c>
      <c r="E146" s="143" t="str">
        <f t="shared" si="14"/>
        <v/>
      </c>
      <c r="F146" s="125"/>
      <c r="G146" s="125"/>
      <c r="H146" s="125">
        <f t="shared" ref="H146:H193" si="17">VLOOKUP(LEFT($A146,1),TeamLookup,2,FALSE)</f>
        <v>0</v>
      </c>
    </row>
    <row r="147" spans="1:8" x14ac:dyDescent="0.3">
      <c r="A147" s="28" t="s">
        <v>435</v>
      </c>
      <c r="B147" s="125" t="str">
        <f t="shared" si="15"/>
        <v/>
      </c>
      <c r="C147" s="125" t="str">
        <f t="shared" si="16"/>
        <v xml:space="preserve">, </v>
      </c>
      <c r="D147" s="125" t="str">
        <f t="shared" si="13"/>
        <v/>
      </c>
      <c r="E147" s="143" t="str">
        <f t="shared" si="14"/>
        <v/>
      </c>
      <c r="F147" s="125"/>
      <c r="G147" s="125"/>
      <c r="H147" s="125">
        <f t="shared" si="17"/>
        <v>0</v>
      </c>
    </row>
    <row r="148" spans="1:8" x14ac:dyDescent="0.3">
      <c r="A148" s="28" t="s">
        <v>436</v>
      </c>
      <c r="B148" s="125" t="str">
        <f t="shared" si="15"/>
        <v/>
      </c>
      <c r="C148" s="125" t="str">
        <f t="shared" si="16"/>
        <v xml:space="preserve">, </v>
      </c>
      <c r="D148" s="125" t="str">
        <f t="shared" si="13"/>
        <v/>
      </c>
      <c r="E148" s="143" t="str">
        <f t="shared" si="14"/>
        <v/>
      </c>
      <c r="F148" s="125"/>
      <c r="G148" s="125"/>
      <c r="H148" s="125">
        <f t="shared" si="17"/>
        <v>0</v>
      </c>
    </row>
    <row r="149" spans="1:8" x14ac:dyDescent="0.3">
      <c r="A149" s="28" t="s">
        <v>437</v>
      </c>
      <c r="B149" s="125" t="str">
        <f t="shared" si="15"/>
        <v/>
      </c>
      <c r="C149" s="125" t="str">
        <f t="shared" si="16"/>
        <v xml:space="preserve">, </v>
      </c>
      <c r="D149" s="125" t="str">
        <f t="shared" si="13"/>
        <v/>
      </c>
      <c r="E149" s="143" t="str">
        <f t="shared" si="14"/>
        <v/>
      </c>
      <c r="F149" s="125"/>
      <c r="G149" s="125"/>
      <c r="H149" s="125">
        <f t="shared" si="17"/>
        <v>0</v>
      </c>
    </row>
    <row r="150" spans="1:8" x14ac:dyDescent="0.3">
      <c r="A150" s="28" t="s">
        <v>438</v>
      </c>
      <c r="B150" s="125" t="str">
        <f t="shared" si="15"/>
        <v/>
      </c>
      <c r="C150" s="125" t="str">
        <f t="shared" si="16"/>
        <v xml:space="preserve">, </v>
      </c>
      <c r="D150" s="125" t="str">
        <f t="shared" si="13"/>
        <v/>
      </c>
      <c r="E150" s="143" t="str">
        <f t="shared" si="14"/>
        <v/>
      </c>
      <c r="F150" s="125"/>
      <c r="G150" s="125"/>
      <c r="H150" s="125">
        <f t="shared" si="17"/>
        <v>0</v>
      </c>
    </row>
    <row r="151" spans="1:8" x14ac:dyDescent="0.3">
      <c r="A151" s="28" t="s">
        <v>439</v>
      </c>
      <c r="B151" s="125" t="str">
        <f t="shared" si="15"/>
        <v/>
      </c>
      <c r="C151" s="125" t="str">
        <f t="shared" si="16"/>
        <v xml:space="preserve">, </v>
      </c>
      <c r="D151" s="125" t="str">
        <f t="shared" si="13"/>
        <v/>
      </c>
      <c r="E151" s="143" t="str">
        <f t="shared" si="14"/>
        <v/>
      </c>
      <c r="F151" s="125"/>
      <c r="G151" s="125"/>
      <c r="H151" s="125">
        <f t="shared" si="17"/>
        <v>0</v>
      </c>
    </row>
    <row r="152" spans="1:8" x14ac:dyDescent="0.3">
      <c r="A152" s="28" t="s">
        <v>440</v>
      </c>
      <c r="B152" s="125" t="str">
        <f t="shared" si="15"/>
        <v/>
      </c>
      <c r="C152" s="125" t="str">
        <f t="shared" si="16"/>
        <v xml:space="preserve">, </v>
      </c>
      <c r="D152" s="125" t="str">
        <f t="shared" si="13"/>
        <v/>
      </c>
      <c r="E152" s="143" t="str">
        <f t="shared" si="14"/>
        <v/>
      </c>
      <c r="F152" s="125"/>
      <c r="G152" s="125"/>
      <c r="H152" s="125">
        <f t="shared" si="17"/>
        <v>0</v>
      </c>
    </row>
    <row r="153" spans="1:8" x14ac:dyDescent="0.3">
      <c r="A153" s="28" t="s">
        <v>441</v>
      </c>
      <c r="B153" s="125" t="str">
        <f t="shared" si="15"/>
        <v/>
      </c>
      <c r="C153" s="125" t="str">
        <f t="shared" si="16"/>
        <v xml:space="preserve">, </v>
      </c>
      <c r="D153" s="125" t="str">
        <f t="shared" si="13"/>
        <v/>
      </c>
      <c r="E153" s="143" t="str">
        <f t="shared" si="14"/>
        <v/>
      </c>
      <c r="F153" s="125"/>
      <c r="G153" s="125"/>
      <c r="H153" s="125">
        <f t="shared" si="17"/>
        <v>0</v>
      </c>
    </row>
    <row r="154" spans="1:8" x14ac:dyDescent="0.3">
      <c r="A154" s="28" t="s">
        <v>442</v>
      </c>
      <c r="B154" s="125" t="str">
        <f t="shared" si="15"/>
        <v/>
      </c>
      <c r="C154" s="125" t="str">
        <f t="shared" si="16"/>
        <v xml:space="preserve">, </v>
      </c>
      <c r="D154" s="125" t="str">
        <f t="shared" si="13"/>
        <v/>
      </c>
      <c r="E154" s="143" t="str">
        <f t="shared" si="14"/>
        <v/>
      </c>
      <c r="F154" s="125"/>
      <c r="G154" s="125"/>
      <c r="H154" s="125">
        <f t="shared" si="17"/>
        <v>0</v>
      </c>
    </row>
    <row r="155" spans="1:8" x14ac:dyDescent="0.3">
      <c r="A155" s="28" t="s">
        <v>443</v>
      </c>
      <c r="B155" s="125" t="str">
        <f t="shared" si="15"/>
        <v/>
      </c>
      <c r="C155" s="125" t="str">
        <f t="shared" si="16"/>
        <v xml:space="preserve">, </v>
      </c>
      <c r="D155" s="125" t="str">
        <f t="shared" si="13"/>
        <v/>
      </c>
      <c r="E155" s="143" t="str">
        <f t="shared" si="14"/>
        <v/>
      </c>
      <c r="F155" s="125"/>
      <c r="G155" s="125"/>
      <c r="H155" s="125">
        <f t="shared" si="17"/>
        <v>0</v>
      </c>
    </row>
    <row r="156" spans="1:8" x14ac:dyDescent="0.3">
      <c r="A156" s="28" t="s">
        <v>444</v>
      </c>
      <c r="B156" s="125" t="str">
        <f t="shared" si="15"/>
        <v/>
      </c>
      <c r="C156" s="125" t="str">
        <f t="shared" si="16"/>
        <v xml:space="preserve">, </v>
      </c>
      <c r="D156" s="125" t="str">
        <f t="shared" si="13"/>
        <v/>
      </c>
      <c r="E156" s="143" t="str">
        <f t="shared" si="14"/>
        <v/>
      </c>
      <c r="F156" s="125"/>
      <c r="G156" s="125"/>
      <c r="H156" s="125">
        <f t="shared" si="17"/>
        <v>0</v>
      </c>
    </row>
    <row r="157" spans="1:8" x14ac:dyDescent="0.3">
      <c r="A157" s="28" t="s">
        <v>445</v>
      </c>
      <c r="B157" s="125" t="str">
        <f t="shared" si="15"/>
        <v/>
      </c>
      <c r="C157" s="125" t="str">
        <f t="shared" si="16"/>
        <v xml:space="preserve">, </v>
      </c>
      <c r="D157" s="125" t="str">
        <f t="shared" si="13"/>
        <v/>
      </c>
      <c r="E157" s="143" t="str">
        <f t="shared" si="14"/>
        <v/>
      </c>
      <c r="F157" s="125"/>
      <c r="G157" s="125"/>
      <c r="H157" s="125">
        <f t="shared" si="17"/>
        <v>0</v>
      </c>
    </row>
    <row r="158" spans="1:8" x14ac:dyDescent="0.3">
      <c r="A158" s="28" t="s">
        <v>446</v>
      </c>
      <c r="B158" s="125" t="str">
        <f t="shared" si="15"/>
        <v/>
      </c>
      <c r="C158" s="125" t="str">
        <f t="shared" si="16"/>
        <v xml:space="preserve">, </v>
      </c>
      <c r="D158" s="125" t="str">
        <f t="shared" si="13"/>
        <v/>
      </c>
      <c r="E158" s="143" t="str">
        <f t="shared" si="14"/>
        <v/>
      </c>
      <c r="F158" s="125"/>
      <c r="G158" s="125"/>
      <c r="H158" s="125">
        <f t="shared" si="17"/>
        <v>0</v>
      </c>
    </row>
    <row r="159" spans="1:8" x14ac:dyDescent="0.3">
      <c r="A159" s="28" t="s">
        <v>447</v>
      </c>
      <c r="B159" s="125" t="str">
        <f t="shared" si="15"/>
        <v/>
      </c>
      <c r="C159" s="125" t="str">
        <f t="shared" si="16"/>
        <v xml:space="preserve">, </v>
      </c>
      <c r="D159" s="125" t="str">
        <f t="shared" si="13"/>
        <v/>
      </c>
      <c r="E159" s="143" t="str">
        <f t="shared" si="14"/>
        <v/>
      </c>
      <c r="F159" s="125"/>
      <c r="G159" s="125"/>
      <c r="H159" s="125">
        <f t="shared" si="17"/>
        <v>0</v>
      </c>
    </row>
    <row r="160" spans="1:8" x14ac:dyDescent="0.3">
      <c r="A160" s="28" t="s">
        <v>448</v>
      </c>
      <c r="B160" s="125" t="str">
        <f t="shared" si="15"/>
        <v/>
      </c>
      <c r="C160" s="125" t="str">
        <f t="shared" si="16"/>
        <v xml:space="preserve">, </v>
      </c>
      <c r="D160" s="125" t="str">
        <f t="shared" si="13"/>
        <v/>
      </c>
      <c r="E160" s="143" t="str">
        <f t="shared" si="14"/>
        <v/>
      </c>
      <c r="F160" s="125"/>
      <c r="G160" s="125"/>
      <c r="H160" s="125">
        <f t="shared" si="17"/>
        <v>0</v>
      </c>
    </row>
    <row r="161" spans="1:8" x14ac:dyDescent="0.3">
      <c r="A161" s="28" t="s">
        <v>449</v>
      </c>
      <c r="B161" s="125" t="str">
        <f t="shared" si="15"/>
        <v/>
      </c>
      <c r="C161" s="125" t="str">
        <f t="shared" si="16"/>
        <v xml:space="preserve">, </v>
      </c>
      <c r="D161" s="125" t="str">
        <f t="shared" si="13"/>
        <v/>
      </c>
      <c r="E161" s="143" t="str">
        <f t="shared" si="14"/>
        <v/>
      </c>
      <c r="F161" s="125"/>
      <c r="G161" s="125"/>
      <c r="H161" s="125">
        <f t="shared" si="17"/>
        <v>0</v>
      </c>
    </row>
    <row r="162" spans="1:8" x14ac:dyDescent="0.3">
      <c r="A162" s="28" t="s">
        <v>450</v>
      </c>
      <c r="B162" s="125" t="str">
        <f t="shared" si="15"/>
        <v/>
      </c>
      <c r="C162" s="125" t="str">
        <f t="shared" si="16"/>
        <v xml:space="preserve">, </v>
      </c>
      <c r="D162" s="125" t="str">
        <f t="shared" si="13"/>
        <v/>
      </c>
      <c r="E162" s="143" t="str">
        <f t="shared" si="14"/>
        <v/>
      </c>
      <c r="F162" s="125"/>
      <c r="G162" s="125"/>
      <c r="H162" s="125">
        <f t="shared" si="17"/>
        <v>0</v>
      </c>
    </row>
    <row r="163" spans="1:8" x14ac:dyDescent="0.3">
      <c r="A163" s="28" t="s">
        <v>451</v>
      </c>
      <c r="B163" s="125" t="str">
        <f t="shared" si="15"/>
        <v/>
      </c>
      <c r="C163" s="125" t="str">
        <f t="shared" si="16"/>
        <v xml:space="preserve">, </v>
      </c>
      <c r="D163" s="125" t="str">
        <f t="shared" si="13"/>
        <v/>
      </c>
      <c r="E163" s="143" t="str">
        <f t="shared" si="14"/>
        <v/>
      </c>
      <c r="F163" s="125"/>
      <c r="G163" s="125"/>
      <c r="H163" s="125">
        <f t="shared" si="17"/>
        <v>0</v>
      </c>
    </row>
    <row r="164" spans="1:8" x14ac:dyDescent="0.3">
      <c r="A164" s="28" t="s">
        <v>452</v>
      </c>
      <c r="B164" s="125" t="str">
        <f t="shared" si="15"/>
        <v/>
      </c>
      <c r="C164" s="125" t="str">
        <f t="shared" si="16"/>
        <v xml:space="preserve">, </v>
      </c>
      <c r="D164" s="125" t="str">
        <f t="shared" si="13"/>
        <v/>
      </c>
      <c r="E164" s="143" t="str">
        <f t="shared" si="14"/>
        <v/>
      </c>
      <c r="F164" s="125"/>
      <c r="G164" s="125"/>
      <c r="H164" s="125">
        <f t="shared" si="17"/>
        <v>0</v>
      </c>
    </row>
    <row r="165" spans="1:8" x14ac:dyDescent="0.3">
      <c r="A165" s="28" t="s">
        <v>453</v>
      </c>
      <c r="B165" s="125" t="str">
        <f t="shared" si="15"/>
        <v/>
      </c>
      <c r="C165" s="125" t="str">
        <f t="shared" si="16"/>
        <v xml:space="preserve">, </v>
      </c>
      <c r="D165" s="125" t="str">
        <f t="shared" si="13"/>
        <v/>
      </c>
      <c r="E165" s="143" t="str">
        <f t="shared" si="14"/>
        <v/>
      </c>
      <c r="F165" s="125"/>
      <c r="G165" s="125"/>
      <c r="H165" s="125">
        <f t="shared" si="17"/>
        <v>0</v>
      </c>
    </row>
    <row r="166" spans="1:8" x14ac:dyDescent="0.3">
      <c r="A166" s="28" t="s">
        <v>454</v>
      </c>
      <c r="B166" s="125" t="str">
        <f t="shared" si="15"/>
        <v/>
      </c>
      <c r="C166" s="125" t="str">
        <f t="shared" si="16"/>
        <v xml:space="preserve">, </v>
      </c>
      <c r="D166" s="125" t="str">
        <f t="shared" si="13"/>
        <v/>
      </c>
      <c r="E166" s="143" t="str">
        <f t="shared" si="14"/>
        <v/>
      </c>
      <c r="F166" s="125"/>
      <c r="G166" s="125"/>
      <c r="H166" s="125">
        <f t="shared" si="17"/>
        <v>0</v>
      </c>
    </row>
    <row r="167" spans="1:8" x14ac:dyDescent="0.3">
      <c r="A167" s="28" t="s">
        <v>455</v>
      </c>
      <c r="B167" s="125" t="str">
        <f t="shared" si="15"/>
        <v/>
      </c>
      <c r="C167" s="125" t="str">
        <f t="shared" si="16"/>
        <v xml:space="preserve">, </v>
      </c>
      <c r="D167" s="125" t="str">
        <f t="shared" si="13"/>
        <v/>
      </c>
      <c r="E167" s="143" t="str">
        <f t="shared" si="14"/>
        <v/>
      </c>
      <c r="F167" s="125"/>
      <c r="G167" s="125"/>
      <c r="H167" s="125">
        <f t="shared" si="17"/>
        <v>0</v>
      </c>
    </row>
    <row r="168" spans="1:8" x14ac:dyDescent="0.3">
      <c r="A168" s="28" t="s">
        <v>456</v>
      </c>
      <c r="B168" s="125" t="str">
        <f t="shared" si="15"/>
        <v/>
      </c>
      <c r="C168" s="125" t="str">
        <f t="shared" si="16"/>
        <v xml:space="preserve">, </v>
      </c>
      <c r="D168" s="125" t="str">
        <f t="shared" si="13"/>
        <v/>
      </c>
      <c r="E168" s="143" t="str">
        <f t="shared" si="14"/>
        <v/>
      </c>
      <c r="F168" s="125"/>
      <c r="G168" s="125"/>
      <c r="H168" s="125">
        <f t="shared" si="17"/>
        <v>0</v>
      </c>
    </row>
    <row r="169" spans="1:8" x14ac:dyDescent="0.3">
      <c r="A169" s="28" t="s">
        <v>457</v>
      </c>
      <c r="B169" s="125" t="str">
        <f t="shared" si="15"/>
        <v/>
      </c>
      <c r="C169" s="125" t="str">
        <f t="shared" si="16"/>
        <v xml:space="preserve">, </v>
      </c>
      <c r="D169" s="125" t="str">
        <f t="shared" si="13"/>
        <v/>
      </c>
      <c r="E169" s="143" t="str">
        <f t="shared" si="14"/>
        <v/>
      </c>
      <c r="F169" s="125"/>
      <c r="G169" s="125"/>
      <c r="H169" s="125">
        <f t="shared" si="17"/>
        <v>0</v>
      </c>
    </row>
    <row r="170" spans="1:8" x14ac:dyDescent="0.3">
      <c r="A170" s="28" t="s">
        <v>462</v>
      </c>
      <c r="B170" s="125" t="str">
        <f t="shared" si="15"/>
        <v/>
      </c>
      <c r="C170" s="125" t="str">
        <f t="shared" si="16"/>
        <v xml:space="preserve">, </v>
      </c>
      <c r="D170" s="125" t="str">
        <f t="shared" si="13"/>
        <v/>
      </c>
      <c r="E170" s="143" t="str">
        <f t="shared" si="14"/>
        <v/>
      </c>
      <c r="F170" s="125"/>
      <c r="G170" s="125"/>
      <c r="H170" s="125">
        <f t="shared" si="17"/>
        <v>0</v>
      </c>
    </row>
    <row r="171" spans="1:8" x14ac:dyDescent="0.3">
      <c r="A171" s="28" t="s">
        <v>463</v>
      </c>
      <c r="B171" s="125" t="str">
        <f t="shared" si="15"/>
        <v/>
      </c>
      <c r="C171" s="125" t="str">
        <f t="shared" si="16"/>
        <v xml:space="preserve">, </v>
      </c>
      <c r="D171" s="125" t="str">
        <f t="shared" si="13"/>
        <v/>
      </c>
      <c r="E171" s="143" t="str">
        <f t="shared" si="14"/>
        <v/>
      </c>
      <c r="F171" s="125"/>
      <c r="G171" s="125"/>
      <c r="H171" s="125">
        <f t="shared" si="17"/>
        <v>0</v>
      </c>
    </row>
    <row r="172" spans="1:8" x14ac:dyDescent="0.3">
      <c r="A172" s="28" t="s">
        <v>464</v>
      </c>
      <c r="B172" s="125" t="str">
        <f t="shared" si="15"/>
        <v/>
      </c>
      <c r="C172" s="125" t="str">
        <f t="shared" si="16"/>
        <v xml:space="preserve">, </v>
      </c>
      <c r="D172" s="125" t="str">
        <f t="shared" si="13"/>
        <v/>
      </c>
      <c r="E172" s="143" t="str">
        <f t="shared" si="14"/>
        <v/>
      </c>
      <c r="F172" s="125"/>
      <c r="G172" s="125"/>
      <c r="H172" s="125">
        <f t="shared" si="17"/>
        <v>0</v>
      </c>
    </row>
    <row r="173" spans="1:8" x14ac:dyDescent="0.3">
      <c r="A173" s="28" t="s">
        <v>465</v>
      </c>
      <c r="B173" s="125" t="str">
        <f t="shared" si="15"/>
        <v/>
      </c>
      <c r="C173" s="125" t="str">
        <f t="shared" si="16"/>
        <v xml:space="preserve">, </v>
      </c>
      <c r="D173" s="125" t="str">
        <f t="shared" si="13"/>
        <v/>
      </c>
      <c r="E173" s="143" t="str">
        <f t="shared" si="14"/>
        <v/>
      </c>
      <c r="F173" s="125"/>
      <c r="G173" s="125"/>
      <c r="H173" s="125">
        <f t="shared" si="17"/>
        <v>0</v>
      </c>
    </row>
    <row r="174" spans="1:8" x14ac:dyDescent="0.3">
      <c r="A174" s="28" t="s">
        <v>466</v>
      </c>
      <c r="B174" s="125" t="str">
        <f t="shared" si="15"/>
        <v/>
      </c>
      <c r="C174" s="125" t="str">
        <f t="shared" si="16"/>
        <v xml:space="preserve">, </v>
      </c>
      <c r="D174" s="125" t="str">
        <f t="shared" si="13"/>
        <v/>
      </c>
      <c r="E174" s="143" t="str">
        <f t="shared" si="14"/>
        <v/>
      </c>
      <c r="F174" s="125"/>
      <c r="G174" s="125"/>
      <c r="H174" s="125">
        <f t="shared" si="17"/>
        <v>0</v>
      </c>
    </row>
    <row r="175" spans="1:8" x14ac:dyDescent="0.3">
      <c r="A175" s="28" t="s">
        <v>467</v>
      </c>
      <c r="B175" s="125" t="str">
        <f t="shared" si="15"/>
        <v/>
      </c>
      <c r="C175" s="125" t="str">
        <f t="shared" si="16"/>
        <v xml:space="preserve">, </v>
      </c>
      <c r="D175" s="125" t="str">
        <f t="shared" si="13"/>
        <v/>
      </c>
      <c r="E175" s="143" t="str">
        <f t="shared" si="14"/>
        <v/>
      </c>
      <c r="F175" s="125"/>
      <c r="G175" s="125"/>
      <c r="H175" s="125">
        <f t="shared" si="17"/>
        <v>0</v>
      </c>
    </row>
    <row r="176" spans="1:8" x14ac:dyDescent="0.3">
      <c r="A176" s="28" t="s">
        <v>468</v>
      </c>
      <c r="B176" s="125" t="str">
        <f t="shared" si="15"/>
        <v/>
      </c>
      <c r="C176" s="125" t="str">
        <f t="shared" si="16"/>
        <v xml:space="preserve">, </v>
      </c>
      <c r="D176" s="125" t="str">
        <f t="shared" si="13"/>
        <v/>
      </c>
      <c r="E176" s="143" t="str">
        <f t="shared" si="14"/>
        <v/>
      </c>
      <c r="F176" s="125"/>
      <c r="G176" s="125"/>
      <c r="H176" s="125">
        <f t="shared" si="17"/>
        <v>0</v>
      </c>
    </row>
    <row r="177" spans="1:8" x14ac:dyDescent="0.3">
      <c r="A177" s="28" t="s">
        <v>469</v>
      </c>
      <c r="B177" s="125" t="str">
        <f t="shared" si="15"/>
        <v/>
      </c>
      <c r="C177" s="125" t="str">
        <f t="shared" si="16"/>
        <v xml:space="preserve">, </v>
      </c>
      <c r="D177" s="125" t="str">
        <f t="shared" si="13"/>
        <v/>
      </c>
      <c r="E177" s="143" t="str">
        <f t="shared" si="14"/>
        <v/>
      </c>
      <c r="F177" s="125"/>
      <c r="G177" s="125"/>
      <c r="H177" s="125">
        <f t="shared" si="17"/>
        <v>0</v>
      </c>
    </row>
    <row r="178" spans="1:8" x14ac:dyDescent="0.3">
      <c r="A178" s="28" t="s">
        <v>470</v>
      </c>
      <c r="B178" s="125" t="str">
        <f t="shared" si="15"/>
        <v/>
      </c>
      <c r="C178" s="125" t="str">
        <f t="shared" si="16"/>
        <v xml:space="preserve">, </v>
      </c>
      <c r="D178" s="125" t="str">
        <f t="shared" si="13"/>
        <v/>
      </c>
      <c r="E178" s="143" t="str">
        <f t="shared" si="14"/>
        <v/>
      </c>
      <c r="F178" s="125"/>
      <c r="G178" s="125"/>
      <c r="H178" s="125">
        <f t="shared" si="17"/>
        <v>0</v>
      </c>
    </row>
    <row r="179" spans="1:8" x14ac:dyDescent="0.3">
      <c r="A179" s="28" t="s">
        <v>471</v>
      </c>
      <c r="B179" s="125" t="str">
        <f t="shared" si="15"/>
        <v/>
      </c>
      <c r="C179" s="125" t="str">
        <f t="shared" si="16"/>
        <v xml:space="preserve">, </v>
      </c>
      <c r="D179" s="125" t="str">
        <f t="shared" si="13"/>
        <v/>
      </c>
      <c r="E179" s="143" t="str">
        <f t="shared" si="14"/>
        <v/>
      </c>
      <c r="F179" s="125"/>
      <c r="G179" s="125"/>
      <c r="H179" s="125">
        <f t="shared" si="17"/>
        <v>0</v>
      </c>
    </row>
    <row r="180" spans="1:8" x14ac:dyDescent="0.3">
      <c r="A180" s="28" t="s">
        <v>472</v>
      </c>
      <c r="B180" s="125" t="str">
        <f t="shared" si="15"/>
        <v/>
      </c>
      <c r="C180" s="125" t="str">
        <f t="shared" si="16"/>
        <v xml:space="preserve">, </v>
      </c>
      <c r="D180" s="125" t="str">
        <f t="shared" si="13"/>
        <v/>
      </c>
      <c r="E180" s="143" t="str">
        <f t="shared" si="14"/>
        <v/>
      </c>
      <c r="F180" s="125"/>
      <c r="G180" s="125"/>
      <c r="H180" s="125">
        <f t="shared" si="17"/>
        <v>0</v>
      </c>
    </row>
    <row r="181" spans="1:8" x14ac:dyDescent="0.3">
      <c r="A181" s="28" t="s">
        <v>473</v>
      </c>
      <c r="B181" s="125" t="str">
        <f t="shared" si="15"/>
        <v/>
      </c>
      <c r="C181" s="125" t="str">
        <f t="shared" si="16"/>
        <v xml:space="preserve">, </v>
      </c>
      <c r="D181" s="125" t="str">
        <f t="shared" si="13"/>
        <v/>
      </c>
      <c r="E181" s="143" t="str">
        <f t="shared" si="14"/>
        <v/>
      </c>
      <c r="F181" s="125"/>
      <c r="G181" s="125"/>
      <c r="H181" s="125">
        <f t="shared" si="17"/>
        <v>0</v>
      </c>
    </row>
    <row r="182" spans="1:8" x14ac:dyDescent="0.3">
      <c r="A182" s="28" t="s">
        <v>474</v>
      </c>
      <c r="B182" s="125" t="str">
        <f t="shared" si="15"/>
        <v/>
      </c>
      <c r="C182" s="125" t="str">
        <f t="shared" si="16"/>
        <v xml:space="preserve">, </v>
      </c>
      <c r="D182" s="125" t="str">
        <f t="shared" si="13"/>
        <v/>
      </c>
      <c r="E182" s="143" t="str">
        <f t="shared" si="14"/>
        <v/>
      </c>
      <c r="F182" s="125"/>
      <c r="G182" s="125"/>
      <c r="H182" s="125">
        <f t="shared" si="17"/>
        <v>0</v>
      </c>
    </row>
    <row r="183" spans="1:8" x14ac:dyDescent="0.3">
      <c r="A183" s="28" t="s">
        <v>475</v>
      </c>
      <c r="B183" s="125" t="str">
        <f t="shared" si="15"/>
        <v/>
      </c>
      <c r="C183" s="125" t="str">
        <f t="shared" si="16"/>
        <v xml:space="preserve">, </v>
      </c>
      <c r="D183" s="125" t="str">
        <f t="shared" si="13"/>
        <v/>
      </c>
      <c r="E183" s="143" t="str">
        <f t="shared" si="14"/>
        <v/>
      </c>
      <c r="F183" s="125"/>
      <c r="G183" s="125"/>
      <c r="H183" s="125">
        <f t="shared" si="17"/>
        <v>0</v>
      </c>
    </row>
    <row r="184" spans="1:8" x14ac:dyDescent="0.3">
      <c r="A184" s="28" t="s">
        <v>476</v>
      </c>
      <c r="B184" s="125" t="str">
        <f t="shared" si="15"/>
        <v/>
      </c>
      <c r="C184" s="125" t="str">
        <f t="shared" si="16"/>
        <v xml:space="preserve">, </v>
      </c>
      <c r="D184" s="125" t="str">
        <f t="shared" si="13"/>
        <v/>
      </c>
      <c r="E184" s="143" t="str">
        <f t="shared" si="14"/>
        <v/>
      </c>
      <c r="F184" s="125"/>
      <c r="G184" s="125"/>
      <c r="H184" s="125">
        <f t="shared" si="17"/>
        <v>0</v>
      </c>
    </row>
    <row r="185" spans="1:8" x14ac:dyDescent="0.3">
      <c r="A185" s="28" t="s">
        <v>477</v>
      </c>
      <c r="B185" s="125" t="str">
        <f t="shared" si="15"/>
        <v/>
      </c>
      <c r="C185" s="125" t="str">
        <f t="shared" si="16"/>
        <v xml:space="preserve">, </v>
      </c>
      <c r="D185" s="125" t="str">
        <f t="shared" si="13"/>
        <v/>
      </c>
      <c r="E185" s="143" t="str">
        <f t="shared" si="14"/>
        <v/>
      </c>
      <c r="F185" s="125"/>
      <c r="G185" s="125"/>
      <c r="H185" s="125">
        <f t="shared" si="17"/>
        <v>0</v>
      </c>
    </row>
    <row r="186" spans="1:8" x14ac:dyDescent="0.3">
      <c r="A186" s="28" t="s">
        <v>478</v>
      </c>
      <c r="B186" s="125" t="str">
        <f t="shared" si="15"/>
        <v/>
      </c>
      <c r="C186" s="125" t="str">
        <f t="shared" si="16"/>
        <v xml:space="preserve">, </v>
      </c>
      <c r="D186" s="125" t="str">
        <f t="shared" si="13"/>
        <v/>
      </c>
      <c r="E186" s="143" t="str">
        <f t="shared" si="14"/>
        <v/>
      </c>
      <c r="F186" s="125"/>
      <c r="G186" s="125"/>
      <c r="H186" s="125">
        <f t="shared" si="17"/>
        <v>0</v>
      </c>
    </row>
    <row r="187" spans="1:8" x14ac:dyDescent="0.3">
      <c r="A187" s="28" t="s">
        <v>479</v>
      </c>
      <c r="B187" s="125" t="str">
        <f t="shared" si="15"/>
        <v/>
      </c>
      <c r="C187" s="125" t="str">
        <f t="shared" si="16"/>
        <v xml:space="preserve">, </v>
      </c>
      <c r="D187" s="125" t="str">
        <f t="shared" si="13"/>
        <v/>
      </c>
      <c r="E187" s="143" t="str">
        <f t="shared" si="14"/>
        <v/>
      </c>
      <c r="F187" s="125"/>
      <c r="G187" s="125"/>
      <c r="H187" s="125">
        <f t="shared" si="17"/>
        <v>0</v>
      </c>
    </row>
    <row r="188" spans="1:8" x14ac:dyDescent="0.3">
      <c r="A188" s="28" t="s">
        <v>480</v>
      </c>
      <c r="B188" s="125" t="str">
        <f t="shared" si="15"/>
        <v/>
      </c>
      <c r="C188" s="125" t="str">
        <f t="shared" si="16"/>
        <v xml:space="preserve">, </v>
      </c>
      <c r="D188" s="125" t="str">
        <f t="shared" si="13"/>
        <v/>
      </c>
      <c r="E188" s="143" t="str">
        <f t="shared" si="14"/>
        <v/>
      </c>
      <c r="F188" s="125"/>
      <c r="G188" s="125"/>
      <c r="H188" s="125">
        <f t="shared" si="17"/>
        <v>0</v>
      </c>
    </row>
    <row r="189" spans="1:8" x14ac:dyDescent="0.3">
      <c r="A189" s="28" t="s">
        <v>481</v>
      </c>
      <c r="B189" s="125" t="str">
        <f t="shared" si="15"/>
        <v/>
      </c>
      <c r="C189" s="125" t="str">
        <f t="shared" si="16"/>
        <v xml:space="preserve">, </v>
      </c>
      <c r="D189" s="125" t="str">
        <f t="shared" si="13"/>
        <v/>
      </c>
      <c r="E189" s="143" t="str">
        <f t="shared" si="14"/>
        <v/>
      </c>
      <c r="F189" s="125"/>
      <c r="G189" s="125"/>
      <c r="H189" s="125">
        <f t="shared" si="17"/>
        <v>0</v>
      </c>
    </row>
    <row r="190" spans="1:8" x14ac:dyDescent="0.3">
      <c r="A190" s="28" t="s">
        <v>482</v>
      </c>
      <c r="B190" s="125" t="str">
        <f t="shared" si="15"/>
        <v/>
      </c>
      <c r="C190" s="125" t="str">
        <f t="shared" si="16"/>
        <v xml:space="preserve">, </v>
      </c>
      <c r="D190" s="125" t="str">
        <f t="shared" si="13"/>
        <v/>
      </c>
      <c r="E190" s="143" t="str">
        <f t="shared" si="14"/>
        <v/>
      </c>
      <c r="F190" s="125"/>
      <c r="G190" s="125"/>
      <c r="H190" s="125">
        <f t="shared" si="17"/>
        <v>0</v>
      </c>
    </row>
    <row r="191" spans="1:8" x14ac:dyDescent="0.3">
      <c r="A191" s="28" t="s">
        <v>483</v>
      </c>
      <c r="B191" s="125" t="str">
        <f t="shared" si="15"/>
        <v/>
      </c>
      <c r="C191" s="125" t="str">
        <f t="shared" si="16"/>
        <v xml:space="preserve">, </v>
      </c>
      <c r="D191" s="125" t="str">
        <f t="shared" si="13"/>
        <v/>
      </c>
      <c r="E191" s="143" t="str">
        <f t="shared" si="14"/>
        <v/>
      </c>
      <c r="F191" s="125"/>
      <c r="G191" s="125"/>
      <c r="H191" s="125">
        <f t="shared" si="17"/>
        <v>0</v>
      </c>
    </row>
    <row r="192" spans="1:8" x14ac:dyDescent="0.3">
      <c r="A192" s="28" t="s">
        <v>484</v>
      </c>
      <c r="B192" s="125" t="str">
        <f t="shared" si="15"/>
        <v/>
      </c>
      <c r="C192" s="125" t="str">
        <f t="shared" si="16"/>
        <v xml:space="preserve">, </v>
      </c>
      <c r="D192" s="125" t="str">
        <f t="shared" si="13"/>
        <v/>
      </c>
      <c r="E192" s="143" t="str">
        <f t="shared" si="14"/>
        <v/>
      </c>
      <c r="F192" s="125"/>
      <c r="G192" s="125"/>
      <c r="H192" s="125">
        <f t="shared" si="17"/>
        <v>0</v>
      </c>
    </row>
    <row r="193" spans="1:8" x14ac:dyDescent="0.3">
      <c r="A193" s="28" t="s">
        <v>485</v>
      </c>
      <c r="B193" s="125" t="str">
        <f t="shared" si="15"/>
        <v/>
      </c>
      <c r="C193" s="125" t="str">
        <f t="shared" si="16"/>
        <v xml:space="preserve">, </v>
      </c>
      <c r="D193" s="125" t="str">
        <f t="shared" si="13"/>
        <v/>
      </c>
      <c r="E193" s="143" t="str">
        <f t="shared" si="14"/>
        <v/>
      </c>
      <c r="F193" s="125"/>
      <c r="G193" s="125"/>
      <c r="H193" s="125">
        <f t="shared" si="17"/>
        <v>0</v>
      </c>
    </row>
    <row r="194" spans="1:8" x14ac:dyDescent="0.3">
      <c r="A194" s="28" t="s">
        <v>486</v>
      </c>
      <c r="B194" s="125" t="str">
        <f t="shared" ref="B194:B241" si="18">IF(LEN(VLOOKUP($A194,playerDetails,7,FALSE))=0,"",VLOOKUP($A194,playerDetails,7,FALSE))</f>
        <v/>
      </c>
      <c r="C194" s="125" t="str">
        <f t="shared" ref="C194:C241" si="19">IF(LEN(VLOOKUP($A194,playerDetails,9,FALSE))=0,"",VLOOKUP($A194,playerDetails,9,FALSE))</f>
        <v xml:space="preserve">, </v>
      </c>
      <c r="D194" s="125" t="str">
        <f t="shared" ref="D194:D257" si="20">IF(LEN(VLOOKUP($A194,playerDetails,6,FALSE))=0,"",VLOOKUP($A194,playerDetails,6,FALSE))</f>
        <v/>
      </c>
      <c r="E194" s="143" t="str">
        <f t="shared" ref="E194:E257" si="21">IF(LEN(VLOOKUP($A194,playerDetails,5,FALSE))=0,"",VLOOKUP($A194,playerDetails,5,FALSE))</f>
        <v/>
      </c>
      <c r="F194" s="125"/>
      <c r="G194" s="125"/>
      <c r="H194" s="125">
        <f t="shared" ref="H194:H241" si="22">VLOOKUP(LEFT($A194,1),TeamLookup,2,FALSE)</f>
        <v>0</v>
      </c>
    </row>
    <row r="195" spans="1:8" x14ac:dyDescent="0.3">
      <c r="A195" s="28" t="s">
        <v>487</v>
      </c>
      <c r="B195" s="125" t="str">
        <f t="shared" si="18"/>
        <v/>
      </c>
      <c r="C195" s="125" t="str">
        <f t="shared" si="19"/>
        <v xml:space="preserve">, </v>
      </c>
      <c r="D195" s="125" t="str">
        <f t="shared" si="20"/>
        <v/>
      </c>
      <c r="E195" s="143" t="str">
        <f t="shared" si="21"/>
        <v/>
      </c>
      <c r="F195" s="125"/>
      <c r="G195" s="125"/>
      <c r="H195" s="125">
        <f t="shared" si="22"/>
        <v>0</v>
      </c>
    </row>
    <row r="196" spans="1:8" x14ac:dyDescent="0.3">
      <c r="A196" s="28" t="s">
        <v>488</v>
      </c>
      <c r="B196" s="125" t="str">
        <f t="shared" si="18"/>
        <v/>
      </c>
      <c r="C196" s="125" t="str">
        <f t="shared" si="19"/>
        <v xml:space="preserve">, </v>
      </c>
      <c r="D196" s="125" t="str">
        <f t="shared" si="20"/>
        <v/>
      </c>
      <c r="E196" s="143" t="str">
        <f t="shared" si="21"/>
        <v/>
      </c>
      <c r="F196" s="125"/>
      <c r="G196" s="125"/>
      <c r="H196" s="125">
        <f t="shared" si="22"/>
        <v>0</v>
      </c>
    </row>
    <row r="197" spans="1:8" x14ac:dyDescent="0.3">
      <c r="A197" s="28" t="s">
        <v>489</v>
      </c>
      <c r="B197" s="125" t="str">
        <f t="shared" si="18"/>
        <v/>
      </c>
      <c r="C197" s="125" t="str">
        <f t="shared" si="19"/>
        <v xml:space="preserve">, </v>
      </c>
      <c r="D197" s="125" t="str">
        <f t="shared" si="20"/>
        <v/>
      </c>
      <c r="E197" s="143" t="str">
        <f t="shared" si="21"/>
        <v/>
      </c>
      <c r="F197" s="125"/>
      <c r="G197" s="125"/>
      <c r="H197" s="125">
        <f t="shared" si="22"/>
        <v>0</v>
      </c>
    </row>
    <row r="198" spans="1:8" x14ac:dyDescent="0.3">
      <c r="A198" s="28" t="s">
        <v>490</v>
      </c>
      <c r="B198" s="125" t="str">
        <f t="shared" si="18"/>
        <v/>
      </c>
      <c r="C198" s="125" t="str">
        <f t="shared" si="19"/>
        <v xml:space="preserve">, </v>
      </c>
      <c r="D198" s="125" t="str">
        <f t="shared" si="20"/>
        <v/>
      </c>
      <c r="E198" s="143" t="str">
        <f t="shared" si="21"/>
        <v/>
      </c>
      <c r="F198" s="125"/>
      <c r="G198" s="125"/>
      <c r="H198" s="125">
        <f t="shared" si="22"/>
        <v>0</v>
      </c>
    </row>
    <row r="199" spans="1:8" x14ac:dyDescent="0.3">
      <c r="A199" s="28" t="s">
        <v>491</v>
      </c>
      <c r="B199" s="125" t="str">
        <f t="shared" si="18"/>
        <v/>
      </c>
      <c r="C199" s="125" t="str">
        <f t="shared" si="19"/>
        <v xml:space="preserve">, </v>
      </c>
      <c r="D199" s="125" t="str">
        <f t="shared" si="20"/>
        <v/>
      </c>
      <c r="E199" s="143" t="str">
        <f t="shared" si="21"/>
        <v/>
      </c>
      <c r="F199" s="125"/>
      <c r="G199" s="125"/>
      <c r="H199" s="125">
        <f t="shared" si="22"/>
        <v>0</v>
      </c>
    </row>
    <row r="200" spans="1:8" x14ac:dyDescent="0.3">
      <c r="A200" s="28" t="s">
        <v>492</v>
      </c>
      <c r="B200" s="125" t="str">
        <f t="shared" si="18"/>
        <v/>
      </c>
      <c r="C200" s="125" t="str">
        <f t="shared" si="19"/>
        <v xml:space="preserve">, </v>
      </c>
      <c r="D200" s="125" t="str">
        <f t="shared" si="20"/>
        <v/>
      </c>
      <c r="E200" s="143" t="str">
        <f t="shared" si="21"/>
        <v/>
      </c>
      <c r="F200" s="125"/>
      <c r="G200" s="125"/>
      <c r="H200" s="125">
        <f t="shared" si="22"/>
        <v>0</v>
      </c>
    </row>
    <row r="201" spans="1:8" x14ac:dyDescent="0.3">
      <c r="A201" s="28" t="s">
        <v>493</v>
      </c>
      <c r="B201" s="125" t="str">
        <f t="shared" si="18"/>
        <v/>
      </c>
      <c r="C201" s="125" t="str">
        <f t="shared" si="19"/>
        <v xml:space="preserve">, </v>
      </c>
      <c r="D201" s="125" t="str">
        <f t="shared" si="20"/>
        <v/>
      </c>
      <c r="E201" s="143" t="str">
        <f t="shared" si="21"/>
        <v/>
      </c>
      <c r="F201" s="125"/>
      <c r="G201" s="125"/>
      <c r="H201" s="125">
        <f t="shared" si="22"/>
        <v>0</v>
      </c>
    </row>
    <row r="202" spans="1:8" x14ac:dyDescent="0.3">
      <c r="A202" s="28" t="s">
        <v>494</v>
      </c>
      <c r="B202" s="125" t="str">
        <f t="shared" si="18"/>
        <v/>
      </c>
      <c r="C202" s="125" t="str">
        <f t="shared" si="19"/>
        <v xml:space="preserve">, </v>
      </c>
      <c r="D202" s="125" t="str">
        <f t="shared" si="20"/>
        <v/>
      </c>
      <c r="E202" s="143" t="str">
        <f t="shared" si="21"/>
        <v/>
      </c>
      <c r="F202" s="125"/>
      <c r="G202" s="125"/>
      <c r="H202" s="125">
        <f t="shared" si="22"/>
        <v>0</v>
      </c>
    </row>
    <row r="203" spans="1:8" x14ac:dyDescent="0.3">
      <c r="A203" s="28" t="s">
        <v>495</v>
      </c>
      <c r="B203" s="125" t="str">
        <f t="shared" si="18"/>
        <v/>
      </c>
      <c r="C203" s="125" t="str">
        <f t="shared" si="19"/>
        <v xml:space="preserve">, </v>
      </c>
      <c r="D203" s="125" t="str">
        <f t="shared" si="20"/>
        <v/>
      </c>
      <c r="E203" s="143" t="str">
        <f t="shared" si="21"/>
        <v/>
      </c>
      <c r="F203" s="125"/>
      <c r="G203" s="125"/>
      <c r="H203" s="125">
        <f t="shared" si="22"/>
        <v>0</v>
      </c>
    </row>
    <row r="204" spans="1:8" x14ac:dyDescent="0.3">
      <c r="A204" s="28" t="s">
        <v>496</v>
      </c>
      <c r="B204" s="125" t="str">
        <f t="shared" si="18"/>
        <v/>
      </c>
      <c r="C204" s="125" t="str">
        <f t="shared" si="19"/>
        <v xml:space="preserve">, </v>
      </c>
      <c r="D204" s="125" t="str">
        <f t="shared" si="20"/>
        <v/>
      </c>
      <c r="E204" s="143" t="str">
        <f t="shared" si="21"/>
        <v/>
      </c>
      <c r="F204" s="125"/>
      <c r="G204" s="125"/>
      <c r="H204" s="125">
        <f t="shared" si="22"/>
        <v>0</v>
      </c>
    </row>
    <row r="205" spans="1:8" x14ac:dyDescent="0.3">
      <c r="A205" s="28" t="s">
        <v>497</v>
      </c>
      <c r="B205" s="125" t="str">
        <f t="shared" si="18"/>
        <v/>
      </c>
      <c r="C205" s="125" t="str">
        <f t="shared" si="19"/>
        <v xml:space="preserve">, </v>
      </c>
      <c r="D205" s="125" t="str">
        <f t="shared" si="20"/>
        <v/>
      </c>
      <c r="E205" s="143" t="str">
        <f t="shared" si="21"/>
        <v/>
      </c>
      <c r="F205" s="125"/>
      <c r="G205" s="125"/>
      <c r="H205" s="125">
        <f t="shared" si="22"/>
        <v>0</v>
      </c>
    </row>
    <row r="206" spans="1:8" x14ac:dyDescent="0.3">
      <c r="A206" s="28" t="s">
        <v>498</v>
      </c>
      <c r="B206" s="125" t="str">
        <f t="shared" si="18"/>
        <v/>
      </c>
      <c r="C206" s="125" t="str">
        <f t="shared" si="19"/>
        <v xml:space="preserve">, </v>
      </c>
      <c r="D206" s="125" t="str">
        <f t="shared" si="20"/>
        <v/>
      </c>
      <c r="E206" s="143" t="str">
        <f t="shared" si="21"/>
        <v/>
      </c>
      <c r="F206" s="125"/>
      <c r="G206" s="125"/>
      <c r="H206" s="125">
        <f t="shared" si="22"/>
        <v>0</v>
      </c>
    </row>
    <row r="207" spans="1:8" x14ac:dyDescent="0.3">
      <c r="A207" s="28" t="s">
        <v>499</v>
      </c>
      <c r="B207" s="125" t="str">
        <f t="shared" si="18"/>
        <v/>
      </c>
      <c r="C207" s="125" t="str">
        <f t="shared" si="19"/>
        <v xml:space="preserve">, </v>
      </c>
      <c r="D207" s="125" t="str">
        <f t="shared" si="20"/>
        <v/>
      </c>
      <c r="E207" s="143" t="str">
        <f t="shared" si="21"/>
        <v/>
      </c>
      <c r="F207" s="125"/>
      <c r="G207" s="125"/>
      <c r="H207" s="125">
        <f t="shared" si="22"/>
        <v>0</v>
      </c>
    </row>
    <row r="208" spans="1:8" x14ac:dyDescent="0.3">
      <c r="A208" s="28" t="s">
        <v>500</v>
      </c>
      <c r="B208" s="125" t="str">
        <f t="shared" si="18"/>
        <v/>
      </c>
      <c r="C208" s="125" t="str">
        <f t="shared" si="19"/>
        <v xml:space="preserve">, </v>
      </c>
      <c r="D208" s="125" t="str">
        <f t="shared" si="20"/>
        <v/>
      </c>
      <c r="E208" s="143" t="str">
        <f t="shared" si="21"/>
        <v/>
      </c>
      <c r="F208" s="125"/>
      <c r="G208" s="125"/>
      <c r="H208" s="125">
        <f t="shared" si="22"/>
        <v>0</v>
      </c>
    </row>
    <row r="209" spans="1:8" x14ac:dyDescent="0.3">
      <c r="A209" s="28" t="s">
        <v>501</v>
      </c>
      <c r="B209" s="125" t="str">
        <f t="shared" si="18"/>
        <v/>
      </c>
      <c r="C209" s="125" t="str">
        <f t="shared" si="19"/>
        <v xml:space="preserve">, </v>
      </c>
      <c r="D209" s="125" t="str">
        <f t="shared" si="20"/>
        <v/>
      </c>
      <c r="E209" s="143" t="str">
        <f t="shared" si="21"/>
        <v/>
      </c>
      <c r="F209" s="125"/>
      <c r="G209" s="125"/>
      <c r="H209" s="125">
        <f t="shared" si="22"/>
        <v>0</v>
      </c>
    </row>
    <row r="210" spans="1:8" x14ac:dyDescent="0.3">
      <c r="A210" s="28" t="s">
        <v>502</v>
      </c>
      <c r="B210" s="125" t="str">
        <f t="shared" si="18"/>
        <v/>
      </c>
      <c r="C210" s="125" t="str">
        <f t="shared" si="19"/>
        <v xml:space="preserve">, </v>
      </c>
      <c r="D210" s="125" t="str">
        <f t="shared" si="20"/>
        <v/>
      </c>
      <c r="E210" s="143" t="str">
        <f t="shared" si="21"/>
        <v/>
      </c>
      <c r="F210" s="125"/>
      <c r="G210" s="125"/>
      <c r="H210" s="125">
        <f t="shared" si="22"/>
        <v>0</v>
      </c>
    </row>
    <row r="211" spans="1:8" x14ac:dyDescent="0.3">
      <c r="A211" s="28" t="s">
        <v>503</v>
      </c>
      <c r="B211" s="125" t="str">
        <f t="shared" si="18"/>
        <v/>
      </c>
      <c r="C211" s="125" t="str">
        <f t="shared" si="19"/>
        <v xml:space="preserve">, </v>
      </c>
      <c r="D211" s="125" t="str">
        <f t="shared" si="20"/>
        <v/>
      </c>
      <c r="E211" s="143" t="str">
        <f t="shared" si="21"/>
        <v/>
      </c>
      <c r="F211" s="125"/>
      <c r="G211" s="125"/>
      <c r="H211" s="125">
        <f t="shared" si="22"/>
        <v>0</v>
      </c>
    </row>
    <row r="212" spans="1:8" x14ac:dyDescent="0.3">
      <c r="A212" s="28" t="s">
        <v>504</v>
      </c>
      <c r="B212" s="125" t="str">
        <f t="shared" si="18"/>
        <v/>
      </c>
      <c r="C212" s="125" t="str">
        <f t="shared" si="19"/>
        <v xml:space="preserve">, </v>
      </c>
      <c r="D212" s="125" t="str">
        <f t="shared" si="20"/>
        <v/>
      </c>
      <c r="E212" s="143" t="str">
        <f t="shared" si="21"/>
        <v/>
      </c>
      <c r="F212" s="125"/>
      <c r="G212" s="125"/>
      <c r="H212" s="125">
        <f t="shared" si="22"/>
        <v>0</v>
      </c>
    </row>
    <row r="213" spans="1:8" x14ac:dyDescent="0.3">
      <c r="A213" s="28" t="s">
        <v>505</v>
      </c>
      <c r="B213" s="125" t="str">
        <f t="shared" si="18"/>
        <v/>
      </c>
      <c r="C213" s="125" t="str">
        <f t="shared" si="19"/>
        <v xml:space="preserve">, </v>
      </c>
      <c r="D213" s="125" t="str">
        <f t="shared" si="20"/>
        <v/>
      </c>
      <c r="E213" s="143" t="str">
        <f t="shared" si="21"/>
        <v/>
      </c>
      <c r="F213" s="125"/>
      <c r="G213" s="125"/>
      <c r="H213" s="125">
        <f t="shared" si="22"/>
        <v>0</v>
      </c>
    </row>
    <row r="214" spans="1:8" x14ac:dyDescent="0.3">
      <c r="A214" s="28" t="s">
        <v>506</v>
      </c>
      <c r="B214" s="125" t="str">
        <f t="shared" si="18"/>
        <v/>
      </c>
      <c r="C214" s="125" t="str">
        <f t="shared" si="19"/>
        <v xml:space="preserve">, </v>
      </c>
      <c r="D214" s="125" t="str">
        <f t="shared" si="20"/>
        <v/>
      </c>
      <c r="E214" s="143" t="str">
        <f t="shared" si="21"/>
        <v/>
      </c>
      <c r="F214" s="125"/>
      <c r="G214" s="125"/>
      <c r="H214" s="125">
        <f t="shared" si="22"/>
        <v>0</v>
      </c>
    </row>
    <row r="215" spans="1:8" x14ac:dyDescent="0.3">
      <c r="A215" s="28" t="s">
        <v>507</v>
      </c>
      <c r="B215" s="125" t="str">
        <f t="shared" si="18"/>
        <v/>
      </c>
      <c r="C215" s="125" t="str">
        <f t="shared" si="19"/>
        <v xml:space="preserve">, </v>
      </c>
      <c r="D215" s="125" t="str">
        <f t="shared" si="20"/>
        <v/>
      </c>
      <c r="E215" s="143" t="str">
        <f t="shared" si="21"/>
        <v/>
      </c>
      <c r="F215" s="125"/>
      <c r="G215" s="125"/>
      <c r="H215" s="125">
        <f t="shared" si="22"/>
        <v>0</v>
      </c>
    </row>
    <row r="216" spans="1:8" x14ac:dyDescent="0.3">
      <c r="A216" s="28" t="s">
        <v>508</v>
      </c>
      <c r="B216" s="125" t="str">
        <f t="shared" si="18"/>
        <v/>
      </c>
      <c r="C216" s="125" t="str">
        <f t="shared" si="19"/>
        <v xml:space="preserve">, </v>
      </c>
      <c r="D216" s="125" t="str">
        <f t="shared" si="20"/>
        <v/>
      </c>
      <c r="E216" s="143" t="str">
        <f t="shared" si="21"/>
        <v/>
      </c>
      <c r="F216" s="125"/>
      <c r="G216" s="125"/>
      <c r="H216" s="125">
        <f t="shared" si="22"/>
        <v>0</v>
      </c>
    </row>
    <row r="217" spans="1:8" x14ac:dyDescent="0.3">
      <c r="A217" s="28" t="s">
        <v>509</v>
      </c>
      <c r="B217" s="125" t="str">
        <f t="shared" si="18"/>
        <v/>
      </c>
      <c r="C217" s="125" t="str">
        <f t="shared" si="19"/>
        <v xml:space="preserve">, </v>
      </c>
      <c r="D217" s="125" t="str">
        <f t="shared" si="20"/>
        <v/>
      </c>
      <c r="E217" s="143" t="str">
        <f t="shared" si="21"/>
        <v/>
      </c>
      <c r="F217" s="125"/>
      <c r="G217" s="125"/>
      <c r="H217" s="125">
        <f t="shared" si="22"/>
        <v>0</v>
      </c>
    </row>
    <row r="218" spans="1:8" x14ac:dyDescent="0.3">
      <c r="A218" s="28" t="s">
        <v>510</v>
      </c>
      <c r="B218" s="125" t="str">
        <f t="shared" si="18"/>
        <v/>
      </c>
      <c r="C218" s="125" t="str">
        <f t="shared" si="19"/>
        <v xml:space="preserve">, </v>
      </c>
      <c r="D218" s="125" t="str">
        <f t="shared" si="20"/>
        <v/>
      </c>
      <c r="E218" s="143" t="str">
        <f t="shared" si="21"/>
        <v/>
      </c>
      <c r="F218" s="125"/>
      <c r="G218" s="125"/>
      <c r="H218" s="125">
        <f t="shared" si="22"/>
        <v>0</v>
      </c>
    </row>
    <row r="219" spans="1:8" x14ac:dyDescent="0.3">
      <c r="A219" s="28" t="s">
        <v>511</v>
      </c>
      <c r="B219" s="125" t="str">
        <f t="shared" si="18"/>
        <v/>
      </c>
      <c r="C219" s="125" t="str">
        <f t="shared" si="19"/>
        <v xml:space="preserve">, </v>
      </c>
      <c r="D219" s="125" t="str">
        <f t="shared" si="20"/>
        <v/>
      </c>
      <c r="E219" s="143" t="str">
        <f t="shared" si="21"/>
        <v/>
      </c>
      <c r="F219" s="125"/>
      <c r="G219" s="125"/>
      <c r="H219" s="125">
        <f t="shared" si="22"/>
        <v>0</v>
      </c>
    </row>
    <row r="220" spans="1:8" x14ac:dyDescent="0.3">
      <c r="A220" s="28" t="s">
        <v>512</v>
      </c>
      <c r="B220" s="125" t="str">
        <f t="shared" si="18"/>
        <v/>
      </c>
      <c r="C220" s="125" t="str">
        <f t="shared" si="19"/>
        <v xml:space="preserve">, </v>
      </c>
      <c r="D220" s="125" t="str">
        <f t="shared" si="20"/>
        <v/>
      </c>
      <c r="E220" s="143" t="str">
        <f t="shared" si="21"/>
        <v/>
      </c>
      <c r="F220" s="125"/>
      <c r="G220" s="125"/>
      <c r="H220" s="125">
        <f t="shared" si="22"/>
        <v>0</v>
      </c>
    </row>
    <row r="221" spans="1:8" x14ac:dyDescent="0.3">
      <c r="A221" s="28" t="s">
        <v>513</v>
      </c>
      <c r="B221" s="125" t="str">
        <f t="shared" si="18"/>
        <v/>
      </c>
      <c r="C221" s="125" t="str">
        <f t="shared" si="19"/>
        <v xml:space="preserve">, </v>
      </c>
      <c r="D221" s="125" t="str">
        <f t="shared" si="20"/>
        <v/>
      </c>
      <c r="E221" s="143" t="str">
        <f t="shared" si="21"/>
        <v/>
      </c>
      <c r="F221" s="125"/>
      <c r="G221" s="125"/>
      <c r="H221" s="125">
        <f t="shared" si="22"/>
        <v>0</v>
      </c>
    </row>
    <row r="222" spans="1:8" x14ac:dyDescent="0.3">
      <c r="A222" s="28" t="s">
        <v>514</v>
      </c>
      <c r="B222" s="125" t="str">
        <f t="shared" si="18"/>
        <v/>
      </c>
      <c r="C222" s="125" t="str">
        <f t="shared" si="19"/>
        <v xml:space="preserve">, </v>
      </c>
      <c r="D222" s="125" t="str">
        <f t="shared" si="20"/>
        <v/>
      </c>
      <c r="E222" s="143" t="str">
        <f t="shared" si="21"/>
        <v/>
      </c>
      <c r="F222" s="125"/>
      <c r="G222" s="125"/>
      <c r="H222" s="125">
        <f t="shared" si="22"/>
        <v>0</v>
      </c>
    </row>
    <row r="223" spans="1:8" x14ac:dyDescent="0.3">
      <c r="A223" s="28" t="s">
        <v>515</v>
      </c>
      <c r="B223" s="125" t="str">
        <f t="shared" si="18"/>
        <v/>
      </c>
      <c r="C223" s="125" t="str">
        <f t="shared" si="19"/>
        <v xml:space="preserve">, </v>
      </c>
      <c r="D223" s="125" t="str">
        <f t="shared" si="20"/>
        <v/>
      </c>
      <c r="E223" s="143" t="str">
        <f t="shared" si="21"/>
        <v/>
      </c>
      <c r="F223" s="125"/>
      <c r="G223" s="125"/>
      <c r="H223" s="125">
        <f t="shared" si="22"/>
        <v>0</v>
      </c>
    </row>
    <row r="224" spans="1:8" x14ac:dyDescent="0.3">
      <c r="A224" s="28" t="s">
        <v>516</v>
      </c>
      <c r="B224" s="125" t="str">
        <f t="shared" si="18"/>
        <v/>
      </c>
      <c r="C224" s="125" t="str">
        <f t="shared" si="19"/>
        <v xml:space="preserve">, </v>
      </c>
      <c r="D224" s="125" t="str">
        <f t="shared" si="20"/>
        <v/>
      </c>
      <c r="E224" s="143" t="str">
        <f t="shared" si="21"/>
        <v/>
      </c>
      <c r="F224" s="125"/>
      <c r="G224" s="125"/>
      <c r="H224" s="125">
        <f t="shared" si="22"/>
        <v>0</v>
      </c>
    </row>
    <row r="225" spans="1:8" x14ac:dyDescent="0.3">
      <c r="A225" s="28" t="s">
        <v>517</v>
      </c>
      <c r="B225" s="125" t="str">
        <f t="shared" si="18"/>
        <v/>
      </c>
      <c r="C225" s="125" t="str">
        <f t="shared" si="19"/>
        <v xml:space="preserve">, </v>
      </c>
      <c r="D225" s="125" t="str">
        <f t="shared" si="20"/>
        <v/>
      </c>
      <c r="E225" s="143" t="str">
        <f t="shared" si="21"/>
        <v/>
      </c>
      <c r="F225" s="125"/>
      <c r="G225" s="125"/>
      <c r="H225" s="125">
        <f t="shared" si="22"/>
        <v>0</v>
      </c>
    </row>
    <row r="226" spans="1:8" x14ac:dyDescent="0.3">
      <c r="A226" s="28" t="s">
        <v>518</v>
      </c>
      <c r="B226" s="125" t="str">
        <f t="shared" si="18"/>
        <v/>
      </c>
      <c r="C226" s="125" t="str">
        <f t="shared" si="19"/>
        <v xml:space="preserve">, </v>
      </c>
      <c r="D226" s="125" t="str">
        <f t="shared" si="20"/>
        <v/>
      </c>
      <c r="E226" s="143" t="str">
        <f t="shared" si="21"/>
        <v/>
      </c>
      <c r="F226" s="125"/>
      <c r="G226" s="125"/>
      <c r="H226" s="125">
        <f t="shared" si="22"/>
        <v>0</v>
      </c>
    </row>
    <row r="227" spans="1:8" x14ac:dyDescent="0.3">
      <c r="A227" s="28" t="s">
        <v>519</v>
      </c>
      <c r="B227" s="125" t="str">
        <f t="shared" si="18"/>
        <v/>
      </c>
      <c r="C227" s="125" t="str">
        <f t="shared" si="19"/>
        <v xml:space="preserve">, </v>
      </c>
      <c r="D227" s="125" t="str">
        <f t="shared" si="20"/>
        <v/>
      </c>
      <c r="E227" s="143" t="str">
        <f t="shared" si="21"/>
        <v/>
      </c>
      <c r="F227" s="125"/>
      <c r="G227" s="125"/>
      <c r="H227" s="125">
        <f t="shared" si="22"/>
        <v>0</v>
      </c>
    </row>
    <row r="228" spans="1:8" x14ac:dyDescent="0.3">
      <c r="A228" s="28" t="s">
        <v>520</v>
      </c>
      <c r="B228" s="125" t="str">
        <f t="shared" si="18"/>
        <v/>
      </c>
      <c r="C228" s="125" t="str">
        <f t="shared" si="19"/>
        <v xml:space="preserve">, </v>
      </c>
      <c r="D228" s="125" t="str">
        <f t="shared" si="20"/>
        <v/>
      </c>
      <c r="E228" s="143" t="str">
        <f t="shared" si="21"/>
        <v/>
      </c>
      <c r="F228" s="125"/>
      <c r="G228" s="125"/>
      <c r="H228" s="125">
        <f t="shared" si="22"/>
        <v>0</v>
      </c>
    </row>
    <row r="229" spans="1:8" x14ac:dyDescent="0.3">
      <c r="A229" s="28" t="s">
        <v>521</v>
      </c>
      <c r="B229" s="125" t="str">
        <f t="shared" si="18"/>
        <v/>
      </c>
      <c r="C229" s="125" t="str">
        <f t="shared" si="19"/>
        <v xml:space="preserve">, </v>
      </c>
      <c r="D229" s="125" t="str">
        <f t="shared" si="20"/>
        <v/>
      </c>
      <c r="E229" s="143" t="str">
        <f t="shared" si="21"/>
        <v/>
      </c>
      <c r="F229" s="125"/>
      <c r="G229" s="125"/>
      <c r="H229" s="125">
        <f t="shared" si="22"/>
        <v>0</v>
      </c>
    </row>
    <row r="230" spans="1:8" x14ac:dyDescent="0.3">
      <c r="A230" s="28" t="s">
        <v>522</v>
      </c>
      <c r="B230" s="125" t="str">
        <f t="shared" si="18"/>
        <v/>
      </c>
      <c r="C230" s="125" t="str">
        <f t="shared" si="19"/>
        <v xml:space="preserve">, </v>
      </c>
      <c r="D230" s="125" t="str">
        <f t="shared" si="20"/>
        <v/>
      </c>
      <c r="E230" s="143" t="str">
        <f t="shared" si="21"/>
        <v/>
      </c>
      <c r="F230" s="125"/>
      <c r="G230" s="125"/>
      <c r="H230" s="125">
        <f t="shared" si="22"/>
        <v>0</v>
      </c>
    </row>
    <row r="231" spans="1:8" x14ac:dyDescent="0.3">
      <c r="A231" s="28" t="s">
        <v>523</v>
      </c>
      <c r="B231" s="125" t="str">
        <f t="shared" si="18"/>
        <v/>
      </c>
      <c r="C231" s="125" t="str">
        <f t="shared" si="19"/>
        <v xml:space="preserve">, </v>
      </c>
      <c r="D231" s="125" t="str">
        <f t="shared" si="20"/>
        <v/>
      </c>
      <c r="E231" s="143" t="str">
        <f t="shared" si="21"/>
        <v/>
      </c>
      <c r="F231" s="125"/>
      <c r="G231" s="125"/>
      <c r="H231" s="125">
        <f t="shared" si="22"/>
        <v>0</v>
      </c>
    </row>
    <row r="232" spans="1:8" x14ac:dyDescent="0.3">
      <c r="A232" s="28" t="s">
        <v>524</v>
      </c>
      <c r="B232" s="125" t="str">
        <f t="shared" si="18"/>
        <v/>
      </c>
      <c r="C232" s="125" t="str">
        <f t="shared" si="19"/>
        <v xml:space="preserve">, </v>
      </c>
      <c r="D232" s="125" t="str">
        <f t="shared" si="20"/>
        <v/>
      </c>
      <c r="E232" s="143" t="str">
        <f t="shared" si="21"/>
        <v/>
      </c>
      <c r="F232" s="125"/>
      <c r="G232" s="125"/>
      <c r="H232" s="125">
        <f t="shared" si="22"/>
        <v>0</v>
      </c>
    </row>
    <row r="233" spans="1:8" x14ac:dyDescent="0.3">
      <c r="A233" s="28" t="s">
        <v>525</v>
      </c>
      <c r="B233" s="125" t="str">
        <f t="shared" si="18"/>
        <v/>
      </c>
      <c r="C233" s="125" t="str">
        <f t="shared" si="19"/>
        <v xml:space="preserve">, </v>
      </c>
      <c r="D233" s="125" t="str">
        <f t="shared" si="20"/>
        <v/>
      </c>
      <c r="E233" s="143" t="str">
        <f t="shared" si="21"/>
        <v/>
      </c>
      <c r="F233" s="125"/>
      <c r="G233" s="125"/>
      <c r="H233" s="125">
        <f t="shared" si="22"/>
        <v>0</v>
      </c>
    </row>
    <row r="234" spans="1:8" x14ac:dyDescent="0.3">
      <c r="A234" s="28" t="s">
        <v>526</v>
      </c>
      <c r="B234" s="125" t="str">
        <f t="shared" si="18"/>
        <v/>
      </c>
      <c r="C234" s="125" t="str">
        <f t="shared" si="19"/>
        <v xml:space="preserve">, </v>
      </c>
      <c r="D234" s="125" t="str">
        <f t="shared" si="20"/>
        <v/>
      </c>
      <c r="E234" s="143" t="str">
        <f t="shared" si="21"/>
        <v/>
      </c>
      <c r="F234" s="125"/>
      <c r="G234" s="125"/>
      <c r="H234" s="125">
        <f t="shared" si="22"/>
        <v>0</v>
      </c>
    </row>
    <row r="235" spans="1:8" x14ac:dyDescent="0.3">
      <c r="A235" s="28" t="s">
        <v>527</v>
      </c>
      <c r="B235" s="125" t="str">
        <f t="shared" si="18"/>
        <v/>
      </c>
      <c r="C235" s="125" t="str">
        <f t="shared" si="19"/>
        <v xml:space="preserve">, </v>
      </c>
      <c r="D235" s="125" t="str">
        <f t="shared" si="20"/>
        <v/>
      </c>
      <c r="E235" s="143" t="str">
        <f t="shared" si="21"/>
        <v/>
      </c>
      <c r="F235" s="125"/>
      <c r="G235" s="125"/>
      <c r="H235" s="125">
        <f t="shared" si="22"/>
        <v>0</v>
      </c>
    </row>
    <row r="236" spans="1:8" x14ac:dyDescent="0.3">
      <c r="A236" s="28" t="s">
        <v>528</v>
      </c>
      <c r="B236" s="125" t="str">
        <f t="shared" si="18"/>
        <v/>
      </c>
      <c r="C236" s="125" t="str">
        <f t="shared" si="19"/>
        <v xml:space="preserve">, </v>
      </c>
      <c r="D236" s="125" t="str">
        <f t="shared" si="20"/>
        <v/>
      </c>
      <c r="E236" s="143" t="str">
        <f t="shared" si="21"/>
        <v/>
      </c>
      <c r="F236" s="125"/>
      <c r="G236" s="125"/>
      <c r="H236" s="125">
        <f t="shared" si="22"/>
        <v>0</v>
      </c>
    </row>
    <row r="237" spans="1:8" x14ac:dyDescent="0.3">
      <c r="A237" s="28" t="s">
        <v>529</v>
      </c>
      <c r="B237" s="125" t="str">
        <f t="shared" si="18"/>
        <v/>
      </c>
      <c r="C237" s="125" t="str">
        <f t="shared" si="19"/>
        <v xml:space="preserve">, </v>
      </c>
      <c r="D237" s="125" t="str">
        <f t="shared" si="20"/>
        <v/>
      </c>
      <c r="E237" s="143" t="str">
        <f t="shared" si="21"/>
        <v/>
      </c>
      <c r="F237" s="125"/>
      <c r="G237" s="125"/>
      <c r="H237" s="125">
        <f t="shared" si="22"/>
        <v>0</v>
      </c>
    </row>
    <row r="238" spans="1:8" x14ac:dyDescent="0.3">
      <c r="A238" s="28" t="s">
        <v>530</v>
      </c>
      <c r="B238" s="125" t="str">
        <f t="shared" si="18"/>
        <v/>
      </c>
      <c r="C238" s="125" t="str">
        <f t="shared" si="19"/>
        <v xml:space="preserve">, </v>
      </c>
      <c r="D238" s="125" t="str">
        <f t="shared" si="20"/>
        <v/>
      </c>
      <c r="E238" s="143" t="str">
        <f t="shared" si="21"/>
        <v/>
      </c>
      <c r="F238" s="125"/>
      <c r="G238" s="125"/>
      <c r="H238" s="125">
        <f t="shared" si="22"/>
        <v>0</v>
      </c>
    </row>
    <row r="239" spans="1:8" x14ac:dyDescent="0.3">
      <c r="A239" s="28" t="s">
        <v>531</v>
      </c>
      <c r="B239" s="125" t="str">
        <f t="shared" si="18"/>
        <v/>
      </c>
      <c r="C239" s="125" t="str">
        <f t="shared" si="19"/>
        <v xml:space="preserve">, </v>
      </c>
      <c r="D239" s="125" t="str">
        <f t="shared" si="20"/>
        <v/>
      </c>
      <c r="E239" s="143" t="str">
        <f t="shared" si="21"/>
        <v/>
      </c>
      <c r="F239" s="125"/>
      <c r="G239" s="125"/>
      <c r="H239" s="125">
        <f t="shared" si="22"/>
        <v>0</v>
      </c>
    </row>
    <row r="240" spans="1:8" x14ac:dyDescent="0.3">
      <c r="A240" s="28" t="s">
        <v>532</v>
      </c>
      <c r="B240" s="125" t="str">
        <f t="shared" si="18"/>
        <v/>
      </c>
      <c r="C240" s="125" t="str">
        <f t="shared" si="19"/>
        <v xml:space="preserve">, </v>
      </c>
      <c r="D240" s="125" t="str">
        <f t="shared" si="20"/>
        <v/>
      </c>
      <c r="E240" s="143" t="str">
        <f t="shared" si="21"/>
        <v/>
      </c>
      <c r="F240" s="125"/>
      <c r="G240" s="125"/>
      <c r="H240" s="125">
        <f t="shared" si="22"/>
        <v>0</v>
      </c>
    </row>
    <row r="241" spans="1:8" x14ac:dyDescent="0.3">
      <c r="A241" s="28" t="s">
        <v>533</v>
      </c>
      <c r="B241" s="125" t="str">
        <f t="shared" si="18"/>
        <v/>
      </c>
      <c r="C241" s="125" t="str">
        <f t="shared" si="19"/>
        <v xml:space="preserve">, </v>
      </c>
      <c r="D241" s="125" t="str">
        <f t="shared" si="20"/>
        <v/>
      </c>
      <c r="E241" s="143" t="str">
        <f t="shared" si="21"/>
        <v/>
      </c>
      <c r="F241" s="125"/>
      <c r="G241" s="125"/>
      <c r="H241" s="125">
        <f t="shared" si="22"/>
        <v>0</v>
      </c>
    </row>
    <row r="242" spans="1:8" x14ac:dyDescent="0.3">
      <c r="A242" s="28" t="s">
        <v>543</v>
      </c>
      <c r="B242" s="125" t="str">
        <f t="shared" ref="B242:B289" si="23">IF(LEN(VLOOKUP($A242,playerDetails,7,FALSE))=0,"",VLOOKUP($A242,playerDetails,7,FALSE))</f>
        <v/>
      </c>
      <c r="C242" s="125" t="str">
        <f t="shared" ref="C242:C289" si="24">IF(LEN(VLOOKUP($A242,playerDetails,9,FALSE))=0,"",VLOOKUP($A242,playerDetails,9,FALSE))</f>
        <v xml:space="preserve">, </v>
      </c>
      <c r="D242" s="125" t="str">
        <f t="shared" si="20"/>
        <v/>
      </c>
      <c r="E242" s="143" t="str">
        <f t="shared" si="21"/>
        <v/>
      </c>
      <c r="F242" s="125"/>
      <c r="G242" s="125"/>
      <c r="H242" s="125">
        <f t="shared" ref="H242:H289" si="25">VLOOKUP(LEFT($A242,1),TeamLookup,2,FALSE)</f>
        <v>0</v>
      </c>
    </row>
    <row r="243" spans="1:8" x14ac:dyDescent="0.3">
      <c r="A243" s="28" t="s">
        <v>544</v>
      </c>
      <c r="B243" s="125" t="str">
        <f t="shared" si="23"/>
        <v/>
      </c>
      <c r="C243" s="125" t="str">
        <f t="shared" si="24"/>
        <v xml:space="preserve">, </v>
      </c>
      <c r="D243" s="125" t="str">
        <f t="shared" si="20"/>
        <v/>
      </c>
      <c r="E243" s="143" t="str">
        <f t="shared" si="21"/>
        <v/>
      </c>
      <c r="F243" s="125"/>
      <c r="G243" s="125"/>
      <c r="H243" s="125">
        <f t="shared" si="25"/>
        <v>0</v>
      </c>
    </row>
    <row r="244" spans="1:8" x14ac:dyDescent="0.3">
      <c r="A244" s="28" t="s">
        <v>545</v>
      </c>
      <c r="B244" s="125" t="str">
        <f t="shared" si="23"/>
        <v/>
      </c>
      <c r="C244" s="125" t="str">
        <f t="shared" si="24"/>
        <v xml:space="preserve">, </v>
      </c>
      <c r="D244" s="125" t="str">
        <f t="shared" si="20"/>
        <v/>
      </c>
      <c r="E244" s="143" t="str">
        <f t="shared" si="21"/>
        <v/>
      </c>
      <c r="F244" s="125"/>
      <c r="G244" s="125"/>
      <c r="H244" s="125">
        <f t="shared" si="25"/>
        <v>0</v>
      </c>
    </row>
    <row r="245" spans="1:8" x14ac:dyDescent="0.3">
      <c r="A245" s="28" t="s">
        <v>546</v>
      </c>
      <c r="B245" s="125" t="str">
        <f t="shared" si="23"/>
        <v/>
      </c>
      <c r="C245" s="125" t="str">
        <f t="shared" si="24"/>
        <v xml:space="preserve">, </v>
      </c>
      <c r="D245" s="125" t="str">
        <f t="shared" si="20"/>
        <v/>
      </c>
      <c r="E245" s="143" t="str">
        <f t="shared" si="21"/>
        <v/>
      </c>
      <c r="F245" s="125"/>
      <c r="G245" s="125"/>
      <c r="H245" s="125">
        <f t="shared" si="25"/>
        <v>0</v>
      </c>
    </row>
    <row r="246" spans="1:8" x14ac:dyDescent="0.3">
      <c r="A246" s="28" t="s">
        <v>547</v>
      </c>
      <c r="B246" s="125" t="str">
        <f t="shared" si="23"/>
        <v/>
      </c>
      <c r="C246" s="125" t="str">
        <f t="shared" si="24"/>
        <v xml:space="preserve">, </v>
      </c>
      <c r="D246" s="125" t="str">
        <f t="shared" si="20"/>
        <v/>
      </c>
      <c r="E246" s="143" t="str">
        <f t="shared" si="21"/>
        <v/>
      </c>
      <c r="F246" s="125"/>
      <c r="G246" s="125"/>
      <c r="H246" s="125">
        <f t="shared" si="25"/>
        <v>0</v>
      </c>
    </row>
    <row r="247" spans="1:8" x14ac:dyDescent="0.3">
      <c r="A247" s="28" t="s">
        <v>548</v>
      </c>
      <c r="B247" s="125" t="str">
        <f t="shared" si="23"/>
        <v/>
      </c>
      <c r="C247" s="125" t="str">
        <f t="shared" si="24"/>
        <v xml:space="preserve">, </v>
      </c>
      <c r="D247" s="125" t="str">
        <f t="shared" si="20"/>
        <v/>
      </c>
      <c r="E247" s="143" t="str">
        <f t="shared" si="21"/>
        <v/>
      </c>
      <c r="F247" s="125"/>
      <c r="G247" s="125"/>
      <c r="H247" s="125">
        <f t="shared" si="25"/>
        <v>0</v>
      </c>
    </row>
    <row r="248" spans="1:8" x14ac:dyDescent="0.3">
      <c r="A248" s="28" t="s">
        <v>549</v>
      </c>
      <c r="B248" s="125" t="str">
        <f t="shared" si="23"/>
        <v/>
      </c>
      <c r="C248" s="125" t="str">
        <f t="shared" si="24"/>
        <v xml:space="preserve">, </v>
      </c>
      <c r="D248" s="125" t="str">
        <f t="shared" si="20"/>
        <v/>
      </c>
      <c r="E248" s="143" t="str">
        <f t="shared" si="21"/>
        <v/>
      </c>
      <c r="F248" s="125"/>
      <c r="G248" s="125"/>
      <c r="H248" s="125">
        <f t="shared" si="25"/>
        <v>0</v>
      </c>
    </row>
    <row r="249" spans="1:8" x14ac:dyDescent="0.3">
      <c r="A249" s="28" t="s">
        <v>550</v>
      </c>
      <c r="B249" s="125" t="str">
        <f t="shared" si="23"/>
        <v/>
      </c>
      <c r="C249" s="125" t="str">
        <f t="shared" si="24"/>
        <v xml:space="preserve">, </v>
      </c>
      <c r="D249" s="125" t="str">
        <f t="shared" si="20"/>
        <v/>
      </c>
      <c r="E249" s="143" t="str">
        <f t="shared" si="21"/>
        <v/>
      </c>
      <c r="F249" s="125"/>
      <c r="G249" s="125"/>
      <c r="H249" s="125">
        <f t="shared" si="25"/>
        <v>0</v>
      </c>
    </row>
    <row r="250" spans="1:8" x14ac:dyDescent="0.3">
      <c r="A250" s="28" t="s">
        <v>551</v>
      </c>
      <c r="B250" s="125" t="str">
        <f t="shared" si="23"/>
        <v/>
      </c>
      <c r="C250" s="125" t="str">
        <f t="shared" si="24"/>
        <v xml:space="preserve">, </v>
      </c>
      <c r="D250" s="125" t="str">
        <f t="shared" si="20"/>
        <v/>
      </c>
      <c r="E250" s="143" t="str">
        <f t="shared" si="21"/>
        <v/>
      </c>
      <c r="F250" s="125"/>
      <c r="G250" s="125"/>
      <c r="H250" s="125">
        <f t="shared" si="25"/>
        <v>0</v>
      </c>
    </row>
    <row r="251" spans="1:8" x14ac:dyDescent="0.3">
      <c r="A251" s="28" t="s">
        <v>552</v>
      </c>
      <c r="B251" s="125" t="str">
        <f t="shared" si="23"/>
        <v/>
      </c>
      <c r="C251" s="125" t="str">
        <f t="shared" si="24"/>
        <v xml:space="preserve">, </v>
      </c>
      <c r="D251" s="125" t="str">
        <f t="shared" si="20"/>
        <v/>
      </c>
      <c r="E251" s="143" t="str">
        <f t="shared" si="21"/>
        <v/>
      </c>
      <c r="F251" s="125"/>
      <c r="G251" s="125"/>
      <c r="H251" s="125">
        <f t="shared" si="25"/>
        <v>0</v>
      </c>
    </row>
    <row r="252" spans="1:8" x14ac:dyDescent="0.3">
      <c r="A252" s="28" t="s">
        <v>553</v>
      </c>
      <c r="B252" s="125" t="str">
        <f t="shared" si="23"/>
        <v/>
      </c>
      <c r="C252" s="125" t="str">
        <f t="shared" si="24"/>
        <v xml:space="preserve">, </v>
      </c>
      <c r="D252" s="125" t="str">
        <f t="shared" si="20"/>
        <v/>
      </c>
      <c r="E252" s="143" t="str">
        <f t="shared" si="21"/>
        <v/>
      </c>
      <c r="F252" s="125"/>
      <c r="G252" s="125"/>
      <c r="H252" s="125">
        <f t="shared" si="25"/>
        <v>0</v>
      </c>
    </row>
    <row r="253" spans="1:8" x14ac:dyDescent="0.3">
      <c r="A253" s="28" t="s">
        <v>554</v>
      </c>
      <c r="B253" s="125" t="str">
        <f t="shared" si="23"/>
        <v/>
      </c>
      <c r="C253" s="125" t="str">
        <f t="shared" si="24"/>
        <v xml:space="preserve">, </v>
      </c>
      <c r="D253" s="125" t="str">
        <f t="shared" si="20"/>
        <v/>
      </c>
      <c r="E253" s="143" t="str">
        <f t="shared" si="21"/>
        <v/>
      </c>
      <c r="F253" s="125"/>
      <c r="G253" s="125"/>
      <c r="H253" s="125">
        <f t="shared" si="25"/>
        <v>0</v>
      </c>
    </row>
    <row r="254" spans="1:8" x14ac:dyDescent="0.3">
      <c r="A254" s="28" t="s">
        <v>555</v>
      </c>
      <c r="B254" s="125" t="str">
        <f t="shared" si="23"/>
        <v/>
      </c>
      <c r="C254" s="125" t="str">
        <f t="shared" si="24"/>
        <v xml:space="preserve">, </v>
      </c>
      <c r="D254" s="125" t="str">
        <f t="shared" si="20"/>
        <v/>
      </c>
      <c r="E254" s="143" t="str">
        <f t="shared" si="21"/>
        <v/>
      </c>
      <c r="F254" s="125"/>
      <c r="G254" s="125"/>
      <c r="H254" s="125">
        <f t="shared" si="25"/>
        <v>0</v>
      </c>
    </row>
    <row r="255" spans="1:8" x14ac:dyDescent="0.3">
      <c r="A255" s="28" t="s">
        <v>556</v>
      </c>
      <c r="B255" s="125" t="str">
        <f t="shared" si="23"/>
        <v/>
      </c>
      <c r="C255" s="125" t="str">
        <f t="shared" si="24"/>
        <v xml:space="preserve">, </v>
      </c>
      <c r="D255" s="125" t="str">
        <f t="shared" si="20"/>
        <v/>
      </c>
      <c r="E255" s="143" t="str">
        <f t="shared" si="21"/>
        <v/>
      </c>
      <c r="F255" s="125"/>
      <c r="G255" s="125"/>
      <c r="H255" s="125">
        <f t="shared" si="25"/>
        <v>0</v>
      </c>
    </row>
    <row r="256" spans="1:8" x14ac:dyDescent="0.3">
      <c r="A256" s="28" t="s">
        <v>557</v>
      </c>
      <c r="B256" s="125" t="str">
        <f t="shared" si="23"/>
        <v/>
      </c>
      <c r="C256" s="125" t="str">
        <f t="shared" si="24"/>
        <v xml:space="preserve">, </v>
      </c>
      <c r="D256" s="125" t="str">
        <f t="shared" si="20"/>
        <v/>
      </c>
      <c r="E256" s="143" t="str">
        <f t="shared" si="21"/>
        <v/>
      </c>
      <c r="F256" s="125"/>
      <c r="G256" s="125"/>
      <c r="H256" s="125">
        <f t="shared" si="25"/>
        <v>0</v>
      </c>
    </row>
    <row r="257" spans="1:8" x14ac:dyDescent="0.3">
      <c r="A257" s="28" t="s">
        <v>558</v>
      </c>
      <c r="B257" s="125" t="str">
        <f t="shared" si="23"/>
        <v/>
      </c>
      <c r="C257" s="125" t="str">
        <f t="shared" si="24"/>
        <v xml:space="preserve">, </v>
      </c>
      <c r="D257" s="125" t="str">
        <f t="shared" si="20"/>
        <v/>
      </c>
      <c r="E257" s="143" t="str">
        <f t="shared" si="21"/>
        <v/>
      </c>
      <c r="F257" s="125"/>
      <c r="G257" s="125"/>
      <c r="H257" s="125">
        <f t="shared" si="25"/>
        <v>0</v>
      </c>
    </row>
    <row r="258" spans="1:8" x14ac:dyDescent="0.3">
      <c r="A258" s="28" t="s">
        <v>559</v>
      </c>
      <c r="B258" s="125" t="str">
        <f t="shared" si="23"/>
        <v/>
      </c>
      <c r="C258" s="125" t="str">
        <f t="shared" si="24"/>
        <v xml:space="preserve">, </v>
      </c>
      <c r="D258" s="125" t="str">
        <f t="shared" ref="D258:D313" si="26">IF(LEN(VLOOKUP($A258,playerDetails,6,FALSE))=0,"",VLOOKUP($A258,playerDetails,6,FALSE))</f>
        <v/>
      </c>
      <c r="E258" s="143" t="str">
        <f t="shared" ref="E258:E313" si="27">IF(LEN(VLOOKUP($A258,playerDetails,5,FALSE))=0,"",VLOOKUP($A258,playerDetails,5,FALSE))</f>
        <v/>
      </c>
      <c r="F258" s="125"/>
      <c r="G258" s="125"/>
      <c r="H258" s="125">
        <f t="shared" si="25"/>
        <v>0</v>
      </c>
    </row>
    <row r="259" spans="1:8" x14ac:dyDescent="0.3">
      <c r="A259" s="28" t="s">
        <v>560</v>
      </c>
      <c r="B259" s="125" t="str">
        <f t="shared" si="23"/>
        <v/>
      </c>
      <c r="C259" s="125" t="str">
        <f t="shared" si="24"/>
        <v xml:space="preserve">, </v>
      </c>
      <c r="D259" s="125" t="str">
        <f t="shared" si="26"/>
        <v/>
      </c>
      <c r="E259" s="143" t="str">
        <f t="shared" si="27"/>
        <v/>
      </c>
      <c r="F259" s="125"/>
      <c r="G259" s="125"/>
      <c r="H259" s="125">
        <f t="shared" si="25"/>
        <v>0</v>
      </c>
    </row>
    <row r="260" spans="1:8" x14ac:dyDescent="0.3">
      <c r="A260" s="28" t="s">
        <v>561</v>
      </c>
      <c r="B260" s="125" t="str">
        <f t="shared" si="23"/>
        <v/>
      </c>
      <c r="C260" s="125" t="str">
        <f t="shared" si="24"/>
        <v xml:space="preserve">, </v>
      </c>
      <c r="D260" s="125" t="str">
        <f t="shared" si="26"/>
        <v/>
      </c>
      <c r="E260" s="143" t="str">
        <f t="shared" si="27"/>
        <v/>
      </c>
      <c r="F260" s="125"/>
      <c r="G260" s="125"/>
      <c r="H260" s="125">
        <f t="shared" si="25"/>
        <v>0</v>
      </c>
    </row>
    <row r="261" spans="1:8" x14ac:dyDescent="0.3">
      <c r="A261" s="28" t="s">
        <v>562</v>
      </c>
      <c r="B261" s="125" t="str">
        <f t="shared" si="23"/>
        <v/>
      </c>
      <c r="C261" s="125" t="str">
        <f t="shared" si="24"/>
        <v xml:space="preserve">, </v>
      </c>
      <c r="D261" s="125" t="str">
        <f t="shared" si="26"/>
        <v/>
      </c>
      <c r="E261" s="143" t="str">
        <f t="shared" si="27"/>
        <v/>
      </c>
      <c r="F261" s="125"/>
      <c r="G261" s="125"/>
      <c r="H261" s="125">
        <f t="shared" si="25"/>
        <v>0</v>
      </c>
    </row>
    <row r="262" spans="1:8" x14ac:dyDescent="0.3">
      <c r="A262" s="28" t="s">
        <v>563</v>
      </c>
      <c r="B262" s="125" t="str">
        <f t="shared" si="23"/>
        <v/>
      </c>
      <c r="C262" s="125" t="str">
        <f t="shared" si="24"/>
        <v xml:space="preserve">, </v>
      </c>
      <c r="D262" s="125" t="str">
        <f t="shared" si="26"/>
        <v/>
      </c>
      <c r="E262" s="143" t="str">
        <f t="shared" si="27"/>
        <v/>
      </c>
      <c r="F262" s="125"/>
      <c r="G262" s="125"/>
      <c r="H262" s="125">
        <f t="shared" si="25"/>
        <v>0</v>
      </c>
    </row>
    <row r="263" spans="1:8" x14ac:dyDescent="0.3">
      <c r="A263" s="28" t="s">
        <v>564</v>
      </c>
      <c r="B263" s="125" t="str">
        <f t="shared" si="23"/>
        <v/>
      </c>
      <c r="C263" s="125" t="str">
        <f t="shared" si="24"/>
        <v xml:space="preserve">, </v>
      </c>
      <c r="D263" s="125" t="str">
        <f t="shared" si="26"/>
        <v/>
      </c>
      <c r="E263" s="143" t="str">
        <f t="shared" si="27"/>
        <v/>
      </c>
      <c r="F263" s="125"/>
      <c r="G263" s="125"/>
      <c r="H263" s="125">
        <f t="shared" si="25"/>
        <v>0</v>
      </c>
    </row>
    <row r="264" spans="1:8" x14ac:dyDescent="0.3">
      <c r="A264" s="28" t="s">
        <v>565</v>
      </c>
      <c r="B264" s="125" t="str">
        <f t="shared" si="23"/>
        <v/>
      </c>
      <c r="C264" s="125" t="str">
        <f t="shared" si="24"/>
        <v xml:space="preserve">, </v>
      </c>
      <c r="D264" s="125" t="str">
        <f t="shared" si="26"/>
        <v/>
      </c>
      <c r="E264" s="143" t="str">
        <f t="shared" si="27"/>
        <v/>
      </c>
      <c r="F264" s="125"/>
      <c r="G264" s="125"/>
      <c r="H264" s="125">
        <f t="shared" si="25"/>
        <v>0</v>
      </c>
    </row>
    <row r="265" spans="1:8" x14ac:dyDescent="0.3">
      <c r="A265" s="28" t="s">
        <v>566</v>
      </c>
      <c r="B265" s="125" t="str">
        <f t="shared" si="23"/>
        <v/>
      </c>
      <c r="C265" s="125" t="str">
        <f t="shared" si="24"/>
        <v xml:space="preserve">, </v>
      </c>
      <c r="D265" s="125" t="str">
        <f t="shared" si="26"/>
        <v/>
      </c>
      <c r="E265" s="143" t="str">
        <f t="shared" si="27"/>
        <v/>
      </c>
      <c r="F265" s="125"/>
      <c r="G265" s="125"/>
      <c r="H265" s="125">
        <f t="shared" si="25"/>
        <v>0</v>
      </c>
    </row>
    <row r="266" spans="1:8" x14ac:dyDescent="0.3">
      <c r="A266" s="28" t="s">
        <v>567</v>
      </c>
      <c r="B266" s="125" t="str">
        <f t="shared" si="23"/>
        <v/>
      </c>
      <c r="C266" s="125" t="str">
        <f t="shared" si="24"/>
        <v xml:space="preserve">, </v>
      </c>
      <c r="D266" s="125" t="str">
        <f t="shared" si="26"/>
        <v/>
      </c>
      <c r="E266" s="143" t="str">
        <f t="shared" si="27"/>
        <v/>
      </c>
      <c r="F266" s="125"/>
      <c r="G266" s="125"/>
      <c r="H266" s="125">
        <f t="shared" si="25"/>
        <v>0</v>
      </c>
    </row>
    <row r="267" spans="1:8" x14ac:dyDescent="0.3">
      <c r="A267" s="28" t="s">
        <v>568</v>
      </c>
      <c r="B267" s="125" t="str">
        <f t="shared" si="23"/>
        <v/>
      </c>
      <c r="C267" s="125" t="str">
        <f t="shared" si="24"/>
        <v xml:space="preserve">, </v>
      </c>
      <c r="D267" s="125" t="str">
        <f t="shared" si="26"/>
        <v/>
      </c>
      <c r="E267" s="143" t="str">
        <f t="shared" si="27"/>
        <v/>
      </c>
      <c r="F267" s="125"/>
      <c r="G267" s="125"/>
      <c r="H267" s="125">
        <f t="shared" si="25"/>
        <v>0</v>
      </c>
    </row>
    <row r="268" spans="1:8" x14ac:dyDescent="0.3">
      <c r="A268" s="28" t="s">
        <v>569</v>
      </c>
      <c r="B268" s="125" t="str">
        <f t="shared" si="23"/>
        <v/>
      </c>
      <c r="C268" s="125" t="str">
        <f t="shared" si="24"/>
        <v xml:space="preserve">, </v>
      </c>
      <c r="D268" s="125" t="str">
        <f t="shared" si="26"/>
        <v/>
      </c>
      <c r="E268" s="143" t="str">
        <f t="shared" si="27"/>
        <v/>
      </c>
      <c r="F268" s="125"/>
      <c r="G268" s="125"/>
      <c r="H268" s="125">
        <f t="shared" si="25"/>
        <v>0</v>
      </c>
    </row>
    <row r="269" spans="1:8" x14ac:dyDescent="0.3">
      <c r="A269" s="28" t="s">
        <v>570</v>
      </c>
      <c r="B269" s="125" t="str">
        <f t="shared" si="23"/>
        <v/>
      </c>
      <c r="C269" s="125" t="str">
        <f t="shared" si="24"/>
        <v xml:space="preserve">, </v>
      </c>
      <c r="D269" s="125" t="str">
        <f t="shared" si="26"/>
        <v/>
      </c>
      <c r="E269" s="143" t="str">
        <f t="shared" si="27"/>
        <v/>
      </c>
      <c r="F269" s="125"/>
      <c r="G269" s="125"/>
      <c r="H269" s="125">
        <f t="shared" si="25"/>
        <v>0</v>
      </c>
    </row>
    <row r="270" spans="1:8" x14ac:dyDescent="0.3">
      <c r="A270" s="28" t="s">
        <v>571</v>
      </c>
      <c r="B270" s="125" t="str">
        <f t="shared" si="23"/>
        <v/>
      </c>
      <c r="C270" s="125" t="str">
        <f t="shared" si="24"/>
        <v xml:space="preserve">, </v>
      </c>
      <c r="D270" s="125" t="str">
        <f t="shared" si="26"/>
        <v/>
      </c>
      <c r="E270" s="143" t="str">
        <f t="shared" si="27"/>
        <v/>
      </c>
      <c r="F270" s="125"/>
      <c r="G270" s="125"/>
      <c r="H270" s="125">
        <f t="shared" si="25"/>
        <v>0</v>
      </c>
    </row>
    <row r="271" spans="1:8" x14ac:dyDescent="0.3">
      <c r="A271" s="28" t="s">
        <v>572</v>
      </c>
      <c r="B271" s="125" t="str">
        <f t="shared" si="23"/>
        <v/>
      </c>
      <c r="C271" s="125" t="str">
        <f t="shared" si="24"/>
        <v xml:space="preserve">, </v>
      </c>
      <c r="D271" s="125" t="str">
        <f t="shared" si="26"/>
        <v/>
      </c>
      <c r="E271" s="143" t="str">
        <f t="shared" si="27"/>
        <v/>
      </c>
      <c r="F271" s="125"/>
      <c r="G271" s="125"/>
      <c r="H271" s="125">
        <f t="shared" si="25"/>
        <v>0</v>
      </c>
    </row>
    <row r="272" spans="1:8" x14ac:dyDescent="0.3">
      <c r="A272" s="28" t="s">
        <v>573</v>
      </c>
      <c r="B272" s="125" t="str">
        <f t="shared" si="23"/>
        <v/>
      </c>
      <c r="C272" s="125" t="str">
        <f t="shared" si="24"/>
        <v xml:space="preserve">, </v>
      </c>
      <c r="D272" s="125" t="str">
        <f t="shared" si="26"/>
        <v/>
      </c>
      <c r="E272" s="143" t="str">
        <f t="shared" si="27"/>
        <v/>
      </c>
      <c r="F272" s="125"/>
      <c r="G272" s="125"/>
      <c r="H272" s="125">
        <f t="shared" si="25"/>
        <v>0</v>
      </c>
    </row>
    <row r="273" spans="1:8" x14ac:dyDescent="0.3">
      <c r="A273" s="28" t="s">
        <v>574</v>
      </c>
      <c r="B273" s="125" t="str">
        <f t="shared" si="23"/>
        <v/>
      </c>
      <c r="C273" s="125" t="str">
        <f t="shared" si="24"/>
        <v xml:space="preserve">, </v>
      </c>
      <c r="D273" s="125" t="str">
        <f t="shared" si="26"/>
        <v/>
      </c>
      <c r="E273" s="143" t="str">
        <f t="shared" si="27"/>
        <v/>
      </c>
      <c r="F273" s="125"/>
      <c r="G273" s="125"/>
      <c r="H273" s="125">
        <f t="shared" si="25"/>
        <v>0</v>
      </c>
    </row>
    <row r="274" spans="1:8" x14ac:dyDescent="0.3">
      <c r="A274" s="28" t="s">
        <v>575</v>
      </c>
      <c r="B274" s="125" t="str">
        <f t="shared" si="23"/>
        <v/>
      </c>
      <c r="C274" s="125" t="str">
        <f t="shared" si="24"/>
        <v xml:space="preserve">, </v>
      </c>
      <c r="D274" s="125" t="str">
        <f t="shared" si="26"/>
        <v/>
      </c>
      <c r="E274" s="143" t="str">
        <f t="shared" si="27"/>
        <v/>
      </c>
      <c r="F274" s="125"/>
      <c r="G274" s="125"/>
      <c r="H274" s="125">
        <f t="shared" si="25"/>
        <v>0</v>
      </c>
    </row>
    <row r="275" spans="1:8" x14ac:dyDescent="0.3">
      <c r="A275" s="28" t="s">
        <v>576</v>
      </c>
      <c r="B275" s="125" t="str">
        <f t="shared" si="23"/>
        <v/>
      </c>
      <c r="C275" s="125" t="str">
        <f t="shared" si="24"/>
        <v xml:space="preserve">, </v>
      </c>
      <c r="D275" s="125" t="str">
        <f t="shared" si="26"/>
        <v/>
      </c>
      <c r="E275" s="143" t="str">
        <f t="shared" si="27"/>
        <v/>
      </c>
      <c r="F275" s="125"/>
      <c r="G275" s="125"/>
      <c r="H275" s="125">
        <f t="shared" si="25"/>
        <v>0</v>
      </c>
    </row>
    <row r="276" spans="1:8" x14ac:dyDescent="0.3">
      <c r="A276" s="28" t="s">
        <v>577</v>
      </c>
      <c r="B276" s="125" t="str">
        <f t="shared" si="23"/>
        <v/>
      </c>
      <c r="C276" s="125" t="str">
        <f t="shared" si="24"/>
        <v xml:space="preserve">, </v>
      </c>
      <c r="D276" s="125" t="str">
        <f t="shared" si="26"/>
        <v/>
      </c>
      <c r="E276" s="143" t="str">
        <f t="shared" si="27"/>
        <v/>
      </c>
      <c r="F276" s="125"/>
      <c r="G276" s="125"/>
      <c r="H276" s="125">
        <f t="shared" si="25"/>
        <v>0</v>
      </c>
    </row>
    <row r="277" spans="1:8" x14ac:dyDescent="0.3">
      <c r="A277" s="28" t="s">
        <v>578</v>
      </c>
      <c r="B277" s="125" t="str">
        <f t="shared" si="23"/>
        <v/>
      </c>
      <c r="C277" s="125" t="str">
        <f t="shared" si="24"/>
        <v xml:space="preserve">, </v>
      </c>
      <c r="D277" s="125" t="str">
        <f t="shared" si="26"/>
        <v/>
      </c>
      <c r="E277" s="143" t="str">
        <f t="shared" si="27"/>
        <v/>
      </c>
      <c r="F277" s="125"/>
      <c r="G277" s="125"/>
      <c r="H277" s="125">
        <f t="shared" si="25"/>
        <v>0</v>
      </c>
    </row>
    <row r="278" spans="1:8" x14ac:dyDescent="0.3">
      <c r="A278" s="28" t="s">
        <v>579</v>
      </c>
      <c r="B278" s="125" t="str">
        <f t="shared" si="23"/>
        <v/>
      </c>
      <c r="C278" s="125" t="str">
        <f t="shared" si="24"/>
        <v xml:space="preserve">, </v>
      </c>
      <c r="D278" s="125" t="str">
        <f t="shared" si="26"/>
        <v/>
      </c>
      <c r="E278" s="143" t="str">
        <f t="shared" si="27"/>
        <v/>
      </c>
      <c r="F278" s="125"/>
      <c r="G278" s="125"/>
      <c r="H278" s="125">
        <f t="shared" si="25"/>
        <v>0</v>
      </c>
    </row>
    <row r="279" spans="1:8" x14ac:dyDescent="0.3">
      <c r="A279" s="28" t="s">
        <v>580</v>
      </c>
      <c r="B279" s="125" t="str">
        <f t="shared" si="23"/>
        <v/>
      </c>
      <c r="C279" s="125" t="str">
        <f t="shared" si="24"/>
        <v xml:space="preserve">, </v>
      </c>
      <c r="D279" s="125" t="str">
        <f t="shared" si="26"/>
        <v/>
      </c>
      <c r="E279" s="143" t="str">
        <f t="shared" si="27"/>
        <v/>
      </c>
      <c r="F279" s="125"/>
      <c r="G279" s="125"/>
      <c r="H279" s="125">
        <f t="shared" si="25"/>
        <v>0</v>
      </c>
    </row>
    <row r="280" spans="1:8" x14ac:dyDescent="0.3">
      <c r="A280" s="28" t="s">
        <v>581</v>
      </c>
      <c r="B280" s="125" t="str">
        <f t="shared" si="23"/>
        <v/>
      </c>
      <c r="C280" s="125" t="str">
        <f t="shared" si="24"/>
        <v xml:space="preserve">, </v>
      </c>
      <c r="D280" s="125" t="str">
        <f t="shared" si="26"/>
        <v/>
      </c>
      <c r="E280" s="143" t="str">
        <f t="shared" si="27"/>
        <v/>
      </c>
      <c r="F280" s="125"/>
      <c r="G280" s="125"/>
      <c r="H280" s="125">
        <f t="shared" si="25"/>
        <v>0</v>
      </c>
    </row>
    <row r="281" spans="1:8" x14ac:dyDescent="0.3">
      <c r="A281" s="28" t="s">
        <v>582</v>
      </c>
      <c r="B281" s="125" t="str">
        <f t="shared" si="23"/>
        <v/>
      </c>
      <c r="C281" s="125" t="str">
        <f t="shared" si="24"/>
        <v xml:space="preserve">, </v>
      </c>
      <c r="D281" s="125" t="str">
        <f t="shared" si="26"/>
        <v/>
      </c>
      <c r="E281" s="143" t="str">
        <f t="shared" si="27"/>
        <v/>
      </c>
      <c r="F281" s="125"/>
      <c r="G281" s="125"/>
      <c r="H281" s="125">
        <f t="shared" si="25"/>
        <v>0</v>
      </c>
    </row>
    <row r="282" spans="1:8" x14ac:dyDescent="0.3">
      <c r="A282" s="28" t="s">
        <v>583</v>
      </c>
      <c r="B282" s="125" t="str">
        <f t="shared" si="23"/>
        <v/>
      </c>
      <c r="C282" s="125" t="str">
        <f t="shared" si="24"/>
        <v xml:space="preserve">, </v>
      </c>
      <c r="D282" s="125" t="str">
        <f t="shared" si="26"/>
        <v/>
      </c>
      <c r="E282" s="143" t="str">
        <f t="shared" si="27"/>
        <v/>
      </c>
      <c r="F282" s="125"/>
      <c r="G282" s="125"/>
      <c r="H282" s="125">
        <f t="shared" si="25"/>
        <v>0</v>
      </c>
    </row>
    <row r="283" spans="1:8" x14ac:dyDescent="0.3">
      <c r="A283" s="28" t="s">
        <v>584</v>
      </c>
      <c r="B283" s="125" t="str">
        <f t="shared" si="23"/>
        <v/>
      </c>
      <c r="C283" s="125" t="str">
        <f t="shared" si="24"/>
        <v xml:space="preserve">, </v>
      </c>
      <c r="D283" s="125" t="str">
        <f t="shared" si="26"/>
        <v/>
      </c>
      <c r="E283" s="143" t="str">
        <f t="shared" si="27"/>
        <v/>
      </c>
      <c r="F283" s="125"/>
      <c r="G283" s="125"/>
      <c r="H283" s="125">
        <f t="shared" si="25"/>
        <v>0</v>
      </c>
    </row>
    <row r="284" spans="1:8" x14ac:dyDescent="0.3">
      <c r="A284" s="28" t="s">
        <v>585</v>
      </c>
      <c r="B284" s="125" t="str">
        <f t="shared" si="23"/>
        <v/>
      </c>
      <c r="C284" s="125" t="str">
        <f t="shared" si="24"/>
        <v xml:space="preserve">, </v>
      </c>
      <c r="D284" s="125" t="str">
        <f t="shared" si="26"/>
        <v/>
      </c>
      <c r="E284" s="143" t="str">
        <f t="shared" si="27"/>
        <v/>
      </c>
      <c r="F284" s="125"/>
      <c r="G284" s="125"/>
      <c r="H284" s="125">
        <f t="shared" si="25"/>
        <v>0</v>
      </c>
    </row>
    <row r="285" spans="1:8" x14ac:dyDescent="0.3">
      <c r="A285" s="28" t="s">
        <v>586</v>
      </c>
      <c r="B285" s="125" t="str">
        <f t="shared" si="23"/>
        <v/>
      </c>
      <c r="C285" s="125" t="str">
        <f t="shared" si="24"/>
        <v xml:space="preserve">, </v>
      </c>
      <c r="D285" s="125" t="str">
        <f t="shared" si="26"/>
        <v/>
      </c>
      <c r="E285" s="143" t="str">
        <f t="shared" si="27"/>
        <v/>
      </c>
      <c r="F285" s="125"/>
      <c r="G285" s="125"/>
      <c r="H285" s="125">
        <f t="shared" si="25"/>
        <v>0</v>
      </c>
    </row>
    <row r="286" spans="1:8" x14ac:dyDescent="0.3">
      <c r="A286" s="28" t="s">
        <v>587</v>
      </c>
      <c r="B286" s="125" t="str">
        <f t="shared" si="23"/>
        <v/>
      </c>
      <c r="C286" s="125" t="str">
        <f t="shared" si="24"/>
        <v xml:space="preserve">, </v>
      </c>
      <c r="D286" s="125" t="str">
        <f t="shared" si="26"/>
        <v/>
      </c>
      <c r="E286" s="143" t="str">
        <f t="shared" si="27"/>
        <v/>
      </c>
      <c r="F286" s="125"/>
      <c r="G286" s="125"/>
      <c r="H286" s="125">
        <f t="shared" si="25"/>
        <v>0</v>
      </c>
    </row>
    <row r="287" spans="1:8" x14ac:dyDescent="0.3">
      <c r="A287" s="28" t="s">
        <v>588</v>
      </c>
      <c r="B287" s="125" t="str">
        <f t="shared" si="23"/>
        <v/>
      </c>
      <c r="C287" s="125" t="str">
        <f t="shared" si="24"/>
        <v xml:space="preserve">, </v>
      </c>
      <c r="D287" s="125" t="str">
        <f t="shared" si="26"/>
        <v/>
      </c>
      <c r="E287" s="143" t="str">
        <f t="shared" si="27"/>
        <v/>
      </c>
      <c r="F287" s="125"/>
      <c r="G287" s="125"/>
      <c r="H287" s="125">
        <f t="shared" si="25"/>
        <v>0</v>
      </c>
    </row>
    <row r="288" spans="1:8" x14ac:dyDescent="0.3">
      <c r="A288" s="28" t="s">
        <v>589</v>
      </c>
      <c r="B288" s="125" t="str">
        <f t="shared" si="23"/>
        <v/>
      </c>
      <c r="C288" s="125" t="str">
        <f t="shared" si="24"/>
        <v xml:space="preserve">, </v>
      </c>
      <c r="D288" s="125" t="str">
        <f t="shared" si="26"/>
        <v/>
      </c>
      <c r="E288" s="143" t="str">
        <f t="shared" si="27"/>
        <v/>
      </c>
      <c r="F288" s="125"/>
      <c r="G288" s="125"/>
      <c r="H288" s="125">
        <f t="shared" si="25"/>
        <v>0</v>
      </c>
    </row>
    <row r="289" spans="1:8" x14ac:dyDescent="0.3">
      <c r="A289" s="28" t="s">
        <v>590</v>
      </c>
      <c r="B289" s="125" t="str">
        <f t="shared" si="23"/>
        <v/>
      </c>
      <c r="C289" s="125" t="str">
        <f t="shared" si="24"/>
        <v xml:space="preserve">, </v>
      </c>
      <c r="D289" s="125" t="str">
        <f t="shared" si="26"/>
        <v/>
      </c>
      <c r="E289" s="143" t="str">
        <f t="shared" si="27"/>
        <v/>
      </c>
      <c r="F289" s="125"/>
      <c r="G289" s="125"/>
      <c r="H289" s="125">
        <f t="shared" si="25"/>
        <v>0</v>
      </c>
    </row>
    <row r="290" spans="1:8" x14ac:dyDescent="0.3">
      <c r="A290" s="28" t="s">
        <v>591</v>
      </c>
      <c r="B290" s="125" t="str">
        <f t="shared" ref="B290:B313" si="28">IF(LEN(VLOOKUP($A290,playerDetails,7,FALSE))=0,"",VLOOKUP($A290,playerDetails,7,FALSE))</f>
        <v/>
      </c>
      <c r="C290" s="125" t="str">
        <f t="shared" ref="C290:C313" si="29">IF(LEN(VLOOKUP($A290,playerDetails,9,FALSE))=0,"",VLOOKUP($A290,playerDetails,9,FALSE))</f>
        <v xml:space="preserve">, </v>
      </c>
      <c r="D290" s="125" t="str">
        <f t="shared" si="26"/>
        <v/>
      </c>
      <c r="E290" s="143" t="str">
        <f t="shared" si="27"/>
        <v/>
      </c>
      <c r="F290" s="125"/>
      <c r="G290" s="125"/>
      <c r="H290" s="125">
        <f t="shared" ref="H290:H313" si="30">VLOOKUP(LEFT($A290,1),TeamLookup,2,FALSE)</f>
        <v>0</v>
      </c>
    </row>
    <row r="291" spans="1:8" x14ac:dyDescent="0.3">
      <c r="A291" s="28" t="s">
        <v>592</v>
      </c>
      <c r="B291" s="125" t="str">
        <f t="shared" si="28"/>
        <v/>
      </c>
      <c r="C291" s="125" t="str">
        <f t="shared" si="29"/>
        <v xml:space="preserve">, </v>
      </c>
      <c r="D291" s="125" t="str">
        <f t="shared" si="26"/>
        <v/>
      </c>
      <c r="E291" s="143" t="str">
        <f t="shared" si="27"/>
        <v/>
      </c>
      <c r="F291" s="125"/>
      <c r="G291" s="125"/>
      <c r="H291" s="125">
        <f t="shared" si="30"/>
        <v>0</v>
      </c>
    </row>
    <row r="292" spans="1:8" x14ac:dyDescent="0.3">
      <c r="A292" s="28" t="s">
        <v>593</v>
      </c>
      <c r="B292" s="125" t="str">
        <f t="shared" si="28"/>
        <v/>
      </c>
      <c r="C292" s="125" t="str">
        <f t="shared" si="29"/>
        <v xml:space="preserve">, </v>
      </c>
      <c r="D292" s="125" t="str">
        <f t="shared" si="26"/>
        <v/>
      </c>
      <c r="E292" s="143" t="str">
        <f t="shared" si="27"/>
        <v/>
      </c>
      <c r="F292" s="125"/>
      <c r="G292" s="125"/>
      <c r="H292" s="125">
        <f t="shared" si="30"/>
        <v>0</v>
      </c>
    </row>
    <row r="293" spans="1:8" x14ac:dyDescent="0.3">
      <c r="A293" s="28" t="s">
        <v>594</v>
      </c>
      <c r="B293" s="125" t="str">
        <f t="shared" si="28"/>
        <v/>
      </c>
      <c r="C293" s="125" t="str">
        <f t="shared" si="29"/>
        <v xml:space="preserve">, </v>
      </c>
      <c r="D293" s="125" t="str">
        <f t="shared" si="26"/>
        <v/>
      </c>
      <c r="E293" s="143" t="str">
        <f t="shared" si="27"/>
        <v/>
      </c>
      <c r="F293" s="125"/>
      <c r="G293" s="125"/>
      <c r="H293" s="125">
        <f t="shared" si="30"/>
        <v>0</v>
      </c>
    </row>
    <row r="294" spans="1:8" x14ac:dyDescent="0.3">
      <c r="A294" s="28" t="s">
        <v>595</v>
      </c>
      <c r="B294" s="125" t="str">
        <f t="shared" si="28"/>
        <v/>
      </c>
      <c r="C294" s="125" t="str">
        <f t="shared" si="29"/>
        <v xml:space="preserve">, </v>
      </c>
      <c r="D294" s="125" t="str">
        <f t="shared" si="26"/>
        <v/>
      </c>
      <c r="E294" s="143" t="str">
        <f t="shared" si="27"/>
        <v/>
      </c>
      <c r="F294" s="125"/>
      <c r="G294" s="125"/>
      <c r="H294" s="125">
        <f t="shared" si="30"/>
        <v>0</v>
      </c>
    </row>
    <row r="295" spans="1:8" x14ac:dyDescent="0.3">
      <c r="A295" s="28" t="s">
        <v>596</v>
      </c>
      <c r="B295" s="125" t="str">
        <f t="shared" si="28"/>
        <v/>
      </c>
      <c r="C295" s="125" t="str">
        <f t="shared" si="29"/>
        <v xml:space="preserve">, </v>
      </c>
      <c r="D295" s="125" t="str">
        <f t="shared" si="26"/>
        <v/>
      </c>
      <c r="E295" s="143" t="str">
        <f t="shared" si="27"/>
        <v/>
      </c>
      <c r="F295" s="125"/>
      <c r="G295" s="125"/>
      <c r="H295" s="125">
        <f t="shared" si="30"/>
        <v>0</v>
      </c>
    </row>
    <row r="296" spans="1:8" x14ac:dyDescent="0.3">
      <c r="A296" s="28" t="s">
        <v>597</v>
      </c>
      <c r="B296" s="125" t="str">
        <f t="shared" si="28"/>
        <v/>
      </c>
      <c r="C296" s="125" t="str">
        <f t="shared" si="29"/>
        <v xml:space="preserve">, </v>
      </c>
      <c r="D296" s="125" t="str">
        <f t="shared" si="26"/>
        <v/>
      </c>
      <c r="E296" s="143" t="str">
        <f t="shared" si="27"/>
        <v/>
      </c>
      <c r="F296" s="125"/>
      <c r="G296" s="125"/>
      <c r="H296" s="125">
        <f t="shared" si="30"/>
        <v>0</v>
      </c>
    </row>
    <row r="297" spans="1:8" x14ac:dyDescent="0.3">
      <c r="A297" s="28" t="s">
        <v>598</v>
      </c>
      <c r="B297" s="125" t="str">
        <f t="shared" si="28"/>
        <v/>
      </c>
      <c r="C297" s="125" t="str">
        <f t="shared" si="29"/>
        <v xml:space="preserve">, </v>
      </c>
      <c r="D297" s="125" t="str">
        <f t="shared" si="26"/>
        <v/>
      </c>
      <c r="E297" s="143" t="str">
        <f t="shared" si="27"/>
        <v/>
      </c>
      <c r="F297" s="125"/>
      <c r="G297" s="125"/>
      <c r="H297" s="125">
        <f t="shared" si="30"/>
        <v>0</v>
      </c>
    </row>
    <row r="298" spans="1:8" x14ac:dyDescent="0.3">
      <c r="A298" s="28" t="s">
        <v>599</v>
      </c>
      <c r="B298" s="125" t="str">
        <f t="shared" si="28"/>
        <v/>
      </c>
      <c r="C298" s="125" t="str">
        <f t="shared" si="29"/>
        <v xml:space="preserve">, </v>
      </c>
      <c r="D298" s="125" t="str">
        <f t="shared" si="26"/>
        <v/>
      </c>
      <c r="E298" s="143" t="str">
        <f t="shared" si="27"/>
        <v/>
      </c>
      <c r="F298" s="125"/>
      <c r="G298" s="125"/>
      <c r="H298" s="125">
        <f t="shared" si="30"/>
        <v>0</v>
      </c>
    </row>
    <row r="299" spans="1:8" x14ac:dyDescent="0.3">
      <c r="A299" s="28" t="s">
        <v>600</v>
      </c>
      <c r="B299" s="125" t="str">
        <f t="shared" si="28"/>
        <v/>
      </c>
      <c r="C299" s="125" t="str">
        <f t="shared" si="29"/>
        <v xml:space="preserve">, </v>
      </c>
      <c r="D299" s="125" t="str">
        <f t="shared" si="26"/>
        <v/>
      </c>
      <c r="E299" s="143" t="str">
        <f t="shared" si="27"/>
        <v/>
      </c>
      <c r="F299" s="125"/>
      <c r="G299" s="125"/>
      <c r="H299" s="125">
        <f t="shared" si="30"/>
        <v>0</v>
      </c>
    </row>
    <row r="300" spans="1:8" x14ac:dyDescent="0.3">
      <c r="A300" s="28" t="s">
        <v>601</v>
      </c>
      <c r="B300" s="125" t="str">
        <f t="shared" si="28"/>
        <v/>
      </c>
      <c r="C300" s="125" t="str">
        <f t="shared" si="29"/>
        <v xml:space="preserve">, </v>
      </c>
      <c r="D300" s="125" t="str">
        <f t="shared" si="26"/>
        <v/>
      </c>
      <c r="E300" s="143" t="str">
        <f t="shared" si="27"/>
        <v/>
      </c>
      <c r="F300" s="125"/>
      <c r="G300" s="125"/>
      <c r="H300" s="125">
        <f t="shared" si="30"/>
        <v>0</v>
      </c>
    </row>
    <row r="301" spans="1:8" x14ac:dyDescent="0.3">
      <c r="A301" s="28" t="s">
        <v>602</v>
      </c>
      <c r="B301" s="125" t="str">
        <f t="shared" si="28"/>
        <v/>
      </c>
      <c r="C301" s="125" t="str">
        <f t="shared" si="29"/>
        <v xml:space="preserve">, </v>
      </c>
      <c r="D301" s="125" t="str">
        <f t="shared" si="26"/>
        <v/>
      </c>
      <c r="E301" s="143" t="str">
        <f t="shared" si="27"/>
        <v/>
      </c>
      <c r="F301" s="125"/>
      <c r="G301" s="125"/>
      <c r="H301" s="125">
        <f t="shared" si="30"/>
        <v>0</v>
      </c>
    </row>
    <row r="302" spans="1:8" x14ac:dyDescent="0.3">
      <c r="A302" s="28" t="s">
        <v>603</v>
      </c>
      <c r="B302" s="125" t="str">
        <f t="shared" si="28"/>
        <v/>
      </c>
      <c r="C302" s="125" t="str">
        <f t="shared" si="29"/>
        <v xml:space="preserve">, </v>
      </c>
      <c r="D302" s="125" t="str">
        <f t="shared" si="26"/>
        <v/>
      </c>
      <c r="E302" s="143" t="str">
        <f t="shared" si="27"/>
        <v/>
      </c>
      <c r="F302" s="125"/>
      <c r="G302" s="125"/>
      <c r="H302" s="125">
        <f t="shared" si="30"/>
        <v>0</v>
      </c>
    </row>
    <row r="303" spans="1:8" x14ac:dyDescent="0.3">
      <c r="A303" s="28" t="s">
        <v>604</v>
      </c>
      <c r="B303" s="125" t="str">
        <f t="shared" si="28"/>
        <v/>
      </c>
      <c r="C303" s="125" t="str">
        <f t="shared" si="29"/>
        <v xml:space="preserve">, </v>
      </c>
      <c r="D303" s="125" t="str">
        <f t="shared" si="26"/>
        <v/>
      </c>
      <c r="E303" s="143" t="str">
        <f t="shared" si="27"/>
        <v/>
      </c>
      <c r="F303" s="125"/>
      <c r="G303" s="125"/>
      <c r="H303" s="125">
        <f t="shared" si="30"/>
        <v>0</v>
      </c>
    </row>
    <row r="304" spans="1:8" x14ac:dyDescent="0.3">
      <c r="A304" s="28" t="s">
        <v>605</v>
      </c>
      <c r="B304" s="125" t="str">
        <f t="shared" si="28"/>
        <v/>
      </c>
      <c r="C304" s="125" t="str">
        <f t="shared" si="29"/>
        <v xml:space="preserve">, </v>
      </c>
      <c r="D304" s="125" t="str">
        <f t="shared" si="26"/>
        <v/>
      </c>
      <c r="E304" s="143" t="str">
        <f t="shared" si="27"/>
        <v/>
      </c>
      <c r="F304" s="125"/>
      <c r="G304" s="125"/>
      <c r="H304" s="125">
        <f t="shared" si="30"/>
        <v>0</v>
      </c>
    </row>
    <row r="305" spans="1:8" x14ac:dyDescent="0.3">
      <c r="A305" s="28" t="s">
        <v>606</v>
      </c>
      <c r="B305" s="125" t="str">
        <f t="shared" si="28"/>
        <v/>
      </c>
      <c r="C305" s="125" t="str">
        <f t="shared" si="29"/>
        <v xml:space="preserve">, </v>
      </c>
      <c r="D305" s="125" t="str">
        <f t="shared" si="26"/>
        <v/>
      </c>
      <c r="E305" s="143" t="str">
        <f t="shared" si="27"/>
        <v/>
      </c>
      <c r="F305" s="125"/>
      <c r="G305" s="125"/>
      <c r="H305" s="125">
        <f t="shared" si="30"/>
        <v>0</v>
      </c>
    </row>
    <row r="306" spans="1:8" x14ac:dyDescent="0.3">
      <c r="A306" s="28" t="s">
        <v>607</v>
      </c>
      <c r="B306" s="125" t="str">
        <f t="shared" si="28"/>
        <v/>
      </c>
      <c r="C306" s="125" t="str">
        <f t="shared" si="29"/>
        <v xml:space="preserve">, </v>
      </c>
      <c r="D306" s="125" t="str">
        <f t="shared" si="26"/>
        <v/>
      </c>
      <c r="E306" s="143" t="str">
        <f t="shared" si="27"/>
        <v/>
      </c>
      <c r="F306" s="125"/>
      <c r="G306" s="125"/>
      <c r="H306" s="125">
        <f t="shared" si="30"/>
        <v>0</v>
      </c>
    </row>
    <row r="307" spans="1:8" x14ac:dyDescent="0.3">
      <c r="A307" s="28" t="s">
        <v>608</v>
      </c>
      <c r="B307" s="125" t="str">
        <f t="shared" si="28"/>
        <v/>
      </c>
      <c r="C307" s="125" t="str">
        <f t="shared" si="29"/>
        <v xml:space="preserve">, </v>
      </c>
      <c r="D307" s="125" t="str">
        <f t="shared" si="26"/>
        <v/>
      </c>
      <c r="E307" s="143" t="str">
        <f t="shared" si="27"/>
        <v/>
      </c>
      <c r="F307" s="125"/>
      <c r="G307" s="125"/>
      <c r="H307" s="125">
        <f t="shared" si="30"/>
        <v>0</v>
      </c>
    </row>
    <row r="308" spans="1:8" x14ac:dyDescent="0.3">
      <c r="A308" s="28" t="s">
        <v>609</v>
      </c>
      <c r="B308" s="125" t="str">
        <f t="shared" si="28"/>
        <v/>
      </c>
      <c r="C308" s="125" t="str">
        <f t="shared" si="29"/>
        <v xml:space="preserve">, </v>
      </c>
      <c r="D308" s="125" t="str">
        <f t="shared" si="26"/>
        <v/>
      </c>
      <c r="E308" s="143" t="str">
        <f t="shared" si="27"/>
        <v/>
      </c>
      <c r="F308" s="125"/>
      <c r="G308" s="125"/>
      <c r="H308" s="125">
        <f t="shared" si="30"/>
        <v>0</v>
      </c>
    </row>
    <row r="309" spans="1:8" x14ac:dyDescent="0.3">
      <c r="A309" s="28" t="s">
        <v>610</v>
      </c>
      <c r="B309" s="125" t="str">
        <f t="shared" si="28"/>
        <v/>
      </c>
      <c r="C309" s="125" t="str">
        <f t="shared" si="29"/>
        <v xml:space="preserve">, </v>
      </c>
      <c r="D309" s="125" t="str">
        <f t="shared" si="26"/>
        <v/>
      </c>
      <c r="E309" s="143" t="str">
        <f t="shared" si="27"/>
        <v/>
      </c>
      <c r="F309" s="125"/>
      <c r="G309" s="125"/>
      <c r="H309" s="125">
        <f t="shared" si="30"/>
        <v>0</v>
      </c>
    </row>
    <row r="310" spans="1:8" x14ac:dyDescent="0.3">
      <c r="A310" s="28" t="s">
        <v>611</v>
      </c>
      <c r="B310" s="125" t="str">
        <f t="shared" si="28"/>
        <v/>
      </c>
      <c r="C310" s="125" t="str">
        <f t="shared" si="29"/>
        <v xml:space="preserve">, </v>
      </c>
      <c r="D310" s="125" t="str">
        <f t="shared" si="26"/>
        <v/>
      </c>
      <c r="E310" s="143" t="str">
        <f t="shared" si="27"/>
        <v/>
      </c>
      <c r="F310" s="125"/>
      <c r="G310" s="125"/>
      <c r="H310" s="125">
        <f t="shared" si="30"/>
        <v>0</v>
      </c>
    </row>
    <row r="311" spans="1:8" x14ac:dyDescent="0.3">
      <c r="A311" s="28" t="s">
        <v>612</v>
      </c>
      <c r="B311" s="125" t="str">
        <f t="shared" si="28"/>
        <v/>
      </c>
      <c r="C311" s="125" t="str">
        <f t="shared" si="29"/>
        <v xml:space="preserve">, </v>
      </c>
      <c r="D311" s="125" t="str">
        <f t="shared" si="26"/>
        <v/>
      </c>
      <c r="E311" s="143" t="str">
        <f t="shared" si="27"/>
        <v/>
      </c>
      <c r="F311" s="125"/>
      <c r="G311" s="125"/>
      <c r="H311" s="125">
        <f t="shared" si="30"/>
        <v>0</v>
      </c>
    </row>
    <row r="312" spans="1:8" x14ac:dyDescent="0.3">
      <c r="A312" s="28" t="s">
        <v>613</v>
      </c>
      <c r="B312" s="125" t="str">
        <f t="shared" si="28"/>
        <v/>
      </c>
      <c r="C312" s="125" t="str">
        <f t="shared" si="29"/>
        <v xml:space="preserve">, </v>
      </c>
      <c r="D312" s="125" t="str">
        <f t="shared" si="26"/>
        <v/>
      </c>
      <c r="E312" s="143" t="str">
        <f t="shared" si="27"/>
        <v/>
      </c>
      <c r="F312" s="125"/>
      <c r="G312" s="125"/>
      <c r="H312" s="125">
        <f t="shared" si="30"/>
        <v>0</v>
      </c>
    </row>
    <row r="313" spans="1:8" x14ac:dyDescent="0.3">
      <c r="A313" s="28" t="s">
        <v>614</v>
      </c>
      <c r="B313" s="125" t="str">
        <f t="shared" si="28"/>
        <v/>
      </c>
      <c r="C313" s="125" t="str">
        <f t="shared" si="29"/>
        <v xml:space="preserve">, </v>
      </c>
      <c r="D313" s="125" t="str">
        <f t="shared" si="26"/>
        <v/>
      </c>
      <c r="E313" s="143" t="str">
        <f t="shared" si="27"/>
        <v/>
      </c>
      <c r="F313" s="125"/>
      <c r="G313" s="125"/>
      <c r="H313" s="125">
        <f t="shared" si="30"/>
        <v>0</v>
      </c>
    </row>
  </sheetData>
  <sheetProtection sheet="1" objects="1" scenarios="1" formatCells="0" formatColumns="0" formatRows="0" deleteRows="0" sort="0" autoFilter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469"/>
  <sheetViews>
    <sheetView workbookViewId="0">
      <selection activeCell="A7" sqref="A7"/>
    </sheetView>
  </sheetViews>
  <sheetFormatPr defaultColWidth="9.1796875" defaultRowHeight="13.5" x14ac:dyDescent="0.3"/>
  <cols>
    <col min="1" max="6" width="9.1796875" style="28"/>
    <col min="7" max="7" width="9.1796875" style="29"/>
    <col min="8" max="16384" width="9.1796875" style="28"/>
  </cols>
  <sheetData>
    <row r="1" spans="1:8" x14ac:dyDescent="0.3">
      <c r="A1" s="116" t="s">
        <v>535</v>
      </c>
      <c r="B1" s="116" t="s">
        <v>536</v>
      </c>
      <c r="C1" s="116" t="s">
        <v>125</v>
      </c>
      <c r="D1" s="116" t="s">
        <v>537</v>
      </c>
      <c r="E1" s="117" t="s">
        <v>538</v>
      </c>
      <c r="F1" s="116" t="s">
        <v>31</v>
      </c>
      <c r="G1" s="29" t="str">
        <f>Pairings!B1</f>
        <v>Round</v>
      </c>
      <c r="H1" s="116" t="s">
        <v>539</v>
      </c>
    </row>
    <row r="2" spans="1:8" x14ac:dyDescent="0.3">
      <c r="A2" s="126" t="e">
        <f ca="1">IF(ISNUMBER($G2),INDEX(PlayerDetails!$B:$B,VLOOKUP(ResultsInput!D2,TeamDeclarations!$B$3:$J$122,6+$G2)),"")</f>
        <v>#N/A</v>
      </c>
      <c r="B2" s="126" t="e">
        <f ca="1">IF(ISNUMBER($G2),INDEX(PlayerDetails!$B:$B,VLOOKUP(ResultsInput!E2,TeamDeclarations!$B$3:$J$122,6+$G2)),"")</f>
        <v>#N/A</v>
      </c>
      <c r="C2" s="126" t="str">
        <f>IF(ISNUMBER($G2),VLOOKUP(ResultsInput!C2,ResultsInput!$I$3:$L$6,4,FALSE),"")</f>
        <v>01</v>
      </c>
      <c r="D2" s="126" t="str">
        <f t="shared" ref="D2:D65" si="0">IF(ISNUMBER($G2),"W","")</f>
        <v>W</v>
      </c>
      <c r="E2" s="126"/>
      <c r="F2" s="126"/>
      <c r="G2" s="127">
        <f>Pairings!B2</f>
        <v>1</v>
      </c>
    </row>
    <row r="3" spans="1:8" x14ac:dyDescent="0.3">
      <c r="A3" s="126" t="e">
        <f ca="1">IF(ISNUMBER($G3),INDEX(PlayerDetails!$B:$B,VLOOKUP(ResultsInput!D3,TeamDeclarations!$B$3:$J$122,6+$G3)),"")</f>
        <v>#N/A</v>
      </c>
      <c r="B3" s="126" t="e">
        <f ca="1">IF(ISNUMBER($G3),INDEX(PlayerDetails!$B:$B,VLOOKUP(ResultsInput!E3,TeamDeclarations!$B$3:$J$122,6+$G3)),"")</f>
        <v>#N/A</v>
      </c>
      <c r="C3" s="126" t="str">
        <f>IF(ISNUMBER($G3),VLOOKUP(ResultsInput!C3,ResultsInput!$I$3:$L$6,4,FALSE),"")</f>
        <v>01</v>
      </c>
      <c r="D3" s="126" t="str">
        <f t="shared" si="0"/>
        <v>W</v>
      </c>
      <c r="E3" s="126"/>
      <c r="F3" s="126"/>
      <c r="G3" s="127">
        <f>Pairings!B3</f>
        <v>1</v>
      </c>
    </row>
    <row r="4" spans="1:8" x14ac:dyDescent="0.3">
      <c r="A4" s="126" t="e">
        <f ca="1">IF(ISNUMBER($G4),INDEX(PlayerDetails!$B:$B,VLOOKUP(ResultsInput!D4,TeamDeclarations!$B$3:$J$122,6+$G4)),"")</f>
        <v>#N/A</v>
      </c>
      <c r="B4" s="126" t="e">
        <f ca="1">IF(ISNUMBER($G4),INDEX(PlayerDetails!$B:$B,VLOOKUP(ResultsInput!E4,TeamDeclarations!$B$3:$J$122,6+$G4)),"")</f>
        <v>#N/A</v>
      </c>
      <c r="C4" s="126" t="str">
        <f>IF(ISNUMBER($G4),VLOOKUP(ResultsInput!C4,ResultsInput!$I$3:$L$6,4,FALSE),"")</f>
        <v>01</v>
      </c>
      <c r="D4" s="126" t="str">
        <f t="shared" si="0"/>
        <v>W</v>
      </c>
      <c r="E4" s="126"/>
      <c r="F4" s="126"/>
      <c r="G4" s="127">
        <f>Pairings!B4</f>
        <v>1</v>
      </c>
    </row>
    <row r="5" spans="1:8" x14ac:dyDescent="0.3">
      <c r="A5" s="126" t="e">
        <f ca="1">IF(ISNUMBER($G5),INDEX(PlayerDetails!$B:$B,VLOOKUP(ResultsInput!D5,TeamDeclarations!$B$3:$J$122,6+$G5)),"")</f>
        <v>#N/A</v>
      </c>
      <c r="B5" s="126" t="e">
        <f ca="1">IF(ISNUMBER($G5),INDEX(PlayerDetails!$B:$B,VLOOKUP(ResultsInput!E5,TeamDeclarations!$B$3:$J$122,6+$G5)),"")</f>
        <v>#N/A</v>
      </c>
      <c r="C5" s="126" t="str">
        <f>IF(ISNUMBER($G5),VLOOKUP(ResultsInput!C5,ResultsInput!$I$3:$L$6,4,FALSE),"")</f>
        <v>01</v>
      </c>
      <c r="D5" s="126" t="str">
        <f t="shared" si="0"/>
        <v>W</v>
      </c>
      <c r="E5" s="126"/>
      <c r="F5" s="126"/>
      <c r="G5" s="127">
        <f>Pairings!B5</f>
        <v>1</v>
      </c>
    </row>
    <row r="6" spans="1:8" x14ac:dyDescent="0.3">
      <c r="A6" s="126" t="e">
        <f ca="1">IF(ISNUMBER($G6),INDEX(PlayerDetails!$B:$B,VLOOKUP(ResultsInput!D6,TeamDeclarations!$B$3:$J$122,6+$G6)),"")</f>
        <v>#N/A</v>
      </c>
      <c r="B6" s="126" t="e">
        <f ca="1">IF(ISNUMBER($G6),INDEX(PlayerDetails!$B:$B,VLOOKUP(ResultsInput!E6,TeamDeclarations!$B$3:$J$122,6+$G6)),"")</f>
        <v>#N/A</v>
      </c>
      <c r="C6" s="126" t="str">
        <f>IF(ISNUMBER($G6),VLOOKUP(ResultsInput!C6,ResultsInput!$I$3:$L$6,4,FALSE),"")</f>
        <v>01</v>
      </c>
      <c r="D6" s="126" t="str">
        <f t="shared" si="0"/>
        <v>W</v>
      </c>
      <c r="E6" s="126"/>
      <c r="F6" s="126"/>
      <c r="G6" s="127">
        <f>Pairings!B6</f>
        <v>1</v>
      </c>
    </row>
    <row r="7" spans="1:8" x14ac:dyDescent="0.3">
      <c r="A7" s="126" t="e">
        <f ca="1">IF(ISNUMBER($G7),INDEX(PlayerDetails!$B:$B,VLOOKUP(ResultsInput!D7,TeamDeclarations!$B$3:$J$122,6+$G7)),"")</f>
        <v>#N/A</v>
      </c>
      <c r="B7" s="126" t="e">
        <f ca="1">IF(ISNUMBER($G7),INDEX(PlayerDetails!$B:$B,VLOOKUP(ResultsInput!E7,TeamDeclarations!$B$3:$J$122,6+$G7)),"")</f>
        <v>#N/A</v>
      </c>
      <c r="C7" s="126" t="str">
        <f>IF(ISNUMBER($G7),VLOOKUP(ResultsInput!C7,ResultsInput!$I$3:$L$6,4,FALSE),"")</f>
        <v>01</v>
      </c>
      <c r="D7" s="126" t="str">
        <f t="shared" si="0"/>
        <v>W</v>
      </c>
      <c r="E7" s="126"/>
      <c r="F7" s="126"/>
      <c r="G7" s="127">
        <f>Pairings!B7</f>
        <v>1</v>
      </c>
    </row>
    <row r="8" spans="1:8" x14ac:dyDescent="0.3">
      <c r="A8" s="126" t="e">
        <f ca="1">IF(ISNUMBER($G8),INDEX(PlayerDetails!$B:$B,VLOOKUP(ResultsInput!D8,TeamDeclarations!$B$3:$J$122,6+$G8)),"")</f>
        <v>#N/A</v>
      </c>
      <c r="B8" s="126" t="e">
        <f ca="1">IF(ISNUMBER($G8),INDEX(PlayerDetails!$B:$B,VLOOKUP(ResultsInput!E8,TeamDeclarations!$B$3:$J$122,6+$G8)),"")</f>
        <v>#N/A</v>
      </c>
      <c r="C8" s="126" t="str">
        <f>IF(ISNUMBER($G8),VLOOKUP(ResultsInput!C8,ResultsInput!$I$3:$L$6,4,FALSE),"")</f>
        <v>01</v>
      </c>
      <c r="D8" s="126" t="str">
        <f t="shared" si="0"/>
        <v>W</v>
      </c>
      <c r="E8" s="126"/>
      <c r="F8" s="126"/>
      <c r="G8" s="127">
        <f>Pairings!B8</f>
        <v>1</v>
      </c>
    </row>
    <row r="9" spans="1:8" x14ac:dyDescent="0.3">
      <c r="A9" s="126" t="e">
        <f ca="1">IF(ISNUMBER($G9),INDEX(PlayerDetails!$B:$B,VLOOKUP(ResultsInput!D9,TeamDeclarations!$B$3:$J$122,6+$G9)),"")</f>
        <v>#N/A</v>
      </c>
      <c r="B9" s="126" t="e">
        <f ca="1">IF(ISNUMBER($G9),INDEX(PlayerDetails!$B:$B,VLOOKUP(ResultsInput!E9,TeamDeclarations!$B$3:$J$122,6+$G9)),"")</f>
        <v>#N/A</v>
      </c>
      <c r="C9" s="126" t="str">
        <f>IF(ISNUMBER($G9),VLOOKUP(ResultsInput!C9,ResultsInput!$I$3:$L$6,4,FALSE),"")</f>
        <v>01</v>
      </c>
      <c r="D9" s="126" t="str">
        <f t="shared" si="0"/>
        <v>W</v>
      </c>
      <c r="E9" s="126"/>
      <c r="F9" s="126"/>
      <c r="G9" s="127">
        <f>Pairings!B9</f>
        <v>1</v>
      </c>
    </row>
    <row r="10" spans="1:8" x14ac:dyDescent="0.3">
      <c r="A10" s="126" t="e">
        <f ca="1">IF(ISNUMBER($G10),INDEX(PlayerDetails!$B:$B,VLOOKUP(ResultsInput!D10,TeamDeclarations!$B$3:$J$122,6+$G10)),"")</f>
        <v>#N/A</v>
      </c>
      <c r="B10" s="126" t="e">
        <f ca="1">IF(ISNUMBER($G10),INDEX(PlayerDetails!$B:$B,VLOOKUP(ResultsInput!E10,TeamDeclarations!$B$3:$J$122,6+$G10)),"")</f>
        <v>#N/A</v>
      </c>
      <c r="C10" s="126" t="str">
        <f>IF(ISNUMBER($G10),VLOOKUP(ResultsInput!C10,ResultsInput!$I$3:$L$6,4,FALSE),"")</f>
        <v>01</v>
      </c>
      <c r="D10" s="126" t="str">
        <f t="shared" si="0"/>
        <v>W</v>
      </c>
      <c r="E10" s="126"/>
      <c r="F10" s="126"/>
      <c r="G10" s="127">
        <f>Pairings!B10</f>
        <v>1</v>
      </c>
    </row>
    <row r="11" spans="1:8" x14ac:dyDescent="0.3">
      <c r="A11" s="126" t="e">
        <f ca="1">IF(ISNUMBER($G11),INDEX(PlayerDetails!$B:$B,VLOOKUP(ResultsInput!D11,TeamDeclarations!$B$3:$J$122,6+$G11)),"")</f>
        <v>#N/A</v>
      </c>
      <c r="B11" s="126" t="e">
        <f ca="1">IF(ISNUMBER($G11),INDEX(PlayerDetails!$B:$B,VLOOKUP(ResultsInput!E11,TeamDeclarations!$B$3:$J$122,6+$G11)),"")</f>
        <v>#N/A</v>
      </c>
      <c r="C11" s="126" t="str">
        <f>IF(ISNUMBER($G11),VLOOKUP(ResultsInput!C11,ResultsInput!$I$3:$L$6,4,FALSE),"")</f>
        <v>01</v>
      </c>
      <c r="D11" s="126" t="str">
        <f t="shared" si="0"/>
        <v>W</v>
      </c>
      <c r="E11" s="126"/>
      <c r="F11" s="126"/>
      <c r="G11" s="127">
        <f>Pairings!B11</f>
        <v>1</v>
      </c>
    </row>
    <row r="12" spans="1:8" x14ac:dyDescent="0.3">
      <c r="A12" s="126" t="e">
        <f ca="1">IF(ISNUMBER($G12),INDEX(PlayerDetails!$B:$B,VLOOKUP(ResultsInput!D12,TeamDeclarations!$B$3:$J$122,6+$G12)),"")</f>
        <v>#N/A</v>
      </c>
      <c r="B12" s="126" t="e">
        <f ca="1">IF(ISNUMBER($G12),INDEX(PlayerDetails!$B:$B,VLOOKUP(ResultsInput!E12,TeamDeclarations!$B$3:$J$122,6+$G12)),"")</f>
        <v>#N/A</v>
      </c>
      <c r="C12" s="126" t="str">
        <f>IF(ISNUMBER($G12),VLOOKUP(ResultsInput!C12,ResultsInput!$I$3:$L$6,4,FALSE),"")</f>
        <v>01</v>
      </c>
      <c r="D12" s="126" t="str">
        <f t="shared" si="0"/>
        <v>W</v>
      </c>
      <c r="E12" s="126"/>
      <c r="F12" s="126"/>
      <c r="G12" s="127">
        <f>Pairings!B12</f>
        <v>1</v>
      </c>
    </row>
    <row r="13" spans="1:8" x14ac:dyDescent="0.3">
      <c r="A13" s="126" t="e">
        <f ca="1">IF(ISNUMBER($G13),INDEX(PlayerDetails!$B:$B,VLOOKUP(ResultsInput!D13,TeamDeclarations!$B$3:$J$122,6+$G13)),"")</f>
        <v>#N/A</v>
      </c>
      <c r="B13" s="126" t="e">
        <f ca="1">IF(ISNUMBER($G13),INDEX(PlayerDetails!$B:$B,VLOOKUP(ResultsInput!E13,TeamDeclarations!$B$3:$J$122,6+$G13)),"")</f>
        <v>#N/A</v>
      </c>
      <c r="C13" s="126" t="str">
        <f>IF(ISNUMBER($G13),VLOOKUP(ResultsInput!C13,ResultsInput!$I$3:$L$6,4,FALSE),"")</f>
        <v>01</v>
      </c>
      <c r="D13" s="126" t="str">
        <f t="shared" si="0"/>
        <v>W</v>
      </c>
      <c r="E13" s="126"/>
      <c r="F13" s="126"/>
      <c r="G13" s="127">
        <f>Pairings!B13</f>
        <v>1</v>
      </c>
    </row>
    <row r="14" spans="1:8" x14ac:dyDescent="0.3">
      <c r="A14" s="126" t="e">
        <f ca="1">IF(ISNUMBER($G14),INDEX(PlayerDetails!$B:$B,VLOOKUP(ResultsInput!D14,TeamDeclarations!$B$3:$J$122,6+$G14)),"")</f>
        <v>#N/A</v>
      </c>
      <c r="B14" s="126" t="e">
        <f ca="1">IF(ISNUMBER($G14),INDEX(PlayerDetails!$B:$B,VLOOKUP(ResultsInput!E14,TeamDeclarations!$B$3:$J$122,6+$G14)),"")</f>
        <v>#N/A</v>
      </c>
      <c r="C14" s="126" t="str">
        <f>IF(ISNUMBER($G14),VLOOKUP(ResultsInput!C14,ResultsInput!$I$3:$L$6,4,FALSE),"")</f>
        <v>01</v>
      </c>
      <c r="D14" s="126" t="str">
        <f t="shared" si="0"/>
        <v>W</v>
      </c>
      <c r="E14" s="126"/>
      <c r="F14" s="126"/>
      <c r="G14" s="127">
        <f>Pairings!B14</f>
        <v>1</v>
      </c>
    </row>
    <row r="15" spans="1:8" x14ac:dyDescent="0.3">
      <c r="A15" s="126" t="e">
        <f ca="1">IF(ISNUMBER($G15),INDEX(PlayerDetails!$B:$B,VLOOKUP(ResultsInput!D15,TeamDeclarations!$B$3:$J$122,6+$G15)),"")</f>
        <v>#N/A</v>
      </c>
      <c r="B15" s="126" t="e">
        <f ca="1">IF(ISNUMBER($G15),INDEX(PlayerDetails!$B:$B,VLOOKUP(ResultsInput!E15,TeamDeclarations!$B$3:$J$122,6+$G15)),"")</f>
        <v>#N/A</v>
      </c>
      <c r="C15" s="126" t="str">
        <f>IF(ISNUMBER($G15),VLOOKUP(ResultsInput!C15,ResultsInput!$I$3:$L$6,4,FALSE),"")</f>
        <v>01</v>
      </c>
      <c r="D15" s="126" t="str">
        <f t="shared" si="0"/>
        <v>W</v>
      </c>
      <c r="E15" s="126"/>
      <c r="F15" s="126"/>
      <c r="G15" s="127">
        <f>Pairings!B15</f>
        <v>1</v>
      </c>
    </row>
    <row r="16" spans="1:8" x14ac:dyDescent="0.3">
      <c r="A16" s="126" t="e">
        <f ca="1">IF(ISNUMBER($G16),INDEX(PlayerDetails!$B:$B,VLOOKUP(ResultsInput!D16,TeamDeclarations!$B$3:$J$122,6+$G16)),"")</f>
        <v>#N/A</v>
      </c>
      <c r="B16" s="126" t="e">
        <f ca="1">IF(ISNUMBER($G16),INDEX(PlayerDetails!$B:$B,VLOOKUP(ResultsInput!E16,TeamDeclarations!$B$3:$J$122,6+$G16)),"")</f>
        <v>#N/A</v>
      </c>
      <c r="C16" s="126" t="str">
        <f>IF(ISNUMBER($G16),VLOOKUP(ResultsInput!C16,ResultsInput!$I$3:$L$6,4,FALSE),"")</f>
        <v>01</v>
      </c>
      <c r="D16" s="126" t="str">
        <f t="shared" si="0"/>
        <v>W</v>
      </c>
      <c r="E16" s="126"/>
      <c r="F16" s="126"/>
      <c r="G16" s="127">
        <f>Pairings!B16</f>
        <v>1</v>
      </c>
    </row>
    <row r="17" spans="1:7" x14ac:dyDescent="0.3">
      <c r="A17" s="126" t="e">
        <f ca="1">IF(ISNUMBER($G17),INDEX(PlayerDetails!$B:$B,VLOOKUP(ResultsInput!D17,TeamDeclarations!$B$3:$J$122,6+$G17)),"")</f>
        <v>#N/A</v>
      </c>
      <c r="B17" s="126" t="e">
        <f ca="1">IF(ISNUMBER($G17),INDEX(PlayerDetails!$B:$B,VLOOKUP(ResultsInput!E17,TeamDeclarations!$B$3:$J$122,6+$G17)),"")</f>
        <v>#N/A</v>
      </c>
      <c r="C17" s="126" t="str">
        <f>IF(ISNUMBER($G17),VLOOKUP(ResultsInput!C17,ResultsInput!$I$3:$L$6,4,FALSE),"")</f>
        <v>01</v>
      </c>
      <c r="D17" s="126" t="str">
        <f t="shared" si="0"/>
        <v>W</v>
      </c>
      <c r="E17" s="126"/>
      <c r="F17" s="126"/>
      <c r="G17" s="127">
        <f>Pairings!B17</f>
        <v>1</v>
      </c>
    </row>
    <row r="18" spans="1:7" x14ac:dyDescent="0.3">
      <c r="A18" s="126" t="e">
        <f ca="1">IF(ISNUMBER($G18),INDEX(PlayerDetails!$B:$B,VLOOKUP(ResultsInput!D18,TeamDeclarations!$B$3:$J$122,6+$G18)),"")</f>
        <v>#N/A</v>
      </c>
      <c r="B18" s="126" t="e">
        <f ca="1">IF(ISNUMBER($G18),INDEX(PlayerDetails!$B:$B,VLOOKUP(ResultsInput!E18,TeamDeclarations!$B$3:$J$122,6+$G18)),"")</f>
        <v>#N/A</v>
      </c>
      <c r="C18" s="126" t="str">
        <f>IF(ISNUMBER($G18),VLOOKUP(ResultsInput!C18,ResultsInput!$I$3:$L$6,4,FALSE),"")</f>
        <v>01</v>
      </c>
      <c r="D18" s="126" t="str">
        <f t="shared" si="0"/>
        <v>W</v>
      </c>
      <c r="E18" s="126"/>
      <c r="F18" s="126"/>
      <c r="G18" s="127">
        <f>Pairings!B18</f>
        <v>1</v>
      </c>
    </row>
    <row r="19" spans="1:7" x14ac:dyDescent="0.3">
      <c r="A19" s="126" t="e">
        <f ca="1">IF(ISNUMBER($G19),INDEX(PlayerDetails!$B:$B,VLOOKUP(ResultsInput!D19,TeamDeclarations!$B$3:$J$122,6+$G19)),"")</f>
        <v>#N/A</v>
      </c>
      <c r="B19" s="126" t="e">
        <f ca="1">IF(ISNUMBER($G19),INDEX(PlayerDetails!$B:$B,VLOOKUP(ResultsInput!E19,TeamDeclarations!$B$3:$J$122,6+$G19)),"")</f>
        <v>#N/A</v>
      </c>
      <c r="C19" s="126" t="str">
        <f>IF(ISNUMBER($G19),VLOOKUP(ResultsInput!C19,ResultsInput!$I$3:$L$6,4,FALSE),"")</f>
        <v>01</v>
      </c>
      <c r="D19" s="126" t="str">
        <f t="shared" si="0"/>
        <v>W</v>
      </c>
      <c r="E19" s="126"/>
      <c r="F19" s="126"/>
      <c r="G19" s="127">
        <f>Pairings!B19</f>
        <v>1</v>
      </c>
    </row>
    <row r="20" spans="1:7" x14ac:dyDescent="0.3">
      <c r="A20" s="126" t="e">
        <f ca="1">IF(ISNUMBER($G20),INDEX(PlayerDetails!$B:$B,VLOOKUP(ResultsInput!D20,TeamDeclarations!$B$3:$J$122,6+$G20)),"")</f>
        <v>#N/A</v>
      </c>
      <c r="B20" s="126" t="e">
        <f ca="1">IF(ISNUMBER($G20),INDEX(PlayerDetails!$B:$B,VLOOKUP(ResultsInput!E20,TeamDeclarations!$B$3:$J$122,6+$G20)),"")</f>
        <v>#N/A</v>
      </c>
      <c r="C20" s="126" t="str">
        <f>IF(ISNUMBER($G20),VLOOKUP(ResultsInput!C20,ResultsInput!$I$3:$L$6,4,FALSE),"")</f>
        <v>01</v>
      </c>
      <c r="D20" s="126" t="str">
        <f t="shared" si="0"/>
        <v>W</v>
      </c>
      <c r="E20" s="126"/>
      <c r="F20" s="126"/>
      <c r="G20" s="127">
        <f>Pairings!B20</f>
        <v>2</v>
      </c>
    </row>
    <row r="21" spans="1:7" x14ac:dyDescent="0.3">
      <c r="A21" s="126" t="e">
        <f ca="1">IF(ISNUMBER($G21),INDEX(PlayerDetails!$B:$B,VLOOKUP(ResultsInput!D21,TeamDeclarations!$B$3:$J$122,6+$G21)),"")</f>
        <v>#N/A</v>
      </c>
      <c r="B21" s="126" t="e">
        <f ca="1">IF(ISNUMBER($G21),INDEX(PlayerDetails!$B:$B,VLOOKUP(ResultsInput!E21,TeamDeclarations!$B$3:$J$122,6+$G21)),"")</f>
        <v>#N/A</v>
      </c>
      <c r="C21" s="126" t="str">
        <f>IF(ISNUMBER($G21),VLOOKUP(ResultsInput!C21,ResultsInput!$I$3:$L$6,4,FALSE),"")</f>
        <v>01</v>
      </c>
      <c r="D21" s="126" t="str">
        <f t="shared" si="0"/>
        <v>W</v>
      </c>
      <c r="E21" s="126"/>
      <c r="F21" s="126"/>
      <c r="G21" s="127">
        <f>Pairings!B21</f>
        <v>2</v>
      </c>
    </row>
    <row r="22" spans="1:7" x14ac:dyDescent="0.3">
      <c r="A22" s="126" t="e">
        <f ca="1">IF(ISNUMBER($G22),INDEX(PlayerDetails!$B:$B,VLOOKUP(ResultsInput!D22,TeamDeclarations!$B$3:$J$122,6+$G22)),"")</f>
        <v>#N/A</v>
      </c>
      <c r="B22" s="126" t="e">
        <f ca="1">IF(ISNUMBER($G22),INDEX(PlayerDetails!$B:$B,VLOOKUP(ResultsInput!E22,TeamDeclarations!$B$3:$J$122,6+$G22)),"")</f>
        <v>#N/A</v>
      </c>
      <c r="C22" s="126" t="str">
        <f>IF(ISNUMBER($G22),VLOOKUP(ResultsInput!C22,ResultsInput!$I$3:$L$6,4,FALSE),"")</f>
        <v>01</v>
      </c>
      <c r="D22" s="126" t="str">
        <f t="shared" si="0"/>
        <v>W</v>
      </c>
      <c r="E22" s="126"/>
      <c r="F22" s="126"/>
      <c r="G22" s="127">
        <f>Pairings!B22</f>
        <v>2</v>
      </c>
    </row>
    <row r="23" spans="1:7" x14ac:dyDescent="0.3">
      <c r="A23" s="126" t="e">
        <f ca="1">IF(ISNUMBER($G23),INDEX(PlayerDetails!$B:$B,VLOOKUP(ResultsInput!D23,TeamDeclarations!$B$3:$J$122,6+$G23)),"")</f>
        <v>#N/A</v>
      </c>
      <c r="B23" s="126" t="e">
        <f ca="1">IF(ISNUMBER($G23),INDEX(PlayerDetails!$B:$B,VLOOKUP(ResultsInput!E23,TeamDeclarations!$B$3:$J$122,6+$G23)),"")</f>
        <v>#N/A</v>
      </c>
      <c r="C23" s="126" t="str">
        <f>IF(ISNUMBER($G23),VLOOKUP(ResultsInput!C23,ResultsInput!$I$3:$L$6,4,FALSE),"")</f>
        <v>01</v>
      </c>
      <c r="D23" s="126" t="str">
        <f t="shared" si="0"/>
        <v>W</v>
      </c>
      <c r="E23" s="126"/>
      <c r="F23" s="126"/>
      <c r="G23" s="127">
        <f>Pairings!B23</f>
        <v>2</v>
      </c>
    </row>
    <row r="24" spans="1:7" x14ac:dyDescent="0.3">
      <c r="A24" s="126" t="e">
        <f ca="1">IF(ISNUMBER($G24),INDEX(PlayerDetails!$B:$B,VLOOKUP(ResultsInput!D24,TeamDeclarations!$B$3:$J$122,6+$G24)),"")</f>
        <v>#N/A</v>
      </c>
      <c r="B24" s="126" t="e">
        <f ca="1">IF(ISNUMBER($G24),INDEX(PlayerDetails!$B:$B,VLOOKUP(ResultsInput!E24,TeamDeclarations!$B$3:$J$122,6+$G24)),"")</f>
        <v>#N/A</v>
      </c>
      <c r="C24" s="126" t="str">
        <f>IF(ISNUMBER($G24),VLOOKUP(ResultsInput!C24,ResultsInput!$I$3:$L$6,4,FALSE),"")</f>
        <v>01</v>
      </c>
      <c r="D24" s="126" t="str">
        <f t="shared" si="0"/>
        <v>W</v>
      </c>
      <c r="E24" s="126"/>
      <c r="F24" s="126"/>
      <c r="G24" s="127">
        <f>Pairings!B24</f>
        <v>2</v>
      </c>
    </row>
    <row r="25" spans="1:7" x14ac:dyDescent="0.3">
      <c r="A25" s="126" t="e">
        <f ca="1">IF(ISNUMBER($G25),INDEX(PlayerDetails!$B:$B,VLOOKUP(ResultsInput!D25,TeamDeclarations!$B$3:$J$122,6+$G25)),"")</f>
        <v>#N/A</v>
      </c>
      <c r="B25" s="126" t="e">
        <f ca="1">IF(ISNUMBER($G25),INDEX(PlayerDetails!$B:$B,VLOOKUP(ResultsInput!E25,TeamDeclarations!$B$3:$J$122,6+$G25)),"")</f>
        <v>#N/A</v>
      </c>
      <c r="C25" s="126" t="str">
        <f>IF(ISNUMBER($G25),VLOOKUP(ResultsInput!C25,ResultsInput!$I$3:$L$6,4,FALSE),"")</f>
        <v>01</v>
      </c>
      <c r="D25" s="126" t="str">
        <f t="shared" si="0"/>
        <v>W</v>
      </c>
      <c r="E25" s="126"/>
      <c r="F25" s="126"/>
      <c r="G25" s="127">
        <f>Pairings!B25</f>
        <v>2</v>
      </c>
    </row>
    <row r="26" spans="1:7" x14ac:dyDescent="0.3">
      <c r="A26" s="126" t="e">
        <f ca="1">IF(ISNUMBER($G26),INDEX(PlayerDetails!$B:$B,VLOOKUP(ResultsInput!D26,TeamDeclarations!$B$3:$J$122,6+$G26)),"")</f>
        <v>#N/A</v>
      </c>
      <c r="B26" s="126" t="e">
        <f ca="1">IF(ISNUMBER($G26),INDEX(PlayerDetails!$B:$B,VLOOKUP(ResultsInput!E26,TeamDeclarations!$B$3:$J$122,6+$G26)),"")</f>
        <v>#N/A</v>
      </c>
      <c r="C26" s="126" t="str">
        <f>IF(ISNUMBER($G26),VLOOKUP(ResultsInput!C26,ResultsInput!$I$3:$L$6,4,FALSE),"")</f>
        <v>01</v>
      </c>
      <c r="D26" s="126" t="str">
        <f t="shared" si="0"/>
        <v>W</v>
      </c>
      <c r="E26" s="126"/>
      <c r="F26" s="126"/>
      <c r="G26" s="127">
        <f>Pairings!B26</f>
        <v>2</v>
      </c>
    </row>
    <row r="27" spans="1:7" x14ac:dyDescent="0.3">
      <c r="A27" s="126" t="e">
        <f ca="1">IF(ISNUMBER($G27),INDEX(PlayerDetails!$B:$B,VLOOKUP(ResultsInput!D27,TeamDeclarations!$B$3:$J$122,6+$G27)),"")</f>
        <v>#N/A</v>
      </c>
      <c r="B27" s="126" t="e">
        <f ca="1">IF(ISNUMBER($G27),INDEX(PlayerDetails!$B:$B,VLOOKUP(ResultsInput!E27,TeamDeclarations!$B$3:$J$122,6+$G27)),"")</f>
        <v>#N/A</v>
      </c>
      <c r="C27" s="126" t="str">
        <f>IF(ISNUMBER($G27),VLOOKUP(ResultsInput!C27,ResultsInput!$I$3:$L$6,4,FALSE),"")</f>
        <v>01</v>
      </c>
      <c r="D27" s="126" t="str">
        <f t="shared" si="0"/>
        <v>W</v>
      </c>
      <c r="E27" s="126"/>
      <c r="F27" s="126"/>
      <c r="G27" s="127">
        <f>Pairings!B27</f>
        <v>2</v>
      </c>
    </row>
    <row r="28" spans="1:7" x14ac:dyDescent="0.3">
      <c r="A28" s="126" t="e">
        <f ca="1">IF(ISNUMBER($G28),INDEX(PlayerDetails!$B:$B,VLOOKUP(ResultsInput!D28,TeamDeclarations!$B$3:$J$122,6+$G28)),"")</f>
        <v>#N/A</v>
      </c>
      <c r="B28" s="126" t="e">
        <f ca="1">IF(ISNUMBER($G28),INDEX(PlayerDetails!$B:$B,VLOOKUP(ResultsInput!E28,TeamDeclarations!$B$3:$J$122,6+$G28)),"")</f>
        <v>#N/A</v>
      </c>
      <c r="C28" s="126" t="str">
        <f>IF(ISNUMBER($G28),VLOOKUP(ResultsInput!C28,ResultsInput!$I$3:$L$6,4,FALSE),"")</f>
        <v>01</v>
      </c>
      <c r="D28" s="126" t="str">
        <f t="shared" si="0"/>
        <v>W</v>
      </c>
      <c r="E28" s="126"/>
      <c r="F28" s="126"/>
      <c r="G28" s="127">
        <f>Pairings!B28</f>
        <v>2</v>
      </c>
    </row>
    <row r="29" spans="1:7" x14ac:dyDescent="0.3">
      <c r="A29" s="126" t="e">
        <f ca="1">IF(ISNUMBER($G29),INDEX(PlayerDetails!$B:$B,VLOOKUP(ResultsInput!D29,TeamDeclarations!$B$3:$J$122,6+$G29)),"")</f>
        <v>#N/A</v>
      </c>
      <c r="B29" s="126" t="e">
        <f ca="1">IF(ISNUMBER($G29),INDEX(PlayerDetails!$B:$B,VLOOKUP(ResultsInput!E29,TeamDeclarations!$B$3:$J$122,6+$G29)),"")</f>
        <v>#N/A</v>
      </c>
      <c r="C29" s="126" t="str">
        <f>IF(ISNUMBER($G29),VLOOKUP(ResultsInput!C29,ResultsInput!$I$3:$L$6,4,FALSE),"")</f>
        <v>01</v>
      </c>
      <c r="D29" s="126" t="str">
        <f t="shared" si="0"/>
        <v>W</v>
      </c>
      <c r="E29" s="126"/>
      <c r="F29" s="126"/>
      <c r="G29" s="127">
        <f>Pairings!B29</f>
        <v>2</v>
      </c>
    </row>
    <row r="30" spans="1:7" x14ac:dyDescent="0.3">
      <c r="A30" s="126" t="e">
        <f ca="1">IF(ISNUMBER($G30),INDEX(PlayerDetails!$B:$B,VLOOKUP(ResultsInput!D30,TeamDeclarations!$B$3:$J$122,6+$G30)),"")</f>
        <v>#N/A</v>
      </c>
      <c r="B30" s="126" t="e">
        <f ca="1">IF(ISNUMBER($G30),INDEX(PlayerDetails!$B:$B,VLOOKUP(ResultsInput!E30,TeamDeclarations!$B$3:$J$122,6+$G30)),"")</f>
        <v>#N/A</v>
      </c>
      <c r="C30" s="126" t="str">
        <f>IF(ISNUMBER($G30),VLOOKUP(ResultsInput!C30,ResultsInput!$I$3:$L$6,4,FALSE),"")</f>
        <v>01</v>
      </c>
      <c r="D30" s="126" t="str">
        <f t="shared" si="0"/>
        <v>W</v>
      </c>
      <c r="E30" s="126"/>
      <c r="F30" s="126"/>
      <c r="G30" s="127">
        <f>Pairings!B30</f>
        <v>2</v>
      </c>
    </row>
    <row r="31" spans="1:7" x14ac:dyDescent="0.3">
      <c r="A31" s="126" t="e">
        <f ca="1">IF(ISNUMBER($G31),INDEX(PlayerDetails!$B:$B,VLOOKUP(ResultsInput!D31,TeamDeclarations!$B$3:$J$122,6+$G31)),"")</f>
        <v>#N/A</v>
      </c>
      <c r="B31" s="126" t="e">
        <f ca="1">IF(ISNUMBER($G31),INDEX(PlayerDetails!$B:$B,VLOOKUP(ResultsInput!E31,TeamDeclarations!$B$3:$J$122,6+$G31)),"")</f>
        <v>#N/A</v>
      </c>
      <c r="C31" s="126" t="str">
        <f>IF(ISNUMBER($G31),VLOOKUP(ResultsInput!C31,ResultsInput!$I$3:$L$6,4,FALSE),"")</f>
        <v>01</v>
      </c>
      <c r="D31" s="126" t="str">
        <f t="shared" si="0"/>
        <v>W</v>
      </c>
      <c r="E31" s="126"/>
      <c r="F31" s="126"/>
      <c r="G31" s="127">
        <f>Pairings!B31</f>
        <v>2</v>
      </c>
    </row>
    <row r="32" spans="1:7" x14ac:dyDescent="0.3">
      <c r="A32" s="126" t="e">
        <f ca="1">IF(ISNUMBER($G32),INDEX(PlayerDetails!$B:$B,VLOOKUP(ResultsInput!D32,TeamDeclarations!$B$3:$J$122,6+$G32)),"")</f>
        <v>#N/A</v>
      </c>
      <c r="B32" s="126" t="e">
        <f ca="1">IF(ISNUMBER($G32),INDEX(PlayerDetails!$B:$B,VLOOKUP(ResultsInput!E32,TeamDeclarations!$B$3:$J$122,6+$G32)),"")</f>
        <v>#N/A</v>
      </c>
      <c r="C32" s="126" t="str">
        <f>IF(ISNUMBER($G32),VLOOKUP(ResultsInput!C32,ResultsInput!$I$3:$L$6,4,FALSE),"")</f>
        <v>01</v>
      </c>
      <c r="D32" s="126" t="str">
        <f t="shared" si="0"/>
        <v>W</v>
      </c>
      <c r="E32" s="126"/>
      <c r="F32" s="126"/>
      <c r="G32" s="127">
        <f>Pairings!B32</f>
        <v>2</v>
      </c>
    </row>
    <row r="33" spans="1:7" x14ac:dyDescent="0.3">
      <c r="A33" s="126" t="e">
        <f ca="1">IF(ISNUMBER($G33),INDEX(PlayerDetails!$B:$B,VLOOKUP(ResultsInput!D33,TeamDeclarations!$B$3:$J$122,6+$G33)),"")</f>
        <v>#N/A</v>
      </c>
      <c r="B33" s="126" t="e">
        <f ca="1">IF(ISNUMBER($G33),INDEX(PlayerDetails!$B:$B,VLOOKUP(ResultsInput!E33,TeamDeclarations!$B$3:$J$122,6+$G33)),"")</f>
        <v>#N/A</v>
      </c>
      <c r="C33" s="126" t="str">
        <f>IF(ISNUMBER($G33),VLOOKUP(ResultsInput!C33,ResultsInput!$I$3:$L$6,4,FALSE),"")</f>
        <v>01</v>
      </c>
      <c r="D33" s="126" t="str">
        <f t="shared" si="0"/>
        <v>W</v>
      </c>
      <c r="E33" s="126"/>
      <c r="F33" s="126"/>
      <c r="G33" s="127">
        <f>Pairings!B33</f>
        <v>2</v>
      </c>
    </row>
    <row r="34" spans="1:7" x14ac:dyDescent="0.3">
      <c r="A34" s="126" t="e">
        <f ca="1">IF(ISNUMBER($G34),INDEX(PlayerDetails!$B:$B,VLOOKUP(ResultsInput!D34,TeamDeclarations!$B$3:$J$122,6+$G34)),"")</f>
        <v>#N/A</v>
      </c>
      <c r="B34" s="126" t="e">
        <f ca="1">IF(ISNUMBER($G34),INDEX(PlayerDetails!$B:$B,VLOOKUP(ResultsInput!E34,TeamDeclarations!$B$3:$J$122,6+$G34)),"")</f>
        <v>#N/A</v>
      </c>
      <c r="C34" s="126" t="str">
        <f>IF(ISNUMBER($G34),VLOOKUP(ResultsInput!C34,ResultsInput!$I$3:$L$6,4,FALSE),"")</f>
        <v>01</v>
      </c>
      <c r="D34" s="126" t="str">
        <f t="shared" si="0"/>
        <v>W</v>
      </c>
      <c r="E34" s="126"/>
      <c r="F34" s="126"/>
      <c r="G34" s="127">
        <f>Pairings!B34</f>
        <v>2</v>
      </c>
    </row>
    <row r="35" spans="1:7" x14ac:dyDescent="0.3">
      <c r="A35" s="126" t="e">
        <f ca="1">IF(ISNUMBER($G35),INDEX(PlayerDetails!$B:$B,VLOOKUP(ResultsInput!D35,TeamDeclarations!$B$3:$J$122,6+$G35)),"")</f>
        <v>#N/A</v>
      </c>
      <c r="B35" s="126" t="e">
        <f ca="1">IF(ISNUMBER($G35),INDEX(PlayerDetails!$B:$B,VLOOKUP(ResultsInput!E35,TeamDeclarations!$B$3:$J$122,6+$G35)),"")</f>
        <v>#N/A</v>
      </c>
      <c r="C35" s="126" t="str">
        <f>IF(ISNUMBER($G35),VLOOKUP(ResultsInput!C35,ResultsInput!$I$3:$L$6,4,FALSE),"")</f>
        <v>01</v>
      </c>
      <c r="D35" s="126" t="str">
        <f t="shared" si="0"/>
        <v>W</v>
      </c>
      <c r="E35" s="126"/>
      <c r="F35" s="126"/>
      <c r="G35" s="127">
        <f>Pairings!B35</f>
        <v>2</v>
      </c>
    </row>
    <row r="36" spans="1:7" x14ac:dyDescent="0.3">
      <c r="A36" s="126" t="e">
        <f ca="1">IF(ISNUMBER($G36),INDEX(PlayerDetails!$B:$B,VLOOKUP(ResultsInput!D36,TeamDeclarations!$B$3:$J$122,6+$G36)),"")</f>
        <v>#N/A</v>
      </c>
      <c r="B36" s="126" t="e">
        <f ca="1">IF(ISNUMBER($G36),INDEX(PlayerDetails!$B:$B,VLOOKUP(ResultsInput!E36,TeamDeclarations!$B$3:$J$122,6+$G36)),"")</f>
        <v>#N/A</v>
      </c>
      <c r="C36" s="126" t="str">
        <f>IF(ISNUMBER($G36),VLOOKUP(ResultsInput!C36,ResultsInput!$I$3:$L$6,4,FALSE),"")</f>
        <v>01</v>
      </c>
      <c r="D36" s="126" t="str">
        <f t="shared" si="0"/>
        <v>W</v>
      </c>
      <c r="E36" s="126"/>
      <c r="F36" s="126"/>
      <c r="G36" s="127">
        <f>Pairings!B36</f>
        <v>2</v>
      </c>
    </row>
    <row r="37" spans="1:7" x14ac:dyDescent="0.3">
      <c r="A37" s="126" t="e">
        <f ca="1">IF(ISNUMBER($G37),INDEX(PlayerDetails!$B:$B,VLOOKUP(ResultsInput!D37,TeamDeclarations!$B$3:$J$122,6+$G37)),"")</f>
        <v>#N/A</v>
      </c>
      <c r="B37" s="126" t="e">
        <f ca="1">IF(ISNUMBER($G37),INDEX(PlayerDetails!$B:$B,VLOOKUP(ResultsInput!E37,TeamDeclarations!$B$3:$J$122,6+$G37)),"")</f>
        <v>#N/A</v>
      </c>
      <c r="C37" s="126" t="str">
        <f>IF(ISNUMBER($G37),VLOOKUP(ResultsInput!C37,ResultsInput!$I$3:$L$6,4,FALSE),"")</f>
        <v>01</v>
      </c>
      <c r="D37" s="126" t="str">
        <f t="shared" si="0"/>
        <v>W</v>
      </c>
      <c r="E37" s="126"/>
      <c r="F37" s="126"/>
      <c r="G37" s="127">
        <f>Pairings!B37</f>
        <v>2</v>
      </c>
    </row>
    <row r="38" spans="1:7" x14ac:dyDescent="0.3">
      <c r="A38" s="126" t="e">
        <f ca="1">IF(ISNUMBER($G38),INDEX(PlayerDetails!$B:$B,VLOOKUP(ResultsInput!D38,TeamDeclarations!$B$3:$J$122,6+$G38)),"")</f>
        <v>#N/A</v>
      </c>
      <c r="B38" s="126" t="e">
        <f ca="1">IF(ISNUMBER($G38),INDEX(PlayerDetails!$B:$B,VLOOKUP(ResultsInput!E38,TeamDeclarations!$B$3:$J$122,6+$G38)),"")</f>
        <v>#N/A</v>
      </c>
      <c r="C38" s="126" t="str">
        <f>IF(ISNUMBER($G38),VLOOKUP(ResultsInput!C38,ResultsInput!$I$3:$L$6,4,FALSE),"")</f>
        <v>01</v>
      </c>
      <c r="D38" s="126" t="str">
        <f t="shared" si="0"/>
        <v>W</v>
      </c>
      <c r="E38" s="126"/>
      <c r="F38" s="126"/>
      <c r="G38" s="127">
        <f>Pairings!B38</f>
        <v>3</v>
      </c>
    </row>
    <row r="39" spans="1:7" x14ac:dyDescent="0.3">
      <c r="A39" s="126" t="e">
        <f ca="1">IF(ISNUMBER($G39),INDEX(PlayerDetails!$B:$B,VLOOKUP(ResultsInput!D39,TeamDeclarations!$B$3:$J$122,6+$G39)),"")</f>
        <v>#N/A</v>
      </c>
      <c r="B39" s="126" t="e">
        <f ca="1">IF(ISNUMBER($G39),INDEX(PlayerDetails!$B:$B,VLOOKUP(ResultsInput!E39,TeamDeclarations!$B$3:$J$122,6+$G39)),"")</f>
        <v>#N/A</v>
      </c>
      <c r="C39" s="126" t="str">
        <f>IF(ISNUMBER($G39),VLOOKUP(ResultsInput!C39,ResultsInput!$I$3:$L$6,4,FALSE),"")</f>
        <v>01</v>
      </c>
      <c r="D39" s="126" t="str">
        <f t="shared" si="0"/>
        <v>W</v>
      </c>
      <c r="E39" s="126"/>
      <c r="F39" s="126"/>
      <c r="G39" s="127">
        <f>Pairings!B39</f>
        <v>3</v>
      </c>
    </row>
    <row r="40" spans="1:7" x14ac:dyDescent="0.3">
      <c r="A40" s="126" t="e">
        <f ca="1">IF(ISNUMBER($G40),INDEX(PlayerDetails!$B:$B,VLOOKUP(ResultsInput!D40,TeamDeclarations!$B$3:$J$122,6+$G40)),"")</f>
        <v>#N/A</v>
      </c>
      <c r="B40" s="126" t="e">
        <f ca="1">IF(ISNUMBER($G40),INDEX(PlayerDetails!$B:$B,VLOOKUP(ResultsInput!E40,TeamDeclarations!$B$3:$J$122,6+$G40)),"")</f>
        <v>#N/A</v>
      </c>
      <c r="C40" s="126" t="str">
        <f>IF(ISNUMBER($G40),VLOOKUP(ResultsInput!C40,ResultsInput!$I$3:$L$6,4,FALSE),"")</f>
        <v>01</v>
      </c>
      <c r="D40" s="126" t="str">
        <f t="shared" si="0"/>
        <v>W</v>
      </c>
      <c r="E40" s="126"/>
      <c r="F40" s="126"/>
      <c r="G40" s="127">
        <f>Pairings!B40</f>
        <v>3</v>
      </c>
    </row>
    <row r="41" spans="1:7" x14ac:dyDescent="0.3">
      <c r="A41" s="126" t="e">
        <f ca="1">IF(ISNUMBER($G41),INDEX(PlayerDetails!$B:$B,VLOOKUP(ResultsInput!D41,TeamDeclarations!$B$3:$J$122,6+$G41)),"")</f>
        <v>#N/A</v>
      </c>
      <c r="B41" s="126" t="e">
        <f ca="1">IF(ISNUMBER($G41),INDEX(PlayerDetails!$B:$B,VLOOKUP(ResultsInput!E41,TeamDeclarations!$B$3:$J$122,6+$G41)),"")</f>
        <v>#N/A</v>
      </c>
      <c r="C41" s="126" t="str">
        <f>IF(ISNUMBER($G41),VLOOKUP(ResultsInput!C41,ResultsInput!$I$3:$L$6,4,FALSE),"")</f>
        <v>01</v>
      </c>
      <c r="D41" s="126" t="str">
        <f t="shared" si="0"/>
        <v>W</v>
      </c>
      <c r="E41" s="126"/>
      <c r="F41" s="126"/>
      <c r="G41" s="127">
        <f>Pairings!B41</f>
        <v>3</v>
      </c>
    </row>
    <row r="42" spans="1:7" x14ac:dyDescent="0.3">
      <c r="A42" s="126" t="e">
        <f ca="1">IF(ISNUMBER($G42),INDEX(PlayerDetails!$B:$B,VLOOKUP(ResultsInput!D42,TeamDeclarations!$B$3:$J$122,6+$G42)),"")</f>
        <v>#N/A</v>
      </c>
      <c r="B42" s="126" t="e">
        <f ca="1">IF(ISNUMBER($G42),INDEX(PlayerDetails!$B:$B,VLOOKUP(ResultsInput!E42,TeamDeclarations!$B$3:$J$122,6+$G42)),"")</f>
        <v>#N/A</v>
      </c>
      <c r="C42" s="126" t="str">
        <f>IF(ISNUMBER($G42),VLOOKUP(ResultsInput!C42,ResultsInput!$I$3:$L$6,4,FALSE),"")</f>
        <v>01</v>
      </c>
      <c r="D42" s="126" t="str">
        <f t="shared" si="0"/>
        <v>W</v>
      </c>
      <c r="E42" s="126"/>
      <c r="F42" s="126"/>
      <c r="G42" s="127">
        <f>Pairings!B42</f>
        <v>3</v>
      </c>
    </row>
    <row r="43" spans="1:7" x14ac:dyDescent="0.3">
      <c r="A43" s="126" t="e">
        <f ca="1">IF(ISNUMBER($G43),INDEX(PlayerDetails!$B:$B,VLOOKUP(ResultsInput!D43,TeamDeclarations!$B$3:$J$122,6+$G43)),"")</f>
        <v>#N/A</v>
      </c>
      <c r="B43" s="126" t="e">
        <f ca="1">IF(ISNUMBER($G43),INDEX(PlayerDetails!$B:$B,VLOOKUP(ResultsInput!E43,TeamDeclarations!$B$3:$J$122,6+$G43)),"")</f>
        <v>#N/A</v>
      </c>
      <c r="C43" s="126" t="str">
        <f>IF(ISNUMBER($G43),VLOOKUP(ResultsInput!C43,ResultsInput!$I$3:$L$6,4,FALSE),"")</f>
        <v>01</v>
      </c>
      <c r="D43" s="126" t="str">
        <f t="shared" si="0"/>
        <v>W</v>
      </c>
      <c r="E43" s="126"/>
      <c r="F43" s="126"/>
      <c r="G43" s="127">
        <f>Pairings!B43</f>
        <v>3</v>
      </c>
    </row>
    <row r="44" spans="1:7" x14ac:dyDescent="0.3">
      <c r="A44" s="126" t="e">
        <f ca="1">IF(ISNUMBER($G44),INDEX(PlayerDetails!$B:$B,VLOOKUP(ResultsInput!D44,TeamDeclarations!$B$3:$J$122,6+$G44)),"")</f>
        <v>#N/A</v>
      </c>
      <c r="B44" s="126" t="e">
        <f ca="1">IF(ISNUMBER($G44),INDEX(PlayerDetails!$B:$B,VLOOKUP(ResultsInput!E44,TeamDeclarations!$B$3:$J$122,6+$G44)),"")</f>
        <v>#N/A</v>
      </c>
      <c r="C44" s="126" t="str">
        <f>IF(ISNUMBER($G44),VLOOKUP(ResultsInput!C44,ResultsInput!$I$3:$L$6,4,FALSE),"")</f>
        <v>01</v>
      </c>
      <c r="D44" s="126" t="str">
        <f t="shared" si="0"/>
        <v>W</v>
      </c>
      <c r="E44" s="126"/>
      <c r="F44" s="126"/>
      <c r="G44" s="127">
        <f>Pairings!B44</f>
        <v>3</v>
      </c>
    </row>
    <row r="45" spans="1:7" x14ac:dyDescent="0.3">
      <c r="A45" s="126" t="e">
        <f ca="1">IF(ISNUMBER($G45),INDEX(PlayerDetails!$B:$B,VLOOKUP(ResultsInput!D45,TeamDeclarations!$B$3:$J$122,6+$G45)),"")</f>
        <v>#N/A</v>
      </c>
      <c r="B45" s="126" t="e">
        <f ca="1">IF(ISNUMBER($G45),INDEX(PlayerDetails!$B:$B,VLOOKUP(ResultsInput!E45,TeamDeclarations!$B$3:$J$122,6+$G45)),"")</f>
        <v>#N/A</v>
      </c>
      <c r="C45" s="126" t="str">
        <f>IF(ISNUMBER($G45),VLOOKUP(ResultsInput!C45,ResultsInput!$I$3:$L$6,4,FALSE),"")</f>
        <v>01</v>
      </c>
      <c r="D45" s="126" t="str">
        <f t="shared" si="0"/>
        <v>W</v>
      </c>
      <c r="E45" s="126"/>
      <c r="F45" s="126"/>
      <c r="G45" s="127">
        <f>Pairings!B45</f>
        <v>3</v>
      </c>
    </row>
    <row r="46" spans="1:7" x14ac:dyDescent="0.3">
      <c r="A46" s="126" t="e">
        <f ca="1">IF(ISNUMBER($G46),INDEX(PlayerDetails!$B:$B,VLOOKUP(ResultsInput!D46,TeamDeclarations!$B$3:$J$122,6+$G46)),"")</f>
        <v>#N/A</v>
      </c>
      <c r="B46" s="126" t="e">
        <f ca="1">IF(ISNUMBER($G46),INDEX(PlayerDetails!$B:$B,VLOOKUP(ResultsInput!E46,TeamDeclarations!$B$3:$J$122,6+$G46)),"")</f>
        <v>#N/A</v>
      </c>
      <c r="C46" s="126" t="str">
        <f>IF(ISNUMBER($G46),VLOOKUP(ResultsInput!C46,ResultsInput!$I$3:$L$6,4,FALSE),"")</f>
        <v>01</v>
      </c>
      <c r="D46" s="126" t="str">
        <f t="shared" si="0"/>
        <v>W</v>
      </c>
      <c r="E46" s="126"/>
      <c r="F46" s="126"/>
      <c r="G46" s="127">
        <f>Pairings!B46</f>
        <v>3</v>
      </c>
    </row>
    <row r="47" spans="1:7" x14ac:dyDescent="0.3">
      <c r="A47" s="126" t="e">
        <f ca="1">IF(ISNUMBER($G47),INDEX(PlayerDetails!$B:$B,VLOOKUP(ResultsInput!D47,TeamDeclarations!$B$3:$J$122,6+$G47)),"")</f>
        <v>#N/A</v>
      </c>
      <c r="B47" s="126" t="e">
        <f ca="1">IF(ISNUMBER($G47),INDEX(PlayerDetails!$B:$B,VLOOKUP(ResultsInput!E47,TeamDeclarations!$B$3:$J$122,6+$G47)),"")</f>
        <v>#N/A</v>
      </c>
      <c r="C47" s="126" t="str">
        <f>IF(ISNUMBER($G47),VLOOKUP(ResultsInput!C47,ResultsInput!$I$3:$L$6,4,FALSE),"")</f>
        <v>01</v>
      </c>
      <c r="D47" s="126" t="str">
        <f t="shared" si="0"/>
        <v>W</v>
      </c>
      <c r="E47" s="126"/>
      <c r="F47" s="126"/>
      <c r="G47" s="127">
        <f>Pairings!B47</f>
        <v>3</v>
      </c>
    </row>
    <row r="48" spans="1:7" x14ac:dyDescent="0.3">
      <c r="A48" s="126" t="e">
        <f ca="1">IF(ISNUMBER($G48),INDEX(PlayerDetails!$B:$B,VLOOKUP(ResultsInput!D48,TeamDeclarations!$B$3:$J$122,6+$G48)),"")</f>
        <v>#N/A</v>
      </c>
      <c r="B48" s="126" t="e">
        <f ca="1">IF(ISNUMBER($G48),INDEX(PlayerDetails!$B:$B,VLOOKUP(ResultsInput!E48,TeamDeclarations!$B$3:$J$122,6+$G48)),"")</f>
        <v>#N/A</v>
      </c>
      <c r="C48" s="126" t="str">
        <f>IF(ISNUMBER($G48),VLOOKUP(ResultsInput!C48,ResultsInput!$I$3:$L$6,4,FALSE),"")</f>
        <v>01</v>
      </c>
      <c r="D48" s="126" t="str">
        <f t="shared" si="0"/>
        <v>W</v>
      </c>
      <c r="E48" s="126"/>
      <c r="F48" s="126"/>
      <c r="G48" s="127">
        <f>Pairings!B48</f>
        <v>3</v>
      </c>
    </row>
    <row r="49" spans="1:7" x14ac:dyDescent="0.3">
      <c r="A49" s="126" t="e">
        <f ca="1">IF(ISNUMBER($G49),INDEX(PlayerDetails!$B:$B,VLOOKUP(ResultsInput!D49,TeamDeclarations!$B$3:$J$122,6+$G49)),"")</f>
        <v>#N/A</v>
      </c>
      <c r="B49" s="126" t="e">
        <f ca="1">IF(ISNUMBER($G49),INDEX(PlayerDetails!$B:$B,VLOOKUP(ResultsInput!E49,TeamDeclarations!$B$3:$J$122,6+$G49)),"")</f>
        <v>#N/A</v>
      </c>
      <c r="C49" s="126" t="str">
        <f>IF(ISNUMBER($G49),VLOOKUP(ResultsInput!C49,ResultsInput!$I$3:$L$6,4,FALSE),"")</f>
        <v>01</v>
      </c>
      <c r="D49" s="126" t="str">
        <f t="shared" si="0"/>
        <v>W</v>
      </c>
      <c r="E49" s="126"/>
      <c r="F49" s="126"/>
      <c r="G49" s="127">
        <f>Pairings!B49</f>
        <v>3</v>
      </c>
    </row>
    <row r="50" spans="1:7" x14ac:dyDescent="0.3">
      <c r="A50" s="126" t="e">
        <f ca="1">IF(ISNUMBER($G50),INDEX(PlayerDetails!$B:$B,VLOOKUP(ResultsInput!D50,TeamDeclarations!$B$3:$J$122,6+$G50)),"")</f>
        <v>#N/A</v>
      </c>
      <c r="B50" s="126" t="e">
        <f ca="1">IF(ISNUMBER($G50),INDEX(PlayerDetails!$B:$B,VLOOKUP(ResultsInput!E50,TeamDeclarations!$B$3:$J$122,6+$G50)),"")</f>
        <v>#N/A</v>
      </c>
      <c r="C50" s="126" t="str">
        <f>IF(ISNUMBER($G50),VLOOKUP(ResultsInput!C50,ResultsInput!$I$3:$L$6,4,FALSE),"")</f>
        <v>01</v>
      </c>
      <c r="D50" s="126" t="str">
        <f t="shared" si="0"/>
        <v>W</v>
      </c>
      <c r="E50" s="126"/>
      <c r="F50" s="126"/>
      <c r="G50" s="127">
        <f>Pairings!B50</f>
        <v>3</v>
      </c>
    </row>
    <row r="51" spans="1:7" x14ac:dyDescent="0.3">
      <c r="A51" s="126" t="e">
        <f ca="1">IF(ISNUMBER($G51),INDEX(PlayerDetails!$B:$B,VLOOKUP(ResultsInput!D51,TeamDeclarations!$B$3:$J$122,6+$G51)),"")</f>
        <v>#N/A</v>
      </c>
      <c r="B51" s="126" t="e">
        <f ca="1">IF(ISNUMBER($G51),INDEX(PlayerDetails!$B:$B,VLOOKUP(ResultsInput!E51,TeamDeclarations!$B$3:$J$122,6+$G51)),"")</f>
        <v>#N/A</v>
      </c>
      <c r="C51" s="126" t="str">
        <f>IF(ISNUMBER($G51),VLOOKUP(ResultsInput!C51,ResultsInput!$I$3:$L$6,4,FALSE),"")</f>
        <v>01</v>
      </c>
      <c r="D51" s="126" t="str">
        <f t="shared" si="0"/>
        <v>W</v>
      </c>
      <c r="E51" s="126"/>
      <c r="F51" s="126"/>
      <c r="G51" s="127">
        <f>Pairings!B51</f>
        <v>3</v>
      </c>
    </row>
    <row r="52" spans="1:7" x14ac:dyDescent="0.3">
      <c r="A52" s="126" t="e">
        <f ca="1">IF(ISNUMBER($G52),INDEX(PlayerDetails!$B:$B,VLOOKUP(ResultsInput!D52,TeamDeclarations!$B$3:$J$122,6+$G52)),"")</f>
        <v>#N/A</v>
      </c>
      <c r="B52" s="126" t="e">
        <f ca="1">IF(ISNUMBER($G52),INDEX(PlayerDetails!$B:$B,VLOOKUP(ResultsInput!E52,TeamDeclarations!$B$3:$J$122,6+$G52)),"")</f>
        <v>#N/A</v>
      </c>
      <c r="C52" s="126" t="str">
        <f>IF(ISNUMBER($G52),VLOOKUP(ResultsInput!C52,ResultsInput!$I$3:$L$6,4,FALSE),"")</f>
        <v>01</v>
      </c>
      <c r="D52" s="126" t="str">
        <f t="shared" si="0"/>
        <v>W</v>
      </c>
      <c r="E52" s="126"/>
      <c r="F52" s="126"/>
      <c r="G52" s="127">
        <f>Pairings!B52</f>
        <v>3</v>
      </c>
    </row>
    <row r="53" spans="1:7" x14ac:dyDescent="0.3">
      <c r="A53" s="126" t="e">
        <f ca="1">IF(ISNUMBER($G53),INDEX(PlayerDetails!$B:$B,VLOOKUP(ResultsInput!D53,TeamDeclarations!$B$3:$J$122,6+$G53)),"")</f>
        <v>#N/A</v>
      </c>
      <c r="B53" s="126" t="e">
        <f ca="1">IF(ISNUMBER($G53),INDEX(PlayerDetails!$B:$B,VLOOKUP(ResultsInput!E53,TeamDeclarations!$B$3:$J$122,6+$G53)),"")</f>
        <v>#N/A</v>
      </c>
      <c r="C53" s="126" t="str">
        <f>IF(ISNUMBER($G53),VLOOKUP(ResultsInput!C53,ResultsInput!$I$3:$L$6,4,FALSE),"")</f>
        <v>01</v>
      </c>
      <c r="D53" s="126" t="str">
        <f t="shared" si="0"/>
        <v>W</v>
      </c>
      <c r="E53" s="126"/>
      <c r="F53" s="126"/>
      <c r="G53" s="127">
        <f>Pairings!B53</f>
        <v>3</v>
      </c>
    </row>
    <row r="54" spans="1:7" x14ac:dyDescent="0.3">
      <c r="A54" s="126" t="e">
        <f ca="1">IF(ISNUMBER($G54),INDEX(PlayerDetails!$B:$B,VLOOKUP(ResultsInput!D54,TeamDeclarations!$B$3:$J$122,6+$G54)),"")</f>
        <v>#N/A</v>
      </c>
      <c r="B54" s="126" t="e">
        <f ca="1">IF(ISNUMBER($G54),INDEX(PlayerDetails!$B:$B,VLOOKUP(ResultsInput!E54,TeamDeclarations!$B$3:$J$122,6+$G54)),"")</f>
        <v>#N/A</v>
      </c>
      <c r="C54" s="126" t="str">
        <f>IF(ISNUMBER($G54),VLOOKUP(ResultsInput!C54,ResultsInput!$I$3:$L$6,4,FALSE),"")</f>
        <v>01</v>
      </c>
      <c r="D54" s="126" t="str">
        <f t="shared" si="0"/>
        <v>W</v>
      </c>
      <c r="E54" s="126"/>
      <c r="F54" s="126"/>
      <c r="G54" s="127">
        <f>Pairings!B54</f>
        <v>3</v>
      </c>
    </row>
    <row r="55" spans="1:7" x14ac:dyDescent="0.3">
      <c r="A55" s="126" t="e">
        <f ca="1">IF(ISNUMBER($G55),INDEX(PlayerDetails!$B:$B,VLOOKUP(ResultsInput!D55,TeamDeclarations!$B$3:$J$122,6+$G55)),"")</f>
        <v>#N/A</v>
      </c>
      <c r="B55" s="126" t="e">
        <f ca="1">IF(ISNUMBER($G55),INDEX(PlayerDetails!$B:$B,VLOOKUP(ResultsInput!E55,TeamDeclarations!$B$3:$J$122,6+$G55)),"")</f>
        <v>#N/A</v>
      </c>
      <c r="C55" s="126" t="str">
        <f>IF(ISNUMBER($G55),VLOOKUP(ResultsInput!C55,ResultsInput!$I$3:$L$6,4,FALSE),"")</f>
        <v>01</v>
      </c>
      <c r="D55" s="126" t="str">
        <f t="shared" si="0"/>
        <v>W</v>
      </c>
      <c r="E55" s="126"/>
      <c r="F55" s="126"/>
      <c r="G55" s="127">
        <f>Pairings!B55</f>
        <v>3</v>
      </c>
    </row>
    <row r="56" spans="1:7" x14ac:dyDescent="0.3">
      <c r="A56" s="126" t="str">
        <f>IF(ISNUMBER($G56),INDEX(PlayerDetails!$B:$B,VLOOKUP(ResultsInput!D56,TeamDeclarations!$B$3:$J$122,6+$G56)),"")</f>
        <v/>
      </c>
      <c r="B56" s="126" t="str">
        <f>IF(ISNUMBER($G56),INDEX(PlayerDetails!$B:$B,VLOOKUP(ResultsInput!E56,TeamDeclarations!$B$3:$J$122,6+$G56)),"")</f>
        <v/>
      </c>
      <c r="C56" s="126" t="str">
        <f>IF(ISNUMBER($G56),VLOOKUP(ResultsInput!C56,ResultsInput!$I$3:$L$6,4,FALSE),"")</f>
        <v/>
      </c>
      <c r="D56" s="126" t="str">
        <f t="shared" si="0"/>
        <v/>
      </c>
      <c r="E56" s="126"/>
      <c r="F56" s="126"/>
      <c r="G56" s="127" t="str">
        <f>Pairings!B56</f>
        <v/>
      </c>
    </row>
    <row r="57" spans="1:7" x14ac:dyDescent="0.3">
      <c r="A57" s="126" t="str">
        <f>IF(ISNUMBER($G57),INDEX(PlayerDetails!$B:$B,VLOOKUP(ResultsInput!D57,TeamDeclarations!$B$3:$J$122,6+$G57)),"")</f>
        <v/>
      </c>
      <c r="B57" s="126" t="str">
        <f>IF(ISNUMBER($G57),INDEX(PlayerDetails!$B:$B,VLOOKUP(ResultsInput!E57,TeamDeclarations!$B$3:$J$122,6+$G57)),"")</f>
        <v/>
      </c>
      <c r="C57" s="126" t="str">
        <f>IF(ISNUMBER($G57),VLOOKUP(ResultsInput!C57,ResultsInput!$I$3:$L$6,4,FALSE),"")</f>
        <v/>
      </c>
      <c r="D57" s="126" t="str">
        <f t="shared" si="0"/>
        <v/>
      </c>
      <c r="E57" s="126"/>
      <c r="F57" s="126"/>
      <c r="G57" s="127" t="str">
        <f>Pairings!B57</f>
        <v/>
      </c>
    </row>
    <row r="58" spans="1:7" x14ac:dyDescent="0.3">
      <c r="A58" s="126" t="str">
        <f>IF(ISNUMBER($G58),INDEX(PlayerDetails!$B:$B,VLOOKUP(ResultsInput!D58,TeamDeclarations!$B$3:$J$122,6+$G58)),"")</f>
        <v/>
      </c>
      <c r="B58" s="126" t="str">
        <f>IF(ISNUMBER($G58),INDEX(PlayerDetails!$B:$B,VLOOKUP(ResultsInput!E58,TeamDeclarations!$B$3:$J$122,6+$G58)),"")</f>
        <v/>
      </c>
      <c r="C58" s="126" t="str">
        <f>IF(ISNUMBER($G58),VLOOKUP(ResultsInput!C58,ResultsInput!$I$3:$L$6,4,FALSE),"")</f>
        <v/>
      </c>
      <c r="D58" s="126" t="str">
        <f t="shared" si="0"/>
        <v/>
      </c>
      <c r="E58" s="126"/>
      <c r="F58" s="126"/>
      <c r="G58" s="127" t="str">
        <f>Pairings!B58</f>
        <v/>
      </c>
    </row>
    <row r="59" spans="1:7" x14ac:dyDescent="0.3">
      <c r="A59" s="126" t="str">
        <f>IF(ISNUMBER($G59),INDEX(PlayerDetails!$B:$B,VLOOKUP(ResultsInput!D59,TeamDeclarations!$B$3:$J$122,6+$G59)),"")</f>
        <v/>
      </c>
      <c r="B59" s="126" t="str">
        <f>IF(ISNUMBER($G59),INDEX(PlayerDetails!$B:$B,VLOOKUP(ResultsInput!E59,TeamDeclarations!$B$3:$J$122,6+$G59)),"")</f>
        <v/>
      </c>
      <c r="C59" s="126" t="str">
        <f>IF(ISNUMBER($G59),VLOOKUP(ResultsInput!C59,ResultsInput!$I$3:$L$6,4,FALSE),"")</f>
        <v/>
      </c>
      <c r="D59" s="126" t="str">
        <f t="shared" si="0"/>
        <v/>
      </c>
      <c r="E59" s="126"/>
      <c r="F59" s="126"/>
      <c r="G59" s="127" t="str">
        <f>Pairings!B59</f>
        <v/>
      </c>
    </row>
    <row r="60" spans="1:7" x14ac:dyDescent="0.3">
      <c r="A60" s="126" t="str">
        <f>IF(ISNUMBER($G60),INDEX(PlayerDetails!$B:$B,VLOOKUP(ResultsInput!D60,TeamDeclarations!$B$3:$J$122,6+$G60)),"")</f>
        <v/>
      </c>
      <c r="B60" s="126" t="str">
        <f>IF(ISNUMBER($G60),INDEX(PlayerDetails!$B:$B,VLOOKUP(ResultsInput!E60,TeamDeclarations!$B$3:$J$122,6+$G60)),"")</f>
        <v/>
      </c>
      <c r="C60" s="126" t="str">
        <f>IF(ISNUMBER($G60),VLOOKUP(ResultsInput!C60,ResultsInput!$I$3:$L$6,4,FALSE),"")</f>
        <v/>
      </c>
      <c r="D60" s="126" t="str">
        <f t="shared" si="0"/>
        <v/>
      </c>
      <c r="E60" s="126"/>
      <c r="F60" s="126"/>
      <c r="G60" s="127" t="str">
        <f>Pairings!B60</f>
        <v/>
      </c>
    </row>
    <row r="61" spans="1:7" x14ac:dyDescent="0.3">
      <c r="A61" s="126" t="str">
        <f>IF(ISNUMBER($G61),INDEX(PlayerDetails!$B:$B,VLOOKUP(ResultsInput!D61,TeamDeclarations!$B$3:$J$122,6+$G61)),"")</f>
        <v/>
      </c>
      <c r="B61" s="126" t="str">
        <f>IF(ISNUMBER($G61),INDEX(PlayerDetails!$B:$B,VLOOKUP(ResultsInput!E61,TeamDeclarations!$B$3:$J$122,6+$G61)),"")</f>
        <v/>
      </c>
      <c r="C61" s="126" t="str">
        <f>IF(ISNUMBER($G61),VLOOKUP(ResultsInput!C61,ResultsInput!$I$3:$L$6,4,FALSE),"")</f>
        <v/>
      </c>
      <c r="D61" s="126" t="str">
        <f t="shared" si="0"/>
        <v/>
      </c>
      <c r="E61" s="126"/>
      <c r="F61" s="126"/>
      <c r="G61" s="127" t="str">
        <f>Pairings!B61</f>
        <v/>
      </c>
    </row>
    <row r="62" spans="1:7" x14ac:dyDescent="0.3">
      <c r="A62" s="126" t="str">
        <f>IF(ISNUMBER($G62),INDEX(PlayerDetails!$B:$B,VLOOKUP(ResultsInput!D62,TeamDeclarations!$B$3:$J$122,6+$G62)),"")</f>
        <v/>
      </c>
      <c r="B62" s="126" t="str">
        <f>IF(ISNUMBER($G62),INDEX(PlayerDetails!$B:$B,VLOOKUP(ResultsInput!E62,TeamDeclarations!$B$3:$J$122,6+$G62)),"")</f>
        <v/>
      </c>
      <c r="C62" s="126" t="str">
        <f>IF(ISNUMBER($G62),VLOOKUP(ResultsInput!C62,ResultsInput!$I$3:$L$6,4,FALSE),"")</f>
        <v/>
      </c>
      <c r="D62" s="126" t="str">
        <f t="shared" si="0"/>
        <v/>
      </c>
      <c r="E62" s="126"/>
      <c r="F62" s="126"/>
      <c r="G62" s="127" t="str">
        <f>Pairings!B62</f>
        <v/>
      </c>
    </row>
    <row r="63" spans="1:7" x14ac:dyDescent="0.3">
      <c r="A63" s="126" t="str">
        <f>IF(ISNUMBER($G63),INDEX(PlayerDetails!$B:$B,VLOOKUP(ResultsInput!D63,TeamDeclarations!$B$3:$J$122,6+$G63)),"")</f>
        <v/>
      </c>
      <c r="B63" s="126" t="str">
        <f>IF(ISNUMBER($G63),INDEX(PlayerDetails!$B:$B,VLOOKUP(ResultsInput!E63,TeamDeclarations!$B$3:$J$122,6+$G63)),"")</f>
        <v/>
      </c>
      <c r="C63" s="126" t="str">
        <f>IF(ISNUMBER($G63),VLOOKUP(ResultsInput!C63,ResultsInput!$I$3:$L$6,4,FALSE),"")</f>
        <v/>
      </c>
      <c r="D63" s="126" t="str">
        <f t="shared" si="0"/>
        <v/>
      </c>
      <c r="E63" s="126"/>
      <c r="F63" s="126"/>
      <c r="G63" s="127" t="str">
        <f>Pairings!B63</f>
        <v/>
      </c>
    </row>
    <row r="64" spans="1:7" x14ac:dyDescent="0.3">
      <c r="A64" s="126" t="str">
        <f>IF(ISNUMBER($G64),INDEX(PlayerDetails!$B:$B,VLOOKUP(ResultsInput!D64,TeamDeclarations!$B$3:$J$122,6+$G64)),"")</f>
        <v/>
      </c>
      <c r="B64" s="126" t="str">
        <f>IF(ISNUMBER($G64),INDEX(PlayerDetails!$B:$B,VLOOKUP(ResultsInput!E64,TeamDeclarations!$B$3:$J$122,6+$G64)),"")</f>
        <v/>
      </c>
      <c r="C64" s="126" t="str">
        <f>IF(ISNUMBER($G64),VLOOKUP(ResultsInput!C64,ResultsInput!$I$3:$L$6,4,FALSE),"")</f>
        <v/>
      </c>
      <c r="D64" s="126" t="str">
        <f t="shared" si="0"/>
        <v/>
      </c>
      <c r="E64" s="126"/>
      <c r="F64" s="126"/>
      <c r="G64" s="127" t="str">
        <f>Pairings!B64</f>
        <v/>
      </c>
    </row>
    <row r="65" spans="1:7" x14ac:dyDescent="0.3">
      <c r="A65" s="126" t="str">
        <f>IF(ISNUMBER($G65),INDEX(PlayerDetails!$B:$B,VLOOKUP(ResultsInput!D65,TeamDeclarations!$B$3:$J$122,6+$G65)),"")</f>
        <v/>
      </c>
      <c r="B65" s="126" t="str">
        <f>IF(ISNUMBER($G65),INDEX(PlayerDetails!$B:$B,VLOOKUP(ResultsInput!E65,TeamDeclarations!$B$3:$J$122,6+$G65)),"")</f>
        <v/>
      </c>
      <c r="C65" s="126" t="str">
        <f>IF(ISNUMBER($G65),VLOOKUP(ResultsInput!C65,ResultsInput!$I$3:$L$6,4,FALSE),"")</f>
        <v/>
      </c>
      <c r="D65" s="126" t="str">
        <f t="shared" si="0"/>
        <v/>
      </c>
      <c r="E65" s="126"/>
      <c r="F65" s="126"/>
      <c r="G65" s="127" t="str">
        <f>Pairings!B65</f>
        <v/>
      </c>
    </row>
    <row r="66" spans="1:7" x14ac:dyDescent="0.3">
      <c r="A66" s="126" t="str">
        <f>IF(ISNUMBER($G66),INDEX(PlayerDetails!$B:$B,VLOOKUP(ResultsInput!D66,TeamDeclarations!$B$3:$J$122,6+$G66)),"")</f>
        <v/>
      </c>
      <c r="B66" s="126" t="str">
        <f>IF(ISNUMBER($G66),INDEX(PlayerDetails!$B:$B,VLOOKUP(ResultsInput!E66,TeamDeclarations!$B$3:$J$122,6+$G66)),"")</f>
        <v/>
      </c>
      <c r="C66" s="126" t="str">
        <f>IF(ISNUMBER($G66),VLOOKUP(ResultsInput!C66,ResultsInput!$I$3:$L$6,4,FALSE),"")</f>
        <v/>
      </c>
      <c r="D66" s="126" t="str">
        <f t="shared" ref="D66:D129" si="1">IF(ISNUMBER($G66),"W","")</f>
        <v/>
      </c>
      <c r="E66" s="126"/>
      <c r="F66" s="126"/>
      <c r="G66" s="127" t="str">
        <f>Pairings!B66</f>
        <v/>
      </c>
    </row>
    <row r="67" spans="1:7" x14ac:dyDescent="0.3">
      <c r="A67" s="126" t="str">
        <f>IF(ISNUMBER($G67),INDEX(PlayerDetails!$B:$B,VLOOKUP(ResultsInput!D67,TeamDeclarations!$B$3:$J$122,6+$G67)),"")</f>
        <v/>
      </c>
      <c r="B67" s="126" t="str">
        <f>IF(ISNUMBER($G67),INDEX(PlayerDetails!$B:$B,VLOOKUP(ResultsInput!E67,TeamDeclarations!$B$3:$J$122,6+$G67)),"")</f>
        <v/>
      </c>
      <c r="C67" s="126" t="str">
        <f>IF(ISNUMBER($G67),VLOOKUP(ResultsInput!C67,ResultsInput!$I$3:$L$6,4,FALSE),"")</f>
        <v/>
      </c>
      <c r="D67" s="126" t="str">
        <f t="shared" si="1"/>
        <v/>
      </c>
      <c r="E67" s="126"/>
      <c r="F67" s="126"/>
      <c r="G67" s="127" t="str">
        <f>Pairings!B67</f>
        <v/>
      </c>
    </row>
    <row r="68" spans="1:7" x14ac:dyDescent="0.3">
      <c r="A68" s="126" t="str">
        <f>IF(ISNUMBER($G68),INDEX(PlayerDetails!$B:$B,VLOOKUP(ResultsInput!D68,TeamDeclarations!$B$3:$J$122,6+$G68)),"")</f>
        <v/>
      </c>
      <c r="B68" s="126" t="str">
        <f>IF(ISNUMBER($G68),INDEX(PlayerDetails!$B:$B,VLOOKUP(ResultsInput!E68,TeamDeclarations!$B$3:$J$122,6+$G68)),"")</f>
        <v/>
      </c>
      <c r="C68" s="126" t="str">
        <f>IF(ISNUMBER($G68),VLOOKUP(ResultsInput!C68,ResultsInput!$I$3:$L$6,4,FALSE),"")</f>
        <v/>
      </c>
      <c r="D68" s="126" t="str">
        <f t="shared" si="1"/>
        <v/>
      </c>
      <c r="E68" s="126"/>
      <c r="F68" s="126"/>
      <c r="G68" s="127" t="str">
        <f>Pairings!B68</f>
        <v/>
      </c>
    </row>
    <row r="69" spans="1:7" x14ac:dyDescent="0.3">
      <c r="A69" s="126" t="str">
        <f>IF(ISNUMBER($G69),INDEX(PlayerDetails!$B:$B,VLOOKUP(ResultsInput!D69,TeamDeclarations!$B$3:$J$122,6+$G69)),"")</f>
        <v/>
      </c>
      <c r="B69" s="126" t="str">
        <f>IF(ISNUMBER($G69),INDEX(PlayerDetails!$B:$B,VLOOKUP(ResultsInput!E69,TeamDeclarations!$B$3:$J$122,6+$G69)),"")</f>
        <v/>
      </c>
      <c r="C69" s="126" t="str">
        <f>IF(ISNUMBER($G69),VLOOKUP(ResultsInput!C69,ResultsInput!$I$3:$L$6,4,FALSE),"")</f>
        <v/>
      </c>
      <c r="D69" s="126" t="str">
        <f t="shared" si="1"/>
        <v/>
      </c>
      <c r="E69" s="126"/>
      <c r="F69" s="126"/>
      <c r="G69" s="127" t="str">
        <f>Pairings!B69</f>
        <v/>
      </c>
    </row>
    <row r="70" spans="1:7" x14ac:dyDescent="0.3">
      <c r="A70" s="126" t="str">
        <f>IF(ISNUMBER($G70),INDEX(PlayerDetails!$B:$B,VLOOKUP(ResultsInput!D70,TeamDeclarations!$B$3:$J$122,6+$G70)),"")</f>
        <v/>
      </c>
      <c r="B70" s="126" t="str">
        <f>IF(ISNUMBER($G70),INDEX(PlayerDetails!$B:$B,VLOOKUP(ResultsInput!E70,TeamDeclarations!$B$3:$J$122,6+$G70)),"")</f>
        <v/>
      </c>
      <c r="C70" s="126" t="str">
        <f>IF(ISNUMBER($G70),VLOOKUP(ResultsInput!C70,ResultsInput!$I$3:$L$6,4,FALSE),"")</f>
        <v/>
      </c>
      <c r="D70" s="126" t="str">
        <f t="shared" si="1"/>
        <v/>
      </c>
      <c r="E70" s="126"/>
      <c r="F70" s="126"/>
      <c r="G70" s="127" t="str">
        <f>Pairings!B70</f>
        <v/>
      </c>
    </row>
    <row r="71" spans="1:7" x14ac:dyDescent="0.3">
      <c r="A71" s="126" t="str">
        <f>IF(ISNUMBER($G71),INDEX(PlayerDetails!$B:$B,VLOOKUP(ResultsInput!D71,TeamDeclarations!$B$3:$J$122,6+$G71)),"")</f>
        <v/>
      </c>
      <c r="B71" s="126" t="str">
        <f>IF(ISNUMBER($G71),INDEX(PlayerDetails!$B:$B,VLOOKUP(ResultsInput!E71,TeamDeclarations!$B$3:$J$122,6+$G71)),"")</f>
        <v/>
      </c>
      <c r="C71" s="126" t="str">
        <f>IF(ISNUMBER($G71),VLOOKUP(ResultsInput!C71,ResultsInput!$I$3:$L$6,4,FALSE),"")</f>
        <v/>
      </c>
      <c r="D71" s="126" t="str">
        <f t="shared" si="1"/>
        <v/>
      </c>
      <c r="E71" s="126"/>
      <c r="F71" s="126"/>
      <c r="G71" s="127" t="str">
        <f>Pairings!B71</f>
        <v/>
      </c>
    </row>
    <row r="72" spans="1:7" x14ac:dyDescent="0.3">
      <c r="A72" s="126" t="str">
        <f>IF(ISNUMBER($G72),INDEX(PlayerDetails!$B:$B,VLOOKUP(ResultsInput!D72,TeamDeclarations!$B$3:$J$122,6+$G72)),"")</f>
        <v/>
      </c>
      <c r="B72" s="126" t="str">
        <f>IF(ISNUMBER($G72),INDEX(PlayerDetails!$B:$B,VLOOKUP(ResultsInput!E72,TeamDeclarations!$B$3:$J$122,6+$G72)),"")</f>
        <v/>
      </c>
      <c r="C72" s="126" t="str">
        <f>IF(ISNUMBER($G72),VLOOKUP(ResultsInput!C72,ResultsInput!$I$3:$L$6,4,FALSE),"")</f>
        <v/>
      </c>
      <c r="D72" s="126" t="str">
        <f t="shared" si="1"/>
        <v/>
      </c>
      <c r="E72" s="126"/>
      <c r="F72" s="126"/>
      <c r="G72" s="127" t="str">
        <f>Pairings!B72</f>
        <v/>
      </c>
    </row>
    <row r="73" spans="1:7" x14ac:dyDescent="0.3">
      <c r="A73" s="126" t="str">
        <f>IF(ISNUMBER($G73),INDEX(PlayerDetails!$B:$B,VLOOKUP(ResultsInput!D73,TeamDeclarations!$B$3:$J$122,6+$G73)),"")</f>
        <v/>
      </c>
      <c r="B73" s="126" t="str">
        <f>IF(ISNUMBER($G73),INDEX(PlayerDetails!$B:$B,VLOOKUP(ResultsInput!E73,TeamDeclarations!$B$3:$J$122,6+$G73)),"")</f>
        <v/>
      </c>
      <c r="C73" s="126" t="str">
        <f>IF(ISNUMBER($G73),VLOOKUP(ResultsInput!C73,ResultsInput!$I$3:$L$6,4,FALSE),"")</f>
        <v/>
      </c>
      <c r="D73" s="126" t="str">
        <f t="shared" si="1"/>
        <v/>
      </c>
      <c r="E73" s="126"/>
      <c r="F73" s="126"/>
      <c r="G73" s="127" t="str">
        <f>Pairings!B73</f>
        <v/>
      </c>
    </row>
    <row r="74" spans="1:7" x14ac:dyDescent="0.3">
      <c r="A74" s="126" t="str">
        <f>IF(ISNUMBER($G74),INDEX(PlayerDetails!$B:$B,VLOOKUP(ResultsInput!D74,TeamDeclarations!$B$3:$J$122,6+$G74)),"")</f>
        <v/>
      </c>
      <c r="B74" s="126" t="str">
        <f>IF(ISNUMBER($G74),INDEX(PlayerDetails!$B:$B,VLOOKUP(ResultsInput!E74,TeamDeclarations!$B$3:$J$122,6+$G74)),"")</f>
        <v/>
      </c>
      <c r="C74" s="126" t="str">
        <f>IF(ISNUMBER($G74),VLOOKUP(ResultsInput!C74,ResultsInput!$I$3:$L$6,4,FALSE),"")</f>
        <v/>
      </c>
      <c r="D74" s="126" t="str">
        <f t="shared" si="1"/>
        <v/>
      </c>
      <c r="E74" s="126"/>
      <c r="F74" s="126"/>
      <c r="G74" s="127" t="str">
        <f>Pairings!B74</f>
        <v/>
      </c>
    </row>
    <row r="75" spans="1:7" x14ac:dyDescent="0.3">
      <c r="A75" s="126" t="str">
        <f>IF(ISNUMBER($G75),INDEX(PlayerDetails!$B:$B,VLOOKUP(ResultsInput!D75,TeamDeclarations!$B$3:$J$122,6+$G75)),"")</f>
        <v/>
      </c>
      <c r="B75" s="126" t="str">
        <f>IF(ISNUMBER($G75),INDEX(PlayerDetails!$B:$B,VLOOKUP(ResultsInput!E75,TeamDeclarations!$B$3:$J$122,6+$G75)),"")</f>
        <v/>
      </c>
      <c r="C75" s="126" t="str">
        <f>IF(ISNUMBER($G75),VLOOKUP(ResultsInput!C75,ResultsInput!$I$3:$L$6,4,FALSE),"")</f>
        <v/>
      </c>
      <c r="D75" s="126" t="str">
        <f t="shared" si="1"/>
        <v/>
      </c>
      <c r="E75" s="126"/>
      <c r="F75" s="126"/>
      <c r="G75" s="127" t="str">
        <f>Pairings!B75</f>
        <v/>
      </c>
    </row>
    <row r="76" spans="1:7" x14ac:dyDescent="0.3">
      <c r="A76" s="126" t="str">
        <f>IF(ISNUMBER($G76),INDEX(PlayerDetails!$B:$B,VLOOKUP(ResultsInput!D76,TeamDeclarations!$B$3:$J$122,6+$G76)),"")</f>
        <v/>
      </c>
      <c r="B76" s="126" t="str">
        <f>IF(ISNUMBER($G76),INDEX(PlayerDetails!$B:$B,VLOOKUP(ResultsInput!E76,TeamDeclarations!$B$3:$J$122,6+$G76)),"")</f>
        <v/>
      </c>
      <c r="C76" s="126" t="str">
        <f>IF(ISNUMBER($G76),VLOOKUP(ResultsInput!C76,ResultsInput!$I$3:$L$6,4,FALSE),"")</f>
        <v/>
      </c>
      <c r="D76" s="126" t="str">
        <f t="shared" si="1"/>
        <v/>
      </c>
      <c r="E76" s="126"/>
      <c r="F76" s="126"/>
      <c r="G76" s="127" t="str">
        <f>Pairings!B76</f>
        <v/>
      </c>
    </row>
    <row r="77" spans="1:7" x14ac:dyDescent="0.3">
      <c r="A77" s="126" t="str">
        <f>IF(ISNUMBER($G77),INDEX(PlayerDetails!$B:$B,VLOOKUP(ResultsInput!D77,TeamDeclarations!$B$3:$J$122,6+$G77)),"")</f>
        <v/>
      </c>
      <c r="B77" s="126" t="str">
        <f>IF(ISNUMBER($G77),INDEX(PlayerDetails!$B:$B,VLOOKUP(ResultsInput!E77,TeamDeclarations!$B$3:$J$122,6+$G77)),"")</f>
        <v/>
      </c>
      <c r="C77" s="126" t="str">
        <f>IF(ISNUMBER($G77),VLOOKUP(ResultsInput!C77,ResultsInput!$I$3:$L$6,4,FALSE),"")</f>
        <v/>
      </c>
      <c r="D77" s="126" t="str">
        <f t="shared" si="1"/>
        <v/>
      </c>
      <c r="E77" s="126"/>
      <c r="F77" s="126"/>
      <c r="G77" s="127" t="str">
        <f>Pairings!B77</f>
        <v/>
      </c>
    </row>
    <row r="78" spans="1:7" x14ac:dyDescent="0.3">
      <c r="A78" s="126" t="str">
        <f>IF(ISNUMBER($G78),INDEX(PlayerDetails!$B:$B,VLOOKUP(ResultsInput!D78,TeamDeclarations!$B$3:$J$122,6+$G78)),"")</f>
        <v/>
      </c>
      <c r="B78" s="126" t="str">
        <f>IF(ISNUMBER($G78),INDEX(PlayerDetails!$B:$B,VLOOKUP(ResultsInput!E78,TeamDeclarations!$B$3:$J$122,6+$G78)),"")</f>
        <v/>
      </c>
      <c r="C78" s="126" t="str">
        <f>IF(ISNUMBER($G78),VLOOKUP(ResultsInput!C78,ResultsInput!$I$3:$L$6,4,FALSE),"")</f>
        <v/>
      </c>
      <c r="D78" s="126" t="str">
        <f t="shared" si="1"/>
        <v/>
      </c>
      <c r="E78" s="126"/>
      <c r="F78" s="126"/>
      <c r="G78" s="127" t="str">
        <f>Pairings!B78</f>
        <v/>
      </c>
    </row>
    <row r="79" spans="1:7" x14ac:dyDescent="0.3">
      <c r="A79" s="126" t="str">
        <f>IF(ISNUMBER($G79),INDEX(PlayerDetails!$B:$B,VLOOKUP(ResultsInput!D79,TeamDeclarations!$B$3:$J$122,6+$G79)),"")</f>
        <v/>
      </c>
      <c r="B79" s="126" t="str">
        <f>IF(ISNUMBER($G79),INDEX(PlayerDetails!$B:$B,VLOOKUP(ResultsInput!E79,TeamDeclarations!$B$3:$J$122,6+$G79)),"")</f>
        <v/>
      </c>
      <c r="C79" s="126" t="str">
        <f>IF(ISNUMBER($G79),VLOOKUP(ResultsInput!C79,ResultsInput!$I$3:$L$6,4,FALSE),"")</f>
        <v/>
      </c>
      <c r="D79" s="126" t="str">
        <f t="shared" si="1"/>
        <v/>
      </c>
      <c r="E79" s="126"/>
      <c r="F79" s="126"/>
      <c r="G79" s="127" t="str">
        <f>Pairings!B79</f>
        <v/>
      </c>
    </row>
    <row r="80" spans="1:7" x14ac:dyDescent="0.3">
      <c r="A80" s="126" t="str">
        <f>IF(ISNUMBER($G80),INDEX(PlayerDetails!$B:$B,VLOOKUP(ResultsInput!D80,TeamDeclarations!$B$3:$J$122,6+$G80)),"")</f>
        <v/>
      </c>
      <c r="B80" s="126" t="str">
        <f>IF(ISNUMBER($G80),INDEX(PlayerDetails!$B:$B,VLOOKUP(ResultsInput!E80,TeamDeclarations!$B$3:$J$122,6+$G80)),"")</f>
        <v/>
      </c>
      <c r="C80" s="126" t="str">
        <f>IF(ISNUMBER($G80),VLOOKUP(ResultsInput!C80,ResultsInput!$I$3:$L$6,4,FALSE),"")</f>
        <v/>
      </c>
      <c r="D80" s="126" t="str">
        <f t="shared" si="1"/>
        <v/>
      </c>
      <c r="E80" s="126"/>
      <c r="F80" s="126"/>
      <c r="G80" s="127" t="str">
        <f>Pairings!B80</f>
        <v/>
      </c>
    </row>
    <row r="81" spans="1:7" x14ac:dyDescent="0.3">
      <c r="A81" s="126" t="str">
        <f>IF(ISNUMBER($G81),INDEX(PlayerDetails!$B:$B,VLOOKUP(ResultsInput!D81,TeamDeclarations!$B$3:$J$122,6+$G81)),"")</f>
        <v/>
      </c>
      <c r="B81" s="126" t="str">
        <f>IF(ISNUMBER($G81),INDEX(PlayerDetails!$B:$B,VLOOKUP(ResultsInput!E81,TeamDeclarations!$B$3:$J$122,6+$G81)),"")</f>
        <v/>
      </c>
      <c r="C81" s="126" t="str">
        <f>IF(ISNUMBER($G81),VLOOKUP(ResultsInput!C81,ResultsInput!$I$3:$L$6,4,FALSE),"")</f>
        <v/>
      </c>
      <c r="D81" s="126" t="str">
        <f t="shared" si="1"/>
        <v/>
      </c>
      <c r="E81" s="126"/>
      <c r="F81" s="126"/>
      <c r="G81" s="127" t="str">
        <f>Pairings!B81</f>
        <v/>
      </c>
    </row>
    <row r="82" spans="1:7" x14ac:dyDescent="0.3">
      <c r="A82" s="126" t="str">
        <f>IF(ISNUMBER($G82),INDEX(PlayerDetails!$B:$B,VLOOKUP(ResultsInput!D82,TeamDeclarations!$B$3:$J$122,6+$G82)),"")</f>
        <v/>
      </c>
      <c r="B82" s="126" t="str">
        <f>IF(ISNUMBER($G82),INDEX(PlayerDetails!$B:$B,VLOOKUP(ResultsInput!E82,TeamDeclarations!$B$3:$J$122,6+$G82)),"")</f>
        <v/>
      </c>
      <c r="C82" s="126" t="str">
        <f>IF(ISNUMBER($G82),VLOOKUP(ResultsInput!C82,ResultsInput!$I$3:$L$6,4,FALSE),"")</f>
        <v/>
      </c>
      <c r="D82" s="126" t="str">
        <f t="shared" si="1"/>
        <v/>
      </c>
      <c r="E82" s="126"/>
      <c r="F82" s="126"/>
      <c r="G82" s="127" t="str">
        <f>Pairings!B82</f>
        <v/>
      </c>
    </row>
    <row r="83" spans="1:7" x14ac:dyDescent="0.3">
      <c r="A83" s="126" t="str">
        <f>IF(ISNUMBER($G83),INDEX(PlayerDetails!$B:$B,VLOOKUP(ResultsInput!D83,TeamDeclarations!$B$3:$J$122,6+$G83)),"")</f>
        <v/>
      </c>
      <c r="B83" s="126" t="str">
        <f>IF(ISNUMBER($G83),INDEX(PlayerDetails!$B:$B,VLOOKUP(ResultsInput!E83,TeamDeclarations!$B$3:$J$122,6+$G83)),"")</f>
        <v/>
      </c>
      <c r="C83" s="126" t="str">
        <f>IF(ISNUMBER($G83),VLOOKUP(ResultsInput!C83,ResultsInput!$I$3:$L$6,4,FALSE),"")</f>
        <v/>
      </c>
      <c r="D83" s="126" t="str">
        <f t="shared" si="1"/>
        <v/>
      </c>
      <c r="E83" s="126"/>
      <c r="F83" s="126"/>
      <c r="G83" s="127" t="str">
        <f>Pairings!B83</f>
        <v/>
      </c>
    </row>
    <row r="84" spans="1:7" x14ac:dyDescent="0.3">
      <c r="A84" s="126" t="str">
        <f>IF(ISNUMBER($G84),INDEX(PlayerDetails!$B:$B,VLOOKUP(ResultsInput!D84,TeamDeclarations!$B$3:$J$122,6+$G84)),"")</f>
        <v/>
      </c>
      <c r="B84" s="126" t="str">
        <f>IF(ISNUMBER($G84),INDEX(PlayerDetails!$B:$B,VLOOKUP(ResultsInput!E84,TeamDeclarations!$B$3:$J$122,6+$G84)),"")</f>
        <v/>
      </c>
      <c r="C84" s="126" t="str">
        <f>IF(ISNUMBER($G84),VLOOKUP(ResultsInput!C84,ResultsInput!$I$3:$L$6,4,FALSE),"")</f>
        <v/>
      </c>
      <c r="D84" s="126" t="str">
        <f t="shared" si="1"/>
        <v/>
      </c>
      <c r="E84" s="126"/>
      <c r="F84" s="126"/>
      <c r="G84" s="127" t="str">
        <f>Pairings!B84</f>
        <v/>
      </c>
    </row>
    <row r="85" spans="1:7" x14ac:dyDescent="0.3">
      <c r="A85" s="126" t="str">
        <f>IF(ISNUMBER($G85),INDEX(PlayerDetails!$B:$B,VLOOKUP(ResultsInput!D85,TeamDeclarations!$B$3:$J$122,6+$G85)),"")</f>
        <v/>
      </c>
      <c r="B85" s="126" t="str">
        <f>IF(ISNUMBER($G85),INDEX(PlayerDetails!$B:$B,VLOOKUP(ResultsInput!E85,TeamDeclarations!$B$3:$J$122,6+$G85)),"")</f>
        <v/>
      </c>
      <c r="C85" s="126" t="str">
        <f>IF(ISNUMBER($G85),VLOOKUP(ResultsInput!C85,ResultsInput!$I$3:$L$6,4,FALSE),"")</f>
        <v/>
      </c>
      <c r="D85" s="126" t="str">
        <f t="shared" si="1"/>
        <v/>
      </c>
      <c r="E85" s="126"/>
      <c r="F85" s="126"/>
      <c r="G85" s="127" t="str">
        <f>Pairings!B85</f>
        <v/>
      </c>
    </row>
    <row r="86" spans="1:7" x14ac:dyDescent="0.3">
      <c r="A86" s="126" t="str">
        <f>IF(ISNUMBER($G86),INDEX(PlayerDetails!$B:$B,VLOOKUP(ResultsInput!D86,TeamDeclarations!$B$3:$J$122,6+$G86)),"")</f>
        <v/>
      </c>
      <c r="B86" s="126" t="str">
        <f>IF(ISNUMBER($G86),INDEX(PlayerDetails!$B:$B,VLOOKUP(ResultsInput!E86,TeamDeclarations!$B$3:$J$122,6+$G86)),"")</f>
        <v/>
      </c>
      <c r="C86" s="126" t="str">
        <f>IF(ISNUMBER($G86),VLOOKUP(ResultsInput!C86,ResultsInput!$I$3:$L$6,4,FALSE),"")</f>
        <v/>
      </c>
      <c r="D86" s="126" t="str">
        <f t="shared" si="1"/>
        <v/>
      </c>
      <c r="E86" s="126"/>
      <c r="F86" s="126"/>
      <c r="G86" s="127" t="str">
        <f>Pairings!B86</f>
        <v/>
      </c>
    </row>
    <row r="87" spans="1:7" x14ac:dyDescent="0.3">
      <c r="A87" s="126" t="str">
        <f>IF(ISNUMBER($G87),INDEX(PlayerDetails!$B:$B,VLOOKUP(ResultsInput!D87,TeamDeclarations!$B$3:$J$122,6+$G87)),"")</f>
        <v/>
      </c>
      <c r="B87" s="126" t="str">
        <f>IF(ISNUMBER($G87),INDEX(PlayerDetails!$B:$B,VLOOKUP(ResultsInput!E87,TeamDeclarations!$B$3:$J$122,6+$G87)),"")</f>
        <v/>
      </c>
      <c r="C87" s="126" t="str">
        <f>IF(ISNUMBER($G87),VLOOKUP(ResultsInput!C87,ResultsInput!$I$3:$L$6,4,FALSE),"")</f>
        <v/>
      </c>
      <c r="D87" s="126" t="str">
        <f t="shared" si="1"/>
        <v/>
      </c>
      <c r="E87" s="126"/>
      <c r="F87" s="126"/>
      <c r="G87" s="127" t="str">
        <f>Pairings!B87</f>
        <v/>
      </c>
    </row>
    <row r="88" spans="1:7" x14ac:dyDescent="0.3">
      <c r="A88" s="126" t="str">
        <f>IF(ISNUMBER($G88),INDEX(PlayerDetails!$B:$B,VLOOKUP(ResultsInput!D88,TeamDeclarations!$B$3:$J$122,6+$G88)),"")</f>
        <v/>
      </c>
      <c r="B88" s="126" t="str">
        <f>IF(ISNUMBER($G88),INDEX(PlayerDetails!$B:$B,VLOOKUP(ResultsInput!E88,TeamDeclarations!$B$3:$J$122,6+$G88)),"")</f>
        <v/>
      </c>
      <c r="C88" s="126" t="str">
        <f>IF(ISNUMBER($G88),VLOOKUP(ResultsInput!C88,ResultsInput!$I$3:$L$6,4,FALSE),"")</f>
        <v/>
      </c>
      <c r="D88" s="126" t="str">
        <f t="shared" si="1"/>
        <v/>
      </c>
      <c r="E88" s="126"/>
      <c r="F88" s="126"/>
      <c r="G88" s="127" t="str">
        <f>Pairings!B88</f>
        <v/>
      </c>
    </row>
    <row r="89" spans="1:7" x14ac:dyDescent="0.3">
      <c r="A89" s="126" t="str">
        <f>IF(ISNUMBER($G89),INDEX(PlayerDetails!$B:$B,VLOOKUP(ResultsInput!D89,TeamDeclarations!$B$3:$J$122,6+$G89)),"")</f>
        <v/>
      </c>
      <c r="B89" s="126" t="str">
        <f>IF(ISNUMBER($G89),INDEX(PlayerDetails!$B:$B,VLOOKUP(ResultsInput!E89,TeamDeclarations!$B$3:$J$122,6+$G89)),"")</f>
        <v/>
      </c>
      <c r="C89" s="126" t="str">
        <f>IF(ISNUMBER($G89),VLOOKUP(ResultsInput!C89,ResultsInput!$I$3:$L$6,4,FALSE),"")</f>
        <v/>
      </c>
      <c r="D89" s="126" t="str">
        <f t="shared" si="1"/>
        <v/>
      </c>
      <c r="E89" s="126"/>
      <c r="F89" s="126"/>
      <c r="G89" s="127" t="str">
        <f>Pairings!B89</f>
        <v/>
      </c>
    </row>
    <row r="90" spans="1:7" x14ac:dyDescent="0.3">
      <c r="A90" s="126" t="str">
        <f>IF(ISNUMBER($G90),INDEX(PlayerDetails!$B:$B,VLOOKUP(ResultsInput!D90,TeamDeclarations!$B$3:$J$122,6+$G90)),"")</f>
        <v/>
      </c>
      <c r="B90" s="126" t="str">
        <f>IF(ISNUMBER($G90),INDEX(PlayerDetails!$B:$B,VLOOKUP(ResultsInput!E90,TeamDeclarations!$B$3:$J$122,6+$G90)),"")</f>
        <v/>
      </c>
      <c r="C90" s="126" t="str">
        <f>IF(ISNUMBER($G90),VLOOKUP(ResultsInput!C90,ResultsInput!$I$3:$L$6,4,FALSE),"")</f>
        <v/>
      </c>
      <c r="D90" s="126" t="str">
        <f t="shared" si="1"/>
        <v/>
      </c>
      <c r="E90" s="126"/>
      <c r="F90" s="126"/>
      <c r="G90" s="127" t="str">
        <f>Pairings!B90</f>
        <v/>
      </c>
    </row>
    <row r="91" spans="1:7" x14ac:dyDescent="0.3">
      <c r="A91" s="126" t="str">
        <f>IF(ISNUMBER($G91),INDEX(PlayerDetails!$B:$B,VLOOKUP(ResultsInput!D91,TeamDeclarations!$B$3:$J$122,6+$G91)),"")</f>
        <v/>
      </c>
      <c r="B91" s="126" t="str">
        <f>IF(ISNUMBER($G91),INDEX(PlayerDetails!$B:$B,VLOOKUP(ResultsInput!E91,TeamDeclarations!$B$3:$J$122,6+$G91)),"")</f>
        <v/>
      </c>
      <c r="C91" s="126" t="str">
        <f>IF(ISNUMBER($G91),VLOOKUP(ResultsInput!C91,ResultsInput!$I$3:$L$6,4,FALSE),"")</f>
        <v/>
      </c>
      <c r="D91" s="126" t="str">
        <f t="shared" si="1"/>
        <v/>
      </c>
      <c r="E91" s="126"/>
      <c r="F91" s="126"/>
      <c r="G91" s="127" t="str">
        <f>Pairings!B91</f>
        <v/>
      </c>
    </row>
    <row r="92" spans="1:7" x14ac:dyDescent="0.3">
      <c r="A92" s="126" t="str">
        <f>IF(ISNUMBER($G92),INDEX(PlayerDetails!$B:$B,VLOOKUP(ResultsInput!D92,TeamDeclarations!$B$3:$J$122,6+$G92)),"")</f>
        <v/>
      </c>
      <c r="B92" s="126" t="str">
        <f>IF(ISNUMBER($G92),INDEX(PlayerDetails!$B:$B,VLOOKUP(ResultsInput!E92,TeamDeclarations!$B$3:$J$122,6+$G92)),"")</f>
        <v/>
      </c>
      <c r="C92" s="126" t="str">
        <f>IF(ISNUMBER($G92),VLOOKUP(ResultsInput!C92,ResultsInput!$I$3:$L$6,4,FALSE),"")</f>
        <v/>
      </c>
      <c r="D92" s="126" t="str">
        <f t="shared" si="1"/>
        <v/>
      </c>
      <c r="E92" s="126"/>
      <c r="F92" s="126"/>
      <c r="G92" s="127" t="str">
        <f>Pairings!B92</f>
        <v/>
      </c>
    </row>
    <row r="93" spans="1:7" x14ac:dyDescent="0.3">
      <c r="A93" s="126" t="str">
        <f>IF(ISNUMBER($G93),INDEX(PlayerDetails!$B:$B,VLOOKUP(ResultsInput!D93,TeamDeclarations!$B$3:$J$122,6+$G93)),"")</f>
        <v/>
      </c>
      <c r="B93" s="126" t="str">
        <f>IF(ISNUMBER($G93),INDEX(PlayerDetails!$B:$B,VLOOKUP(ResultsInput!E93,TeamDeclarations!$B$3:$J$122,6+$G93)),"")</f>
        <v/>
      </c>
      <c r="C93" s="126" t="str">
        <f>IF(ISNUMBER($G93),VLOOKUP(ResultsInput!C93,ResultsInput!$I$3:$L$6,4,FALSE),"")</f>
        <v/>
      </c>
      <c r="D93" s="126" t="str">
        <f t="shared" si="1"/>
        <v/>
      </c>
      <c r="E93" s="126"/>
      <c r="F93" s="126"/>
      <c r="G93" s="127" t="str">
        <f>Pairings!B93</f>
        <v/>
      </c>
    </row>
    <row r="94" spans="1:7" x14ac:dyDescent="0.3">
      <c r="A94" s="126" t="str">
        <f>IF(ISNUMBER($G94),INDEX(PlayerDetails!$B:$B,VLOOKUP(ResultsInput!D94,TeamDeclarations!$B$3:$J$122,6+$G94)),"")</f>
        <v/>
      </c>
      <c r="B94" s="126" t="str">
        <f>IF(ISNUMBER($G94),INDEX(PlayerDetails!$B:$B,VLOOKUP(ResultsInput!E94,TeamDeclarations!$B$3:$J$122,6+$G94)),"")</f>
        <v/>
      </c>
      <c r="C94" s="126" t="str">
        <f>IF(ISNUMBER($G94),VLOOKUP(ResultsInput!C94,ResultsInput!$I$3:$L$6,4,FALSE),"")</f>
        <v/>
      </c>
      <c r="D94" s="126" t="str">
        <f t="shared" si="1"/>
        <v/>
      </c>
      <c r="E94" s="126"/>
      <c r="F94" s="126"/>
      <c r="G94" s="127" t="str">
        <f>Pairings!B94</f>
        <v/>
      </c>
    </row>
    <row r="95" spans="1:7" x14ac:dyDescent="0.3">
      <c r="A95" s="126" t="str">
        <f>IF(ISNUMBER($G95),INDEX(PlayerDetails!$B:$B,VLOOKUP(ResultsInput!D95,TeamDeclarations!$B$3:$J$122,6+$G95)),"")</f>
        <v/>
      </c>
      <c r="B95" s="126" t="str">
        <f>IF(ISNUMBER($G95),INDEX(PlayerDetails!$B:$B,VLOOKUP(ResultsInput!E95,TeamDeclarations!$B$3:$J$122,6+$G95)),"")</f>
        <v/>
      </c>
      <c r="C95" s="126" t="str">
        <f>IF(ISNUMBER($G95),VLOOKUP(ResultsInput!C95,ResultsInput!$I$3:$L$6,4,FALSE),"")</f>
        <v/>
      </c>
      <c r="D95" s="126" t="str">
        <f t="shared" si="1"/>
        <v/>
      </c>
      <c r="E95" s="126"/>
      <c r="F95" s="126"/>
      <c r="G95" s="127" t="str">
        <f>Pairings!B95</f>
        <v/>
      </c>
    </row>
    <row r="96" spans="1:7" x14ac:dyDescent="0.3">
      <c r="A96" s="126" t="str">
        <f>IF(ISNUMBER($G96),INDEX(PlayerDetails!$B:$B,VLOOKUP(ResultsInput!D96,TeamDeclarations!$B$3:$J$122,6+$G96)),"")</f>
        <v/>
      </c>
      <c r="B96" s="126" t="str">
        <f>IF(ISNUMBER($G96),INDEX(PlayerDetails!$B:$B,VLOOKUP(ResultsInput!E96,TeamDeclarations!$B$3:$J$122,6+$G96)),"")</f>
        <v/>
      </c>
      <c r="C96" s="126" t="str">
        <f>IF(ISNUMBER($G96),VLOOKUP(ResultsInput!C96,ResultsInput!$I$3:$L$6,4,FALSE),"")</f>
        <v/>
      </c>
      <c r="D96" s="126" t="str">
        <f t="shared" si="1"/>
        <v/>
      </c>
      <c r="E96" s="126"/>
      <c r="F96" s="126"/>
      <c r="G96" s="127" t="str">
        <f>Pairings!B96</f>
        <v/>
      </c>
    </row>
    <row r="97" spans="1:7" x14ac:dyDescent="0.3">
      <c r="A97" s="126" t="str">
        <f>IF(ISNUMBER($G97),INDEX(PlayerDetails!$B:$B,VLOOKUP(ResultsInput!D97,TeamDeclarations!$B$3:$J$122,6+$G97)),"")</f>
        <v/>
      </c>
      <c r="B97" s="126" t="str">
        <f>IF(ISNUMBER($G97),INDEX(PlayerDetails!$B:$B,VLOOKUP(ResultsInput!E97,TeamDeclarations!$B$3:$J$122,6+$G97)),"")</f>
        <v/>
      </c>
      <c r="C97" s="126" t="str">
        <f>IF(ISNUMBER($G97),VLOOKUP(ResultsInput!C97,ResultsInput!$I$3:$L$6,4,FALSE),"")</f>
        <v/>
      </c>
      <c r="D97" s="126" t="str">
        <f t="shared" si="1"/>
        <v/>
      </c>
      <c r="E97" s="126"/>
      <c r="F97" s="126"/>
      <c r="G97" s="127" t="str">
        <f>Pairings!B97</f>
        <v/>
      </c>
    </row>
    <row r="98" spans="1:7" x14ac:dyDescent="0.3">
      <c r="A98" s="126" t="str">
        <f>IF(ISNUMBER($G98),INDEX(PlayerDetails!$B:$B,VLOOKUP(ResultsInput!D98,TeamDeclarations!$B$3:$J$122,6+$G98)),"")</f>
        <v/>
      </c>
      <c r="B98" s="126" t="str">
        <f>IF(ISNUMBER($G98),INDEX(PlayerDetails!$B:$B,VLOOKUP(ResultsInput!E98,TeamDeclarations!$B$3:$J$122,6+$G98)),"")</f>
        <v/>
      </c>
      <c r="C98" s="126" t="str">
        <f>IF(ISNUMBER($G98),VLOOKUP(ResultsInput!C98,ResultsInput!$I$3:$L$6,4,FALSE),"")</f>
        <v/>
      </c>
      <c r="D98" s="126" t="str">
        <f t="shared" si="1"/>
        <v/>
      </c>
      <c r="E98" s="126"/>
      <c r="F98" s="126"/>
      <c r="G98" s="127" t="str">
        <f>Pairings!B98</f>
        <v/>
      </c>
    </row>
    <row r="99" spans="1:7" x14ac:dyDescent="0.3">
      <c r="A99" s="126" t="str">
        <f>IF(ISNUMBER($G99),INDEX(PlayerDetails!$B:$B,VLOOKUP(ResultsInput!D99,TeamDeclarations!$B$3:$J$122,6+$G99)),"")</f>
        <v/>
      </c>
      <c r="B99" s="126" t="str">
        <f>IF(ISNUMBER($G99),INDEX(PlayerDetails!$B:$B,VLOOKUP(ResultsInput!E99,TeamDeclarations!$B$3:$J$122,6+$G99)),"")</f>
        <v/>
      </c>
      <c r="C99" s="126" t="str">
        <f>IF(ISNUMBER($G99),VLOOKUP(ResultsInput!C99,ResultsInput!$I$3:$L$6,4,FALSE),"")</f>
        <v/>
      </c>
      <c r="D99" s="126" t="str">
        <f t="shared" si="1"/>
        <v/>
      </c>
      <c r="E99" s="126"/>
      <c r="F99" s="126"/>
      <c r="G99" s="127" t="str">
        <f>Pairings!B99</f>
        <v/>
      </c>
    </row>
    <row r="100" spans="1:7" x14ac:dyDescent="0.3">
      <c r="A100" s="126" t="str">
        <f>IF(ISNUMBER($G100),INDEX(PlayerDetails!$B:$B,VLOOKUP(ResultsInput!D100,TeamDeclarations!$B$3:$J$122,6+$G100)),"")</f>
        <v/>
      </c>
      <c r="B100" s="126" t="str">
        <f>IF(ISNUMBER($G100),INDEX(PlayerDetails!$B:$B,VLOOKUP(ResultsInput!E100,TeamDeclarations!$B$3:$J$122,6+$G100)),"")</f>
        <v/>
      </c>
      <c r="C100" s="126" t="str">
        <f>IF(ISNUMBER($G100),VLOOKUP(ResultsInput!C100,ResultsInput!$I$3:$L$6,4,FALSE),"")</f>
        <v/>
      </c>
      <c r="D100" s="126" t="str">
        <f t="shared" si="1"/>
        <v/>
      </c>
      <c r="E100" s="126"/>
      <c r="F100" s="126"/>
      <c r="G100" s="127" t="str">
        <f>Pairings!B100</f>
        <v/>
      </c>
    </row>
    <row r="101" spans="1:7" x14ac:dyDescent="0.3">
      <c r="A101" s="126" t="str">
        <f>IF(ISNUMBER($G101),INDEX(PlayerDetails!$B:$B,VLOOKUP(ResultsInput!D101,TeamDeclarations!$B$3:$J$122,6+$G101)),"")</f>
        <v/>
      </c>
      <c r="B101" s="126" t="str">
        <f>IF(ISNUMBER($G101),INDEX(PlayerDetails!$B:$B,VLOOKUP(ResultsInput!E101,TeamDeclarations!$B$3:$J$122,6+$G101)),"")</f>
        <v/>
      </c>
      <c r="C101" s="126" t="str">
        <f>IF(ISNUMBER($G101),VLOOKUP(ResultsInput!C101,ResultsInput!$I$3:$L$6,4,FALSE),"")</f>
        <v/>
      </c>
      <c r="D101" s="126" t="str">
        <f t="shared" si="1"/>
        <v/>
      </c>
      <c r="E101" s="126"/>
      <c r="F101" s="126"/>
      <c r="G101" s="127" t="str">
        <f>Pairings!B101</f>
        <v/>
      </c>
    </row>
    <row r="102" spans="1:7" x14ac:dyDescent="0.3">
      <c r="A102" s="126" t="str">
        <f>IF(ISNUMBER($G102),INDEX(PlayerDetails!$B:$B,VLOOKUP(ResultsInput!D102,TeamDeclarations!$B$3:$J$122,6+$G102)),"")</f>
        <v/>
      </c>
      <c r="B102" s="126" t="str">
        <f>IF(ISNUMBER($G102),INDEX(PlayerDetails!$B:$B,VLOOKUP(ResultsInput!E102,TeamDeclarations!$B$3:$J$122,6+$G102)),"")</f>
        <v/>
      </c>
      <c r="C102" s="126" t="str">
        <f>IF(ISNUMBER($G102),VLOOKUP(ResultsInput!C102,ResultsInput!$I$3:$L$6,4,FALSE),"")</f>
        <v/>
      </c>
      <c r="D102" s="126" t="str">
        <f t="shared" si="1"/>
        <v/>
      </c>
      <c r="E102" s="126"/>
      <c r="F102" s="126"/>
      <c r="G102" s="127" t="str">
        <f>Pairings!B102</f>
        <v/>
      </c>
    </row>
    <row r="103" spans="1:7" x14ac:dyDescent="0.3">
      <c r="A103" s="126" t="str">
        <f>IF(ISNUMBER($G103),INDEX(PlayerDetails!$B:$B,VLOOKUP(ResultsInput!D103,TeamDeclarations!$B$3:$J$122,6+$G103)),"")</f>
        <v/>
      </c>
      <c r="B103" s="126" t="str">
        <f>IF(ISNUMBER($G103),INDEX(PlayerDetails!$B:$B,VLOOKUP(ResultsInput!E103,TeamDeclarations!$B$3:$J$122,6+$G103)),"")</f>
        <v/>
      </c>
      <c r="C103" s="126" t="str">
        <f>IF(ISNUMBER($G103),VLOOKUP(ResultsInput!C103,ResultsInput!$I$3:$L$6,4,FALSE),"")</f>
        <v/>
      </c>
      <c r="D103" s="126" t="str">
        <f t="shared" si="1"/>
        <v/>
      </c>
      <c r="E103" s="126"/>
      <c r="F103" s="126"/>
      <c r="G103" s="127" t="str">
        <f>Pairings!B103</f>
        <v/>
      </c>
    </row>
    <row r="104" spans="1:7" x14ac:dyDescent="0.3">
      <c r="A104" s="126" t="str">
        <f>IF(ISNUMBER($G104),INDEX(PlayerDetails!$B:$B,VLOOKUP(ResultsInput!D104,TeamDeclarations!$B$3:$J$122,6+$G104)),"")</f>
        <v/>
      </c>
      <c r="B104" s="126" t="str">
        <f>IF(ISNUMBER($G104),INDEX(PlayerDetails!$B:$B,VLOOKUP(ResultsInput!E104,TeamDeclarations!$B$3:$J$122,6+$G104)),"")</f>
        <v/>
      </c>
      <c r="C104" s="126" t="str">
        <f>IF(ISNUMBER($G104),VLOOKUP(ResultsInput!C104,ResultsInput!$I$3:$L$6,4,FALSE),"")</f>
        <v/>
      </c>
      <c r="D104" s="126" t="str">
        <f t="shared" si="1"/>
        <v/>
      </c>
      <c r="E104" s="126"/>
      <c r="F104" s="126"/>
      <c r="G104" s="127" t="str">
        <f>Pairings!B104</f>
        <v/>
      </c>
    </row>
    <row r="105" spans="1:7" x14ac:dyDescent="0.3">
      <c r="A105" s="126" t="str">
        <f>IF(ISNUMBER($G105),INDEX(PlayerDetails!$B:$B,VLOOKUP(ResultsInput!D105,TeamDeclarations!$B$3:$J$122,6+$G105)),"")</f>
        <v/>
      </c>
      <c r="B105" s="126" t="str">
        <f>IF(ISNUMBER($G105),INDEX(PlayerDetails!$B:$B,VLOOKUP(ResultsInput!E105,TeamDeclarations!$B$3:$J$122,6+$G105)),"")</f>
        <v/>
      </c>
      <c r="C105" s="126" t="str">
        <f>IF(ISNUMBER($G105),VLOOKUP(ResultsInput!C105,ResultsInput!$I$3:$L$6,4,FALSE),"")</f>
        <v/>
      </c>
      <c r="D105" s="126" t="str">
        <f t="shared" si="1"/>
        <v/>
      </c>
      <c r="E105" s="126"/>
      <c r="F105" s="126"/>
      <c r="G105" s="127" t="str">
        <f>Pairings!B105</f>
        <v/>
      </c>
    </row>
    <row r="106" spans="1:7" x14ac:dyDescent="0.3">
      <c r="A106" s="126" t="str">
        <f>IF(ISNUMBER($G106),INDEX(PlayerDetails!$B:$B,VLOOKUP(ResultsInput!D106,TeamDeclarations!$B$3:$J$122,6+$G106)),"")</f>
        <v/>
      </c>
      <c r="B106" s="126" t="str">
        <f>IF(ISNUMBER($G106),INDEX(PlayerDetails!$B:$B,VLOOKUP(ResultsInput!E106,TeamDeclarations!$B$3:$J$122,6+$G106)),"")</f>
        <v/>
      </c>
      <c r="C106" s="126" t="str">
        <f>IF(ISNUMBER($G106),VLOOKUP(ResultsInput!C106,ResultsInput!$I$3:$L$6,4,FALSE),"")</f>
        <v/>
      </c>
      <c r="D106" s="126" t="str">
        <f t="shared" si="1"/>
        <v/>
      </c>
      <c r="E106" s="126"/>
      <c r="F106" s="126"/>
      <c r="G106" s="127" t="str">
        <f>Pairings!B106</f>
        <v/>
      </c>
    </row>
    <row r="107" spans="1:7" x14ac:dyDescent="0.3">
      <c r="A107" s="126" t="str">
        <f>IF(ISNUMBER($G107),INDEX(PlayerDetails!$B:$B,VLOOKUP(ResultsInput!D107,TeamDeclarations!$B$3:$J$122,6+$G107)),"")</f>
        <v/>
      </c>
      <c r="B107" s="126" t="str">
        <f>IF(ISNUMBER($G107),INDEX(PlayerDetails!$B:$B,VLOOKUP(ResultsInput!E107,TeamDeclarations!$B$3:$J$122,6+$G107)),"")</f>
        <v/>
      </c>
      <c r="C107" s="126" t="str">
        <f>IF(ISNUMBER($G107),VLOOKUP(ResultsInput!C107,ResultsInput!$I$3:$L$6,4,FALSE),"")</f>
        <v/>
      </c>
      <c r="D107" s="126" t="str">
        <f t="shared" si="1"/>
        <v/>
      </c>
      <c r="E107" s="126"/>
      <c r="F107" s="126"/>
      <c r="G107" s="127" t="str">
        <f>Pairings!B107</f>
        <v/>
      </c>
    </row>
    <row r="108" spans="1:7" x14ac:dyDescent="0.3">
      <c r="A108" s="126" t="str">
        <f>IF(ISNUMBER($G108),INDEX(PlayerDetails!$B:$B,VLOOKUP(ResultsInput!D108,TeamDeclarations!$B$3:$J$122,6+$G108)),"")</f>
        <v/>
      </c>
      <c r="B108" s="126" t="str">
        <f>IF(ISNUMBER($G108),INDEX(PlayerDetails!$B:$B,VLOOKUP(ResultsInput!E108,TeamDeclarations!$B$3:$J$122,6+$G108)),"")</f>
        <v/>
      </c>
      <c r="C108" s="126" t="str">
        <f>IF(ISNUMBER($G108),VLOOKUP(ResultsInput!C108,ResultsInput!$I$3:$L$6,4,FALSE),"")</f>
        <v/>
      </c>
      <c r="D108" s="126" t="str">
        <f t="shared" si="1"/>
        <v/>
      </c>
      <c r="E108" s="126"/>
      <c r="F108" s="126"/>
      <c r="G108" s="127" t="str">
        <f>Pairings!B108</f>
        <v/>
      </c>
    </row>
    <row r="109" spans="1:7" x14ac:dyDescent="0.3">
      <c r="A109" s="126" t="str">
        <f>IF(ISNUMBER($G109),INDEX(PlayerDetails!$B:$B,VLOOKUP(ResultsInput!D109,TeamDeclarations!$B$3:$J$122,6+$G109)),"")</f>
        <v/>
      </c>
      <c r="B109" s="126" t="str">
        <f>IF(ISNUMBER($G109),INDEX(PlayerDetails!$B:$B,VLOOKUP(ResultsInput!E109,TeamDeclarations!$B$3:$J$122,6+$G109)),"")</f>
        <v/>
      </c>
      <c r="C109" s="126" t="str">
        <f>IF(ISNUMBER($G109),VLOOKUP(ResultsInput!C109,ResultsInput!$I$3:$L$6,4,FALSE),"")</f>
        <v/>
      </c>
      <c r="D109" s="126" t="str">
        <f t="shared" si="1"/>
        <v/>
      </c>
      <c r="E109" s="126"/>
      <c r="F109" s="126"/>
      <c r="G109" s="127" t="str">
        <f>Pairings!B109</f>
        <v/>
      </c>
    </row>
    <row r="110" spans="1:7" x14ac:dyDescent="0.3">
      <c r="A110" s="126" t="str">
        <f>IF(ISNUMBER($G110),INDEX(PlayerDetails!$B:$B,VLOOKUP(ResultsInput!D110,TeamDeclarations!$B$3:$J$122,6+$G110)),"")</f>
        <v/>
      </c>
      <c r="B110" s="126" t="str">
        <f>IF(ISNUMBER($G110),INDEX(PlayerDetails!$B:$B,VLOOKUP(ResultsInput!E110,TeamDeclarations!$B$3:$J$122,6+$G110)),"")</f>
        <v/>
      </c>
      <c r="C110" s="126" t="str">
        <f>IF(ISNUMBER($G110),VLOOKUP(ResultsInput!C110,ResultsInput!$I$3:$L$6,4,FALSE),"")</f>
        <v/>
      </c>
      <c r="D110" s="126" t="str">
        <f t="shared" si="1"/>
        <v/>
      </c>
      <c r="E110" s="126"/>
      <c r="F110" s="126"/>
      <c r="G110" s="127" t="str">
        <f>Pairings!B110</f>
        <v/>
      </c>
    </row>
    <row r="111" spans="1:7" x14ac:dyDescent="0.3">
      <c r="A111" s="126" t="str">
        <f>IF(ISNUMBER($G111),INDEX(PlayerDetails!$B:$B,VLOOKUP(ResultsInput!D111,TeamDeclarations!$B$3:$J$122,6+$G111)),"")</f>
        <v/>
      </c>
      <c r="B111" s="126" t="str">
        <f>IF(ISNUMBER($G111),INDEX(PlayerDetails!$B:$B,VLOOKUP(ResultsInput!E111,TeamDeclarations!$B$3:$J$122,6+$G111)),"")</f>
        <v/>
      </c>
      <c r="C111" s="126" t="str">
        <f>IF(ISNUMBER($G111),VLOOKUP(ResultsInput!C111,ResultsInput!$I$3:$L$6,4,FALSE),"")</f>
        <v/>
      </c>
      <c r="D111" s="126" t="str">
        <f t="shared" si="1"/>
        <v/>
      </c>
      <c r="E111" s="126"/>
      <c r="F111" s="126"/>
      <c r="G111" s="127" t="str">
        <f>Pairings!B111</f>
        <v/>
      </c>
    </row>
    <row r="112" spans="1:7" x14ac:dyDescent="0.3">
      <c r="A112" s="126" t="str">
        <f>IF(ISNUMBER($G112),INDEX(PlayerDetails!$B:$B,VLOOKUP(ResultsInput!D112,TeamDeclarations!$B$3:$J$122,6+$G112)),"")</f>
        <v/>
      </c>
      <c r="B112" s="126" t="str">
        <f>IF(ISNUMBER($G112),INDEX(PlayerDetails!$B:$B,VLOOKUP(ResultsInput!E112,TeamDeclarations!$B$3:$J$122,6+$G112)),"")</f>
        <v/>
      </c>
      <c r="C112" s="126" t="str">
        <f>IF(ISNUMBER($G112),VLOOKUP(ResultsInput!C112,ResultsInput!$I$3:$L$6,4,FALSE),"")</f>
        <v/>
      </c>
      <c r="D112" s="126" t="str">
        <f t="shared" si="1"/>
        <v/>
      </c>
      <c r="E112" s="126"/>
      <c r="F112" s="126"/>
      <c r="G112" s="127" t="str">
        <f>Pairings!B112</f>
        <v/>
      </c>
    </row>
    <row r="113" spans="1:7" x14ac:dyDescent="0.3">
      <c r="A113" s="126" t="str">
        <f>IF(ISNUMBER($G113),INDEX(PlayerDetails!$B:$B,VLOOKUP(ResultsInput!D113,TeamDeclarations!$B$3:$J$122,6+$G113)),"")</f>
        <v/>
      </c>
      <c r="B113" s="126" t="str">
        <f>IF(ISNUMBER($G113),INDEX(PlayerDetails!$B:$B,VLOOKUP(ResultsInput!E113,TeamDeclarations!$B$3:$J$122,6+$G113)),"")</f>
        <v/>
      </c>
      <c r="C113" s="126" t="str">
        <f>IF(ISNUMBER($G113),VLOOKUP(ResultsInput!C113,ResultsInput!$I$3:$L$6,4,FALSE),"")</f>
        <v/>
      </c>
      <c r="D113" s="126" t="str">
        <f t="shared" si="1"/>
        <v/>
      </c>
      <c r="E113" s="126"/>
      <c r="F113" s="126"/>
      <c r="G113" s="127" t="str">
        <f>Pairings!B113</f>
        <v/>
      </c>
    </row>
    <row r="114" spans="1:7" x14ac:dyDescent="0.3">
      <c r="A114" s="126" t="str">
        <f>IF(ISNUMBER($G114),INDEX(PlayerDetails!$B:$B,VLOOKUP(ResultsInput!D114,TeamDeclarations!$B$3:$J$122,6+$G114)),"")</f>
        <v/>
      </c>
      <c r="B114" s="126" t="str">
        <f>IF(ISNUMBER($G114),INDEX(PlayerDetails!$B:$B,VLOOKUP(ResultsInput!E114,TeamDeclarations!$B$3:$J$122,6+$G114)),"")</f>
        <v/>
      </c>
      <c r="C114" s="126" t="str">
        <f>IF(ISNUMBER($G114),VLOOKUP(ResultsInput!C114,ResultsInput!$I$3:$L$6,4,FALSE),"")</f>
        <v/>
      </c>
      <c r="D114" s="126" t="str">
        <f t="shared" si="1"/>
        <v/>
      </c>
      <c r="E114" s="126"/>
      <c r="F114" s="126"/>
      <c r="G114" s="127" t="str">
        <f>Pairings!B114</f>
        <v/>
      </c>
    </row>
    <row r="115" spans="1:7" x14ac:dyDescent="0.3">
      <c r="A115" s="126" t="str">
        <f>IF(ISNUMBER($G115),INDEX(PlayerDetails!$B:$B,VLOOKUP(ResultsInput!D115,TeamDeclarations!$B$3:$J$122,6+$G115)),"")</f>
        <v/>
      </c>
      <c r="B115" s="126" t="str">
        <f>IF(ISNUMBER($G115),INDEX(PlayerDetails!$B:$B,VLOOKUP(ResultsInput!E115,TeamDeclarations!$B$3:$J$122,6+$G115)),"")</f>
        <v/>
      </c>
      <c r="C115" s="126" t="str">
        <f>IF(ISNUMBER($G115),VLOOKUP(ResultsInput!C115,ResultsInput!$I$3:$L$6,4,FALSE),"")</f>
        <v/>
      </c>
      <c r="D115" s="126" t="str">
        <f t="shared" si="1"/>
        <v/>
      </c>
      <c r="E115" s="126"/>
      <c r="F115" s="126"/>
      <c r="G115" s="127" t="str">
        <f>Pairings!B115</f>
        <v/>
      </c>
    </row>
    <row r="116" spans="1:7" x14ac:dyDescent="0.3">
      <c r="A116" s="126" t="str">
        <f>IF(ISNUMBER($G116),INDEX(PlayerDetails!$B:$B,VLOOKUP(ResultsInput!D116,TeamDeclarations!$B$3:$J$122,6+$G116)),"")</f>
        <v/>
      </c>
      <c r="B116" s="126" t="str">
        <f>IF(ISNUMBER($G116),INDEX(PlayerDetails!$B:$B,VLOOKUP(ResultsInput!E116,TeamDeclarations!$B$3:$J$122,6+$G116)),"")</f>
        <v/>
      </c>
      <c r="C116" s="126" t="str">
        <f>IF(ISNUMBER($G116),VLOOKUP(ResultsInput!C116,ResultsInput!$I$3:$L$6,4,FALSE),"")</f>
        <v/>
      </c>
      <c r="D116" s="126" t="str">
        <f t="shared" si="1"/>
        <v/>
      </c>
      <c r="E116" s="126"/>
      <c r="F116" s="126"/>
      <c r="G116" s="127" t="str">
        <f>Pairings!B116</f>
        <v/>
      </c>
    </row>
    <row r="117" spans="1:7" x14ac:dyDescent="0.3">
      <c r="A117" s="126" t="str">
        <f>IF(ISNUMBER($G117),INDEX(PlayerDetails!$B:$B,VLOOKUP(ResultsInput!D117,TeamDeclarations!$B$3:$J$122,6+$G117)),"")</f>
        <v/>
      </c>
      <c r="B117" s="126" t="str">
        <f>IF(ISNUMBER($G117),INDEX(PlayerDetails!$B:$B,VLOOKUP(ResultsInput!E117,TeamDeclarations!$B$3:$J$122,6+$G117)),"")</f>
        <v/>
      </c>
      <c r="C117" s="126" t="str">
        <f>IF(ISNUMBER($G117),VLOOKUP(ResultsInput!C117,ResultsInput!$I$3:$L$6,4,FALSE),"")</f>
        <v/>
      </c>
      <c r="D117" s="126" t="str">
        <f t="shared" si="1"/>
        <v/>
      </c>
      <c r="E117" s="126"/>
      <c r="F117" s="126"/>
      <c r="G117" s="127" t="str">
        <f>Pairings!B117</f>
        <v/>
      </c>
    </row>
    <row r="118" spans="1:7" x14ac:dyDescent="0.3">
      <c r="A118" s="126" t="str">
        <f>IF(ISNUMBER($G118),INDEX(PlayerDetails!$B:$B,VLOOKUP(ResultsInput!D118,TeamDeclarations!$B$3:$J$122,6+$G118)),"")</f>
        <v/>
      </c>
      <c r="B118" s="126" t="str">
        <f>IF(ISNUMBER($G118),INDEX(PlayerDetails!$B:$B,VLOOKUP(ResultsInput!E118,TeamDeclarations!$B$3:$J$122,6+$G118)),"")</f>
        <v/>
      </c>
      <c r="C118" s="126" t="str">
        <f>IF(ISNUMBER($G118),VLOOKUP(ResultsInput!C118,ResultsInput!$I$3:$L$6,4,FALSE),"")</f>
        <v/>
      </c>
      <c r="D118" s="126" t="str">
        <f t="shared" si="1"/>
        <v/>
      </c>
      <c r="E118" s="126"/>
      <c r="F118" s="126"/>
      <c r="G118" s="127" t="str">
        <f>Pairings!B118</f>
        <v/>
      </c>
    </row>
    <row r="119" spans="1:7" x14ac:dyDescent="0.3">
      <c r="A119" s="126" t="str">
        <f>IF(ISNUMBER($G119),INDEX(PlayerDetails!$B:$B,VLOOKUP(ResultsInput!D119,TeamDeclarations!$B$3:$J$122,6+$G119)),"")</f>
        <v/>
      </c>
      <c r="B119" s="126" t="str">
        <f>IF(ISNUMBER($G119),INDEX(PlayerDetails!$B:$B,VLOOKUP(ResultsInput!E119,TeamDeclarations!$B$3:$J$122,6+$G119)),"")</f>
        <v/>
      </c>
      <c r="C119" s="126" t="str">
        <f>IF(ISNUMBER($G119),VLOOKUP(ResultsInput!C119,ResultsInput!$I$3:$L$6,4,FALSE),"")</f>
        <v/>
      </c>
      <c r="D119" s="126" t="str">
        <f t="shared" si="1"/>
        <v/>
      </c>
      <c r="E119" s="126"/>
      <c r="F119" s="126"/>
      <c r="G119" s="127" t="str">
        <f>Pairings!B119</f>
        <v/>
      </c>
    </row>
    <row r="120" spans="1:7" x14ac:dyDescent="0.3">
      <c r="A120" s="126" t="str">
        <f>IF(ISNUMBER($G120),INDEX(PlayerDetails!$B:$B,VLOOKUP(ResultsInput!D120,TeamDeclarations!$B$3:$J$122,6+$G120)),"")</f>
        <v/>
      </c>
      <c r="B120" s="126" t="str">
        <f>IF(ISNUMBER($G120),INDEX(PlayerDetails!$B:$B,VLOOKUP(ResultsInput!E120,TeamDeclarations!$B$3:$J$122,6+$G120)),"")</f>
        <v/>
      </c>
      <c r="C120" s="126" t="str">
        <f>IF(ISNUMBER($G120),VLOOKUP(ResultsInput!C120,ResultsInput!$I$3:$L$6,4,FALSE),"")</f>
        <v/>
      </c>
      <c r="D120" s="126" t="str">
        <f t="shared" si="1"/>
        <v/>
      </c>
      <c r="E120" s="126"/>
      <c r="F120" s="126"/>
      <c r="G120" s="127" t="str">
        <f>Pairings!B120</f>
        <v/>
      </c>
    </row>
    <row r="121" spans="1:7" x14ac:dyDescent="0.3">
      <c r="A121" s="126" t="str">
        <f>IF(ISNUMBER($G121),INDEX(PlayerDetails!$B:$B,VLOOKUP(ResultsInput!D121,TeamDeclarations!$B$3:$J$122,6+$G121)),"")</f>
        <v/>
      </c>
      <c r="B121" s="126" t="str">
        <f>IF(ISNUMBER($G121),INDEX(PlayerDetails!$B:$B,VLOOKUP(ResultsInput!E121,TeamDeclarations!$B$3:$J$122,6+$G121)),"")</f>
        <v/>
      </c>
      <c r="C121" s="126" t="str">
        <f>IF(ISNUMBER($G121),VLOOKUP(ResultsInput!C121,ResultsInput!$I$3:$L$6,4,FALSE),"")</f>
        <v/>
      </c>
      <c r="D121" s="126" t="str">
        <f t="shared" si="1"/>
        <v/>
      </c>
      <c r="E121" s="126"/>
      <c r="F121" s="126"/>
      <c r="G121" s="127" t="str">
        <f>Pairings!B121</f>
        <v/>
      </c>
    </row>
    <row r="122" spans="1:7" x14ac:dyDescent="0.3">
      <c r="A122" s="126" t="str">
        <f>IF(ISNUMBER($G122),INDEX(PlayerDetails!$B:$B,VLOOKUP(ResultsInput!D122,TeamDeclarations!$B$3:$J$122,6+$G122)),"")</f>
        <v/>
      </c>
      <c r="B122" s="126" t="str">
        <f>IF(ISNUMBER($G122),INDEX(PlayerDetails!$B:$B,VLOOKUP(ResultsInput!E122,TeamDeclarations!$B$3:$J$122,6+$G122)),"")</f>
        <v/>
      </c>
      <c r="C122" s="126" t="str">
        <f>IF(ISNUMBER($G122),VLOOKUP(ResultsInput!C122,ResultsInput!$I$3:$L$6,4,FALSE),"")</f>
        <v/>
      </c>
      <c r="D122" s="126" t="str">
        <f t="shared" si="1"/>
        <v/>
      </c>
      <c r="E122" s="126"/>
      <c r="F122" s="126"/>
      <c r="G122" s="127" t="str">
        <f>Pairings!B122</f>
        <v/>
      </c>
    </row>
    <row r="123" spans="1:7" x14ac:dyDescent="0.3">
      <c r="A123" s="126" t="str">
        <f>IF(ISNUMBER($G123),INDEX(PlayerDetails!$B:$B,VLOOKUP(ResultsInput!D123,TeamDeclarations!$B$3:$J$122,6+$G123)),"")</f>
        <v/>
      </c>
      <c r="B123" s="126" t="str">
        <f>IF(ISNUMBER($G123),INDEX(PlayerDetails!$B:$B,VLOOKUP(ResultsInput!E123,TeamDeclarations!$B$3:$J$122,6+$G123)),"")</f>
        <v/>
      </c>
      <c r="C123" s="126" t="str">
        <f>IF(ISNUMBER($G123),VLOOKUP(ResultsInput!C123,ResultsInput!$I$3:$L$6,4,FALSE),"")</f>
        <v/>
      </c>
      <c r="D123" s="126" t="str">
        <f t="shared" si="1"/>
        <v/>
      </c>
      <c r="E123" s="126"/>
      <c r="F123" s="126"/>
      <c r="G123" s="127" t="str">
        <f>Pairings!B123</f>
        <v/>
      </c>
    </row>
    <row r="124" spans="1:7" x14ac:dyDescent="0.3">
      <c r="A124" s="126" t="str">
        <f>IF(ISNUMBER($G124),INDEX(PlayerDetails!$B:$B,VLOOKUP(ResultsInput!D124,TeamDeclarations!$B$3:$J$122,6+$G124)),"")</f>
        <v/>
      </c>
      <c r="B124" s="126" t="str">
        <f>IF(ISNUMBER($G124),INDEX(PlayerDetails!$B:$B,VLOOKUP(ResultsInput!E124,TeamDeclarations!$B$3:$J$122,6+$G124)),"")</f>
        <v/>
      </c>
      <c r="C124" s="126" t="str">
        <f>IF(ISNUMBER($G124),VLOOKUP(ResultsInput!C124,ResultsInput!$I$3:$L$6,4,FALSE),"")</f>
        <v/>
      </c>
      <c r="D124" s="126" t="str">
        <f t="shared" si="1"/>
        <v/>
      </c>
      <c r="E124" s="126"/>
      <c r="F124" s="126"/>
      <c r="G124" s="127" t="str">
        <f>Pairings!B124</f>
        <v/>
      </c>
    </row>
    <row r="125" spans="1:7" x14ac:dyDescent="0.3">
      <c r="A125" s="126" t="str">
        <f>IF(ISNUMBER($G125),INDEX(PlayerDetails!$B:$B,VLOOKUP(ResultsInput!D125,TeamDeclarations!$B$3:$J$122,6+$G125)),"")</f>
        <v/>
      </c>
      <c r="B125" s="126" t="str">
        <f>IF(ISNUMBER($G125),INDEX(PlayerDetails!$B:$B,VLOOKUP(ResultsInput!E125,TeamDeclarations!$B$3:$J$122,6+$G125)),"")</f>
        <v/>
      </c>
      <c r="C125" s="126" t="str">
        <f>IF(ISNUMBER($G125),VLOOKUP(ResultsInput!C125,ResultsInput!$I$3:$L$6,4,FALSE),"")</f>
        <v/>
      </c>
      <c r="D125" s="126" t="str">
        <f t="shared" si="1"/>
        <v/>
      </c>
      <c r="E125" s="126"/>
      <c r="F125" s="126"/>
      <c r="G125" s="127" t="str">
        <f>Pairings!B125</f>
        <v/>
      </c>
    </row>
    <row r="126" spans="1:7" x14ac:dyDescent="0.3">
      <c r="A126" s="126" t="str">
        <f>IF(ISNUMBER($G126),INDEX(PlayerDetails!$B:$B,VLOOKUP(ResultsInput!D126,TeamDeclarations!$B$3:$J$122,6+$G126)),"")</f>
        <v/>
      </c>
      <c r="B126" s="126" t="str">
        <f>IF(ISNUMBER($G126),INDEX(PlayerDetails!$B:$B,VLOOKUP(ResultsInput!E126,TeamDeclarations!$B$3:$J$122,6+$G126)),"")</f>
        <v/>
      </c>
      <c r="C126" s="126" t="str">
        <f>IF(ISNUMBER($G126),VLOOKUP(ResultsInput!C126,ResultsInput!$I$3:$L$6,4,FALSE),"")</f>
        <v/>
      </c>
      <c r="D126" s="126" t="str">
        <f t="shared" si="1"/>
        <v/>
      </c>
      <c r="E126" s="126"/>
      <c r="F126" s="126"/>
      <c r="G126" s="127" t="str">
        <f>Pairings!B126</f>
        <v/>
      </c>
    </row>
    <row r="127" spans="1:7" x14ac:dyDescent="0.3">
      <c r="A127" s="126" t="str">
        <f>IF(ISNUMBER($G127),INDEX(PlayerDetails!$B:$B,VLOOKUP(ResultsInput!D127,TeamDeclarations!$B$3:$J$122,6+$G127)),"")</f>
        <v/>
      </c>
      <c r="B127" s="126" t="str">
        <f>IF(ISNUMBER($G127),INDEX(PlayerDetails!$B:$B,VLOOKUP(ResultsInput!E127,TeamDeclarations!$B$3:$J$122,6+$G127)),"")</f>
        <v/>
      </c>
      <c r="C127" s="126" t="str">
        <f>IF(ISNUMBER($G127),VLOOKUP(ResultsInput!C127,ResultsInput!$I$3:$L$6,4,FALSE),"")</f>
        <v/>
      </c>
      <c r="D127" s="126" t="str">
        <f t="shared" si="1"/>
        <v/>
      </c>
      <c r="E127" s="126"/>
      <c r="F127" s="126"/>
      <c r="G127" s="127" t="str">
        <f>Pairings!B127</f>
        <v/>
      </c>
    </row>
    <row r="128" spans="1:7" x14ac:dyDescent="0.3">
      <c r="A128" s="126" t="str">
        <f>IF(ISNUMBER($G128),INDEX(PlayerDetails!$B:$B,VLOOKUP(ResultsInput!D128,TeamDeclarations!$B$3:$J$122,6+$G128)),"")</f>
        <v/>
      </c>
      <c r="B128" s="126" t="str">
        <f>IF(ISNUMBER($G128),INDEX(PlayerDetails!$B:$B,VLOOKUP(ResultsInput!E128,TeamDeclarations!$B$3:$J$122,6+$G128)),"")</f>
        <v/>
      </c>
      <c r="C128" s="126" t="str">
        <f>IF(ISNUMBER($G128),VLOOKUP(ResultsInput!C128,ResultsInput!$I$3:$L$6,4,FALSE),"")</f>
        <v/>
      </c>
      <c r="D128" s="126" t="str">
        <f t="shared" si="1"/>
        <v/>
      </c>
      <c r="E128" s="126"/>
      <c r="F128" s="126"/>
      <c r="G128" s="127" t="str">
        <f>Pairings!B128</f>
        <v/>
      </c>
    </row>
    <row r="129" spans="1:7" x14ac:dyDescent="0.3">
      <c r="A129" s="126" t="str">
        <f>IF(ISNUMBER($G129),INDEX(PlayerDetails!$B:$B,VLOOKUP(ResultsInput!D129,TeamDeclarations!$B$3:$J$122,6+$G129)),"")</f>
        <v/>
      </c>
      <c r="B129" s="126" t="str">
        <f>IF(ISNUMBER($G129),INDEX(PlayerDetails!$B:$B,VLOOKUP(ResultsInput!E129,TeamDeclarations!$B$3:$J$122,6+$G129)),"")</f>
        <v/>
      </c>
      <c r="C129" s="126" t="str">
        <f>IF(ISNUMBER($G129),VLOOKUP(ResultsInput!C129,ResultsInput!$I$3:$L$6,4,FALSE),"")</f>
        <v/>
      </c>
      <c r="D129" s="126" t="str">
        <f t="shared" si="1"/>
        <v/>
      </c>
      <c r="E129" s="126"/>
      <c r="F129" s="126"/>
      <c r="G129" s="127" t="str">
        <f>Pairings!B129</f>
        <v/>
      </c>
    </row>
    <row r="130" spans="1:7" x14ac:dyDescent="0.3">
      <c r="A130" s="126" t="str">
        <f>IF(ISNUMBER($G130),INDEX(PlayerDetails!$B:$B,VLOOKUP(ResultsInput!D130,TeamDeclarations!$B$3:$J$122,6+$G130)),"")</f>
        <v/>
      </c>
      <c r="B130" s="126" t="str">
        <f>IF(ISNUMBER($G130),INDEX(PlayerDetails!$B:$B,VLOOKUP(ResultsInput!E130,TeamDeclarations!$B$3:$J$122,6+$G130)),"")</f>
        <v/>
      </c>
      <c r="C130" s="126" t="str">
        <f>IF(ISNUMBER($G130),VLOOKUP(ResultsInput!C130,ResultsInput!$I$3:$L$6,4,FALSE),"")</f>
        <v/>
      </c>
      <c r="D130" s="126" t="str">
        <f t="shared" ref="D130:D193" si="2">IF(ISNUMBER($G130),"W","")</f>
        <v/>
      </c>
      <c r="E130" s="126"/>
      <c r="F130" s="126"/>
      <c r="G130" s="127" t="str">
        <f>Pairings!B130</f>
        <v/>
      </c>
    </row>
    <row r="131" spans="1:7" x14ac:dyDescent="0.3">
      <c r="A131" s="126" t="str">
        <f>IF(ISNUMBER($G131),INDEX(PlayerDetails!$B:$B,VLOOKUP(ResultsInput!D131,TeamDeclarations!$B$3:$J$122,6+$G131)),"")</f>
        <v/>
      </c>
      <c r="B131" s="126" t="str">
        <f>IF(ISNUMBER($G131),INDEX(PlayerDetails!$B:$B,VLOOKUP(ResultsInput!E131,TeamDeclarations!$B$3:$J$122,6+$G131)),"")</f>
        <v/>
      </c>
      <c r="C131" s="126" t="str">
        <f>IF(ISNUMBER($G131),VLOOKUP(ResultsInput!C131,ResultsInput!$I$3:$L$6,4,FALSE),"")</f>
        <v/>
      </c>
      <c r="D131" s="126" t="str">
        <f t="shared" si="2"/>
        <v/>
      </c>
      <c r="E131" s="126"/>
      <c r="F131" s="126"/>
      <c r="G131" s="127" t="str">
        <f>Pairings!B131</f>
        <v/>
      </c>
    </row>
    <row r="132" spans="1:7" x14ac:dyDescent="0.3">
      <c r="A132" s="126" t="str">
        <f>IF(ISNUMBER($G132),INDEX(PlayerDetails!$B:$B,VLOOKUP(ResultsInput!D132,TeamDeclarations!$B$3:$J$122,6+$G132)),"")</f>
        <v/>
      </c>
      <c r="B132" s="126" t="str">
        <f>IF(ISNUMBER($G132),INDEX(PlayerDetails!$B:$B,VLOOKUP(ResultsInput!E132,TeamDeclarations!$B$3:$J$122,6+$G132)),"")</f>
        <v/>
      </c>
      <c r="C132" s="126" t="str">
        <f>IF(ISNUMBER($G132),VLOOKUP(ResultsInput!C132,ResultsInput!$I$3:$L$6,4,FALSE),"")</f>
        <v/>
      </c>
      <c r="D132" s="126" t="str">
        <f t="shared" si="2"/>
        <v/>
      </c>
      <c r="E132" s="126"/>
      <c r="F132" s="126"/>
      <c r="G132" s="127" t="str">
        <f>Pairings!B132</f>
        <v/>
      </c>
    </row>
    <row r="133" spans="1:7" x14ac:dyDescent="0.3">
      <c r="A133" s="126" t="str">
        <f>IF(ISNUMBER($G133),INDEX(PlayerDetails!$B:$B,VLOOKUP(ResultsInput!D133,TeamDeclarations!$B$3:$J$122,6+$G133)),"")</f>
        <v/>
      </c>
      <c r="B133" s="126" t="str">
        <f>IF(ISNUMBER($G133),INDEX(PlayerDetails!$B:$B,VLOOKUP(ResultsInput!E133,TeamDeclarations!$B$3:$J$122,6+$G133)),"")</f>
        <v/>
      </c>
      <c r="C133" s="126" t="str">
        <f>IF(ISNUMBER($G133),VLOOKUP(ResultsInput!C133,ResultsInput!$I$3:$L$6,4,FALSE),"")</f>
        <v/>
      </c>
      <c r="D133" s="126" t="str">
        <f t="shared" si="2"/>
        <v/>
      </c>
      <c r="E133" s="126"/>
      <c r="F133" s="126"/>
      <c r="G133" s="127" t="str">
        <f>Pairings!B133</f>
        <v/>
      </c>
    </row>
    <row r="134" spans="1:7" x14ac:dyDescent="0.3">
      <c r="A134" s="126" t="str">
        <f>IF(ISNUMBER($G134),INDEX(PlayerDetails!$B:$B,VLOOKUP(ResultsInput!D134,TeamDeclarations!$B$3:$J$122,6+$G134)),"")</f>
        <v/>
      </c>
      <c r="B134" s="126" t="str">
        <f>IF(ISNUMBER($G134),INDEX(PlayerDetails!$B:$B,VLOOKUP(ResultsInput!E134,TeamDeclarations!$B$3:$J$122,6+$G134)),"")</f>
        <v/>
      </c>
      <c r="C134" s="126" t="str">
        <f>IF(ISNUMBER($G134),VLOOKUP(ResultsInput!C134,ResultsInput!$I$3:$L$6,4,FALSE),"")</f>
        <v/>
      </c>
      <c r="D134" s="126" t="str">
        <f t="shared" si="2"/>
        <v/>
      </c>
      <c r="E134" s="126"/>
      <c r="F134" s="126"/>
      <c r="G134" s="127" t="str">
        <f>Pairings!B134</f>
        <v/>
      </c>
    </row>
    <row r="135" spans="1:7" x14ac:dyDescent="0.3">
      <c r="A135" s="126" t="str">
        <f>IF(ISNUMBER($G135),INDEX(PlayerDetails!$B:$B,VLOOKUP(ResultsInput!D135,TeamDeclarations!$B$3:$J$122,6+$G135)),"")</f>
        <v/>
      </c>
      <c r="B135" s="126" t="str">
        <f>IF(ISNUMBER($G135),INDEX(PlayerDetails!$B:$B,VLOOKUP(ResultsInput!E135,TeamDeclarations!$B$3:$J$122,6+$G135)),"")</f>
        <v/>
      </c>
      <c r="C135" s="126" t="str">
        <f>IF(ISNUMBER($G135),VLOOKUP(ResultsInput!C135,ResultsInput!$I$3:$L$6,4,FALSE),"")</f>
        <v/>
      </c>
      <c r="D135" s="126" t="str">
        <f t="shared" si="2"/>
        <v/>
      </c>
      <c r="E135" s="126"/>
      <c r="F135" s="126"/>
      <c r="G135" s="127" t="str">
        <f>Pairings!B135</f>
        <v/>
      </c>
    </row>
    <row r="136" spans="1:7" x14ac:dyDescent="0.3">
      <c r="A136" s="126" t="str">
        <f>IF(ISNUMBER($G136),INDEX(PlayerDetails!$B:$B,VLOOKUP(ResultsInput!D136,TeamDeclarations!$B$3:$J$122,6+$G136)),"")</f>
        <v/>
      </c>
      <c r="B136" s="126" t="str">
        <f>IF(ISNUMBER($G136),INDEX(PlayerDetails!$B:$B,VLOOKUP(ResultsInput!E136,TeamDeclarations!$B$3:$J$122,6+$G136)),"")</f>
        <v/>
      </c>
      <c r="C136" s="126" t="str">
        <f>IF(ISNUMBER($G136),VLOOKUP(ResultsInput!C136,ResultsInput!$I$3:$L$6,4,FALSE),"")</f>
        <v/>
      </c>
      <c r="D136" s="126" t="str">
        <f t="shared" si="2"/>
        <v/>
      </c>
      <c r="E136" s="126"/>
      <c r="F136" s="126"/>
      <c r="G136" s="127" t="str">
        <f>Pairings!B136</f>
        <v/>
      </c>
    </row>
    <row r="137" spans="1:7" x14ac:dyDescent="0.3">
      <c r="A137" s="126" t="str">
        <f>IF(ISNUMBER($G137),INDEX(PlayerDetails!$B:$B,VLOOKUP(ResultsInput!D137,TeamDeclarations!$B$3:$J$122,6+$G137)),"")</f>
        <v/>
      </c>
      <c r="B137" s="126" t="str">
        <f>IF(ISNUMBER($G137),INDEX(PlayerDetails!$B:$B,VLOOKUP(ResultsInput!E137,TeamDeclarations!$B$3:$J$122,6+$G137)),"")</f>
        <v/>
      </c>
      <c r="C137" s="126" t="str">
        <f>IF(ISNUMBER($G137),VLOOKUP(ResultsInput!C137,ResultsInput!$I$3:$L$6,4,FALSE),"")</f>
        <v/>
      </c>
      <c r="D137" s="126" t="str">
        <f t="shared" si="2"/>
        <v/>
      </c>
      <c r="E137" s="126"/>
      <c r="F137" s="126"/>
      <c r="G137" s="127" t="str">
        <f>Pairings!B137</f>
        <v/>
      </c>
    </row>
    <row r="138" spans="1:7" x14ac:dyDescent="0.3">
      <c r="A138" s="126" t="str">
        <f>IF(ISNUMBER($G138),INDEX(PlayerDetails!$B:$B,VLOOKUP(ResultsInput!D138,TeamDeclarations!$B$3:$J$122,6+$G138)),"")</f>
        <v/>
      </c>
      <c r="B138" s="126" t="str">
        <f>IF(ISNUMBER($G138),INDEX(PlayerDetails!$B:$B,VLOOKUP(ResultsInput!E138,TeamDeclarations!$B$3:$J$122,6+$G138)),"")</f>
        <v/>
      </c>
      <c r="C138" s="126" t="str">
        <f>IF(ISNUMBER($G138),VLOOKUP(ResultsInput!C138,ResultsInput!$I$3:$L$6,4,FALSE),"")</f>
        <v/>
      </c>
      <c r="D138" s="126" t="str">
        <f t="shared" si="2"/>
        <v/>
      </c>
      <c r="E138" s="126"/>
      <c r="F138" s="126"/>
      <c r="G138" s="127" t="str">
        <f>Pairings!B138</f>
        <v/>
      </c>
    </row>
    <row r="139" spans="1:7" x14ac:dyDescent="0.3">
      <c r="A139" s="126" t="str">
        <f>IF(ISNUMBER($G139),INDEX(PlayerDetails!$B:$B,VLOOKUP(ResultsInput!D139,TeamDeclarations!$B$3:$J$122,6+$G139)),"")</f>
        <v/>
      </c>
      <c r="B139" s="126" t="str">
        <f>IF(ISNUMBER($G139),INDEX(PlayerDetails!$B:$B,VLOOKUP(ResultsInput!E139,TeamDeclarations!$B$3:$J$122,6+$G139)),"")</f>
        <v/>
      </c>
      <c r="C139" s="126" t="str">
        <f>IF(ISNUMBER($G139),VLOOKUP(ResultsInput!C139,ResultsInput!$I$3:$L$6,4,FALSE),"")</f>
        <v/>
      </c>
      <c r="D139" s="126" t="str">
        <f t="shared" si="2"/>
        <v/>
      </c>
      <c r="E139" s="126"/>
      <c r="F139" s="126"/>
      <c r="G139" s="127" t="str">
        <f>Pairings!B139</f>
        <v/>
      </c>
    </row>
    <row r="140" spans="1:7" x14ac:dyDescent="0.3">
      <c r="A140" s="126" t="str">
        <f>IF(ISNUMBER($G140),INDEX(PlayerDetails!$B:$B,VLOOKUP(ResultsInput!D140,TeamDeclarations!$B$3:$J$122,6+$G140)),"")</f>
        <v/>
      </c>
      <c r="B140" s="126" t="str">
        <f>IF(ISNUMBER($G140),INDEX(PlayerDetails!$B:$B,VLOOKUP(ResultsInput!E140,TeamDeclarations!$B$3:$J$122,6+$G140)),"")</f>
        <v/>
      </c>
      <c r="C140" s="126" t="str">
        <f>IF(ISNUMBER($G140),VLOOKUP(ResultsInput!C140,ResultsInput!$I$3:$L$6,4,FALSE),"")</f>
        <v/>
      </c>
      <c r="D140" s="126" t="str">
        <f t="shared" si="2"/>
        <v/>
      </c>
      <c r="E140" s="126"/>
      <c r="F140" s="126"/>
      <c r="G140" s="127" t="str">
        <f>Pairings!B140</f>
        <v/>
      </c>
    </row>
    <row r="141" spans="1:7" x14ac:dyDescent="0.3">
      <c r="A141" s="126" t="str">
        <f>IF(ISNUMBER($G141),INDEX(PlayerDetails!$B:$B,VLOOKUP(ResultsInput!D141,TeamDeclarations!$B$3:$J$122,6+$G141)),"")</f>
        <v/>
      </c>
      <c r="B141" s="126" t="str">
        <f>IF(ISNUMBER($G141),INDEX(PlayerDetails!$B:$B,VLOOKUP(ResultsInput!E141,TeamDeclarations!$B$3:$J$122,6+$G141)),"")</f>
        <v/>
      </c>
      <c r="C141" s="126" t="str">
        <f>IF(ISNUMBER($G141),VLOOKUP(ResultsInput!C141,ResultsInput!$I$3:$L$6,4,FALSE),"")</f>
        <v/>
      </c>
      <c r="D141" s="126" t="str">
        <f t="shared" si="2"/>
        <v/>
      </c>
      <c r="E141" s="126"/>
      <c r="F141" s="126"/>
      <c r="G141" s="127" t="str">
        <f>Pairings!B141</f>
        <v/>
      </c>
    </row>
    <row r="142" spans="1:7" x14ac:dyDescent="0.3">
      <c r="A142" s="126" t="str">
        <f>IF(ISNUMBER($G142),INDEX(PlayerDetails!$B:$B,VLOOKUP(ResultsInput!D142,TeamDeclarations!$B$3:$J$122,6+$G142)),"")</f>
        <v/>
      </c>
      <c r="B142" s="126" t="str">
        <f>IF(ISNUMBER($G142),INDEX(PlayerDetails!$B:$B,VLOOKUP(ResultsInput!E142,TeamDeclarations!$B$3:$J$122,6+$G142)),"")</f>
        <v/>
      </c>
      <c r="C142" s="126" t="str">
        <f>IF(ISNUMBER($G142),VLOOKUP(ResultsInput!C142,ResultsInput!$I$3:$L$6,4,FALSE),"")</f>
        <v/>
      </c>
      <c r="D142" s="126" t="str">
        <f t="shared" si="2"/>
        <v/>
      </c>
      <c r="E142" s="126"/>
      <c r="F142" s="126"/>
      <c r="G142" s="127" t="str">
        <f>Pairings!B142</f>
        <v/>
      </c>
    </row>
    <row r="143" spans="1:7" x14ac:dyDescent="0.3">
      <c r="A143" s="126" t="str">
        <f>IF(ISNUMBER($G143),INDEX(PlayerDetails!$B:$B,VLOOKUP(ResultsInput!D143,TeamDeclarations!$B$3:$J$122,6+$G143)),"")</f>
        <v/>
      </c>
      <c r="B143" s="126" t="str">
        <f>IF(ISNUMBER($G143),INDEX(PlayerDetails!$B:$B,VLOOKUP(ResultsInput!E143,TeamDeclarations!$B$3:$J$122,6+$G143)),"")</f>
        <v/>
      </c>
      <c r="C143" s="126" t="str">
        <f>IF(ISNUMBER($G143),VLOOKUP(ResultsInput!C143,ResultsInput!$I$3:$L$6,4,FALSE),"")</f>
        <v/>
      </c>
      <c r="D143" s="126" t="str">
        <f t="shared" si="2"/>
        <v/>
      </c>
      <c r="E143" s="126"/>
      <c r="F143" s="126"/>
      <c r="G143" s="127" t="str">
        <f>Pairings!B143</f>
        <v/>
      </c>
    </row>
    <row r="144" spans="1:7" x14ac:dyDescent="0.3">
      <c r="A144" s="126" t="str">
        <f>IF(ISNUMBER($G144),INDEX(PlayerDetails!$B:$B,VLOOKUP(ResultsInput!D144,TeamDeclarations!$B$3:$J$122,6+$G144)),"")</f>
        <v/>
      </c>
      <c r="B144" s="126" t="str">
        <f>IF(ISNUMBER($G144),INDEX(PlayerDetails!$B:$B,VLOOKUP(ResultsInput!E144,TeamDeclarations!$B$3:$J$122,6+$G144)),"")</f>
        <v/>
      </c>
      <c r="C144" s="126" t="str">
        <f>IF(ISNUMBER($G144),VLOOKUP(ResultsInput!C144,ResultsInput!$I$3:$L$6,4,FALSE),"")</f>
        <v/>
      </c>
      <c r="D144" s="126" t="str">
        <f t="shared" si="2"/>
        <v/>
      </c>
      <c r="E144" s="126"/>
      <c r="F144" s="126"/>
      <c r="G144" s="127" t="str">
        <f>Pairings!B144</f>
        <v/>
      </c>
    </row>
    <row r="145" spans="1:7" x14ac:dyDescent="0.3">
      <c r="A145" s="126" t="str">
        <f>IF(ISNUMBER($G145),INDEX(PlayerDetails!$B:$B,VLOOKUP(ResultsInput!D145,TeamDeclarations!$B$3:$J$122,6+$G145)),"")</f>
        <v/>
      </c>
      <c r="B145" s="126" t="str">
        <f>IF(ISNUMBER($G145),INDEX(PlayerDetails!$B:$B,VLOOKUP(ResultsInput!E145,TeamDeclarations!$B$3:$J$122,6+$G145)),"")</f>
        <v/>
      </c>
      <c r="C145" s="126" t="str">
        <f>IF(ISNUMBER($G145),VLOOKUP(ResultsInput!C145,ResultsInput!$I$3:$L$6,4,FALSE),"")</f>
        <v/>
      </c>
      <c r="D145" s="126" t="str">
        <f t="shared" si="2"/>
        <v/>
      </c>
      <c r="E145" s="126"/>
      <c r="F145" s="126"/>
      <c r="G145" s="127" t="str">
        <f>Pairings!B145</f>
        <v/>
      </c>
    </row>
    <row r="146" spans="1:7" x14ac:dyDescent="0.3">
      <c r="A146" s="126" t="str">
        <f>IF(ISNUMBER($G146),INDEX(PlayerDetails!$B:$B,VLOOKUP(ResultsInput!D146,TeamDeclarations!$B$3:$J$122,6+$G146)),"")</f>
        <v/>
      </c>
      <c r="B146" s="126" t="str">
        <f>IF(ISNUMBER($G146),INDEX(PlayerDetails!$B:$B,VLOOKUP(ResultsInput!E146,TeamDeclarations!$B$3:$J$122,6+$G146)),"")</f>
        <v/>
      </c>
      <c r="C146" s="126" t="str">
        <f>IF(ISNUMBER($G146),VLOOKUP(ResultsInput!C146,ResultsInput!$I$3:$L$6,4,FALSE),"")</f>
        <v/>
      </c>
      <c r="D146" s="126" t="str">
        <f t="shared" si="2"/>
        <v/>
      </c>
      <c r="E146" s="126"/>
      <c r="F146" s="126"/>
      <c r="G146" s="127" t="str">
        <f>Pairings!B146</f>
        <v/>
      </c>
    </row>
    <row r="147" spans="1:7" x14ac:dyDescent="0.3">
      <c r="A147" s="126" t="str">
        <f>IF(ISNUMBER($G147),INDEX(PlayerDetails!$B:$B,VLOOKUP(ResultsInput!D147,TeamDeclarations!$B$3:$J$122,6+$G147)),"")</f>
        <v/>
      </c>
      <c r="B147" s="126" t="str">
        <f>IF(ISNUMBER($G147),INDEX(PlayerDetails!$B:$B,VLOOKUP(ResultsInput!E147,TeamDeclarations!$B$3:$J$122,6+$G147)),"")</f>
        <v/>
      </c>
      <c r="C147" s="126" t="str">
        <f>IF(ISNUMBER($G147),VLOOKUP(ResultsInput!C147,ResultsInput!$I$3:$L$6,4,FALSE),"")</f>
        <v/>
      </c>
      <c r="D147" s="126" t="str">
        <f t="shared" si="2"/>
        <v/>
      </c>
      <c r="E147" s="126"/>
      <c r="F147" s="126"/>
      <c r="G147" s="127" t="str">
        <f>Pairings!B147</f>
        <v/>
      </c>
    </row>
    <row r="148" spans="1:7" x14ac:dyDescent="0.3">
      <c r="A148" s="126" t="str">
        <f>IF(ISNUMBER($G148),INDEX(PlayerDetails!$B:$B,VLOOKUP(ResultsInput!D148,TeamDeclarations!$B$3:$J$122,6+$G148)),"")</f>
        <v/>
      </c>
      <c r="B148" s="126" t="str">
        <f>IF(ISNUMBER($G148),INDEX(PlayerDetails!$B:$B,VLOOKUP(ResultsInput!E148,TeamDeclarations!$B$3:$J$122,6+$G148)),"")</f>
        <v/>
      </c>
      <c r="C148" s="126" t="str">
        <f>IF(ISNUMBER($G148),VLOOKUP(ResultsInput!C148,ResultsInput!$I$3:$L$6,4,FALSE),"")</f>
        <v/>
      </c>
      <c r="D148" s="126" t="str">
        <f t="shared" si="2"/>
        <v/>
      </c>
      <c r="E148" s="126"/>
      <c r="F148" s="126"/>
      <c r="G148" s="127" t="str">
        <f>Pairings!B148</f>
        <v/>
      </c>
    </row>
    <row r="149" spans="1:7" x14ac:dyDescent="0.3">
      <c r="A149" s="126" t="str">
        <f>IF(ISNUMBER($G149),INDEX(PlayerDetails!$B:$B,VLOOKUP(ResultsInput!D149,TeamDeclarations!$B$3:$J$122,6+$G149)),"")</f>
        <v/>
      </c>
      <c r="B149" s="126" t="str">
        <f>IF(ISNUMBER($G149),INDEX(PlayerDetails!$B:$B,VLOOKUP(ResultsInput!E149,TeamDeclarations!$B$3:$J$122,6+$G149)),"")</f>
        <v/>
      </c>
      <c r="C149" s="126" t="str">
        <f>IF(ISNUMBER($G149),VLOOKUP(ResultsInput!C149,ResultsInput!$I$3:$L$6,4,FALSE),"")</f>
        <v/>
      </c>
      <c r="D149" s="126" t="str">
        <f t="shared" si="2"/>
        <v/>
      </c>
      <c r="E149" s="126"/>
      <c r="F149" s="126"/>
      <c r="G149" s="127" t="str">
        <f>Pairings!B149</f>
        <v/>
      </c>
    </row>
    <row r="150" spans="1:7" x14ac:dyDescent="0.3">
      <c r="A150" s="126" t="str">
        <f>IF(ISNUMBER($G150),INDEX(PlayerDetails!$B:$B,VLOOKUP(ResultsInput!D150,TeamDeclarations!$B$3:$J$122,6+$G150)),"")</f>
        <v/>
      </c>
      <c r="B150" s="126" t="str">
        <f>IF(ISNUMBER($G150),INDEX(PlayerDetails!$B:$B,VLOOKUP(ResultsInput!E150,TeamDeclarations!$B$3:$J$122,6+$G150)),"")</f>
        <v/>
      </c>
      <c r="C150" s="126" t="str">
        <f>IF(ISNUMBER($G150),VLOOKUP(ResultsInput!C150,ResultsInput!$I$3:$L$6,4,FALSE),"")</f>
        <v/>
      </c>
      <c r="D150" s="126" t="str">
        <f t="shared" si="2"/>
        <v/>
      </c>
      <c r="E150" s="126"/>
      <c r="F150" s="126"/>
      <c r="G150" s="127" t="str">
        <f>Pairings!B150</f>
        <v/>
      </c>
    </row>
    <row r="151" spans="1:7" x14ac:dyDescent="0.3">
      <c r="A151" s="126" t="str">
        <f>IF(ISNUMBER($G151),INDEX(PlayerDetails!$B:$B,VLOOKUP(ResultsInput!D151,TeamDeclarations!$B$3:$J$122,6+$G151)),"")</f>
        <v/>
      </c>
      <c r="B151" s="126" t="str">
        <f>IF(ISNUMBER($G151),INDEX(PlayerDetails!$B:$B,VLOOKUP(ResultsInput!E151,TeamDeclarations!$B$3:$J$122,6+$G151)),"")</f>
        <v/>
      </c>
      <c r="C151" s="126" t="str">
        <f>IF(ISNUMBER($G151),VLOOKUP(ResultsInput!C151,ResultsInput!$I$3:$L$6,4,FALSE),"")</f>
        <v/>
      </c>
      <c r="D151" s="126" t="str">
        <f t="shared" si="2"/>
        <v/>
      </c>
      <c r="E151" s="126"/>
      <c r="F151" s="126"/>
      <c r="G151" s="127" t="str">
        <f>Pairings!B151</f>
        <v/>
      </c>
    </row>
    <row r="152" spans="1:7" x14ac:dyDescent="0.3">
      <c r="A152" s="126" t="str">
        <f>IF(ISNUMBER($G152),INDEX(PlayerDetails!$B:$B,VLOOKUP(ResultsInput!D152,TeamDeclarations!$B$3:$J$122,6+$G152)),"")</f>
        <v/>
      </c>
      <c r="B152" s="126" t="str">
        <f>IF(ISNUMBER($G152),INDEX(PlayerDetails!$B:$B,VLOOKUP(ResultsInput!E152,TeamDeclarations!$B$3:$J$122,6+$G152)),"")</f>
        <v/>
      </c>
      <c r="C152" s="126" t="str">
        <f>IF(ISNUMBER($G152),VLOOKUP(ResultsInput!C152,ResultsInput!$I$3:$L$6,4,FALSE),"")</f>
        <v/>
      </c>
      <c r="D152" s="126" t="str">
        <f t="shared" si="2"/>
        <v/>
      </c>
      <c r="E152" s="126"/>
      <c r="F152" s="126"/>
      <c r="G152" s="127" t="str">
        <f>Pairings!B152</f>
        <v/>
      </c>
    </row>
    <row r="153" spans="1:7" x14ac:dyDescent="0.3">
      <c r="A153" s="126" t="str">
        <f>IF(ISNUMBER($G153),INDEX(PlayerDetails!$B:$B,VLOOKUP(ResultsInput!D153,TeamDeclarations!$B$3:$J$122,6+$G153)),"")</f>
        <v/>
      </c>
      <c r="B153" s="126" t="str">
        <f>IF(ISNUMBER($G153),INDEX(PlayerDetails!$B:$B,VLOOKUP(ResultsInput!E153,TeamDeclarations!$B$3:$J$122,6+$G153)),"")</f>
        <v/>
      </c>
      <c r="C153" s="126" t="str">
        <f>IF(ISNUMBER($G153),VLOOKUP(ResultsInput!C153,ResultsInput!$I$3:$L$6,4,FALSE),"")</f>
        <v/>
      </c>
      <c r="D153" s="126" t="str">
        <f t="shared" si="2"/>
        <v/>
      </c>
      <c r="E153" s="126"/>
      <c r="F153" s="126"/>
      <c r="G153" s="127" t="str">
        <f>Pairings!B153</f>
        <v/>
      </c>
    </row>
    <row r="154" spans="1:7" x14ac:dyDescent="0.3">
      <c r="A154" s="126" t="str">
        <f>IF(ISNUMBER($G154),INDEX(PlayerDetails!$B:$B,VLOOKUP(ResultsInput!D154,TeamDeclarations!$B$3:$J$122,6+$G154)),"")</f>
        <v/>
      </c>
      <c r="B154" s="126" t="str">
        <f>IF(ISNUMBER($G154),INDEX(PlayerDetails!$B:$B,VLOOKUP(ResultsInput!E154,TeamDeclarations!$B$3:$J$122,6+$G154)),"")</f>
        <v/>
      </c>
      <c r="C154" s="126" t="str">
        <f>IF(ISNUMBER($G154),VLOOKUP(ResultsInput!C154,ResultsInput!$I$3:$L$6,4,FALSE),"")</f>
        <v/>
      </c>
      <c r="D154" s="126" t="str">
        <f t="shared" si="2"/>
        <v/>
      </c>
      <c r="E154" s="126"/>
      <c r="F154" s="126"/>
      <c r="G154" s="127" t="str">
        <f>Pairings!B154</f>
        <v/>
      </c>
    </row>
    <row r="155" spans="1:7" x14ac:dyDescent="0.3">
      <c r="A155" s="126" t="str">
        <f>IF(ISNUMBER($G155),INDEX(PlayerDetails!$B:$B,VLOOKUP(ResultsInput!D155,TeamDeclarations!$B$3:$J$122,6+$G155)),"")</f>
        <v/>
      </c>
      <c r="B155" s="126" t="str">
        <f>IF(ISNUMBER($G155),INDEX(PlayerDetails!$B:$B,VLOOKUP(ResultsInput!E155,TeamDeclarations!$B$3:$J$122,6+$G155)),"")</f>
        <v/>
      </c>
      <c r="C155" s="126" t="str">
        <f>IF(ISNUMBER($G155),VLOOKUP(ResultsInput!C155,ResultsInput!$I$3:$L$6,4,FALSE),"")</f>
        <v/>
      </c>
      <c r="D155" s="126" t="str">
        <f t="shared" si="2"/>
        <v/>
      </c>
      <c r="E155" s="126"/>
      <c r="F155" s="126"/>
      <c r="G155" s="127" t="str">
        <f>Pairings!B155</f>
        <v/>
      </c>
    </row>
    <row r="156" spans="1:7" x14ac:dyDescent="0.3">
      <c r="A156" s="126" t="str">
        <f>IF(ISNUMBER($G156),INDEX(PlayerDetails!$B:$B,VLOOKUP(ResultsInput!D156,TeamDeclarations!$B$3:$J$122,6+$G156)),"")</f>
        <v/>
      </c>
      <c r="B156" s="126" t="str">
        <f>IF(ISNUMBER($G156),INDEX(PlayerDetails!$B:$B,VLOOKUP(ResultsInput!E156,TeamDeclarations!$B$3:$J$122,6+$G156)),"")</f>
        <v/>
      </c>
      <c r="C156" s="126" t="str">
        <f>IF(ISNUMBER($G156),VLOOKUP(ResultsInput!C156,ResultsInput!$I$3:$L$6,4,FALSE),"")</f>
        <v/>
      </c>
      <c r="D156" s="126" t="str">
        <f t="shared" si="2"/>
        <v/>
      </c>
      <c r="E156" s="126"/>
      <c r="F156" s="126"/>
      <c r="G156" s="127" t="str">
        <f>Pairings!B156</f>
        <v/>
      </c>
    </row>
    <row r="157" spans="1:7" x14ac:dyDescent="0.3">
      <c r="A157" s="126" t="str">
        <f>IF(ISNUMBER($G157),INDEX(PlayerDetails!$B:$B,VLOOKUP(ResultsInput!D157,TeamDeclarations!$B$3:$J$122,6+$G157)),"")</f>
        <v/>
      </c>
      <c r="B157" s="126" t="str">
        <f>IF(ISNUMBER($G157),INDEX(PlayerDetails!$B:$B,VLOOKUP(ResultsInput!E157,TeamDeclarations!$B$3:$J$122,6+$G157)),"")</f>
        <v/>
      </c>
      <c r="C157" s="126" t="str">
        <f>IF(ISNUMBER($G157),VLOOKUP(ResultsInput!C157,ResultsInput!$I$3:$L$6,4,FALSE),"")</f>
        <v/>
      </c>
      <c r="D157" s="126" t="str">
        <f t="shared" si="2"/>
        <v/>
      </c>
      <c r="E157" s="126"/>
      <c r="F157" s="126"/>
      <c r="G157" s="127" t="str">
        <f>Pairings!B157</f>
        <v/>
      </c>
    </row>
    <row r="158" spans="1:7" x14ac:dyDescent="0.3">
      <c r="A158" s="126" t="str">
        <f>IF(ISNUMBER($G158),INDEX(PlayerDetails!$B:$B,VLOOKUP(ResultsInput!D158,TeamDeclarations!$B$3:$J$122,6+$G158)),"")</f>
        <v/>
      </c>
      <c r="B158" s="126" t="str">
        <f>IF(ISNUMBER($G158),INDEX(PlayerDetails!$B:$B,VLOOKUP(ResultsInput!E158,TeamDeclarations!$B$3:$J$122,6+$G158)),"")</f>
        <v/>
      </c>
      <c r="C158" s="126" t="str">
        <f>IF(ISNUMBER($G158),VLOOKUP(ResultsInput!C158,ResultsInput!$I$3:$L$6,4,FALSE),"")</f>
        <v/>
      </c>
      <c r="D158" s="126" t="str">
        <f t="shared" si="2"/>
        <v/>
      </c>
      <c r="E158" s="126"/>
      <c r="F158" s="126"/>
      <c r="G158" s="127" t="str">
        <f>Pairings!B158</f>
        <v/>
      </c>
    </row>
    <row r="159" spans="1:7" x14ac:dyDescent="0.3">
      <c r="A159" s="126" t="str">
        <f>IF(ISNUMBER($G159),INDEX(PlayerDetails!$B:$B,VLOOKUP(ResultsInput!D159,TeamDeclarations!$B$3:$J$122,6+$G159)),"")</f>
        <v/>
      </c>
      <c r="B159" s="126" t="str">
        <f>IF(ISNUMBER($G159),INDEX(PlayerDetails!$B:$B,VLOOKUP(ResultsInput!E159,TeamDeclarations!$B$3:$J$122,6+$G159)),"")</f>
        <v/>
      </c>
      <c r="C159" s="126" t="str">
        <f>IF(ISNUMBER($G159),VLOOKUP(ResultsInput!C159,ResultsInput!$I$3:$L$6,4,FALSE),"")</f>
        <v/>
      </c>
      <c r="D159" s="126" t="str">
        <f t="shared" si="2"/>
        <v/>
      </c>
      <c r="E159" s="126"/>
      <c r="F159" s="126"/>
      <c r="G159" s="127" t="str">
        <f>Pairings!B159</f>
        <v/>
      </c>
    </row>
    <row r="160" spans="1:7" x14ac:dyDescent="0.3">
      <c r="A160" s="126" t="str">
        <f>IF(ISNUMBER($G160),INDEX(PlayerDetails!$B:$B,VLOOKUP(ResultsInput!D160,TeamDeclarations!$B$3:$J$122,6+$G160)),"")</f>
        <v/>
      </c>
      <c r="B160" s="126" t="str">
        <f>IF(ISNUMBER($G160),INDEX(PlayerDetails!$B:$B,VLOOKUP(ResultsInput!E160,TeamDeclarations!$B$3:$J$122,6+$G160)),"")</f>
        <v/>
      </c>
      <c r="C160" s="126" t="str">
        <f>IF(ISNUMBER($G160),VLOOKUP(ResultsInput!C160,ResultsInput!$I$3:$L$6,4,FALSE),"")</f>
        <v/>
      </c>
      <c r="D160" s="126" t="str">
        <f t="shared" si="2"/>
        <v/>
      </c>
      <c r="E160" s="126"/>
      <c r="F160" s="126"/>
      <c r="G160" s="127" t="str">
        <f>Pairings!B160</f>
        <v/>
      </c>
    </row>
    <row r="161" spans="1:7" x14ac:dyDescent="0.3">
      <c r="A161" s="126" t="str">
        <f>IF(ISNUMBER($G161),INDEX(PlayerDetails!$B:$B,VLOOKUP(ResultsInput!D161,TeamDeclarations!$B$3:$J$122,6+$G161)),"")</f>
        <v/>
      </c>
      <c r="B161" s="126" t="str">
        <f>IF(ISNUMBER($G161),INDEX(PlayerDetails!$B:$B,VLOOKUP(ResultsInput!E161,TeamDeclarations!$B$3:$J$122,6+$G161)),"")</f>
        <v/>
      </c>
      <c r="C161" s="126" t="str">
        <f>IF(ISNUMBER($G161),VLOOKUP(ResultsInput!C161,ResultsInput!$I$3:$L$6,4,FALSE),"")</f>
        <v/>
      </c>
      <c r="D161" s="126" t="str">
        <f t="shared" si="2"/>
        <v/>
      </c>
      <c r="E161" s="126"/>
      <c r="F161" s="126"/>
      <c r="G161" s="127" t="str">
        <f>Pairings!B161</f>
        <v/>
      </c>
    </row>
    <row r="162" spans="1:7" x14ac:dyDescent="0.3">
      <c r="A162" s="126" t="str">
        <f>IF(ISNUMBER($G162),INDEX(PlayerDetails!$B:$B,VLOOKUP(ResultsInput!D162,TeamDeclarations!$B$3:$J$122,6+$G162)),"")</f>
        <v/>
      </c>
      <c r="B162" s="126" t="str">
        <f>IF(ISNUMBER($G162),INDEX(PlayerDetails!$B:$B,VLOOKUP(ResultsInput!E162,TeamDeclarations!$B$3:$J$122,6+$G162)),"")</f>
        <v/>
      </c>
      <c r="C162" s="126" t="str">
        <f>IF(ISNUMBER($G162),VLOOKUP(ResultsInput!C162,ResultsInput!$I$3:$L$6,4,FALSE),"")</f>
        <v/>
      </c>
      <c r="D162" s="126" t="str">
        <f t="shared" si="2"/>
        <v/>
      </c>
      <c r="E162" s="126"/>
      <c r="F162" s="126"/>
      <c r="G162" s="127" t="str">
        <f>Pairings!B162</f>
        <v/>
      </c>
    </row>
    <row r="163" spans="1:7" x14ac:dyDescent="0.3">
      <c r="A163" s="126" t="str">
        <f>IF(ISNUMBER($G163),INDEX(PlayerDetails!$B:$B,VLOOKUP(ResultsInput!D163,TeamDeclarations!$B$3:$J$122,6+$G163)),"")</f>
        <v/>
      </c>
      <c r="B163" s="126" t="str">
        <f>IF(ISNUMBER($G163),INDEX(PlayerDetails!$B:$B,VLOOKUP(ResultsInput!E163,TeamDeclarations!$B$3:$J$122,6+$G163)),"")</f>
        <v/>
      </c>
      <c r="C163" s="126" t="str">
        <f>IF(ISNUMBER($G163),VLOOKUP(ResultsInput!C163,ResultsInput!$I$3:$L$6,4,FALSE),"")</f>
        <v/>
      </c>
      <c r="D163" s="126" t="str">
        <f t="shared" si="2"/>
        <v/>
      </c>
      <c r="E163" s="126"/>
      <c r="F163" s="126"/>
      <c r="G163" s="127" t="str">
        <f>Pairings!B163</f>
        <v/>
      </c>
    </row>
    <row r="164" spans="1:7" x14ac:dyDescent="0.3">
      <c r="A164" s="126" t="str">
        <f>IF(ISNUMBER($G164),INDEX(PlayerDetails!$B:$B,VLOOKUP(ResultsInput!D164,TeamDeclarations!$B$3:$J$122,6+$G164)),"")</f>
        <v/>
      </c>
      <c r="B164" s="126" t="str">
        <f>IF(ISNUMBER($G164),INDEX(PlayerDetails!$B:$B,VLOOKUP(ResultsInput!E164,TeamDeclarations!$B$3:$J$122,6+$G164)),"")</f>
        <v/>
      </c>
      <c r="C164" s="126" t="str">
        <f>IF(ISNUMBER($G164),VLOOKUP(ResultsInput!C164,ResultsInput!$I$3:$L$6,4,FALSE),"")</f>
        <v/>
      </c>
      <c r="D164" s="126" t="str">
        <f t="shared" si="2"/>
        <v/>
      </c>
      <c r="E164" s="126"/>
      <c r="F164" s="126"/>
      <c r="G164" s="127" t="str">
        <f>Pairings!B164</f>
        <v/>
      </c>
    </row>
    <row r="165" spans="1:7" x14ac:dyDescent="0.3">
      <c r="A165" s="126" t="str">
        <f>IF(ISNUMBER($G165),INDEX(PlayerDetails!$B:$B,VLOOKUP(ResultsInput!D165,TeamDeclarations!$B$3:$J$122,6+$G165)),"")</f>
        <v/>
      </c>
      <c r="B165" s="126" t="str">
        <f>IF(ISNUMBER($G165),INDEX(PlayerDetails!$B:$B,VLOOKUP(ResultsInput!E165,TeamDeclarations!$B$3:$J$122,6+$G165)),"")</f>
        <v/>
      </c>
      <c r="C165" s="126" t="str">
        <f>IF(ISNUMBER($G165),VLOOKUP(ResultsInput!C165,ResultsInput!$I$3:$L$6,4,FALSE),"")</f>
        <v/>
      </c>
      <c r="D165" s="126" t="str">
        <f t="shared" si="2"/>
        <v/>
      </c>
      <c r="E165" s="126"/>
      <c r="F165" s="126"/>
      <c r="G165" s="127" t="str">
        <f>Pairings!B165</f>
        <v/>
      </c>
    </row>
    <row r="166" spans="1:7" x14ac:dyDescent="0.3">
      <c r="A166" s="126" t="str">
        <f>IF(ISNUMBER($G166),INDEX(PlayerDetails!$B:$B,VLOOKUP(ResultsInput!D166,TeamDeclarations!$B$3:$J$122,6+$G166)),"")</f>
        <v/>
      </c>
      <c r="B166" s="126" t="str">
        <f>IF(ISNUMBER($G166),INDEX(PlayerDetails!$B:$B,VLOOKUP(ResultsInput!E166,TeamDeclarations!$B$3:$J$122,6+$G166)),"")</f>
        <v/>
      </c>
      <c r="C166" s="126" t="str">
        <f>IF(ISNUMBER($G166),VLOOKUP(ResultsInput!C166,ResultsInput!$I$3:$L$6,4,FALSE),"")</f>
        <v/>
      </c>
      <c r="D166" s="126" t="str">
        <f t="shared" si="2"/>
        <v/>
      </c>
      <c r="E166" s="126"/>
      <c r="F166" s="126"/>
      <c r="G166" s="127" t="str">
        <f>Pairings!B166</f>
        <v/>
      </c>
    </row>
    <row r="167" spans="1:7" x14ac:dyDescent="0.3">
      <c r="A167" s="126" t="str">
        <f>IF(ISNUMBER($G167),INDEX(PlayerDetails!$B:$B,VLOOKUP(ResultsInput!D167,TeamDeclarations!$B$3:$J$122,6+$G167)),"")</f>
        <v/>
      </c>
      <c r="B167" s="126" t="str">
        <f>IF(ISNUMBER($G167),INDEX(PlayerDetails!$B:$B,VLOOKUP(ResultsInput!E167,TeamDeclarations!$B$3:$J$122,6+$G167)),"")</f>
        <v/>
      </c>
      <c r="C167" s="126" t="str">
        <f>IF(ISNUMBER($G167),VLOOKUP(ResultsInput!C167,ResultsInput!$I$3:$L$6,4,FALSE),"")</f>
        <v/>
      </c>
      <c r="D167" s="126" t="str">
        <f t="shared" si="2"/>
        <v/>
      </c>
      <c r="E167" s="126"/>
      <c r="F167" s="126"/>
      <c r="G167" s="127" t="str">
        <f>Pairings!B167</f>
        <v/>
      </c>
    </row>
    <row r="168" spans="1:7" x14ac:dyDescent="0.3">
      <c r="A168" s="126" t="str">
        <f>IF(ISNUMBER($G168),INDEX(PlayerDetails!$B:$B,VLOOKUP(ResultsInput!D168,TeamDeclarations!$B$3:$J$122,6+$G168)),"")</f>
        <v/>
      </c>
      <c r="B168" s="126" t="str">
        <f>IF(ISNUMBER($G168),INDEX(PlayerDetails!$B:$B,VLOOKUP(ResultsInput!E168,TeamDeclarations!$B$3:$J$122,6+$G168)),"")</f>
        <v/>
      </c>
      <c r="C168" s="126" t="str">
        <f>IF(ISNUMBER($G168),VLOOKUP(ResultsInput!C168,ResultsInput!$I$3:$L$6,4,FALSE),"")</f>
        <v/>
      </c>
      <c r="D168" s="126" t="str">
        <f t="shared" si="2"/>
        <v/>
      </c>
      <c r="E168" s="126"/>
      <c r="F168" s="126"/>
      <c r="G168" s="127" t="str">
        <f>Pairings!B168</f>
        <v/>
      </c>
    </row>
    <row r="169" spans="1:7" x14ac:dyDescent="0.3">
      <c r="A169" s="126" t="str">
        <f>IF(ISNUMBER($G169),INDEX(PlayerDetails!$B:$B,VLOOKUP(ResultsInput!D169,TeamDeclarations!$B$3:$J$122,6+$G169)),"")</f>
        <v/>
      </c>
      <c r="B169" s="126" t="str">
        <f>IF(ISNUMBER($G169),INDEX(PlayerDetails!$B:$B,VLOOKUP(ResultsInput!E169,TeamDeclarations!$B$3:$J$122,6+$G169)),"")</f>
        <v/>
      </c>
      <c r="C169" s="126" t="str">
        <f>IF(ISNUMBER($G169),VLOOKUP(ResultsInput!C169,ResultsInput!$I$3:$L$6,4,FALSE),"")</f>
        <v/>
      </c>
      <c r="D169" s="126" t="str">
        <f t="shared" si="2"/>
        <v/>
      </c>
      <c r="E169" s="126"/>
      <c r="F169" s="126"/>
      <c r="G169" s="127" t="str">
        <f>Pairings!B169</f>
        <v/>
      </c>
    </row>
    <row r="170" spans="1:7" x14ac:dyDescent="0.3">
      <c r="A170" s="126" t="str">
        <f>IF(ISNUMBER($G170),INDEX(PlayerDetails!$B:$B,VLOOKUP(ResultsInput!D170,TeamDeclarations!$B$3:$J$122,6+$G170)),"")</f>
        <v/>
      </c>
      <c r="B170" s="126" t="str">
        <f>IF(ISNUMBER($G170),INDEX(PlayerDetails!$B:$B,VLOOKUP(ResultsInput!E170,TeamDeclarations!$B$3:$J$122,6+$G170)),"")</f>
        <v/>
      </c>
      <c r="C170" s="126" t="str">
        <f>IF(ISNUMBER($G170),VLOOKUP(ResultsInput!C170,ResultsInput!$I$3:$L$6,4,FALSE),"")</f>
        <v/>
      </c>
      <c r="D170" s="126" t="str">
        <f t="shared" si="2"/>
        <v/>
      </c>
      <c r="E170" s="126"/>
      <c r="F170" s="126"/>
      <c r="G170" s="127" t="str">
        <f>Pairings!B170</f>
        <v/>
      </c>
    </row>
    <row r="171" spans="1:7" x14ac:dyDescent="0.3">
      <c r="A171" s="126" t="str">
        <f>IF(ISNUMBER($G171),INDEX(PlayerDetails!$B:$B,VLOOKUP(ResultsInput!D171,TeamDeclarations!$B$3:$J$122,6+$G171)),"")</f>
        <v/>
      </c>
      <c r="B171" s="126" t="str">
        <f>IF(ISNUMBER($G171),INDEX(PlayerDetails!$B:$B,VLOOKUP(ResultsInput!E171,TeamDeclarations!$B$3:$J$122,6+$G171)),"")</f>
        <v/>
      </c>
      <c r="C171" s="126" t="str">
        <f>IF(ISNUMBER($G171),VLOOKUP(ResultsInput!C171,ResultsInput!$I$3:$L$6,4,FALSE),"")</f>
        <v/>
      </c>
      <c r="D171" s="126" t="str">
        <f t="shared" si="2"/>
        <v/>
      </c>
      <c r="E171" s="126"/>
      <c r="F171" s="126"/>
      <c r="G171" s="127" t="str">
        <f>Pairings!B171</f>
        <v/>
      </c>
    </row>
    <row r="172" spans="1:7" x14ac:dyDescent="0.3">
      <c r="A172" s="126" t="str">
        <f>IF(ISNUMBER($G172),INDEX(PlayerDetails!$B:$B,VLOOKUP(ResultsInput!D172,TeamDeclarations!$B$3:$J$122,6+$G172)),"")</f>
        <v/>
      </c>
      <c r="B172" s="126" t="str">
        <f>IF(ISNUMBER($G172),INDEX(PlayerDetails!$B:$B,VLOOKUP(ResultsInput!E172,TeamDeclarations!$B$3:$J$122,6+$G172)),"")</f>
        <v/>
      </c>
      <c r="C172" s="126" t="str">
        <f>IF(ISNUMBER($G172),VLOOKUP(ResultsInput!C172,ResultsInput!$I$3:$L$6,4,FALSE),"")</f>
        <v/>
      </c>
      <c r="D172" s="126" t="str">
        <f t="shared" si="2"/>
        <v/>
      </c>
      <c r="E172" s="126"/>
      <c r="F172" s="126"/>
      <c r="G172" s="127" t="str">
        <f>Pairings!B172</f>
        <v/>
      </c>
    </row>
    <row r="173" spans="1:7" x14ac:dyDescent="0.3">
      <c r="A173" s="126" t="str">
        <f>IF(ISNUMBER($G173),INDEX(PlayerDetails!$B:$B,VLOOKUP(ResultsInput!D173,TeamDeclarations!$B$3:$J$122,6+$G173)),"")</f>
        <v/>
      </c>
      <c r="B173" s="126" t="str">
        <f>IF(ISNUMBER($G173),INDEX(PlayerDetails!$B:$B,VLOOKUP(ResultsInput!E173,TeamDeclarations!$B$3:$J$122,6+$G173)),"")</f>
        <v/>
      </c>
      <c r="C173" s="126" t="str">
        <f>IF(ISNUMBER($G173),VLOOKUP(ResultsInput!C173,ResultsInput!$I$3:$L$6,4,FALSE),"")</f>
        <v/>
      </c>
      <c r="D173" s="126" t="str">
        <f t="shared" si="2"/>
        <v/>
      </c>
      <c r="E173" s="126"/>
      <c r="F173" s="126"/>
      <c r="G173" s="127" t="str">
        <f>Pairings!B173</f>
        <v/>
      </c>
    </row>
    <row r="174" spans="1:7" x14ac:dyDescent="0.3">
      <c r="A174" s="126" t="str">
        <f>IF(ISNUMBER($G174),INDEX(PlayerDetails!$B:$B,VLOOKUP(ResultsInput!D174,TeamDeclarations!$B$3:$J$122,6+$G174)),"")</f>
        <v/>
      </c>
      <c r="B174" s="126" t="str">
        <f>IF(ISNUMBER($G174),INDEX(PlayerDetails!$B:$B,VLOOKUP(ResultsInput!E174,TeamDeclarations!$B$3:$J$122,6+$G174)),"")</f>
        <v/>
      </c>
      <c r="C174" s="126" t="str">
        <f>IF(ISNUMBER($G174),VLOOKUP(ResultsInput!C174,ResultsInput!$I$3:$L$6,4,FALSE),"")</f>
        <v/>
      </c>
      <c r="D174" s="126" t="str">
        <f t="shared" si="2"/>
        <v/>
      </c>
      <c r="E174" s="126"/>
      <c r="F174" s="126"/>
      <c r="G174" s="127" t="str">
        <f>Pairings!B174</f>
        <v/>
      </c>
    </row>
    <row r="175" spans="1:7" x14ac:dyDescent="0.3">
      <c r="A175" s="126" t="str">
        <f>IF(ISNUMBER($G175),INDEX(PlayerDetails!$B:$B,VLOOKUP(ResultsInput!D175,TeamDeclarations!$B$3:$J$122,6+$G175)),"")</f>
        <v/>
      </c>
      <c r="B175" s="126" t="str">
        <f>IF(ISNUMBER($G175),INDEX(PlayerDetails!$B:$B,VLOOKUP(ResultsInput!E175,TeamDeclarations!$B$3:$J$122,6+$G175)),"")</f>
        <v/>
      </c>
      <c r="C175" s="126" t="str">
        <f>IF(ISNUMBER($G175),VLOOKUP(ResultsInput!C175,ResultsInput!$I$3:$L$6,4,FALSE),"")</f>
        <v/>
      </c>
      <c r="D175" s="126" t="str">
        <f t="shared" si="2"/>
        <v/>
      </c>
      <c r="E175" s="126"/>
      <c r="F175" s="126"/>
      <c r="G175" s="127" t="str">
        <f>Pairings!B175</f>
        <v/>
      </c>
    </row>
    <row r="176" spans="1:7" x14ac:dyDescent="0.3">
      <c r="A176" s="126" t="str">
        <f>IF(ISNUMBER($G176),INDEX(PlayerDetails!$B:$B,VLOOKUP(ResultsInput!D176,TeamDeclarations!$B$3:$J$122,6+$G176)),"")</f>
        <v/>
      </c>
      <c r="B176" s="126" t="str">
        <f>IF(ISNUMBER($G176),INDEX(PlayerDetails!$B:$B,VLOOKUP(ResultsInput!E176,TeamDeclarations!$B$3:$J$122,6+$G176)),"")</f>
        <v/>
      </c>
      <c r="C176" s="126" t="str">
        <f>IF(ISNUMBER($G176),VLOOKUP(ResultsInput!C176,ResultsInput!$I$3:$L$6,4,FALSE),"")</f>
        <v/>
      </c>
      <c r="D176" s="126" t="str">
        <f t="shared" si="2"/>
        <v/>
      </c>
      <c r="E176" s="126"/>
      <c r="F176" s="126"/>
      <c r="G176" s="127" t="str">
        <f>Pairings!B176</f>
        <v/>
      </c>
    </row>
    <row r="177" spans="1:7" x14ac:dyDescent="0.3">
      <c r="A177" s="126" t="str">
        <f>IF(ISNUMBER($G177),INDEX(PlayerDetails!$B:$B,VLOOKUP(ResultsInput!D177,TeamDeclarations!$B$3:$J$122,6+$G177)),"")</f>
        <v/>
      </c>
      <c r="B177" s="126" t="str">
        <f>IF(ISNUMBER($G177),INDEX(PlayerDetails!$B:$B,VLOOKUP(ResultsInput!E177,TeamDeclarations!$B$3:$J$122,6+$G177)),"")</f>
        <v/>
      </c>
      <c r="C177" s="126" t="str">
        <f>IF(ISNUMBER($G177),VLOOKUP(ResultsInput!C177,ResultsInput!$I$3:$L$6,4,FALSE),"")</f>
        <v/>
      </c>
      <c r="D177" s="126" t="str">
        <f t="shared" si="2"/>
        <v/>
      </c>
      <c r="E177" s="126"/>
      <c r="F177" s="126"/>
      <c r="G177" s="127" t="str">
        <f>Pairings!B177</f>
        <v/>
      </c>
    </row>
    <row r="178" spans="1:7" x14ac:dyDescent="0.3">
      <c r="A178" s="126" t="str">
        <f>IF(ISNUMBER($G178),INDEX(PlayerDetails!$B:$B,VLOOKUP(ResultsInput!D178,TeamDeclarations!$B$3:$J$122,6+$G178)),"")</f>
        <v/>
      </c>
      <c r="B178" s="126" t="str">
        <f>IF(ISNUMBER($G178),INDEX(PlayerDetails!$B:$B,VLOOKUP(ResultsInput!E178,TeamDeclarations!$B$3:$J$122,6+$G178)),"")</f>
        <v/>
      </c>
      <c r="C178" s="126" t="str">
        <f>IF(ISNUMBER($G178),VLOOKUP(ResultsInput!C178,ResultsInput!$I$3:$L$6,4,FALSE),"")</f>
        <v/>
      </c>
      <c r="D178" s="126" t="str">
        <f t="shared" si="2"/>
        <v/>
      </c>
      <c r="E178" s="126"/>
      <c r="F178" s="126"/>
      <c r="G178" s="127" t="str">
        <f>Pairings!B178</f>
        <v/>
      </c>
    </row>
    <row r="179" spans="1:7" x14ac:dyDescent="0.3">
      <c r="A179" s="126" t="str">
        <f>IF(ISNUMBER($G179),INDEX(PlayerDetails!$B:$B,VLOOKUP(ResultsInput!D179,TeamDeclarations!$B$3:$J$122,6+$G179)),"")</f>
        <v/>
      </c>
      <c r="B179" s="126" t="str">
        <f>IF(ISNUMBER($G179),INDEX(PlayerDetails!$B:$B,VLOOKUP(ResultsInput!E179,TeamDeclarations!$B$3:$J$122,6+$G179)),"")</f>
        <v/>
      </c>
      <c r="C179" s="126" t="str">
        <f>IF(ISNUMBER($G179),VLOOKUP(ResultsInput!C179,ResultsInput!$I$3:$L$6,4,FALSE),"")</f>
        <v/>
      </c>
      <c r="D179" s="126" t="str">
        <f t="shared" si="2"/>
        <v/>
      </c>
      <c r="E179" s="126"/>
      <c r="F179" s="126"/>
      <c r="G179" s="127" t="str">
        <f>Pairings!B179</f>
        <v/>
      </c>
    </row>
    <row r="180" spans="1:7" x14ac:dyDescent="0.3">
      <c r="A180" s="126" t="str">
        <f>IF(ISNUMBER($G180),INDEX(PlayerDetails!$B:$B,VLOOKUP(ResultsInput!D180,TeamDeclarations!$B$3:$J$122,6+$G180)),"")</f>
        <v/>
      </c>
      <c r="B180" s="126" t="str">
        <f>IF(ISNUMBER($G180),INDEX(PlayerDetails!$B:$B,VLOOKUP(ResultsInput!E180,TeamDeclarations!$B$3:$J$122,6+$G180)),"")</f>
        <v/>
      </c>
      <c r="C180" s="126" t="str">
        <f>IF(ISNUMBER($G180),VLOOKUP(ResultsInput!C180,ResultsInput!$I$3:$L$6,4,FALSE),"")</f>
        <v/>
      </c>
      <c r="D180" s="126" t="str">
        <f t="shared" si="2"/>
        <v/>
      </c>
      <c r="E180" s="126"/>
      <c r="F180" s="126"/>
      <c r="G180" s="127" t="str">
        <f>Pairings!B180</f>
        <v/>
      </c>
    </row>
    <row r="181" spans="1:7" x14ac:dyDescent="0.3">
      <c r="A181" s="126" t="str">
        <f>IF(ISNUMBER($G181),INDEX(PlayerDetails!$B:$B,VLOOKUP(ResultsInput!D181,TeamDeclarations!$B$3:$J$122,6+$G181)),"")</f>
        <v/>
      </c>
      <c r="B181" s="126" t="str">
        <f>IF(ISNUMBER($G181),INDEX(PlayerDetails!$B:$B,VLOOKUP(ResultsInput!E181,TeamDeclarations!$B$3:$J$122,6+$G181)),"")</f>
        <v/>
      </c>
      <c r="C181" s="126" t="str">
        <f>IF(ISNUMBER($G181),VLOOKUP(ResultsInput!C181,ResultsInput!$I$3:$L$6,4,FALSE),"")</f>
        <v/>
      </c>
      <c r="D181" s="126" t="str">
        <f t="shared" si="2"/>
        <v/>
      </c>
      <c r="E181" s="126"/>
      <c r="F181" s="126"/>
      <c r="G181" s="127" t="str">
        <f>Pairings!B181</f>
        <v/>
      </c>
    </row>
    <row r="182" spans="1:7" x14ac:dyDescent="0.3">
      <c r="A182" s="126" t="str">
        <f>IF(ISNUMBER($G182),INDEX(PlayerDetails!$B:$B,VLOOKUP(ResultsInput!D182,TeamDeclarations!$B$3:$J$122,6+$G182)),"")</f>
        <v/>
      </c>
      <c r="B182" s="126" t="str">
        <f>IF(ISNUMBER($G182),INDEX(PlayerDetails!$B:$B,VLOOKUP(ResultsInput!E182,TeamDeclarations!$B$3:$J$122,6+$G182)),"")</f>
        <v/>
      </c>
      <c r="C182" s="126" t="str">
        <f>IF(ISNUMBER($G182),VLOOKUP(ResultsInput!C182,ResultsInput!$I$3:$L$6,4,FALSE),"")</f>
        <v/>
      </c>
      <c r="D182" s="126" t="str">
        <f t="shared" si="2"/>
        <v/>
      </c>
      <c r="E182" s="126"/>
      <c r="F182" s="126"/>
      <c r="G182" s="127" t="str">
        <f>Pairings!B182</f>
        <v/>
      </c>
    </row>
    <row r="183" spans="1:7" x14ac:dyDescent="0.3">
      <c r="A183" s="126" t="str">
        <f>IF(ISNUMBER($G183),INDEX(PlayerDetails!$B:$B,VLOOKUP(ResultsInput!D183,TeamDeclarations!$B$3:$J$122,6+$G183)),"")</f>
        <v/>
      </c>
      <c r="B183" s="126" t="str">
        <f>IF(ISNUMBER($G183),INDEX(PlayerDetails!$B:$B,VLOOKUP(ResultsInput!E183,TeamDeclarations!$B$3:$J$122,6+$G183)),"")</f>
        <v/>
      </c>
      <c r="C183" s="126" t="str">
        <f>IF(ISNUMBER($G183),VLOOKUP(ResultsInput!C183,ResultsInput!$I$3:$L$6,4,FALSE),"")</f>
        <v/>
      </c>
      <c r="D183" s="126" t="str">
        <f t="shared" si="2"/>
        <v/>
      </c>
      <c r="E183" s="126"/>
      <c r="F183" s="126"/>
      <c r="G183" s="127" t="str">
        <f>Pairings!B183</f>
        <v/>
      </c>
    </row>
    <row r="184" spans="1:7" x14ac:dyDescent="0.3">
      <c r="A184" s="126" t="str">
        <f>IF(ISNUMBER($G184),INDEX(PlayerDetails!$B:$B,VLOOKUP(ResultsInput!D184,TeamDeclarations!$B$3:$J$122,6+$G184)),"")</f>
        <v/>
      </c>
      <c r="B184" s="126" t="str">
        <f>IF(ISNUMBER($G184),INDEX(PlayerDetails!$B:$B,VLOOKUP(ResultsInput!E184,TeamDeclarations!$B$3:$J$122,6+$G184)),"")</f>
        <v/>
      </c>
      <c r="C184" s="126" t="str">
        <f>IF(ISNUMBER($G184),VLOOKUP(ResultsInput!C184,ResultsInput!$I$3:$L$6,4,FALSE),"")</f>
        <v/>
      </c>
      <c r="D184" s="126" t="str">
        <f t="shared" si="2"/>
        <v/>
      </c>
      <c r="E184" s="126"/>
      <c r="F184" s="126"/>
      <c r="G184" s="127" t="str">
        <f>Pairings!B184</f>
        <v/>
      </c>
    </row>
    <row r="185" spans="1:7" x14ac:dyDescent="0.3">
      <c r="A185" s="126" t="str">
        <f>IF(ISNUMBER($G185),INDEX(PlayerDetails!$B:$B,VLOOKUP(ResultsInput!D185,TeamDeclarations!$B$3:$J$122,6+$G185)),"")</f>
        <v/>
      </c>
      <c r="B185" s="126" t="str">
        <f>IF(ISNUMBER($G185),INDEX(PlayerDetails!$B:$B,VLOOKUP(ResultsInput!E185,TeamDeclarations!$B$3:$J$122,6+$G185)),"")</f>
        <v/>
      </c>
      <c r="C185" s="126" t="str">
        <f>IF(ISNUMBER($G185),VLOOKUP(ResultsInput!C185,ResultsInput!$I$3:$L$6,4,FALSE),"")</f>
        <v/>
      </c>
      <c r="D185" s="126" t="str">
        <f t="shared" si="2"/>
        <v/>
      </c>
      <c r="E185" s="126"/>
      <c r="F185" s="126"/>
      <c r="G185" s="127" t="str">
        <f>Pairings!B185</f>
        <v/>
      </c>
    </row>
    <row r="186" spans="1:7" x14ac:dyDescent="0.3">
      <c r="A186" s="126" t="str">
        <f>IF(ISNUMBER($G186),INDEX(PlayerDetails!$B:$B,VLOOKUP(ResultsInput!D186,TeamDeclarations!$B$3:$J$122,6+$G186)),"")</f>
        <v/>
      </c>
      <c r="B186" s="126" t="str">
        <f>IF(ISNUMBER($G186),INDEX(PlayerDetails!$B:$B,VLOOKUP(ResultsInput!E186,TeamDeclarations!$B$3:$J$122,6+$G186)),"")</f>
        <v/>
      </c>
      <c r="C186" s="126" t="str">
        <f>IF(ISNUMBER($G186),VLOOKUP(ResultsInput!C186,ResultsInput!$I$3:$L$6,4,FALSE),"")</f>
        <v/>
      </c>
      <c r="D186" s="126" t="str">
        <f t="shared" si="2"/>
        <v/>
      </c>
      <c r="E186" s="126"/>
      <c r="F186" s="126"/>
      <c r="G186" s="127" t="str">
        <f>Pairings!B186</f>
        <v/>
      </c>
    </row>
    <row r="187" spans="1:7" x14ac:dyDescent="0.3">
      <c r="A187" s="126" t="str">
        <f>IF(ISNUMBER($G187),INDEX(PlayerDetails!$B:$B,VLOOKUP(ResultsInput!D187,TeamDeclarations!$B$3:$J$122,6+$G187)),"")</f>
        <v/>
      </c>
      <c r="B187" s="126" t="str">
        <f>IF(ISNUMBER($G187),INDEX(PlayerDetails!$B:$B,VLOOKUP(ResultsInput!E187,TeamDeclarations!$B$3:$J$122,6+$G187)),"")</f>
        <v/>
      </c>
      <c r="C187" s="126" t="str">
        <f>IF(ISNUMBER($G187),VLOOKUP(ResultsInput!C187,ResultsInput!$I$3:$L$6,4,FALSE),"")</f>
        <v/>
      </c>
      <c r="D187" s="126" t="str">
        <f t="shared" si="2"/>
        <v/>
      </c>
      <c r="E187" s="126"/>
      <c r="F187" s="126"/>
      <c r="G187" s="127" t="str">
        <f>Pairings!B187</f>
        <v/>
      </c>
    </row>
    <row r="188" spans="1:7" x14ac:dyDescent="0.3">
      <c r="A188" s="126" t="str">
        <f>IF(ISNUMBER($G188),INDEX(PlayerDetails!$B:$B,VLOOKUP(ResultsInput!D188,TeamDeclarations!$B$3:$J$122,6+$G188)),"")</f>
        <v/>
      </c>
      <c r="B188" s="126" t="str">
        <f>IF(ISNUMBER($G188),INDEX(PlayerDetails!$B:$B,VLOOKUP(ResultsInput!E188,TeamDeclarations!$B$3:$J$122,6+$G188)),"")</f>
        <v/>
      </c>
      <c r="C188" s="126" t="str">
        <f>IF(ISNUMBER($G188),VLOOKUP(ResultsInput!C188,ResultsInput!$I$3:$L$6,4,FALSE),"")</f>
        <v/>
      </c>
      <c r="D188" s="126" t="str">
        <f t="shared" si="2"/>
        <v/>
      </c>
      <c r="E188" s="126"/>
      <c r="F188" s="126"/>
      <c r="G188" s="127" t="str">
        <f>Pairings!B188</f>
        <v/>
      </c>
    </row>
    <row r="189" spans="1:7" x14ac:dyDescent="0.3">
      <c r="A189" s="126" t="str">
        <f>IF(ISNUMBER($G189),INDEX(PlayerDetails!$B:$B,VLOOKUP(ResultsInput!D189,TeamDeclarations!$B$3:$J$122,6+$G189)),"")</f>
        <v/>
      </c>
      <c r="B189" s="126" t="str">
        <f>IF(ISNUMBER($G189),INDEX(PlayerDetails!$B:$B,VLOOKUP(ResultsInput!E189,TeamDeclarations!$B$3:$J$122,6+$G189)),"")</f>
        <v/>
      </c>
      <c r="C189" s="126" t="str">
        <f>IF(ISNUMBER($G189),VLOOKUP(ResultsInput!C189,ResultsInput!$I$3:$L$6,4,FALSE),"")</f>
        <v/>
      </c>
      <c r="D189" s="126" t="str">
        <f t="shared" si="2"/>
        <v/>
      </c>
      <c r="E189" s="126"/>
      <c r="F189" s="126"/>
      <c r="G189" s="127" t="str">
        <f>Pairings!B189</f>
        <v/>
      </c>
    </row>
    <row r="190" spans="1:7" x14ac:dyDescent="0.3">
      <c r="A190" s="126" t="str">
        <f>IF(ISNUMBER($G190),INDEX(PlayerDetails!$B:$B,VLOOKUP(ResultsInput!D190,TeamDeclarations!$B$3:$J$122,6+$G190)),"")</f>
        <v/>
      </c>
      <c r="B190" s="126" t="str">
        <f>IF(ISNUMBER($G190),INDEX(PlayerDetails!$B:$B,VLOOKUP(ResultsInput!E190,TeamDeclarations!$B$3:$J$122,6+$G190)),"")</f>
        <v/>
      </c>
      <c r="C190" s="126" t="str">
        <f>IF(ISNUMBER($G190),VLOOKUP(ResultsInput!C190,ResultsInput!$I$3:$L$6,4,FALSE),"")</f>
        <v/>
      </c>
      <c r="D190" s="126" t="str">
        <f t="shared" si="2"/>
        <v/>
      </c>
      <c r="E190" s="126"/>
      <c r="F190" s="126"/>
      <c r="G190" s="127" t="str">
        <f>Pairings!B190</f>
        <v/>
      </c>
    </row>
    <row r="191" spans="1:7" x14ac:dyDescent="0.3">
      <c r="A191" s="126" t="str">
        <f>IF(ISNUMBER($G191),INDEX(PlayerDetails!$B:$B,VLOOKUP(ResultsInput!D191,TeamDeclarations!$B$3:$J$122,6+$G191)),"")</f>
        <v/>
      </c>
      <c r="B191" s="126" t="str">
        <f>IF(ISNUMBER($G191),INDEX(PlayerDetails!$B:$B,VLOOKUP(ResultsInput!E191,TeamDeclarations!$B$3:$J$122,6+$G191)),"")</f>
        <v/>
      </c>
      <c r="C191" s="126" t="str">
        <f>IF(ISNUMBER($G191),VLOOKUP(ResultsInput!C191,ResultsInput!$I$3:$L$6,4,FALSE),"")</f>
        <v/>
      </c>
      <c r="D191" s="126" t="str">
        <f t="shared" si="2"/>
        <v/>
      </c>
      <c r="E191" s="126"/>
      <c r="F191" s="126"/>
      <c r="G191" s="127" t="str">
        <f>Pairings!B191</f>
        <v/>
      </c>
    </row>
    <row r="192" spans="1:7" x14ac:dyDescent="0.3">
      <c r="A192" s="126" t="str">
        <f>IF(ISNUMBER($G192),INDEX(PlayerDetails!$B:$B,VLOOKUP(ResultsInput!D192,TeamDeclarations!$B$3:$J$122,6+$G192)),"")</f>
        <v/>
      </c>
      <c r="B192" s="126" t="str">
        <f>IF(ISNUMBER($G192),INDEX(PlayerDetails!$B:$B,VLOOKUP(ResultsInput!E192,TeamDeclarations!$B$3:$J$122,6+$G192)),"")</f>
        <v/>
      </c>
      <c r="C192" s="126" t="str">
        <f>IF(ISNUMBER($G192),VLOOKUP(ResultsInput!C192,ResultsInput!$I$3:$L$6,4,FALSE),"")</f>
        <v/>
      </c>
      <c r="D192" s="126" t="str">
        <f t="shared" si="2"/>
        <v/>
      </c>
      <c r="E192" s="126"/>
      <c r="F192" s="126"/>
      <c r="G192" s="127" t="str">
        <f>Pairings!B192</f>
        <v/>
      </c>
    </row>
    <row r="193" spans="1:7" x14ac:dyDescent="0.3">
      <c r="A193" s="126" t="str">
        <f>IF(ISNUMBER($G193),INDEX(PlayerDetails!$B:$B,VLOOKUP(ResultsInput!D193,TeamDeclarations!$B$3:$J$122,6+$G193)),"")</f>
        <v/>
      </c>
      <c r="B193" s="126" t="str">
        <f>IF(ISNUMBER($G193),INDEX(PlayerDetails!$B:$B,VLOOKUP(ResultsInput!E193,TeamDeclarations!$B$3:$J$122,6+$G193)),"")</f>
        <v/>
      </c>
      <c r="C193" s="126" t="str">
        <f>IF(ISNUMBER($G193),VLOOKUP(ResultsInput!C193,ResultsInput!$I$3:$L$6,4,FALSE),"")</f>
        <v/>
      </c>
      <c r="D193" s="126" t="str">
        <f t="shared" si="2"/>
        <v/>
      </c>
      <c r="E193" s="126"/>
      <c r="F193" s="126"/>
      <c r="G193" s="127" t="str">
        <f>Pairings!B193</f>
        <v/>
      </c>
    </row>
    <row r="194" spans="1:7" x14ac:dyDescent="0.3">
      <c r="A194" s="126" t="str">
        <f>IF(ISNUMBER($G194),INDEX(PlayerDetails!$B:$B,VLOOKUP(ResultsInput!D194,TeamDeclarations!$B$3:$J$122,6+$G194)),"")</f>
        <v/>
      </c>
      <c r="B194" s="126" t="str">
        <f>IF(ISNUMBER($G194),INDEX(PlayerDetails!$B:$B,VLOOKUP(ResultsInput!E194,TeamDeclarations!$B$3:$J$122,6+$G194)),"")</f>
        <v/>
      </c>
      <c r="C194" s="126" t="str">
        <f>IF(ISNUMBER($G194),VLOOKUP(ResultsInput!C194,ResultsInput!$I$3:$L$6,4,FALSE),"")</f>
        <v/>
      </c>
      <c r="D194" s="126" t="str">
        <f t="shared" ref="D194:D257" si="3">IF(ISNUMBER($G194),"W","")</f>
        <v/>
      </c>
      <c r="E194" s="126"/>
      <c r="F194" s="126"/>
      <c r="G194" s="127" t="str">
        <f>Pairings!B194</f>
        <v/>
      </c>
    </row>
    <row r="195" spans="1:7" x14ac:dyDescent="0.3">
      <c r="A195" s="126" t="str">
        <f>IF(ISNUMBER($G195),INDEX(PlayerDetails!$B:$B,VLOOKUP(ResultsInput!D195,TeamDeclarations!$B$3:$J$122,6+$G195)),"")</f>
        <v/>
      </c>
      <c r="B195" s="126" t="str">
        <f>IF(ISNUMBER($G195),INDEX(PlayerDetails!$B:$B,VLOOKUP(ResultsInput!E195,TeamDeclarations!$B$3:$J$122,6+$G195)),"")</f>
        <v/>
      </c>
      <c r="C195" s="126" t="str">
        <f>IF(ISNUMBER($G195),VLOOKUP(ResultsInput!C195,ResultsInput!$I$3:$L$6,4,FALSE),"")</f>
        <v/>
      </c>
      <c r="D195" s="126" t="str">
        <f t="shared" si="3"/>
        <v/>
      </c>
      <c r="E195" s="126"/>
      <c r="F195" s="126"/>
      <c r="G195" s="127" t="str">
        <f>Pairings!B195</f>
        <v/>
      </c>
    </row>
    <row r="196" spans="1:7" x14ac:dyDescent="0.3">
      <c r="A196" s="126" t="str">
        <f>IF(ISNUMBER($G196),INDEX(PlayerDetails!$B:$B,VLOOKUP(ResultsInput!D196,TeamDeclarations!$B$3:$J$122,6+$G196)),"")</f>
        <v/>
      </c>
      <c r="B196" s="126" t="str">
        <f>IF(ISNUMBER($G196),INDEX(PlayerDetails!$B:$B,VLOOKUP(ResultsInput!E196,TeamDeclarations!$B$3:$J$122,6+$G196)),"")</f>
        <v/>
      </c>
      <c r="C196" s="126" t="str">
        <f>IF(ISNUMBER($G196),VLOOKUP(ResultsInput!C196,ResultsInput!$I$3:$L$6,4,FALSE),"")</f>
        <v/>
      </c>
      <c r="D196" s="126" t="str">
        <f t="shared" si="3"/>
        <v/>
      </c>
      <c r="E196" s="126"/>
      <c r="F196" s="126"/>
      <c r="G196" s="127" t="str">
        <f>Pairings!B196</f>
        <v/>
      </c>
    </row>
    <row r="197" spans="1:7" x14ac:dyDescent="0.3">
      <c r="A197" s="126" t="str">
        <f>IF(ISNUMBER($G197),INDEX(PlayerDetails!$B:$B,VLOOKUP(ResultsInput!D197,TeamDeclarations!$B$3:$J$122,6+$G197)),"")</f>
        <v/>
      </c>
      <c r="B197" s="126" t="str">
        <f>IF(ISNUMBER($G197),INDEX(PlayerDetails!$B:$B,VLOOKUP(ResultsInput!E197,TeamDeclarations!$B$3:$J$122,6+$G197)),"")</f>
        <v/>
      </c>
      <c r="C197" s="126" t="str">
        <f>IF(ISNUMBER($G197),VLOOKUP(ResultsInput!C197,ResultsInput!$I$3:$L$6,4,FALSE),"")</f>
        <v/>
      </c>
      <c r="D197" s="126" t="str">
        <f t="shared" si="3"/>
        <v/>
      </c>
      <c r="E197" s="126"/>
      <c r="F197" s="126"/>
      <c r="G197" s="127" t="str">
        <f>Pairings!B197</f>
        <v/>
      </c>
    </row>
    <row r="198" spans="1:7" x14ac:dyDescent="0.3">
      <c r="A198" s="126" t="str">
        <f>IF(ISNUMBER($G198),INDEX(PlayerDetails!$B:$B,VLOOKUP(ResultsInput!D198,TeamDeclarations!$B$3:$J$122,6+$G198)),"")</f>
        <v/>
      </c>
      <c r="B198" s="126" t="str">
        <f>IF(ISNUMBER($G198),INDEX(PlayerDetails!$B:$B,VLOOKUP(ResultsInput!E198,TeamDeclarations!$B$3:$J$122,6+$G198)),"")</f>
        <v/>
      </c>
      <c r="C198" s="126" t="str">
        <f>IF(ISNUMBER($G198),VLOOKUP(ResultsInput!C198,ResultsInput!$I$3:$L$6,4,FALSE),"")</f>
        <v/>
      </c>
      <c r="D198" s="126" t="str">
        <f t="shared" si="3"/>
        <v/>
      </c>
      <c r="E198" s="126"/>
      <c r="F198" s="126"/>
      <c r="G198" s="127" t="str">
        <f>Pairings!B198</f>
        <v/>
      </c>
    </row>
    <row r="199" spans="1:7" x14ac:dyDescent="0.3">
      <c r="A199" s="126" t="str">
        <f>IF(ISNUMBER($G199),INDEX(PlayerDetails!$B:$B,VLOOKUP(ResultsInput!D199,TeamDeclarations!$B$3:$J$122,6+$G199)),"")</f>
        <v/>
      </c>
      <c r="B199" s="126" t="str">
        <f>IF(ISNUMBER($G199),INDEX(PlayerDetails!$B:$B,VLOOKUP(ResultsInput!E199,TeamDeclarations!$B$3:$J$122,6+$G199)),"")</f>
        <v/>
      </c>
      <c r="C199" s="126" t="str">
        <f>IF(ISNUMBER($G199),VLOOKUP(ResultsInput!C199,ResultsInput!$I$3:$L$6,4,FALSE),"")</f>
        <v/>
      </c>
      <c r="D199" s="126" t="str">
        <f t="shared" si="3"/>
        <v/>
      </c>
      <c r="E199" s="126"/>
      <c r="F199" s="126"/>
      <c r="G199" s="127" t="str">
        <f>Pairings!B199</f>
        <v/>
      </c>
    </row>
    <row r="200" spans="1:7" x14ac:dyDescent="0.3">
      <c r="A200" s="126" t="str">
        <f>IF(ISNUMBER($G200),INDEX(PlayerDetails!$B:$B,VLOOKUP(ResultsInput!D200,TeamDeclarations!$B$3:$J$122,6+$G200)),"")</f>
        <v/>
      </c>
      <c r="B200" s="126" t="str">
        <f>IF(ISNUMBER($G200),INDEX(PlayerDetails!$B:$B,VLOOKUP(ResultsInput!E200,TeamDeclarations!$B$3:$J$122,6+$G200)),"")</f>
        <v/>
      </c>
      <c r="C200" s="126" t="str">
        <f>IF(ISNUMBER($G200),VLOOKUP(ResultsInput!C200,ResultsInput!$I$3:$L$6,4,FALSE),"")</f>
        <v/>
      </c>
      <c r="D200" s="126" t="str">
        <f t="shared" si="3"/>
        <v/>
      </c>
      <c r="E200" s="126"/>
      <c r="F200" s="126"/>
      <c r="G200" s="127" t="str">
        <f>Pairings!B200</f>
        <v/>
      </c>
    </row>
    <row r="201" spans="1:7" x14ac:dyDescent="0.3">
      <c r="A201" s="126" t="str">
        <f>IF(ISNUMBER($G201),INDEX(PlayerDetails!$B:$B,VLOOKUP(ResultsInput!D201,TeamDeclarations!$B$3:$J$122,6+$G201)),"")</f>
        <v/>
      </c>
      <c r="B201" s="126" t="str">
        <f>IF(ISNUMBER($G201),INDEX(PlayerDetails!$B:$B,VLOOKUP(ResultsInput!E201,TeamDeclarations!$B$3:$J$122,6+$G201)),"")</f>
        <v/>
      </c>
      <c r="C201" s="126" t="str">
        <f>IF(ISNUMBER($G201),VLOOKUP(ResultsInput!C201,ResultsInput!$I$3:$L$6,4,FALSE),"")</f>
        <v/>
      </c>
      <c r="D201" s="126" t="str">
        <f t="shared" si="3"/>
        <v/>
      </c>
      <c r="E201" s="126"/>
      <c r="F201" s="126"/>
      <c r="G201" s="127" t="str">
        <f>Pairings!B201</f>
        <v/>
      </c>
    </row>
    <row r="202" spans="1:7" x14ac:dyDescent="0.3">
      <c r="A202" s="126" t="str">
        <f>IF(ISNUMBER($G202),INDEX(PlayerDetails!$B:$B,VLOOKUP(ResultsInput!D202,TeamDeclarations!$B$3:$J$122,6+$G202)),"")</f>
        <v/>
      </c>
      <c r="B202" s="126" t="str">
        <f>IF(ISNUMBER($G202),INDEX(PlayerDetails!$B:$B,VLOOKUP(ResultsInput!E202,TeamDeclarations!$B$3:$J$122,6+$G202)),"")</f>
        <v/>
      </c>
      <c r="C202" s="126" t="str">
        <f>IF(ISNUMBER($G202),VLOOKUP(ResultsInput!C202,ResultsInput!$I$3:$L$6,4,FALSE),"")</f>
        <v/>
      </c>
      <c r="D202" s="126" t="str">
        <f t="shared" si="3"/>
        <v/>
      </c>
      <c r="E202" s="126"/>
      <c r="F202" s="126"/>
      <c r="G202" s="127" t="str">
        <f>Pairings!B202</f>
        <v/>
      </c>
    </row>
    <row r="203" spans="1:7" x14ac:dyDescent="0.3">
      <c r="A203" s="126" t="str">
        <f>IF(ISNUMBER($G203),INDEX(PlayerDetails!$B:$B,VLOOKUP(ResultsInput!D203,TeamDeclarations!$B$3:$J$122,6+$G203)),"")</f>
        <v/>
      </c>
      <c r="B203" s="126" t="str">
        <f>IF(ISNUMBER($G203),INDEX(PlayerDetails!$B:$B,VLOOKUP(ResultsInput!E203,TeamDeclarations!$B$3:$J$122,6+$G203)),"")</f>
        <v/>
      </c>
      <c r="C203" s="126" t="str">
        <f>IF(ISNUMBER($G203),VLOOKUP(ResultsInput!C203,ResultsInput!$I$3:$L$6,4,FALSE),"")</f>
        <v/>
      </c>
      <c r="D203" s="126" t="str">
        <f t="shared" si="3"/>
        <v/>
      </c>
      <c r="E203" s="126"/>
      <c r="F203" s="126"/>
      <c r="G203" s="127" t="str">
        <f>Pairings!B203</f>
        <v/>
      </c>
    </row>
    <row r="204" spans="1:7" x14ac:dyDescent="0.3">
      <c r="A204" s="126" t="str">
        <f>IF(ISNUMBER($G204),INDEX(PlayerDetails!$B:$B,VLOOKUP(ResultsInput!D204,TeamDeclarations!$B$3:$J$122,6+$G204)),"")</f>
        <v/>
      </c>
      <c r="B204" s="126" t="str">
        <f>IF(ISNUMBER($G204),INDEX(PlayerDetails!$B:$B,VLOOKUP(ResultsInput!E204,TeamDeclarations!$B$3:$J$122,6+$G204)),"")</f>
        <v/>
      </c>
      <c r="C204" s="126" t="str">
        <f>IF(ISNUMBER($G204),VLOOKUP(ResultsInput!C204,ResultsInput!$I$3:$L$6,4,FALSE),"")</f>
        <v/>
      </c>
      <c r="D204" s="126" t="str">
        <f t="shared" si="3"/>
        <v/>
      </c>
      <c r="E204" s="126"/>
      <c r="F204" s="126"/>
      <c r="G204" s="127" t="str">
        <f>Pairings!B204</f>
        <v/>
      </c>
    </row>
    <row r="205" spans="1:7" x14ac:dyDescent="0.3">
      <c r="A205" s="126" t="str">
        <f>IF(ISNUMBER($G205),INDEX(PlayerDetails!$B:$B,VLOOKUP(ResultsInput!D205,TeamDeclarations!$B$3:$J$122,6+$G205)),"")</f>
        <v/>
      </c>
      <c r="B205" s="126" t="str">
        <f>IF(ISNUMBER($G205),INDEX(PlayerDetails!$B:$B,VLOOKUP(ResultsInput!E205,TeamDeclarations!$B$3:$J$122,6+$G205)),"")</f>
        <v/>
      </c>
      <c r="C205" s="126" t="str">
        <f>IF(ISNUMBER($G205),VLOOKUP(ResultsInput!C205,ResultsInput!$I$3:$L$6,4,FALSE),"")</f>
        <v/>
      </c>
      <c r="D205" s="126" t="str">
        <f t="shared" si="3"/>
        <v/>
      </c>
      <c r="E205" s="126"/>
      <c r="F205" s="126"/>
      <c r="G205" s="127" t="str">
        <f>Pairings!B205</f>
        <v/>
      </c>
    </row>
    <row r="206" spans="1:7" x14ac:dyDescent="0.3">
      <c r="A206" s="126" t="str">
        <f>IF(ISNUMBER($G206),INDEX(PlayerDetails!$B:$B,VLOOKUP(ResultsInput!D206,TeamDeclarations!$B$3:$J$122,6+$G206)),"")</f>
        <v/>
      </c>
      <c r="B206" s="126" t="str">
        <f>IF(ISNUMBER($G206),INDEX(PlayerDetails!$B:$B,VLOOKUP(ResultsInput!E206,TeamDeclarations!$B$3:$J$122,6+$G206)),"")</f>
        <v/>
      </c>
      <c r="C206" s="126" t="str">
        <f>IF(ISNUMBER($G206),VLOOKUP(ResultsInput!C206,ResultsInput!$I$3:$L$6,4,FALSE),"")</f>
        <v/>
      </c>
      <c r="D206" s="126" t="str">
        <f t="shared" si="3"/>
        <v/>
      </c>
      <c r="E206" s="126"/>
      <c r="F206" s="126"/>
      <c r="G206" s="127" t="str">
        <f>Pairings!B206</f>
        <v/>
      </c>
    </row>
    <row r="207" spans="1:7" x14ac:dyDescent="0.3">
      <c r="A207" s="126" t="str">
        <f>IF(ISNUMBER($G207),INDEX(PlayerDetails!$B:$B,VLOOKUP(ResultsInput!D207,TeamDeclarations!$B$3:$J$122,6+$G207)),"")</f>
        <v/>
      </c>
      <c r="B207" s="126" t="str">
        <f>IF(ISNUMBER($G207),INDEX(PlayerDetails!$B:$B,VLOOKUP(ResultsInput!E207,TeamDeclarations!$B$3:$J$122,6+$G207)),"")</f>
        <v/>
      </c>
      <c r="C207" s="126" t="str">
        <f>IF(ISNUMBER($G207),VLOOKUP(ResultsInput!C207,ResultsInput!$I$3:$L$6,4,FALSE),"")</f>
        <v/>
      </c>
      <c r="D207" s="126" t="str">
        <f t="shared" si="3"/>
        <v/>
      </c>
      <c r="E207" s="126"/>
      <c r="F207" s="126"/>
      <c r="G207" s="127" t="str">
        <f>Pairings!B207</f>
        <v/>
      </c>
    </row>
    <row r="208" spans="1:7" x14ac:dyDescent="0.3">
      <c r="A208" s="126" t="str">
        <f>IF(ISNUMBER($G208),INDEX(PlayerDetails!$B:$B,VLOOKUP(ResultsInput!D208,TeamDeclarations!$B$3:$J$122,6+$G208)),"")</f>
        <v/>
      </c>
      <c r="B208" s="126" t="str">
        <f>IF(ISNUMBER($G208),INDEX(PlayerDetails!$B:$B,VLOOKUP(ResultsInput!E208,TeamDeclarations!$B$3:$J$122,6+$G208)),"")</f>
        <v/>
      </c>
      <c r="C208" s="126" t="str">
        <f>IF(ISNUMBER($G208),VLOOKUP(ResultsInput!C208,ResultsInput!$I$3:$L$6,4,FALSE),"")</f>
        <v/>
      </c>
      <c r="D208" s="126" t="str">
        <f t="shared" si="3"/>
        <v/>
      </c>
      <c r="E208" s="126"/>
      <c r="F208" s="126"/>
      <c r="G208" s="127" t="str">
        <f>Pairings!B208</f>
        <v/>
      </c>
    </row>
    <row r="209" spans="1:7" x14ac:dyDescent="0.3">
      <c r="A209" s="126" t="str">
        <f>IF(ISNUMBER($G209),INDEX(PlayerDetails!$B:$B,VLOOKUP(ResultsInput!D209,TeamDeclarations!$B$3:$J$122,6+$G209)),"")</f>
        <v/>
      </c>
      <c r="B209" s="126" t="str">
        <f>IF(ISNUMBER($G209),INDEX(PlayerDetails!$B:$B,VLOOKUP(ResultsInput!E209,TeamDeclarations!$B$3:$J$122,6+$G209)),"")</f>
        <v/>
      </c>
      <c r="C209" s="126" t="str">
        <f>IF(ISNUMBER($G209),VLOOKUP(ResultsInput!C209,ResultsInput!$I$3:$L$6,4,FALSE),"")</f>
        <v/>
      </c>
      <c r="D209" s="126" t="str">
        <f t="shared" si="3"/>
        <v/>
      </c>
      <c r="E209" s="126"/>
      <c r="F209" s="126"/>
      <c r="G209" s="127" t="str">
        <f>Pairings!B209</f>
        <v/>
      </c>
    </row>
    <row r="210" spans="1:7" x14ac:dyDescent="0.3">
      <c r="A210" s="126" t="str">
        <f>IF(ISNUMBER($G210),INDEX(PlayerDetails!$B:$B,VLOOKUP(ResultsInput!D210,TeamDeclarations!$B$3:$J$122,6+$G210)),"")</f>
        <v/>
      </c>
      <c r="B210" s="126" t="str">
        <f>IF(ISNUMBER($G210),INDEX(PlayerDetails!$B:$B,VLOOKUP(ResultsInput!E210,TeamDeclarations!$B$3:$J$122,6+$G210)),"")</f>
        <v/>
      </c>
      <c r="C210" s="126" t="str">
        <f>IF(ISNUMBER($G210),VLOOKUP(ResultsInput!C210,ResultsInput!$I$3:$L$6,4,FALSE),"")</f>
        <v/>
      </c>
      <c r="D210" s="126" t="str">
        <f t="shared" si="3"/>
        <v/>
      </c>
      <c r="E210" s="126"/>
      <c r="F210" s="126"/>
      <c r="G210" s="127" t="str">
        <f>Pairings!B210</f>
        <v/>
      </c>
    </row>
    <row r="211" spans="1:7" x14ac:dyDescent="0.3">
      <c r="A211" s="126" t="str">
        <f>IF(ISNUMBER($G211),INDEX(PlayerDetails!$B:$B,VLOOKUP(ResultsInput!D211,TeamDeclarations!$B$3:$J$122,6+$G211)),"")</f>
        <v/>
      </c>
      <c r="B211" s="126" t="str">
        <f>IF(ISNUMBER($G211),INDEX(PlayerDetails!$B:$B,VLOOKUP(ResultsInput!E211,TeamDeclarations!$B$3:$J$122,6+$G211)),"")</f>
        <v/>
      </c>
      <c r="C211" s="126" t="str">
        <f>IF(ISNUMBER($G211),VLOOKUP(ResultsInput!C211,ResultsInput!$I$3:$L$6,4,FALSE),"")</f>
        <v/>
      </c>
      <c r="D211" s="126" t="str">
        <f t="shared" si="3"/>
        <v/>
      </c>
      <c r="E211" s="126"/>
      <c r="F211" s="126"/>
      <c r="G211" s="127" t="str">
        <f>Pairings!B211</f>
        <v/>
      </c>
    </row>
    <row r="212" spans="1:7" x14ac:dyDescent="0.3">
      <c r="A212" s="126" t="str">
        <f>IF(ISNUMBER($G212),INDEX(PlayerDetails!$B:$B,VLOOKUP(ResultsInput!D212,TeamDeclarations!$B$3:$J$122,6+$G212)),"")</f>
        <v/>
      </c>
      <c r="B212" s="126" t="str">
        <f>IF(ISNUMBER($G212),INDEX(PlayerDetails!$B:$B,VLOOKUP(ResultsInput!E212,TeamDeclarations!$B$3:$J$122,6+$G212)),"")</f>
        <v/>
      </c>
      <c r="C212" s="126" t="str">
        <f>IF(ISNUMBER($G212),VLOOKUP(ResultsInput!C212,ResultsInput!$I$3:$L$6,4,FALSE),"")</f>
        <v/>
      </c>
      <c r="D212" s="126" t="str">
        <f t="shared" si="3"/>
        <v/>
      </c>
      <c r="E212" s="126"/>
      <c r="F212" s="126"/>
      <c r="G212" s="127" t="str">
        <f>Pairings!B212</f>
        <v/>
      </c>
    </row>
    <row r="213" spans="1:7" x14ac:dyDescent="0.3">
      <c r="A213" s="126" t="str">
        <f>IF(ISNUMBER($G213),INDEX(PlayerDetails!$B:$B,VLOOKUP(ResultsInput!D213,TeamDeclarations!$B$3:$J$122,6+$G213)),"")</f>
        <v/>
      </c>
      <c r="B213" s="126" t="str">
        <f>IF(ISNUMBER($G213),INDEX(PlayerDetails!$B:$B,VLOOKUP(ResultsInput!E213,TeamDeclarations!$B$3:$J$122,6+$G213)),"")</f>
        <v/>
      </c>
      <c r="C213" s="126" t="str">
        <f>IF(ISNUMBER($G213),VLOOKUP(ResultsInput!C213,ResultsInput!$I$3:$L$6,4,FALSE),"")</f>
        <v/>
      </c>
      <c r="D213" s="126" t="str">
        <f t="shared" si="3"/>
        <v/>
      </c>
      <c r="E213" s="126"/>
      <c r="F213" s="126"/>
      <c r="G213" s="127" t="str">
        <f>Pairings!B213</f>
        <v/>
      </c>
    </row>
    <row r="214" spans="1:7" x14ac:dyDescent="0.3">
      <c r="A214" s="126" t="str">
        <f>IF(ISNUMBER($G214),INDEX(PlayerDetails!$B:$B,VLOOKUP(ResultsInput!D214,TeamDeclarations!$B$3:$J$122,6+$G214)),"")</f>
        <v/>
      </c>
      <c r="B214" s="126" t="str">
        <f>IF(ISNUMBER($G214),INDEX(PlayerDetails!$B:$B,VLOOKUP(ResultsInput!E214,TeamDeclarations!$B$3:$J$122,6+$G214)),"")</f>
        <v/>
      </c>
      <c r="C214" s="126" t="str">
        <f>IF(ISNUMBER($G214),VLOOKUP(ResultsInput!C214,ResultsInput!$I$3:$L$6,4,FALSE),"")</f>
        <v/>
      </c>
      <c r="D214" s="126" t="str">
        <f t="shared" si="3"/>
        <v/>
      </c>
      <c r="E214" s="126"/>
      <c r="F214" s="126"/>
      <c r="G214" s="127" t="str">
        <f>Pairings!B214</f>
        <v/>
      </c>
    </row>
    <row r="215" spans="1:7" x14ac:dyDescent="0.3">
      <c r="A215" s="126" t="str">
        <f>IF(ISNUMBER($G215),INDEX(PlayerDetails!$B:$B,VLOOKUP(ResultsInput!D215,TeamDeclarations!$B$3:$J$122,6+$G215)),"")</f>
        <v/>
      </c>
      <c r="B215" s="126" t="str">
        <f>IF(ISNUMBER($G215),INDEX(PlayerDetails!$B:$B,VLOOKUP(ResultsInput!E215,TeamDeclarations!$B$3:$J$122,6+$G215)),"")</f>
        <v/>
      </c>
      <c r="C215" s="126" t="str">
        <f>IF(ISNUMBER($G215),VLOOKUP(ResultsInput!C215,ResultsInput!$I$3:$L$6,4,FALSE),"")</f>
        <v/>
      </c>
      <c r="D215" s="126" t="str">
        <f t="shared" si="3"/>
        <v/>
      </c>
      <c r="E215" s="126"/>
      <c r="F215" s="126"/>
      <c r="G215" s="127" t="str">
        <f>Pairings!B215</f>
        <v/>
      </c>
    </row>
    <row r="216" spans="1:7" x14ac:dyDescent="0.3">
      <c r="A216" s="126" t="str">
        <f>IF(ISNUMBER($G216),INDEX(PlayerDetails!$B:$B,VLOOKUP(ResultsInput!D216,TeamDeclarations!$B$3:$J$122,6+$G216)),"")</f>
        <v/>
      </c>
      <c r="B216" s="126" t="str">
        <f>IF(ISNUMBER($G216),INDEX(PlayerDetails!$B:$B,VLOOKUP(ResultsInput!E216,TeamDeclarations!$B$3:$J$122,6+$G216)),"")</f>
        <v/>
      </c>
      <c r="C216" s="126" t="str">
        <f>IF(ISNUMBER($G216),VLOOKUP(ResultsInput!C216,ResultsInput!$I$3:$L$6,4,FALSE),"")</f>
        <v/>
      </c>
      <c r="D216" s="126" t="str">
        <f t="shared" si="3"/>
        <v/>
      </c>
      <c r="E216" s="126"/>
      <c r="F216" s="126"/>
      <c r="G216" s="127" t="str">
        <f>Pairings!B216</f>
        <v/>
      </c>
    </row>
    <row r="217" spans="1:7" x14ac:dyDescent="0.3">
      <c r="A217" s="126" t="str">
        <f>IF(ISNUMBER($G217),INDEX(PlayerDetails!$B:$B,VLOOKUP(ResultsInput!D217,TeamDeclarations!$B$3:$J$122,6+$G217)),"")</f>
        <v/>
      </c>
      <c r="B217" s="126" t="str">
        <f>IF(ISNUMBER($G217),INDEX(PlayerDetails!$B:$B,VLOOKUP(ResultsInput!E217,TeamDeclarations!$B$3:$J$122,6+$G217)),"")</f>
        <v/>
      </c>
      <c r="C217" s="126" t="str">
        <f>IF(ISNUMBER($G217),VLOOKUP(ResultsInput!C217,ResultsInput!$I$3:$L$6,4,FALSE),"")</f>
        <v/>
      </c>
      <c r="D217" s="126" t="str">
        <f t="shared" si="3"/>
        <v/>
      </c>
      <c r="E217" s="126"/>
      <c r="F217" s="126"/>
      <c r="G217" s="127" t="str">
        <f>Pairings!B217</f>
        <v/>
      </c>
    </row>
    <row r="218" spans="1:7" x14ac:dyDescent="0.3">
      <c r="A218" s="126" t="str">
        <f>IF(ISNUMBER($G218),INDEX(PlayerDetails!$B:$B,VLOOKUP(ResultsInput!D218,TeamDeclarations!$B$3:$J$122,6+$G218)),"")</f>
        <v/>
      </c>
      <c r="B218" s="126" t="str">
        <f>IF(ISNUMBER($G218),INDEX(PlayerDetails!$B:$B,VLOOKUP(ResultsInput!E218,TeamDeclarations!$B$3:$J$122,6+$G218)),"")</f>
        <v/>
      </c>
      <c r="C218" s="126" t="str">
        <f>IF(ISNUMBER($G218),VLOOKUP(ResultsInput!C218,ResultsInput!$I$3:$L$6,4,FALSE),"")</f>
        <v/>
      </c>
      <c r="D218" s="126" t="str">
        <f t="shared" si="3"/>
        <v/>
      </c>
      <c r="E218" s="126"/>
      <c r="F218" s="126"/>
      <c r="G218" s="127" t="str">
        <f>Pairings!B218</f>
        <v/>
      </c>
    </row>
    <row r="219" spans="1:7" x14ac:dyDescent="0.3">
      <c r="A219" s="126" t="str">
        <f>IF(ISNUMBER($G219),INDEX(PlayerDetails!$B:$B,VLOOKUP(ResultsInput!D219,TeamDeclarations!$B$3:$J$122,6+$G219)),"")</f>
        <v/>
      </c>
      <c r="B219" s="126" t="str">
        <f>IF(ISNUMBER($G219),INDEX(PlayerDetails!$B:$B,VLOOKUP(ResultsInput!E219,TeamDeclarations!$B$3:$J$122,6+$G219)),"")</f>
        <v/>
      </c>
      <c r="C219" s="126" t="str">
        <f>IF(ISNUMBER($G219),VLOOKUP(ResultsInput!C219,ResultsInput!$I$3:$L$6,4,FALSE),"")</f>
        <v/>
      </c>
      <c r="D219" s="126" t="str">
        <f t="shared" si="3"/>
        <v/>
      </c>
      <c r="E219" s="126"/>
      <c r="F219" s="126"/>
      <c r="G219" s="127" t="str">
        <f>Pairings!B219</f>
        <v/>
      </c>
    </row>
    <row r="220" spans="1:7" x14ac:dyDescent="0.3">
      <c r="A220" s="126" t="str">
        <f>IF(ISNUMBER($G220),INDEX(PlayerDetails!$B:$B,VLOOKUP(ResultsInput!D220,TeamDeclarations!$B$3:$J$122,6+$G220)),"")</f>
        <v/>
      </c>
      <c r="B220" s="126" t="str">
        <f>IF(ISNUMBER($G220),INDEX(PlayerDetails!$B:$B,VLOOKUP(ResultsInput!E220,TeamDeclarations!$B$3:$J$122,6+$G220)),"")</f>
        <v/>
      </c>
      <c r="C220" s="126" t="str">
        <f>IF(ISNUMBER($G220),VLOOKUP(ResultsInput!C220,ResultsInput!$I$3:$L$6,4,FALSE),"")</f>
        <v/>
      </c>
      <c r="D220" s="126" t="str">
        <f t="shared" si="3"/>
        <v/>
      </c>
      <c r="E220" s="126"/>
      <c r="F220" s="126"/>
      <c r="G220" s="127" t="str">
        <f>Pairings!B220</f>
        <v/>
      </c>
    </row>
    <row r="221" spans="1:7" x14ac:dyDescent="0.3">
      <c r="A221" s="126" t="str">
        <f>IF(ISNUMBER($G221),INDEX(PlayerDetails!$B:$B,VLOOKUP(ResultsInput!D221,TeamDeclarations!$B$3:$J$122,6+$G221)),"")</f>
        <v/>
      </c>
      <c r="B221" s="126" t="str">
        <f>IF(ISNUMBER($G221),INDEX(PlayerDetails!$B:$B,VLOOKUP(ResultsInput!E221,TeamDeclarations!$B$3:$J$122,6+$G221)),"")</f>
        <v/>
      </c>
      <c r="C221" s="126" t="str">
        <f>IF(ISNUMBER($G221),VLOOKUP(ResultsInput!C221,ResultsInput!$I$3:$L$6,4,FALSE),"")</f>
        <v/>
      </c>
      <c r="D221" s="126" t="str">
        <f t="shared" si="3"/>
        <v/>
      </c>
      <c r="E221" s="126"/>
      <c r="F221" s="126"/>
      <c r="G221" s="127" t="str">
        <f>Pairings!B221</f>
        <v/>
      </c>
    </row>
    <row r="222" spans="1:7" x14ac:dyDescent="0.3">
      <c r="A222" s="126" t="str">
        <f>IF(ISNUMBER($G222),INDEX(PlayerDetails!$B:$B,VLOOKUP(ResultsInput!D222,TeamDeclarations!$B$3:$J$122,6+$G222)),"")</f>
        <v/>
      </c>
      <c r="B222" s="126" t="str">
        <f>IF(ISNUMBER($G222),INDEX(PlayerDetails!$B:$B,VLOOKUP(ResultsInput!E222,TeamDeclarations!$B$3:$J$122,6+$G222)),"")</f>
        <v/>
      </c>
      <c r="C222" s="126" t="str">
        <f>IF(ISNUMBER($G222),VLOOKUP(ResultsInput!C222,ResultsInput!$I$3:$L$6,4,FALSE),"")</f>
        <v/>
      </c>
      <c r="D222" s="126" t="str">
        <f t="shared" si="3"/>
        <v/>
      </c>
      <c r="E222" s="126"/>
      <c r="F222" s="126"/>
      <c r="G222" s="127" t="str">
        <f>Pairings!B222</f>
        <v/>
      </c>
    </row>
    <row r="223" spans="1:7" x14ac:dyDescent="0.3">
      <c r="A223" s="126" t="str">
        <f>IF(ISNUMBER($G223),INDEX(PlayerDetails!$B:$B,VLOOKUP(ResultsInput!D223,TeamDeclarations!$B$3:$J$122,6+$G223)),"")</f>
        <v/>
      </c>
      <c r="B223" s="126" t="str">
        <f>IF(ISNUMBER($G223),INDEX(PlayerDetails!$B:$B,VLOOKUP(ResultsInput!E223,TeamDeclarations!$B$3:$J$122,6+$G223)),"")</f>
        <v/>
      </c>
      <c r="C223" s="126" t="str">
        <f>IF(ISNUMBER($G223),VLOOKUP(ResultsInput!C223,ResultsInput!$I$3:$L$6,4,FALSE),"")</f>
        <v/>
      </c>
      <c r="D223" s="126" t="str">
        <f t="shared" si="3"/>
        <v/>
      </c>
      <c r="E223" s="126"/>
      <c r="F223" s="126"/>
      <c r="G223" s="127" t="str">
        <f>Pairings!B223</f>
        <v/>
      </c>
    </row>
    <row r="224" spans="1:7" x14ac:dyDescent="0.3">
      <c r="A224" s="126" t="str">
        <f>IF(ISNUMBER($G224),INDEX(PlayerDetails!$B:$B,VLOOKUP(ResultsInput!D224,TeamDeclarations!$B$3:$J$122,6+$G224)),"")</f>
        <v/>
      </c>
      <c r="B224" s="126" t="str">
        <f>IF(ISNUMBER($G224),INDEX(PlayerDetails!$B:$B,VLOOKUP(ResultsInput!E224,TeamDeclarations!$B$3:$J$122,6+$G224)),"")</f>
        <v/>
      </c>
      <c r="C224" s="126" t="str">
        <f>IF(ISNUMBER($G224),VLOOKUP(ResultsInput!C224,ResultsInput!$I$3:$L$6,4,FALSE),"")</f>
        <v/>
      </c>
      <c r="D224" s="126" t="str">
        <f t="shared" si="3"/>
        <v/>
      </c>
      <c r="E224" s="126"/>
      <c r="F224" s="126"/>
      <c r="G224" s="127" t="str">
        <f>Pairings!B224</f>
        <v/>
      </c>
    </row>
    <row r="225" spans="1:7" x14ac:dyDescent="0.3">
      <c r="A225" s="126" t="str">
        <f>IF(ISNUMBER($G225),INDEX(PlayerDetails!$B:$B,VLOOKUP(ResultsInput!D225,TeamDeclarations!$B$3:$J$122,6+$G225)),"")</f>
        <v/>
      </c>
      <c r="B225" s="126" t="str">
        <f>IF(ISNUMBER($G225),INDEX(PlayerDetails!$B:$B,VLOOKUP(ResultsInput!E225,TeamDeclarations!$B$3:$J$122,6+$G225)),"")</f>
        <v/>
      </c>
      <c r="C225" s="126" t="str">
        <f>IF(ISNUMBER($G225),VLOOKUP(ResultsInput!C225,ResultsInput!$I$3:$L$6,4,FALSE),"")</f>
        <v/>
      </c>
      <c r="D225" s="126" t="str">
        <f t="shared" si="3"/>
        <v/>
      </c>
      <c r="E225" s="126"/>
      <c r="F225" s="126"/>
      <c r="G225" s="127" t="str">
        <f>Pairings!B225</f>
        <v/>
      </c>
    </row>
    <row r="226" spans="1:7" x14ac:dyDescent="0.3">
      <c r="A226" s="126" t="str">
        <f>IF(ISNUMBER($G226),INDEX(PlayerDetails!$B:$B,VLOOKUP(ResultsInput!D226,TeamDeclarations!$B$3:$J$122,6+$G226)),"")</f>
        <v/>
      </c>
      <c r="B226" s="126" t="str">
        <f>IF(ISNUMBER($G226),INDEX(PlayerDetails!$B:$B,VLOOKUP(ResultsInput!E226,TeamDeclarations!$B$3:$J$122,6+$G226)),"")</f>
        <v/>
      </c>
      <c r="C226" s="126" t="str">
        <f>IF(ISNUMBER($G226),VLOOKUP(ResultsInput!C226,ResultsInput!$I$3:$L$6,4,FALSE),"")</f>
        <v/>
      </c>
      <c r="D226" s="126" t="str">
        <f t="shared" si="3"/>
        <v/>
      </c>
      <c r="E226" s="126"/>
      <c r="F226" s="126"/>
      <c r="G226" s="127" t="str">
        <f>Pairings!B226</f>
        <v/>
      </c>
    </row>
    <row r="227" spans="1:7" x14ac:dyDescent="0.3">
      <c r="A227" s="126" t="str">
        <f>IF(ISNUMBER($G227),INDEX(PlayerDetails!$B:$B,VLOOKUP(ResultsInput!D227,TeamDeclarations!$B$3:$J$122,6+$G227)),"")</f>
        <v/>
      </c>
      <c r="B227" s="126" t="str">
        <f>IF(ISNUMBER($G227),INDEX(PlayerDetails!$B:$B,VLOOKUP(ResultsInput!E227,TeamDeclarations!$B$3:$J$122,6+$G227)),"")</f>
        <v/>
      </c>
      <c r="C227" s="126" t="str">
        <f>IF(ISNUMBER($G227),VLOOKUP(ResultsInput!C227,ResultsInput!$I$3:$L$6,4,FALSE),"")</f>
        <v/>
      </c>
      <c r="D227" s="126" t="str">
        <f t="shared" si="3"/>
        <v/>
      </c>
      <c r="E227" s="126"/>
      <c r="F227" s="126"/>
      <c r="G227" s="127" t="str">
        <f>Pairings!B227</f>
        <v/>
      </c>
    </row>
    <row r="228" spans="1:7" x14ac:dyDescent="0.3">
      <c r="A228" s="126" t="str">
        <f>IF(ISNUMBER($G228),INDEX(PlayerDetails!$B:$B,VLOOKUP(ResultsInput!D228,TeamDeclarations!$B$3:$J$122,6+$G228)),"")</f>
        <v/>
      </c>
      <c r="B228" s="126" t="str">
        <f>IF(ISNUMBER($G228),INDEX(PlayerDetails!$B:$B,VLOOKUP(ResultsInput!E228,TeamDeclarations!$B$3:$J$122,6+$G228)),"")</f>
        <v/>
      </c>
      <c r="C228" s="126" t="str">
        <f>IF(ISNUMBER($G228),VLOOKUP(ResultsInput!C228,ResultsInput!$I$3:$L$6,4,FALSE),"")</f>
        <v/>
      </c>
      <c r="D228" s="126" t="str">
        <f t="shared" si="3"/>
        <v/>
      </c>
      <c r="E228" s="126"/>
      <c r="F228" s="126"/>
      <c r="G228" s="127" t="str">
        <f>Pairings!B228</f>
        <v/>
      </c>
    </row>
    <row r="229" spans="1:7" x14ac:dyDescent="0.3">
      <c r="A229" s="126" t="str">
        <f>IF(ISNUMBER($G229),INDEX(PlayerDetails!$B:$B,VLOOKUP(ResultsInput!D229,TeamDeclarations!$B$3:$J$122,6+$G229)),"")</f>
        <v/>
      </c>
      <c r="B229" s="126" t="str">
        <f>IF(ISNUMBER($G229),INDEX(PlayerDetails!$B:$B,VLOOKUP(ResultsInput!E229,TeamDeclarations!$B$3:$J$122,6+$G229)),"")</f>
        <v/>
      </c>
      <c r="C229" s="126" t="str">
        <f>IF(ISNUMBER($G229),VLOOKUP(ResultsInput!C229,ResultsInput!$I$3:$L$6,4,FALSE),"")</f>
        <v/>
      </c>
      <c r="D229" s="126" t="str">
        <f t="shared" si="3"/>
        <v/>
      </c>
      <c r="E229" s="126"/>
      <c r="F229" s="126"/>
      <c r="G229" s="127" t="str">
        <f>Pairings!B229</f>
        <v/>
      </c>
    </row>
    <row r="230" spans="1:7" x14ac:dyDescent="0.3">
      <c r="A230" s="126" t="str">
        <f>IF(ISNUMBER($G230),INDEX(PlayerDetails!$B:$B,VLOOKUP(ResultsInput!D230,TeamDeclarations!$B$3:$J$122,6+$G230)),"")</f>
        <v/>
      </c>
      <c r="B230" s="126" t="str">
        <f>IF(ISNUMBER($G230),INDEX(PlayerDetails!$B:$B,VLOOKUP(ResultsInput!E230,TeamDeclarations!$B$3:$J$122,6+$G230)),"")</f>
        <v/>
      </c>
      <c r="C230" s="126" t="str">
        <f>IF(ISNUMBER($G230),VLOOKUP(ResultsInput!C230,ResultsInput!$I$3:$L$6,4,FALSE),"")</f>
        <v/>
      </c>
      <c r="D230" s="126" t="str">
        <f t="shared" si="3"/>
        <v/>
      </c>
      <c r="E230" s="126"/>
      <c r="F230" s="126"/>
      <c r="G230" s="127" t="str">
        <f>Pairings!B230</f>
        <v/>
      </c>
    </row>
    <row r="231" spans="1:7" x14ac:dyDescent="0.3">
      <c r="A231" s="126" t="str">
        <f>IF(ISNUMBER($G231),INDEX(PlayerDetails!$B:$B,VLOOKUP(ResultsInput!D231,TeamDeclarations!$B$3:$J$122,6+$G231)),"")</f>
        <v/>
      </c>
      <c r="B231" s="126" t="str">
        <f>IF(ISNUMBER($G231),INDEX(PlayerDetails!$B:$B,VLOOKUP(ResultsInput!E231,TeamDeclarations!$B$3:$J$122,6+$G231)),"")</f>
        <v/>
      </c>
      <c r="C231" s="126" t="str">
        <f>IF(ISNUMBER($G231),VLOOKUP(ResultsInput!C231,ResultsInput!$I$3:$L$6,4,FALSE),"")</f>
        <v/>
      </c>
      <c r="D231" s="126" t="str">
        <f t="shared" si="3"/>
        <v/>
      </c>
      <c r="E231" s="126"/>
      <c r="F231" s="126"/>
      <c r="G231" s="127" t="str">
        <f>Pairings!B231</f>
        <v/>
      </c>
    </row>
    <row r="232" spans="1:7" x14ac:dyDescent="0.3">
      <c r="A232" s="126" t="str">
        <f>IF(ISNUMBER($G232),INDEX(PlayerDetails!$B:$B,VLOOKUP(ResultsInput!D232,TeamDeclarations!$B$3:$J$122,6+$G232)),"")</f>
        <v/>
      </c>
      <c r="B232" s="126" t="str">
        <f>IF(ISNUMBER($G232),INDEX(PlayerDetails!$B:$B,VLOOKUP(ResultsInput!E232,TeamDeclarations!$B$3:$J$122,6+$G232)),"")</f>
        <v/>
      </c>
      <c r="C232" s="126" t="str">
        <f>IF(ISNUMBER($G232),VLOOKUP(ResultsInput!C232,ResultsInput!$I$3:$L$6,4,FALSE),"")</f>
        <v/>
      </c>
      <c r="D232" s="126" t="str">
        <f t="shared" si="3"/>
        <v/>
      </c>
      <c r="E232" s="126"/>
      <c r="F232" s="126"/>
      <c r="G232" s="127" t="str">
        <f>Pairings!B232</f>
        <v/>
      </c>
    </row>
    <row r="233" spans="1:7" x14ac:dyDescent="0.3">
      <c r="A233" s="126" t="str">
        <f>IF(ISNUMBER($G233),INDEX(PlayerDetails!$B:$B,VLOOKUP(ResultsInput!D233,TeamDeclarations!$B$3:$J$122,6+$G233)),"")</f>
        <v/>
      </c>
      <c r="B233" s="126" t="str">
        <f>IF(ISNUMBER($G233),INDEX(PlayerDetails!$B:$B,VLOOKUP(ResultsInput!E233,TeamDeclarations!$B$3:$J$122,6+$G233)),"")</f>
        <v/>
      </c>
      <c r="C233" s="126" t="str">
        <f>IF(ISNUMBER($G233),VLOOKUP(ResultsInput!C233,ResultsInput!$I$3:$L$6,4,FALSE),"")</f>
        <v/>
      </c>
      <c r="D233" s="126" t="str">
        <f t="shared" si="3"/>
        <v/>
      </c>
      <c r="E233" s="126"/>
      <c r="F233" s="126"/>
      <c r="G233" s="127" t="str">
        <f>Pairings!B233</f>
        <v/>
      </c>
    </row>
    <row r="234" spans="1:7" x14ac:dyDescent="0.3">
      <c r="A234" s="126" t="str">
        <f>IF(ISNUMBER($G234),INDEX(PlayerDetails!$B:$B,VLOOKUP(ResultsInput!D234,TeamDeclarations!$B$3:$J$122,6+$G234)),"")</f>
        <v/>
      </c>
      <c r="B234" s="126" t="str">
        <f>IF(ISNUMBER($G234),INDEX(PlayerDetails!$B:$B,VLOOKUP(ResultsInput!E234,TeamDeclarations!$B$3:$J$122,6+$G234)),"")</f>
        <v/>
      </c>
      <c r="C234" s="126" t="str">
        <f>IF(ISNUMBER($G234),VLOOKUP(ResultsInput!C234,ResultsInput!$I$3:$L$6,4,FALSE),"")</f>
        <v/>
      </c>
      <c r="D234" s="126" t="str">
        <f t="shared" si="3"/>
        <v/>
      </c>
      <c r="E234" s="126"/>
      <c r="F234" s="126"/>
      <c r="G234" s="127" t="str">
        <f>Pairings!B234</f>
        <v/>
      </c>
    </row>
    <row r="235" spans="1:7" x14ac:dyDescent="0.3">
      <c r="A235" s="126" t="str">
        <f>IF(ISNUMBER($G235),INDEX(PlayerDetails!$B:$B,VLOOKUP(ResultsInput!D235,TeamDeclarations!$B$3:$J$122,6+$G235)),"")</f>
        <v/>
      </c>
      <c r="B235" s="126" t="str">
        <f>IF(ISNUMBER($G235),INDEX(PlayerDetails!$B:$B,VLOOKUP(ResultsInput!E235,TeamDeclarations!$B$3:$J$122,6+$G235)),"")</f>
        <v/>
      </c>
      <c r="C235" s="126" t="str">
        <f>IF(ISNUMBER($G235),VLOOKUP(ResultsInput!C235,ResultsInput!$I$3:$L$6,4,FALSE),"")</f>
        <v/>
      </c>
      <c r="D235" s="126" t="str">
        <f t="shared" si="3"/>
        <v/>
      </c>
      <c r="E235" s="126"/>
      <c r="F235" s="126"/>
      <c r="G235" s="127" t="str">
        <f>Pairings!B235</f>
        <v/>
      </c>
    </row>
    <row r="236" spans="1:7" x14ac:dyDescent="0.3">
      <c r="A236" s="126" t="str">
        <f>IF(ISNUMBER($G236),INDEX(PlayerDetails!$B:$B,VLOOKUP(ResultsInput!D236,TeamDeclarations!$B$3:$J$122,6+$G236)),"")</f>
        <v/>
      </c>
      <c r="B236" s="126" t="str">
        <f>IF(ISNUMBER($G236),INDEX(PlayerDetails!$B:$B,VLOOKUP(ResultsInput!E236,TeamDeclarations!$B$3:$J$122,6+$G236)),"")</f>
        <v/>
      </c>
      <c r="C236" s="126" t="str">
        <f>IF(ISNUMBER($G236),VLOOKUP(ResultsInput!C236,ResultsInput!$I$3:$L$6,4,FALSE),"")</f>
        <v/>
      </c>
      <c r="D236" s="126" t="str">
        <f t="shared" si="3"/>
        <v/>
      </c>
      <c r="E236" s="126"/>
      <c r="F236" s="126"/>
      <c r="G236" s="127" t="str">
        <f>Pairings!B236</f>
        <v/>
      </c>
    </row>
    <row r="237" spans="1:7" x14ac:dyDescent="0.3">
      <c r="A237" s="126" t="str">
        <f>IF(ISNUMBER($G237),INDEX(PlayerDetails!$B:$B,VLOOKUP(ResultsInput!D237,TeamDeclarations!$B$3:$J$122,6+$G237)),"")</f>
        <v/>
      </c>
      <c r="B237" s="126" t="str">
        <f>IF(ISNUMBER($G237),INDEX(PlayerDetails!$B:$B,VLOOKUP(ResultsInput!E237,TeamDeclarations!$B$3:$J$122,6+$G237)),"")</f>
        <v/>
      </c>
      <c r="C237" s="126" t="str">
        <f>IF(ISNUMBER($G237),VLOOKUP(ResultsInput!C237,ResultsInput!$I$3:$L$6,4,FALSE),"")</f>
        <v/>
      </c>
      <c r="D237" s="126" t="str">
        <f t="shared" si="3"/>
        <v/>
      </c>
      <c r="E237" s="126"/>
      <c r="F237" s="126"/>
      <c r="G237" s="127" t="str">
        <f>Pairings!B237</f>
        <v/>
      </c>
    </row>
    <row r="238" spans="1:7" x14ac:dyDescent="0.3">
      <c r="A238" s="126" t="str">
        <f>IF(ISNUMBER($G238),INDEX(PlayerDetails!$B:$B,VLOOKUP(ResultsInput!D238,TeamDeclarations!$B$3:$J$122,6+$G238)),"")</f>
        <v/>
      </c>
      <c r="B238" s="126" t="str">
        <f>IF(ISNUMBER($G238),INDEX(PlayerDetails!$B:$B,VLOOKUP(ResultsInput!E238,TeamDeclarations!$B$3:$J$122,6+$G238)),"")</f>
        <v/>
      </c>
      <c r="C238" s="126" t="str">
        <f>IF(ISNUMBER($G238),VLOOKUP(ResultsInput!C238,ResultsInput!$I$3:$L$6,4,FALSE),"")</f>
        <v/>
      </c>
      <c r="D238" s="126" t="str">
        <f t="shared" si="3"/>
        <v/>
      </c>
      <c r="E238" s="126"/>
      <c r="F238" s="126"/>
      <c r="G238" s="127" t="str">
        <f>Pairings!B238</f>
        <v/>
      </c>
    </row>
    <row r="239" spans="1:7" x14ac:dyDescent="0.3">
      <c r="A239" s="126" t="str">
        <f>IF(ISNUMBER($G239),INDEX(PlayerDetails!$B:$B,VLOOKUP(ResultsInput!D239,TeamDeclarations!$B$3:$J$122,6+$G239)),"")</f>
        <v/>
      </c>
      <c r="B239" s="126" t="str">
        <f>IF(ISNUMBER($G239),INDEX(PlayerDetails!$B:$B,VLOOKUP(ResultsInput!E239,TeamDeclarations!$B$3:$J$122,6+$G239)),"")</f>
        <v/>
      </c>
      <c r="C239" s="126" t="str">
        <f>IF(ISNUMBER($G239),VLOOKUP(ResultsInput!C239,ResultsInput!$I$3:$L$6,4,FALSE),"")</f>
        <v/>
      </c>
      <c r="D239" s="126" t="str">
        <f t="shared" si="3"/>
        <v/>
      </c>
      <c r="E239" s="126"/>
      <c r="F239" s="126"/>
      <c r="G239" s="127" t="str">
        <f>Pairings!B239</f>
        <v/>
      </c>
    </row>
    <row r="240" spans="1:7" x14ac:dyDescent="0.3">
      <c r="A240" s="126" t="str">
        <f>IF(ISNUMBER($G240),INDEX(PlayerDetails!$B:$B,VLOOKUP(ResultsInput!D240,TeamDeclarations!$B$3:$J$122,6+$G240)),"")</f>
        <v/>
      </c>
      <c r="B240" s="126" t="str">
        <f>IF(ISNUMBER($G240),INDEX(PlayerDetails!$B:$B,VLOOKUP(ResultsInput!E240,TeamDeclarations!$B$3:$J$122,6+$G240)),"")</f>
        <v/>
      </c>
      <c r="C240" s="126" t="str">
        <f>IF(ISNUMBER($G240),VLOOKUP(ResultsInput!C240,ResultsInput!$I$3:$L$6,4,FALSE),"")</f>
        <v/>
      </c>
      <c r="D240" s="126" t="str">
        <f t="shared" si="3"/>
        <v/>
      </c>
      <c r="E240" s="126"/>
      <c r="F240" s="126"/>
      <c r="G240" s="127" t="str">
        <f>Pairings!B240</f>
        <v/>
      </c>
    </row>
    <row r="241" spans="1:7" x14ac:dyDescent="0.3">
      <c r="A241" s="126" t="str">
        <f>IF(ISNUMBER($G241),INDEX(PlayerDetails!$B:$B,VLOOKUP(ResultsInput!D241,TeamDeclarations!$B$3:$J$122,6+$G241)),"")</f>
        <v/>
      </c>
      <c r="B241" s="126" t="str">
        <f>IF(ISNUMBER($G241),INDEX(PlayerDetails!$B:$B,VLOOKUP(ResultsInput!E241,TeamDeclarations!$B$3:$J$122,6+$G241)),"")</f>
        <v/>
      </c>
      <c r="C241" s="126" t="str">
        <f>IF(ISNUMBER($G241),VLOOKUP(ResultsInput!C241,ResultsInput!$I$3:$L$6,4,FALSE),"")</f>
        <v/>
      </c>
      <c r="D241" s="126" t="str">
        <f t="shared" si="3"/>
        <v/>
      </c>
      <c r="E241" s="126"/>
      <c r="F241" s="126"/>
      <c r="G241" s="127" t="str">
        <f>Pairings!B241</f>
        <v/>
      </c>
    </row>
    <row r="242" spans="1:7" x14ac:dyDescent="0.3">
      <c r="A242" s="126" t="str">
        <f>IF(ISNUMBER($G242),INDEX(PlayerDetails!$B:$B,VLOOKUP(ResultsInput!D242,TeamDeclarations!$B$3:$J$122,6+$G242)),"")</f>
        <v/>
      </c>
      <c r="B242" s="126" t="str">
        <f>IF(ISNUMBER($G242),INDEX(PlayerDetails!$B:$B,VLOOKUP(ResultsInput!E242,TeamDeclarations!$B$3:$J$122,6+$G242)),"")</f>
        <v/>
      </c>
      <c r="C242" s="126" t="str">
        <f>IF(ISNUMBER($G242),VLOOKUP(ResultsInput!C242,ResultsInput!$I$3:$L$6,4,FALSE),"")</f>
        <v/>
      </c>
      <c r="D242" s="126" t="str">
        <f t="shared" si="3"/>
        <v/>
      </c>
      <c r="E242" s="126"/>
      <c r="F242" s="126"/>
      <c r="G242" s="127" t="str">
        <f>Pairings!B242</f>
        <v/>
      </c>
    </row>
    <row r="243" spans="1:7" x14ac:dyDescent="0.3">
      <c r="A243" s="126" t="str">
        <f>IF(ISNUMBER($G243),INDEX(PlayerDetails!$B:$B,VLOOKUP(ResultsInput!D243,TeamDeclarations!$B$3:$J$122,6+$G243)),"")</f>
        <v/>
      </c>
      <c r="B243" s="126" t="str">
        <f>IF(ISNUMBER($G243),INDEX(PlayerDetails!$B:$B,VLOOKUP(ResultsInput!E243,TeamDeclarations!$B$3:$J$122,6+$G243)),"")</f>
        <v/>
      </c>
      <c r="C243" s="126" t="str">
        <f>IF(ISNUMBER($G243),VLOOKUP(ResultsInput!C243,ResultsInput!$I$3:$L$6,4,FALSE),"")</f>
        <v/>
      </c>
      <c r="D243" s="126" t="str">
        <f t="shared" si="3"/>
        <v/>
      </c>
      <c r="E243" s="126"/>
      <c r="F243" s="126"/>
      <c r="G243" s="127" t="str">
        <f>Pairings!B243</f>
        <v/>
      </c>
    </row>
    <row r="244" spans="1:7" x14ac:dyDescent="0.3">
      <c r="A244" s="126" t="str">
        <f>IF(ISNUMBER($G244),INDEX(PlayerDetails!$B:$B,VLOOKUP(ResultsInput!D244,TeamDeclarations!$B$3:$J$122,6+$G244)),"")</f>
        <v/>
      </c>
      <c r="B244" s="126" t="str">
        <f>IF(ISNUMBER($G244),INDEX(PlayerDetails!$B:$B,VLOOKUP(ResultsInput!E244,TeamDeclarations!$B$3:$J$122,6+$G244)),"")</f>
        <v/>
      </c>
      <c r="C244" s="126" t="str">
        <f>IF(ISNUMBER($G244),VLOOKUP(ResultsInput!C244,ResultsInput!$I$3:$L$6,4,FALSE),"")</f>
        <v/>
      </c>
      <c r="D244" s="126" t="str">
        <f t="shared" si="3"/>
        <v/>
      </c>
      <c r="E244" s="126"/>
      <c r="F244" s="126"/>
      <c r="G244" s="127" t="str">
        <f>Pairings!B244</f>
        <v/>
      </c>
    </row>
    <row r="245" spans="1:7" x14ac:dyDescent="0.3">
      <c r="A245" s="126" t="str">
        <f>IF(ISNUMBER($G245),INDEX(PlayerDetails!$B:$B,VLOOKUP(ResultsInput!D245,TeamDeclarations!$B$3:$J$122,6+$G245)),"")</f>
        <v/>
      </c>
      <c r="B245" s="126" t="str">
        <f>IF(ISNUMBER($G245),INDEX(PlayerDetails!$B:$B,VLOOKUP(ResultsInput!E245,TeamDeclarations!$B$3:$J$122,6+$G245)),"")</f>
        <v/>
      </c>
      <c r="C245" s="126" t="str">
        <f>IF(ISNUMBER($G245),VLOOKUP(ResultsInput!C245,ResultsInput!$I$3:$L$6,4,FALSE),"")</f>
        <v/>
      </c>
      <c r="D245" s="126" t="str">
        <f t="shared" si="3"/>
        <v/>
      </c>
      <c r="E245" s="126"/>
      <c r="F245" s="126"/>
      <c r="G245" s="127" t="str">
        <f>Pairings!B245</f>
        <v/>
      </c>
    </row>
    <row r="246" spans="1:7" x14ac:dyDescent="0.3">
      <c r="A246" s="126" t="str">
        <f>IF(ISNUMBER($G246),INDEX(PlayerDetails!$B:$B,VLOOKUP(ResultsInput!D246,TeamDeclarations!$B$3:$J$122,6+$G246)),"")</f>
        <v/>
      </c>
      <c r="B246" s="126" t="str">
        <f>IF(ISNUMBER($G246),INDEX(PlayerDetails!$B:$B,VLOOKUP(ResultsInput!E246,TeamDeclarations!$B$3:$J$122,6+$G246)),"")</f>
        <v/>
      </c>
      <c r="C246" s="126" t="str">
        <f>IF(ISNUMBER($G246),VLOOKUP(ResultsInput!C246,ResultsInput!$I$3:$L$6,4,FALSE),"")</f>
        <v/>
      </c>
      <c r="D246" s="126" t="str">
        <f t="shared" si="3"/>
        <v/>
      </c>
      <c r="E246" s="126"/>
      <c r="F246" s="126"/>
      <c r="G246" s="127" t="str">
        <f>Pairings!B246</f>
        <v/>
      </c>
    </row>
    <row r="247" spans="1:7" x14ac:dyDescent="0.3">
      <c r="A247" s="126" t="str">
        <f>IF(ISNUMBER($G247),INDEX(PlayerDetails!$B:$B,VLOOKUP(ResultsInput!D247,TeamDeclarations!$B$3:$J$122,6+$G247)),"")</f>
        <v/>
      </c>
      <c r="B247" s="126" t="str">
        <f>IF(ISNUMBER($G247),INDEX(PlayerDetails!$B:$B,VLOOKUP(ResultsInput!E247,TeamDeclarations!$B$3:$J$122,6+$G247)),"")</f>
        <v/>
      </c>
      <c r="C247" s="126" t="str">
        <f>IF(ISNUMBER($G247),VLOOKUP(ResultsInput!C247,ResultsInput!$I$3:$L$6,4,FALSE),"")</f>
        <v/>
      </c>
      <c r="D247" s="126" t="str">
        <f t="shared" si="3"/>
        <v/>
      </c>
      <c r="E247" s="126"/>
      <c r="F247" s="126"/>
      <c r="G247" s="127" t="str">
        <f>Pairings!B247</f>
        <v/>
      </c>
    </row>
    <row r="248" spans="1:7" x14ac:dyDescent="0.3">
      <c r="A248" s="126" t="str">
        <f>IF(ISNUMBER($G248),INDEX(PlayerDetails!$B:$B,VLOOKUP(ResultsInput!D248,TeamDeclarations!$B$3:$J$122,6+$G248)),"")</f>
        <v/>
      </c>
      <c r="B248" s="126" t="str">
        <f>IF(ISNUMBER($G248),INDEX(PlayerDetails!$B:$B,VLOOKUP(ResultsInput!E248,TeamDeclarations!$B$3:$J$122,6+$G248)),"")</f>
        <v/>
      </c>
      <c r="C248" s="126" t="str">
        <f>IF(ISNUMBER($G248),VLOOKUP(ResultsInput!C248,ResultsInput!$I$3:$L$6,4,FALSE),"")</f>
        <v/>
      </c>
      <c r="D248" s="126" t="str">
        <f t="shared" si="3"/>
        <v/>
      </c>
      <c r="E248" s="126"/>
      <c r="F248" s="126"/>
      <c r="G248" s="127" t="str">
        <f>Pairings!B248</f>
        <v/>
      </c>
    </row>
    <row r="249" spans="1:7" x14ac:dyDescent="0.3">
      <c r="A249" s="126" t="str">
        <f>IF(ISNUMBER($G249),INDEX(PlayerDetails!$B:$B,VLOOKUP(ResultsInput!D249,TeamDeclarations!$B$3:$J$122,6+$G249)),"")</f>
        <v/>
      </c>
      <c r="B249" s="126" t="str">
        <f>IF(ISNUMBER($G249),INDEX(PlayerDetails!$B:$B,VLOOKUP(ResultsInput!E249,TeamDeclarations!$B$3:$J$122,6+$G249)),"")</f>
        <v/>
      </c>
      <c r="C249" s="126" t="str">
        <f>IF(ISNUMBER($G249),VLOOKUP(ResultsInput!C249,ResultsInput!$I$3:$L$6,4,FALSE),"")</f>
        <v/>
      </c>
      <c r="D249" s="126" t="str">
        <f t="shared" si="3"/>
        <v/>
      </c>
      <c r="E249" s="126"/>
      <c r="F249" s="126"/>
      <c r="G249" s="127" t="str">
        <f>Pairings!B249</f>
        <v/>
      </c>
    </row>
    <row r="250" spans="1:7" x14ac:dyDescent="0.3">
      <c r="A250" s="126" t="str">
        <f>IF(ISNUMBER($G250),INDEX(PlayerDetails!$B:$B,VLOOKUP(ResultsInput!D250,TeamDeclarations!$B$3:$J$122,6+$G250)),"")</f>
        <v/>
      </c>
      <c r="B250" s="126" t="str">
        <f>IF(ISNUMBER($G250),INDEX(PlayerDetails!$B:$B,VLOOKUP(ResultsInput!E250,TeamDeclarations!$B$3:$J$122,6+$G250)),"")</f>
        <v/>
      </c>
      <c r="C250" s="126" t="str">
        <f>IF(ISNUMBER($G250),VLOOKUP(ResultsInput!C250,ResultsInput!$I$3:$L$6,4,FALSE),"")</f>
        <v/>
      </c>
      <c r="D250" s="126" t="str">
        <f t="shared" si="3"/>
        <v/>
      </c>
      <c r="E250" s="126"/>
      <c r="F250" s="126"/>
      <c r="G250" s="127" t="str">
        <f>Pairings!B250</f>
        <v/>
      </c>
    </row>
    <row r="251" spans="1:7" x14ac:dyDescent="0.3">
      <c r="A251" s="126" t="str">
        <f>IF(ISNUMBER($G251),INDEX(PlayerDetails!$B:$B,VLOOKUP(ResultsInput!D251,TeamDeclarations!$B$3:$J$122,6+$G251)),"")</f>
        <v/>
      </c>
      <c r="B251" s="126" t="str">
        <f>IF(ISNUMBER($G251),INDEX(PlayerDetails!$B:$B,VLOOKUP(ResultsInput!E251,TeamDeclarations!$B$3:$J$122,6+$G251)),"")</f>
        <v/>
      </c>
      <c r="C251" s="126" t="str">
        <f>IF(ISNUMBER($G251),VLOOKUP(ResultsInput!C251,ResultsInput!$I$3:$L$6,4,FALSE),"")</f>
        <v/>
      </c>
      <c r="D251" s="126" t="str">
        <f t="shared" si="3"/>
        <v/>
      </c>
      <c r="E251" s="126"/>
      <c r="F251" s="126"/>
      <c r="G251" s="127" t="str">
        <f>Pairings!B251</f>
        <v/>
      </c>
    </row>
    <row r="252" spans="1:7" x14ac:dyDescent="0.3">
      <c r="A252" s="126" t="str">
        <f>IF(ISNUMBER($G252),INDEX(PlayerDetails!$B:$B,VLOOKUP(ResultsInput!D252,TeamDeclarations!$B$3:$J$122,6+$G252)),"")</f>
        <v/>
      </c>
      <c r="B252" s="126" t="str">
        <f>IF(ISNUMBER($G252),INDEX(PlayerDetails!$B:$B,VLOOKUP(ResultsInput!E252,TeamDeclarations!$B$3:$J$122,6+$G252)),"")</f>
        <v/>
      </c>
      <c r="C252" s="126" t="str">
        <f>IF(ISNUMBER($G252),VLOOKUP(ResultsInput!C252,ResultsInput!$I$3:$L$6,4,FALSE),"")</f>
        <v/>
      </c>
      <c r="D252" s="126" t="str">
        <f t="shared" si="3"/>
        <v/>
      </c>
      <c r="E252" s="126"/>
      <c r="F252" s="126"/>
      <c r="G252" s="127" t="str">
        <f>Pairings!B252</f>
        <v/>
      </c>
    </row>
    <row r="253" spans="1:7" x14ac:dyDescent="0.3">
      <c r="A253" s="126" t="str">
        <f>IF(ISNUMBER($G253),INDEX(PlayerDetails!$B:$B,VLOOKUP(ResultsInput!D253,TeamDeclarations!$B$3:$J$122,6+$G253)),"")</f>
        <v/>
      </c>
      <c r="B253" s="126" t="str">
        <f>IF(ISNUMBER($G253),INDEX(PlayerDetails!$B:$B,VLOOKUP(ResultsInput!E253,TeamDeclarations!$B$3:$J$122,6+$G253)),"")</f>
        <v/>
      </c>
      <c r="C253" s="126" t="str">
        <f>IF(ISNUMBER($G253),VLOOKUP(ResultsInput!C253,ResultsInput!$I$3:$L$6,4,FALSE),"")</f>
        <v/>
      </c>
      <c r="D253" s="126" t="str">
        <f t="shared" si="3"/>
        <v/>
      </c>
      <c r="E253" s="126"/>
      <c r="F253" s="126"/>
      <c r="G253" s="127" t="str">
        <f>Pairings!B253</f>
        <v/>
      </c>
    </row>
    <row r="254" spans="1:7" x14ac:dyDescent="0.3">
      <c r="A254" s="126" t="str">
        <f>IF(ISNUMBER($G254),INDEX(PlayerDetails!$B:$B,VLOOKUP(ResultsInput!D254,TeamDeclarations!$B$3:$J$122,6+$G254)),"")</f>
        <v/>
      </c>
      <c r="B254" s="126" t="str">
        <f>IF(ISNUMBER($G254),INDEX(PlayerDetails!$B:$B,VLOOKUP(ResultsInput!E254,TeamDeclarations!$B$3:$J$122,6+$G254)),"")</f>
        <v/>
      </c>
      <c r="C254" s="126" t="str">
        <f>IF(ISNUMBER($G254),VLOOKUP(ResultsInput!C254,ResultsInput!$I$3:$L$6,4,FALSE),"")</f>
        <v/>
      </c>
      <c r="D254" s="126" t="str">
        <f t="shared" si="3"/>
        <v/>
      </c>
      <c r="E254" s="126"/>
      <c r="F254" s="126"/>
      <c r="G254" s="127" t="str">
        <f>Pairings!B254</f>
        <v/>
      </c>
    </row>
    <row r="255" spans="1:7" x14ac:dyDescent="0.3">
      <c r="A255" s="126" t="str">
        <f>IF(ISNUMBER($G255),INDEX(PlayerDetails!$B:$B,VLOOKUP(ResultsInput!D255,TeamDeclarations!$B$3:$J$122,6+$G255)),"")</f>
        <v/>
      </c>
      <c r="B255" s="126" t="str">
        <f>IF(ISNUMBER($G255),INDEX(PlayerDetails!$B:$B,VLOOKUP(ResultsInput!E255,TeamDeclarations!$B$3:$J$122,6+$G255)),"")</f>
        <v/>
      </c>
      <c r="C255" s="126" t="str">
        <f>IF(ISNUMBER($G255),VLOOKUP(ResultsInput!C255,ResultsInput!$I$3:$L$6,4,FALSE),"")</f>
        <v/>
      </c>
      <c r="D255" s="126" t="str">
        <f t="shared" si="3"/>
        <v/>
      </c>
      <c r="E255" s="126"/>
      <c r="F255" s="126"/>
      <c r="G255" s="127" t="str">
        <f>Pairings!B255</f>
        <v/>
      </c>
    </row>
    <row r="256" spans="1:7" x14ac:dyDescent="0.3">
      <c r="A256" s="126" t="str">
        <f>IF(ISNUMBER($G256),INDEX(PlayerDetails!$B:$B,VLOOKUP(ResultsInput!D256,TeamDeclarations!$B$3:$J$122,6+$G256)),"")</f>
        <v/>
      </c>
      <c r="B256" s="126" t="str">
        <f>IF(ISNUMBER($G256),INDEX(PlayerDetails!$B:$B,VLOOKUP(ResultsInput!E256,TeamDeclarations!$B$3:$J$122,6+$G256)),"")</f>
        <v/>
      </c>
      <c r="C256" s="126" t="str">
        <f>IF(ISNUMBER($G256),VLOOKUP(ResultsInput!C256,ResultsInput!$I$3:$L$6,4,FALSE),"")</f>
        <v/>
      </c>
      <c r="D256" s="126" t="str">
        <f t="shared" si="3"/>
        <v/>
      </c>
      <c r="E256" s="126"/>
      <c r="F256" s="126"/>
      <c r="G256" s="127" t="str">
        <f>Pairings!B256</f>
        <v/>
      </c>
    </row>
    <row r="257" spans="1:7" x14ac:dyDescent="0.3">
      <c r="A257" s="126" t="str">
        <f>IF(ISNUMBER($G257),INDEX(PlayerDetails!$B:$B,VLOOKUP(ResultsInput!D257,TeamDeclarations!$B$3:$J$122,6+$G257)),"")</f>
        <v/>
      </c>
      <c r="B257" s="126" t="str">
        <f>IF(ISNUMBER($G257),INDEX(PlayerDetails!$B:$B,VLOOKUP(ResultsInput!E257,TeamDeclarations!$B$3:$J$122,6+$G257)),"")</f>
        <v/>
      </c>
      <c r="C257" s="126" t="str">
        <f>IF(ISNUMBER($G257),VLOOKUP(ResultsInput!C257,ResultsInput!$I$3:$L$6,4,FALSE),"")</f>
        <v/>
      </c>
      <c r="D257" s="126" t="str">
        <f t="shared" si="3"/>
        <v/>
      </c>
      <c r="E257" s="126"/>
      <c r="F257" s="126"/>
      <c r="G257" s="127" t="str">
        <f>Pairings!B257</f>
        <v/>
      </c>
    </row>
    <row r="258" spans="1:7" x14ac:dyDescent="0.3">
      <c r="A258" s="126" t="str">
        <f>IF(ISNUMBER($G258),INDEX(PlayerDetails!$B:$B,VLOOKUP(ResultsInput!D258,TeamDeclarations!$B$3:$J$122,6+$G258)),"")</f>
        <v/>
      </c>
      <c r="B258" s="126" t="str">
        <f>IF(ISNUMBER($G258),INDEX(PlayerDetails!$B:$B,VLOOKUP(ResultsInput!E258,TeamDeclarations!$B$3:$J$122,6+$G258)),"")</f>
        <v/>
      </c>
      <c r="C258" s="126" t="str">
        <f>IF(ISNUMBER($G258),VLOOKUP(ResultsInput!C258,ResultsInput!$I$3:$L$6,4,FALSE),"")</f>
        <v/>
      </c>
      <c r="D258" s="126" t="str">
        <f t="shared" ref="D258:D321" si="4">IF(ISNUMBER($G258),"W","")</f>
        <v/>
      </c>
      <c r="E258" s="126"/>
      <c r="F258" s="126"/>
      <c r="G258" s="127" t="str">
        <f>Pairings!B258</f>
        <v/>
      </c>
    </row>
    <row r="259" spans="1:7" x14ac:dyDescent="0.3">
      <c r="A259" s="126" t="str">
        <f>IF(ISNUMBER($G259),INDEX(PlayerDetails!$B:$B,VLOOKUP(ResultsInput!D259,TeamDeclarations!$B$3:$J$122,6+$G259)),"")</f>
        <v/>
      </c>
      <c r="B259" s="126" t="str">
        <f>IF(ISNUMBER($G259),INDEX(PlayerDetails!$B:$B,VLOOKUP(ResultsInput!E259,TeamDeclarations!$B$3:$J$122,6+$G259)),"")</f>
        <v/>
      </c>
      <c r="C259" s="126" t="str">
        <f>IF(ISNUMBER($G259),VLOOKUP(ResultsInput!C259,ResultsInput!$I$3:$L$6,4,FALSE),"")</f>
        <v/>
      </c>
      <c r="D259" s="126" t="str">
        <f t="shared" si="4"/>
        <v/>
      </c>
      <c r="E259" s="126"/>
      <c r="F259" s="126"/>
      <c r="G259" s="127" t="str">
        <f>Pairings!B259</f>
        <v/>
      </c>
    </row>
    <row r="260" spans="1:7" x14ac:dyDescent="0.3">
      <c r="A260" s="126" t="str">
        <f>IF(ISNUMBER($G260),INDEX(PlayerDetails!$B:$B,VLOOKUP(ResultsInput!D260,TeamDeclarations!$B$3:$J$122,6+$G260)),"")</f>
        <v/>
      </c>
      <c r="B260" s="126" t="str">
        <f>IF(ISNUMBER($G260),INDEX(PlayerDetails!$B:$B,VLOOKUP(ResultsInput!E260,TeamDeclarations!$B$3:$J$122,6+$G260)),"")</f>
        <v/>
      </c>
      <c r="C260" s="126" t="str">
        <f>IF(ISNUMBER($G260),VLOOKUP(ResultsInput!C260,ResultsInput!$I$3:$L$6,4,FALSE),"")</f>
        <v/>
      </c>
      <c r="D260" s="126" t="str">
        <f t="shared" si="4"/>
        <v/>
      </c>
      <c r="E260" s="126"/>
      <c r="F260" s="126"/>
      <c r="G260" s="127" t="str">
        <f>Pairings!B260</f>
        <v/>
      </c>
    </row>
    <row r="261" spans="1:7" x14ac:dyDescent="0.3">
      <c r="A261" s="126" t="str">
        <f>IF(ISNUMBER($G261),INDEX(PlayerDetails!$B:$B,VLOOKUP(ResultsInput!D261,TeamDeclarations!$B$3:$J$122,6+$G261)),"")</f>
        <v/>
      </c>
      <c r="B261" s="126" t="str">
        <f>IF(ISNUMBER($G261),INDEX(PlayerDetails!$B:$B,VLOOKUP(ResultsInput!E261,TeamDeclarations!$B$3:$J$122,6+$G261)),"")</f>
        <v/>
      </c>
      <c r="C261" s="126" t="str">
        <f>IF(ISNUMBER($G261),VLOOKUP(ResultsInput!C261,ResultsInput!$I$3:$L$6,4,FALSE),"")</f>
        <v/>
      </c>
      <c r="D261" s="126" t="str">
        <f t="shared" si="4"/>
        <v/>
      </c>
      <c r="E261" s="126"/>
      <c r="F261" s="126"/>
      <c r="G261" s="127" t="str">
        <f>Pairings!B261</f>
        <v/>
      </c>
    </row>
    <row r="262" spans="1:7" x14ac:dyDescent="0.3">
      <c r="A262" s="126" t="str">
        <f>IF(ISNUMBER($G262),INDEX(PlayerDetails!$B:$B,VLOOKUP(ResultsInput!D262,TeamDeclarations!$B$3:$J$122,6+$G262)),"")</f>
        <v/>
      </c>
      <c r="B262" s="126" t="str">
        <f>IF(ISNUMBER($G262),INDEX(PlayerDetails!$B:$B,VLOOKUP(ResultsInput!E262,TeamDeclarations!$B$3:$J$122,6+$G262)),"")</f>
        <v/>
      </c>
      <c r="C262" s="126" t="str">
        <f>IF(ISNUMBER($G262),VLOOKUP(ResultsInput!C262,ResultsInput!$I$3:$L$6,4,FALSE),"")</f>
        <v/>
      </c>
      <c r="D262" s="126" t="str">
        <f t="shared" si="4"/>
        <v/>
      </c>
      <c r="E262" s="126"/>
      <c r="F262" s="126"/>
      <c r="G262" s="127" t="str">
        <f>Pairings!B262</f>
        <v/>
      </c>
    </row>
    <row r="263" spans="1:7" x14ac:dyDescent="0.3">
      <c r="A263" s="126" t="str">
        <f>IF(ISNUMBER($G263),INDEX(PlayerDetails!$B:$B,VLOOKUP(ResultsInput!D263,TeamDeclarations!$B$3:$J$122,6+$G263)),"")</f>
        <v/>
      </c>
      <c r="B263" s="126" t="str">
        <f>IF(ISNUMBER($G263),INDEX(PlayerDetails!$B:$B,VLOOKUP(ResultsInput!E263,TeamDeclarations!$B$3:$J$122,6+$G263)),"")</f>
        <v/>
      </c>
      <c r="C263" s="126" t="str">
        <f>IF(ISNUMBER($G263),VLOOKUP(ResultsInput!C263,ResultsInput!$I$3:$L$6,4,FALSE),"")</f>
        <v/>
      </c>
      <c r="D263" s="126" t="str">
        <f t="shared" si="4"/>
        <v/>
      </c>
      <c r="E263" s="126"/>
      <c r="F263" s="126"/>
      <c r="G263" s="127" t="str">
        <f>Pairings!B263</f>
        <v/>
      </c>
    </row>
    <row r="264" spans="1:7" x14ac:dyDescent="0.3">
      <c r="A264" s="126" t="str">
        <f>IF(ISNUMBER($G264),INDEX(PlayerDetails!$B:$B,VLOOKUP(ResultsInput!D264,TeamDeclarations!$B$3:$J$122,6+$G264)),"")</f>
        <v/>
      </c>
      <c r="B264" s="126" t="str">
        <f>IF(ISNUMBER($G264),INDEX(PlayerDetails!$B:$B,VLOOKUP(ResultsInput!E264,TeamDeclarations!$B$3:$J$122,6+$G264)),"")</f>
        <v/>
      </c>
      <c r="C264" s="126" t="str">
        <f>IF(ISNUMBER($G264),VLOOKUP(ResultsInput!C264,ResultsInput!$I$3:$L$6,4,FALSE),"")</f>
        <v/>
      </c>
      <c r="D264" s="126" t="str">
        <f t="shared" si="4"/>
        <v/>
      </c>
      <c r="E264" s="126"/>
      <c r="F264" s="126"/>
      <c r="G264" s="127" t="str">
        <f>Pairings!B264</f>
        <v/>
      </c>
    </row>
    <row r="265" spans="1:7" x14ac:dyDescent="0.3">
      <c r="A265" s="126" t="str">
        <f>IF(ISNUMBER($G265),INDEX(PlayerDetails!$B:$B,VLOOKUP(ResultsInput!D265,TeamDeclarations!$B$3:$J$122,6+$G265)),"")</f>
        <v/>
      </c>
      <c r="B265" s="126" t="str">
        <f>IF(ISNUMBER($G265),INDEX(PlayerDetails!$B:$B,VLOOKUP(ResultsInput!E265,TeamDeclarations!$B$3:$J$122,6+$G265)),"")</f>
        <v/>
      </c>
      <c r="C265" s="126" t="str">
        <f>IF(ISNUMBER($G265),VLOOKUP(ResultsInput!C265,ResultsInput!$I$3:$L$6,4,FALSE),"")</f>
        <v/>
      </c>
      <c r="D265" s="126" t="str">
        <f t="shared" si="4"/>
        <v/>
      </c>
      <c r="E265" s="126"/>
      <c r="F265" s="126"/>
      <c r="G265" s="127" t="str">
        <f>Pairings!B265</f>
        <v/>
      </c>
    </row>
    <row r="266" spans="1:7" x14ac:dyDescent="0.3">
      <c r="A266" s="126" t="str">
        <f>IF(ISNUMBER($G266),INDEX(PlayerDetails!$B:$B,VLOOKUP(ResultsInput!D266,TeamDeclarations!$B$3:$J$122,6+$G266)),"")</f>
        <v/>
      </c>
      <c r="B266" s="126" t="str">
        <f>IF(ISNUMBER($G266),INDEX(PlayerDetails!$B:$B,VLOOKUP(ResultsInput!E266,TeamDeclarations!$B$3:$J$122,6+$G266)),"")</f>
        <v/>
      </c>
      <c r="C266" s="126" t="str">
        <f>IF(ISNUMBER($G266),VLOOKUP(ResultsInput!C266,ResultsInput!$I$3:$L$6,4,FALSE),"")</f>
        <v/>
      </c>
      <c r="D266" s="126" t="str">
        <f t="shared" si="4"/>
        <v/>
      </c>
      <c r="E266" s="126"/>
      <c r="F266" s="126"/>
      <c r="G266" s="127" t="str">
        <f>Pairings!B266</f>
        <v/>
      </c>
    </row>
    <row r="267" spans="1:7" x14ac:dyDescent="0.3">
      <c r="A267" s="126" t="str">
        <f>IF(ISNUMBER($G267),INDEX(PlayerDetails!$B:$B,VLOOKUP(ResultsInput!D267,TeamDeclarations!$B$3:$J$122,6+$G267)),"")</f>
        <v/>
      </c>
      <c r="B267" s="126" t="str">
        <f>IF(ISNUMBER($G267),INDEX(PlayerDetails!$B:$B,VLOOKUP(ResultsInput!E267,TeamDeclarations!$B$3:$J$122,6+$G267)),"")</f>
        <v/>
      </c>
      <c r="C267" s="126" t="str">
        <f>IF(ISNUMBER($G267),VLOOKUP(ResultsInput!C267,ResultsInput!$I$3:$L$6,4,FALSE),"")</f>
        <v/>
      </c>
      <c r="D267" s="126" t="str">
        <f t="shared" si="4"/>
        <v/>
      </c>
      <c r="E267" s="126"/>
      <c r="F267" s="126"/>
      <c r="G267" s="127" t="str">
        <f>Pairings!B267</f>
        <v/>
      </c>
    </row>
    <row r="268" spans="1:7" x14ac:dyDescent="0.3">
      <c r="A268" s="126" t="str">
        <f>IF(ISNUMBER($G268),INDEX(PlayerDetails!$B:$B,VLOOKUP(ResultsInput!D268,TeamDeclarations!$B$3:$J$122,6+$G268)),"")</f>
        <v/>
      </c>
      <c r="B268" s="126" t="str">
        <f>IF(ISNUMBER($G268),INDEX(PlayerDetails!$B:$B,VLOOKUP(ResultsInput!E268,TeamDeclarations!$B$3:$J$122,6+$G268)),"")</f>
        <v/>
      </c>
      <c r="C268" s="126" t="str">
        <f>IF(ISNUMBER($G268),VLOOKUP(ResultsInput!C268,ResultsInput!$I$3:$L$6,4,FALSE),"")</f>
        <v/>
      </c>
      <c r="D268" s="126" t="str">
        <f t="shared" si="4"/>
        <v/>
      </c>
      <c r="E268" s="126"/>
      <c r="F268" s="126"/>
      <c r="G268" s="127" t="str">
        <f>Pairings!B268</f>
        <v/>
      </c>
    </row>
    <row r="269" spans="1:7" x14ac:dyDescent="0.3">
      <c r="A269" s="126" t="str">
        <f>IF(ISNUMBER($G269),INDEX(PlayerDetails!$B:$B,VLOOKUP(ResultsInput!D269,TeamDeclarations!$B$3:$J$122,6+$G269)),"")</f>
        <v/>
      </c>
      <c r="B269" s="126" t="str">
        <f>IF(ISNUMBER($G269),INDEX(PlayerDetails!$B:$B,VLOOKUP(ResultsInput!E269,TeamDeclarations!$B$3:$J$122,6+$G269)),"")</f>
        <v/>
      </c>
      <c r="C269" s="126" t="str">
        <f>IF(ISNUMBER($G269),VLOOKUP(ResultsInput!C269,ResultsInput!$I$3:$L$6,4,FALSE),"")</f>
        <v/>
      </c>
      <c r="D269" s="126" t="str">
        <f t="shared" si="4"/>
        <v/>
      </c>
      <c r="E269" s="126"/>
      <c r="F269" s="126"/>
      <c r="G269" s="127" t="str">
        <f>Pairings!B269</f>
        <v/>
      </c>
    </row>
    <row r="270" spans="1:7" x14ac:dyDescent="0.3">
      <c r="A270" s="126" t="str">
        <f>IF(ISNUMBER($G270),INDEX(PlayerDetails!$B:$B,VLOOKUP(ResultsInput!D270,TeamDeclarations!$B$3:$J$122,6+$G270)),"")</f>
        <v/>
      </c>
      <c r="B270" s="126" t="str">
        <f>IF(ISNUMBER($G270),INDEX(PlayerDetails!$B:$B,VLOOKUP(ResultsInput!E270,TeamDeclarations!$B$3:$J$122,6+$G270)),"")</f>
        <v/>
      </c>
      <c r="C270" s="126" t="str">
        <f>IF(ISNUMBER($G270),VLOOKUP(ResultsInput!C270,ResultsInput!$I$3:$L$6,4,FALSE),"")</f>
        <v/>
      </c>
      <c r="D270" s="126" t="str">
        <f t="shared" si="4"/>
        <v/>
      </c>
      <c r="E270" s="126"/>
      <c r="F270" s="126"/>
      <c r="G270" s="127" t="str">
        <f>Pairings!B270</f>
        <v/>
      </c>
    </row>
    <row r="271" spans="1:7" x14ac:dyDescent="0.3">
      <c r="A271" s="126" t="str">
        <f>IF(ISNUMBER($G271),INDEX(PlayerDetails!$B:$B,VLOOKUP(ResultsInput!D271,TeamDeclarations!$B$3:$J$122,6+$G271)),"")</f>
        <v/>
      </c>
      <c r="B271" s="126" t="str">
        <f>IF(ISNUMBER($G271),INDEX(PlayerDetails!$B:$B,VLOOKUP(ResultsInput!E271,TeamDeclarations!$B$3:$J$122,6+$G271)),"")</f>
        <v/>
      </c>
      <c r="C271" s="126" t="str">
        <f>IF(ISNUMBER($G271),VLOOKUP(ResultsInput!C271,ResultsInput!$I$3:$L$6,4,FALSE),"")</f>
        <v/>
      </c>
      <c r="D271" s="126" t="str">
        <f t="shared" si="4"/>
        <v/>
      </c>
      <c r="E271" s="126"/>
      <c r="F271" s="126"/>
      <c r="G271" s="127" t="str">
        <f>Pairings!B271</f>
        <v/>
      </c>
    </row>
    <row r="272" spans="1:7" x14ac:dyDescent="0.3">
      <c r="A272" s="126" t="str">
        <f>IF(ISNUMBER($G272),INDEX(PlayerDetails!$B:$B,VLOOKUP(ResultsInput!D272,TeamDeclarations!$B$3:$J$122,6+$G272)),"")</f>
        <v/>
      </c>
      <c r="B272" s="126" t="str">
        <f>IF(ISNUMBER($G272),INDEX(PlayerDetails!$B:$B,VLOOKUP(ResultsInput!E272,TeamDeclarations!$B$3:$J$122,6+$G272)),"")</f>
        <v/>
      </c>
      <c r="C272" s="126" t="str">
        <f>IF(ISNUMBER($G272),VLOOKUP(ResultsInput!C272,ResultsInput!$I$3:$L$6,4,FALSE),"")</f>
        <v/>
      </c>
      <c r="D272" s="126" t="str">
        <f t="shared" si="4"/>
        <v/>
      </c>
      <c r="E272" s="126"/>
      <c r="F272" s="126"/>
      <c r="G272" s="127" t="str">
        <f>Pairings!B272</f>
        <v/>
      </c>
    </row>
    <row r="273" spans="1:7" x14ac:dyDescent="0.3">
      <c r="A273" s="126" t="str">
        <f>IF(ISNUMBER($G273),INDEX(PlayerDetails!$B:$B,VLOOKUP(ResultsInput!D273,TeamDeclarations!$B$3:$J$122,6+$G273)),"")</f>
        <v/>
      </c>
      <c r="B273" s="126" t="str">
        <f>IF(ISNUMBER($G273),INDEX(PlayerDetails!$B:$B,VLOOKUP(ResultsInput!E273,TeamDeclarations!$B$3:$J$122,6+$G273)),"")</f>
        <v/>
      </c>
      <c r="C273" s="126" t="str">
        <f>IF(ISNUMBER($G273),VLOOKUP(ResultsInput!C273,ResultsInput!$I$3:$L$6,4,FALSE),"")</f>
        <v/>
      </c>
      <c r="D273" s="126" t="str">
        <f t="shared" si="4"/>
        <v/>
      </c>
      <c r="E273" s="126"/>
      <c r="F273" s="126"/>
      <c r="G273" s="127" t="str">
        <f>Pairings!B273</f>
        <v/>
      </c>
    </row>
    <row r="274" spans="1:7" x14ac:dyDescent="0.3">
      <c r="A274" s="126" t="str">
        <f>IF(ISNUMBER($G274),INDEX(PlayerDetails!$B:$B,VLOOKUP(ResultsInput!D274,TeamDeclarations!$B$3:$J$122,6+$G274)),"")</f>
        <v/>
      </c>
      <c r="B274" s="126" t="str">
        <f>IF(ISNUMBER($G274),INDEX(PlayerDetails!$B:$B,VLOOKUP(ResultsInput!E274,TeamDeclarations!$B$3:$J$122,6+$G274)),"")</f>
        <v/>
      </c>
      <c r="C274" s="126" t="str">
        <f>IF(ISNUMBER($G274),VLOOKUP(ResultsInput!C274,ResultsInput!$I$3:$L$6,4,FALSE),"")</f>
        <v/>
      </c>
      <c r="D274" s="126" t="str">
        <f t="shared" si="4"/>
        <v/>
      </c>
      <c r="E274" s="126"/>
      <c r="F274" s="126"/>
      <c r="G274" s="127" t="str">
        <f>Pairings!B274</f>
        <v/>
      </c>
    </row>
    <row r="275" spans="1:7" x14ac:dyDescent="0.3">
      <c r="A275" s="126" t="str">
        <f>IF(ISNUMBER($G275),INDEX(PlayerDetails!$B:$B,VLOOKUP(ResultsInput!D275,TeamDeclarations!$B$3:$J$122,6+$G275)),"")</f>
        <v/>
      </c>
      <c r="B275" s="126" t="str">
        <f>IF(ISNUMBER($G275),INDEX(PlayerDetails!$B:$B,VLOOKUP(ResultsInput!E275,TeamDeclarations!$B$3:$J$122,6+$G275)),"")</f>
        <v/>
      </c>
      <c r="C275" s="126" t="str">
        <f>IF(ISNUMBER($G275),VLOOKUP(ResultsInput!C275,ResultsInput!$I$3:$L$6,4,FALSE),"")</f>
        <v/>
      </c>
      <c r="D275" s="126" t="str">
        <f t="shared" si="4"/>
        <v/>
      </c>
      <c r="E275" s="126"/>
      <c r="F275" s="126"/>
      <c r="G275" s="127" t="str">
        <f>Pairings!B275</f>
        <v/>
      </c>
    </row>
    <row r="276" spans="1:7" x14ac:dyDescent="0.3">
      <c r="A276" s="126" t="str">
        <f>IF(ISNUMBER($G276),INDEX(PlayerDetails!$B:$B,VLOOKUP(ResultsInput!D276,TeamDeclarations!$B$3:$J$122,6+$G276)),"")</f>
        <v/>
      </c>
      <c r="B276" s="126" t="str">
        <f>IF(ISNUMBER($G276),INDEX(PlayerDetails!$B:$B,VLOOKUP(ResultsInput!E276,TeamDeclarations!$B$3:$J$122,6+$G276)),"")</f>
        <v/>
      </c>
      <c r="C276" s="126" t="str">
        <f>IF(ISNUMBER($G276),VLOOKUP(ResultsInput!C276,ResultsInput!$I$3:$L$6,4,FALSE),"")</f>
        <v/>
      </c>
      <c r="D276" s="126" t="str">
        <f t="shared" si="4"/>
        <v/>
      </c>
      <c r="E276" s="126"/>
      <c r="F276" s="126"/>
      <c r="G276" s="127" t="str">
        <f>Pairings!B276</f>
        <v/>
      </c>
    </row>
    <row r="277" spans="1:7" x14ac:dyDescent="0.3">
      <c r="A277" s="126" t="str">
        <f>IF(ISNUMBER($G277),INDEX(PlayerDetails!$B:$B,VLOOKUP(ResultsInput!D277,TeamDeclarations!$B$3:$J$122,6+$G277)),"")</f>
        <v/>
      </c>
      <c r="B277" s="126" t="str">
        <f>IF(ISNUMBER($G277),INDEX(PlayerDetails!$B:$B,VLOOKUP(ResultsInput!E277,TeamDeclarations!$B$3:$J$122,6+$G277)),"")</f>
        <v/>
      </c>
      <c r="C277" s="126" t="str">
        <f>IF(ISNUMBER($G277),VLOOKUP(ResultsInput!C277,ResultsInput!$I$3:$L$6,4,FALSE),"")</f>
        <v/>
      </c>
      <c r="D277" s="126" t="str">
        <f t="shared" si="4"/>
        <v/>
      </c>
      <c r="E277" s="126"/>
      <c r="F277" s="126"/>
      <c r="G277" s="127" t="str">
        <f>Pairings!B277</f>
        <v/>
      </c>
    </row>
    <row r="278" spans="1:7" x14ac:dyDescent="0.3">
      <c r="A278" s="126" t="str">
        <f>IF(ISNUMBER($G278),INDEX(PlayerDetails!$B:$B,VLOOKUP(ResultsInput!D278,TeamDeclarations!$B$3:$J$122,6+$G278)),"")</f>
        <v/>
      </c>
      <c r="B278" s="126" t="str">
        <f>IF(ISNUMBER($G278),INDEX(PlayerDetails!$B:$B,VLOOKUP(ResultsInput!E278,TeamDeclarations!$B$3:$J$122,6+$G278)),"")</f>
        <v/>
      </c>
      <c r="C278" s="126" t="str">
        <f>IF(ISNUMBER($G278),VLOOKUP(ResultsInput!C278,ResultsInput!$I$3:$L$6,4,FALSE),"")</f>
        <v/>
      </c>
      <c r="D278" s="126" t="str">
        <f t="shared" si="4"/>
        <v/>
      </c>
      <c r="E278" s="126"/>
      <c r="F278" s="126"/>
      <c r="G278" s="127" t="str">
        <f>Pairings!B278</f>
        <v/>
      </c>
    </row>
    <row r="279" spans="1:7" x14ac:dyDescent="0.3">
      <c r="A279" s="126" t="str">
        <f>IF(ISNUMBER($G279),INDEX(PlayerDetails!$B:$B,VLOOKUP(ResultsInput!D279,TeamDeclarations!$B$3:$J$122,6+$G279)),"")</f>
        <v/>
      </c>
      <c r="B279" s="126" t="str">
        <f>IF(ISNUMBER($G279),INDEX(PlayerDetails!$B:$B,VLOOKUP(ResultsInput!E279,TeamDeclarations!$B$3:$J$122,6+$G279)),"")</f>
        <v/>
      </c>
      <c r="C279" s="126" t="str">
        <f>IF(ISNUMBER($G279),VLOOKUP(ResultsInput!C279,ResultsInput!$I$3:$L$6,4,FALSE),"")</f>
        <v/>
      </c>
      <c r="D279" s="126" t="str">
        <f t="shared" si="4"/>
        <v/>
      </c>
      <c r="E279" s="126"/>
      <c r="F279" s="126"/>
      <c r="G279" s="127" t="str">
        <f>Pairings!B279</f>
        <v/>
      </c>
    </row>
    <row r="280" spans="1:7" x14ac:dyDescent="0.3">
      <c r="A280" s="126" t="str">
        <f>IF(ISNUMBER($G280),INDEX(PlayerDetails!$B:$B,VLOOKUP(ResultsInput!D280,TeamDeclarations!$B$3:$J$122,6+$G280)),"")</f>
        <v/>
      </c>
      <c r="B280" s="126" t="str">
        <f>IF(ISNUMBER($G280),INDEX(PlayerDetails!$B:$B,VLOOKUP(ResultsInput!E280,TeamDeclarations!$B$3:$J$122,6+$G280)),"")</f>
        <v/>
      </c>
      <c r="C280" s="126" t="str">
        <f>IF(ISNUMBER($G280),VLOOKUP(ResultsInput!C280,ResultsInput!$I$3:$L$6,4,FALSE),"")</f>
        <v/>
      </c>
      <c r="D280" s="126" t="str">
        <f t="shared" si="4"/>
        <v/>
      </c>
      <c r="E280" s="126"/>
      <c r="F280" s="126"/>
      <c r="G280" s="127" t="str">
        <f>Pairings!B280</f>
        <v/>
      </c>
    </row>
    <row r="281" spans="1:7" x14ac:dyDescent="0.3">
      <c r="A281" s="126" t="str">
        <f>IF(ISNUMBER($G281),INDEX(PlayerDetails!$B:$B,VLOOKUP(ResultsInput!D281,TeamDeclarations!$B$3:$J$122,6+$G281)),"")</f>
        <v/>
      </c>
      <c r="B281" s="126" t="str">
        <f>IF(ISNUMBER($G281),INDEX(PlayerDetails!$B:$B,VLOOKUP(ResultsInput!E281,TeamDeclarations!$B$3:$J$122,6+$G281)),"")</f>
        <v/>
      </c>
      <c r="C281" s="126" t="str">
        <f>IF(ISNUMBER($G281),VLOOKUP(ResultsInput!C281,ResultsInput!$I$3:$L$6,4,FALSE),"")</f>
        <v/>
      </c>
      <c r="D281" s="126" t="str">
        <f t="shared" si="4"/>
        <v/>
      </c>
      <c r="E281" s="126"/>
      <c r="F281" s="126"/>
      <c r="G281" s="127" t="str">
        <f>Pairings!B281</f>
        <v/>
      </c>
    </row>
    <row r="282" spans="1:7" x14ac:dyDescent="0.3">
      <c r="A282" s="126" t="str">
        <f>IF(ISNUMBER($G282),INDEX(PlayerDetails!$B:$B,VLOOKUP(ResultsInput!D282,TeamDeclarations!$B$3:$J$122,6+$G282)),"")</f>
        <v/>
      </c>
      <c r="B282" s="126" t="str">
        <f>IF(ISNUMBER($G282),INDEX(PlayerDetails!$B:$B,VLOOKUP(ResultsInput!E282,TeamDeclarations!$B$3:$J$122,6+$G282)),"")</f>
        <v/>
      </c>
      <c r="C282" s="126" t="str">
        <f>IF(ISNUMBER($G282),VLOOKUP(ResultsInput!C282,ResultsInput!$I$3:$L$6,4,FALSE),"")</f>
        <v/>
      </c>
      <c r="D282" s="126" t="str">
        <f t="shared" si="4"/>
        <v/>
      </c>
      <c r="E282" s="126"/>
      <c r="F282" s="126"/>
      <c r="G282" s="127" t="str">
        <f>Pairings!B282</f>
        <v/>
      </c>
    </row>
    <row r="283" spans="1:7" x14ac:dyDescent="0.3">
      <c r="A283" s="126" t="str">
        <f>IF(ISNUMBER($G283),INDEX(PlayerDetails!$B:$B,VLOOKUP(ResultsInput!D283,TeamDeclarations!$B$3:$J$122,6+$G283)),"")</f>
        <v/>
      </c>
      <c r="B283" s="126" t="str">
        <f>IF(ISNUMBER($G283),INDEX(PlayerDetails!$B:$B,VLOOKUP(ResultsInput!E283,TeamDeclarations!$B$3:$J$122,6+$G283)),"")</f>
        <v/>
      </c>
      <c r="C283" s="126" t="str">
        <f>IF(ISNUMBER($G283),VLOOKUP(ResultsInput!C283,ResultsInput!$I$3:$L$6,4,FALSE),"")</f>
        <v/>
      </c>
      <c r="D283" s="126" t="str">
        <f t="shared" si="4"/>
        <v/>
      </c>
      <c r="E283" s="126"/>
      <c r="F283" s="126"/>
      <c r="G283" s="127" t="str">
        <f>Pairings!B283</f>
        <v/>
      </c>
    </row>
    <row r="284" spans="1:7" x14ac:dyDescent="0.3">
      <c r="A284" s="126" t="str">
        <f>IF(ISNUMBER($G284),INDEX(PlayerDetails!$B:$B,VLOOKUP(ResultsInput!D284,TeamDeclarations!$B$3:$J$122,6+$G284)),"")</f>
        <v/>
      </c>
      <c r="B284" s="126" t="str">
        <f>IF(ISNUMBER($G284),INDEX(PlayerDetails!$B:$B,VLOOKUP(ResultsInput!E284,TeamDeclarations!$B$3:$J$122,6+$G284)),"")</f>
        <v/>
      </c>
      <c r="C284" s="126" t="str">
        <f>IF(ISNUMBER($G284),VLOOKUP(ResultsInput!C284,ResultsInput!$I$3:$L$6,4,FALSE),"")</f>
        <v/>
      </c>
      <c r="D284" s="126" t="str">
        <f t="shared" si="4"/>
        <v/>
      </c>
      <c r="E284" s="126"/>
      <c r="F284" s="126"/>
      <c r="G284" s="127" t="str">
        <f>Pairings!B284</f>
        <v/>
      </c>
    </row>
    <row r="285" spans="1:7" x14ac:dyDescent="0.3">
      <c r="A285" s="126" t="str">
        <f>IF(ISNUMBER($G285),INDEX(PlayerDetails!$B:$B,VLOOKUP(ResultsInput!D285,TeamDeclarations!$B$3:$J$122,6+$G285)),"")</f>
        <v/>
      </c>
      <c r="B285" s="126" t="str">
        <f>IF(ISNUMBER($G285),INDEX(PlayerDetails!$B:$B,VLOOKUP(ResultsInput!E285,TeamDeclarations!$B$3:$J$122,6+$G285)),"")</f>
        <v/>
      </c>
      <c r="C285" s="126" t="str">
        <f>IF(ISNUMBER($G285),VLOOKUP(ResultsInput!C285,ResultsInput!$I$3:$L$6,4,FALSE),"")</f>
        <v/>
      </c>
      <c r="D285" s="126" t="str">
        <f t="shared" si="4"/>
        <v/>
      </c>
      <c r="E285" s="126"/>
      <c r="F285" s="126"/>
      <c r="G285" s="127" t="str">
        <f>Pairings!B285</f>
        <v/>
      </c>
    </row>
    <row r="286" spans="1:7" x14ac:dyDescent="0.3">
      <c r="A286" s="126" t="str">
        <f>IF(ISNUMBER($G286),INDEX(PlayerDetails!$B:$B,VLOOKUP(ResultsInput!D286,TeamDeclarations!$B$3:$J$122,6+$G286)),"")</f>
        <v/>
      </c>
      <c r="B286" s="126" t="str">
        <f>IF(ISNUMBER($G286),INDEX(PlayerDetails!$B:$B,VLOOKUP(ResultsInput!E286,TeamDeclarations!$B$3:$J$122,6+$G286)),"")</f>
        <v/>
      </c>
      <c r="C286" s="126" t="str">
        <f>IF(ISNUMBER($G286),VLOOKUP(ResultsInput!C286,ResultsInput!$I$3:$L$6,4,FALSE),"")</f>
        <v/>
      </c>
      <c r="D286" s="126" t="str">
        <f t="shared" si="4"/>
        <v/>
      </c>
      <c r="E286" s="126"/>
      <c r="F286" s="126"/>
      <c r="G286" s="127" t="str">
        <f>Pairings!B286</f>
        <v/>
      </c>
    </row>
    <row r="287" spans="1:7" x14ac:dyDescent="0.3">
      <c r="A287" s="126" t="str">
        <f>IF(ISNUMBER($G287),INDEX(PlayerDetails!$B:$B,VLOOKUP(ResultsInput!D287,TeamDeclarations!$B$3:$J$122,6+$G287)),"")</f>
        <v/>
      </c>
      <c r="B287" s="126" t="str">
        <f>IF(ISNUMBER($G287),INDEX(PlayerDetails!$B:$B,VLOOKUP(ResultsInput!E287,TeamDeclarations!$B$3:$J$122,6+$G287)),"")</f>
        <v/>
      </c>
      <c r="C287" s="126" t="str">
        <f>IF(ISNUMBER($G287),VLOOKUP(ResultsInput!C287,ResultsInput!$I$3:$L$6,4,FALSE),"")</f>
        <v/>
      </c>
      <c r="D287" s="126" t="str">
        <f t="shared" si="4"/>
        <v/>
      </c>
      <c r="E287" s="126"/>
      <c r="F287" s="126"/>
      <c r="G287" s="127" t="str">
        <f>Pairings!B287</f>
        <v/>
      </c>
    </row>
    <row r="288" spans="1:7" x14ac:dyDescent="0.3">
      <c r="A288" s="126" t="str">
        <f>IF(ISNUMBER($G288),INDEX(PlayerDetails!$B:$B,VLOOKUP(ResultsInput!D288,TeamDeclarations!$B$3:$J$122,6+$G288)),"")</f>
        <v/>
      </c>
      <c r="B288" s="126" t="str">
        <f>IF(ISNUMBER($G288),INDEX(PlayerDetails!$B:$B,VLOOKUP(ResultsInput!E288,TeamDeclarations!$B$3:$J$122,6+$G288)),"")</f>
        <v/>
      </c>
      <c r="C288" s="126" t="str">
        <f>IF(ISNUMBER($G288),VLOOKUP(ResultsInput!C288,ResultsInput!$I$3:$L$6,4,FALSE),"")</f>
        <v/>
      </c>
      <c r="D288" s="126" t="str">
        <f t="shared" si="4"/>
        <v/>
      </c>
      <c r="E288" s="126"/>
      <c r="F288" s="126"/>
      <c r="G288" s="127" t="str">
        <f>Pairings!B288</f>
        <v/>
      </c>
    </row>
    <row r="289" spans="1:7" x14ac:dyDescent="0.3">
      <c r="A289" s="126" t="str">
        <f>IF(ISNUMBER($G289),INDEX(PlayerDetails!$B:$B,VLOOKUP(ResultsInput!D289,TeamDeclarations!$B$3:$J$122,6+$G289)),"")</f>
        <v/>
      </c>
      <c r="B289" s="126" t="str">
        <f>IF(ISNUMBER($G289),INDEX(PlayerDetails!$B:$B,VLOOKUP(ResultsInput!E289,TeamDeclarations!$B$3:$J$122,6+$G289)),"")</f>
        <v/>
      </c>
      <c r="C289" s="126" t="str">
        <f>IF(ISNUMBER($G289),VLOOKUP(ResultsInput!C289,ResultsInput!$I$3:$L$6,4,FALSE),"")</f>
        <v/>
      </c>
      <c r="D289" s="126" t="str">
        <f t="shared" si="4"/>
        <v/>
      </c>
      <c r="E289" s="126"/>
      <c r="F289" s="126"/>
      <c r="G289" s="127" t="str">
        <f>Pairings!B289</f>
        <v/>
      </c>
    </row>
    <row r="290" spans="1:7" x14ac:dyDescent="0.3">
      <c r="A290" s="126" t="str">
        <f>IF(ISNUMBER($G290),INDEX(PlayerDetails!$B:$B,VLOOKUP(ResultsInput!D290,TeamDeclarations!$B$3:$J$122,6+$G290)),"")</f>
        <v/>
      </c>
      <c r="B290" s="126" t="str">
        <f>IF(ISNUMBER($G290),INDEX(PlayerDetails!$B:$B,VLOOKUP(ResultsInput!E290,TeamDeclarations!$B$3:$J$122,6+$G290)),"")</f>
        <v/>
      </c>
      <c r="C290" s="126" t="str">
        <f>IF(ISNUMBER($G290),VLOOKUP(ResultsInput!C290,ResultsInput!$I$3:$L$6,4,FALSE),"")</f>
        <v/>
      </c>
      <c r="D290" s="126" t="str">
        <f t="shared" si="4"/>
        <v/>
      </c>
      <c r="E290" s="126"/>
      <c r="F290" s="126"/>
      <c r="G290" s="127" t="str">
        <f>Pairings!B290</f>
        <v/>
      </c>
    </row>
    <row r="291" spans="1:7" x14ac:dyDescent="0.3">
      <c r="A291" s="126" t="str">
        <f>IF(ISNUMBER($G291),INDEX(PlayerDetails!$B:$B,VLOOKUP(ResultsInput!D291,TeamDeclarations!$B$3:$J$122,6+$G291)),"")</f>
        <v/>
      </c>
      <c r="B291" s="126" t="str">
        <f>IF(ISNUMBER($G291),INDEX(PlayerDetails!$B:$B,VLOOKUP(ResultsInput!E291,TeamDeclarations!$B$3:$J$122,6+$G291)),"")</f>
        <v/>
      </c>
      <c r="C291" s="126" t="str">
        <f>IF(ISNUMBER($G291),VLOOKUP(ResultsInput!C291,ResultsInput!$I$3:$L$6,4,FALSE),"")</f>
        <v/>
      </c>
      <c r="D291" s="126" t="str">
        <f t="shared" si="4"/>
        <v/>
      </c>
      <c r="E291" s="126"/>
      <c r="F291" s="126"/>
      <c r="G291" s="127" t="str">
        <f>Pairings!B291</f>
        <v/>
      </c>
    </row>
    <row r="292" spans="1:7" x14ac:dyDescent="0.3">
      <c r="A292" s="126" t="str">
        <f>IF(ISNUMBER($G292),INDEX(PlayerDetails!$B:$B,VLOOKUP(ResultsInput!D292,TeamDeclarations!$B$3:$J$122,6+$G292)),"")</f>
        <v/>
      </c>
      <c r="B292" s="126" t="str">
        <f>IF(ISNUMBER($G292),INDEX(PlayerDetails!$B:$B,VLOOKUP(ResultsInput!E292,TeamDeclarations!$B$3:$J$122,6+$G292)),"")</f>
        <v/>
      </c>
      <c r="C292" s="126" t="str">
        <f>IF(ISNUMBER($G292),VLOOKUP(ResultsInput!C292,ResultsInput!$I$3:$L$6,4,FALSE),"")</f>
        <v/>
      </c>
      <c r="D292" s="126" t="str">
        <f t="shared" si="4"/>
        <v/>
      </c>
      <c r="E292" s="126"/>
      <c r="F292" s="126"/>
      <c r="G292" s="127" t="str">
        <f>Pairings!B292</f>
        <v/>
      </c>
    </row>
    <row r="293" spans="1:7" x14ac:dyDescent="0.3">
      <c r="A293" s="126" t="str">
        <f>IF(ISNUMBER($G293),INDEX(PlayerDetails!$B:$B,VLOOKUP(ResultsInput!D293,TeamDeclarations!$B$3:$J$122,6+$G293)),"")</f>
        <v/>
      </c>
      <c r="B293" s="126" t="str">
        <f>IF(ISNUMBER($G293),INDEX(PlayerDetails!$B:$B,VLOOKUP(ResultsInput!E293,TeamDeclarations!$B$3:$J$122,6+$G293)),"")</f>
        <v/>
      </c>
      <c r="C293" s="126" t="str">
        <f>IF(ISNUMBER($G293),VLOOKUP(ResultsInput!C293,ResultsInput!$I$3:$L$6,4,FALSE),"")</f>
        <v/>
      </c>
      <c r="D293" s="126" t="str">
        <f t="shared" si="4"/>
        <v/>
      </c>
      <c r="E293" s="126"/>
      <c r="F293" s="126"/>
      <c r="G293" s="127" t="str">
        <f>Pairings!B293</f>
        <v/>
      </c>
    </row>
    <row r="294" spans="1:7" x14ac:dyDescent="0.3">
      <c r="A294" s="126" t="str">
        <f>IF(ISNUMBER($G294),INDEX(PlayerDetails!$B:$B,VLOOKUP(ResultsInput!D294,TeamDeclarations!$B$3:$J$122,6+$G294)),"")</f>
        <v/>
      </c>
      <c r="B294" s="126" t="str">
        <f>IF(ISNUMBER($G294),INDEX(PlayerDetails!$B:$B,VLOOKUP(ResultsInput!E294,TeamDeclarations!$B$3:$J$122,6+$G294)),"")</f>
        <v/>
      </c>
      <c r="C294" s="126" t="str">
        <f>IF(ISNUMBER($G294),VLOOKUP(ResultsInput!C294,ResultsInput!$I$3:$L$6,4,FALSE),"")</f>
        <v/>
      </c>
      <c r="D294" s="126" t="str">
        <f t="shared" si="4"/>
        <v/>
      </c>
      <c r="E294" s="126"/>
      <c r="F294" s="126"/>
      <c r="G294" s="127" t="str">
        <f>Pairings!B294</f>
        <v/>
      </c>
    </row>
    <row r="295" spans="1:7" x14ac:dyDescent="0.3">
      <c r="A295" s="126" t="str">
        <f>IF(ISNUMBER($G295),INDEX(PlayerDetails!$B:$B,VLOOKUP(ResultsInput!D295,TeamDeclarations!$B$3:$J$122,6+$G295)),"")</f>
        <v/>
      </c>
      <c r="B295" s="126" t="str">
        <f>IF(ISNUMBER($G295),INDEX(PlayerDetails!$B:$B,VLOOKUP(ResultsInput!E295,TeamDeclarations!$B$3:$J$122,6+$G295)),"")</f>
        <v/>
      </c>
      <c r="C295" s="126" t="str">
        <f>IF(ISNUMBER($G295),VLOOKUP(ResultsInput!C295,ResultsInput!$I$3:$L$6,4,FALSE),"")</f>
        <v/>
      </c>
      <c r="D295" s="126" t="str">
        <f t="shared" si="4"/>
        <v/>
      </c>
      <c r="E295" s="126"/>
      <c r="F295" s="126"/>
      <c r="G295" s="127" t="str">
        <f>Pairings!B295</f>
        <v/>
      </c>
    </row>
    <row r="296" spans="1:7" x14ac:dyDescent="0.3">
      <c r="A296" s="126" t="str">
        <f>IF(ISNUMBER($G296),INDEX(PlayerDetails!$B:$B,VLOOKUP(ResultsInput!D296,TeamDeclarations!$B$3:$J$122,6+$G296)),"")</f>
        <v/>
      </c>
      <c r="B296" s="126" t="str">
        <f>IF(ISNUMBER($G296),INDEX(PlayerDetails!$B:$B,VLOOKUP(ResultsInput!E296,TeamDeclarations!$B$3:$J$122,6+$G296)),"")</f>
        <v/>
      </c>
      <c r="C296" s="126" t="str">
        <f>IF(ISNUMBER($G296),VLOOKUP(ResultsInput!C296,ResultsInput!$I$3:$L$6,4,FALSE),"")</f>
        <v/>
      </c>
      <c r="D296" s="126" t="str">
        <f t="shared" si="4"/>
        <v/>
      </c>
      <c r="E296" s="126"/>
      <c r="F296" s="126"/>
      <c r="G296" s="127" t="str">
        <f>Pairings!B296</f>
        <v/>
      </c>
    </row>
    <row r="297" spans="1:7" x14ac:dyDescent="0.3">
      <c r="A297" s="126" t="str">
        <f>IF(ISNUMBER($G297),INDEX(PlayerDetails!$B:$B,VLOOKUP(ResultsInput!D297,TeamDeclarations!$B$3:$J$122,6+$G297)),"")</f>
        <v/>
      </c>
      <c r="B297" s="126" t="str">
        <f>IF(ISNUMBER($G297),INDEX(PlayerDetails!$B:$B,VLOOKUP(ResultsInput!E297,TeamDeclarations!$B$3:$J$122,6+$G297)),"")</f>
        <v/>
      </c>
      <c r="C297" s="126" t="str">
        <f>IF(ISNUMBER($G297),VLOOKUP(ResultsInput!C297,ResultsInput!$I$3:$L$6,4,FALSE),"")</f>
        <v/>
      </c>
      <c r="D297" s="126" t="str">
        <f t="shared" si="4"/>
        <v/>
      </c>
      <c r="E297" s="126"/>
      <c r="F297" s="126"/>
      <c r="G297" s="127" t="str">
        <f>Pairings!B297</f>
        <v/>
      </c>
    </row>
    <row r="298" spans="1:7" x14ac:dyDescent="0.3">
      <c r="A298" s="126" t="str">
        <f>IF(ISNUMBER($G298),INDEX(PlayerDetails!$B:$B,VLOOKUP(ResultsInput!D298,TeamDeclarations!$B$3:$J$122,6+$G298)),"")</f>
        <v/>
      </c>
      <c r="B298" s="126" t="str">
        <f>IF(ISNUMBER($G298),INDEX(PlayerDetails!$B:$B,VLOOKUP(ResultsInput!E298,TeamDeclarations!$B$3:$J$122,6+$G298)),"")</f>
        <v/>
      </c>
      <c r="C298" s="126" t="str">
        <f>IF(ISNUMBER($G298),VLOOKUP(ResultsInput!C298,ResultsInput!$I$3:$L$6,4,FALSE),"")</f>
        <v/>
      </c>
      <c r="D298" s="126" t="str">
        <f t="shared" si="4"/>
        <v/>
      </c>
      <c r="E298" s="126"/>
      <c r="F298" s="126"/>
      <c r="G298" s="127" t="str">
        <f>Pairings!B298</f>
        <v/>
      </c>
    </row>
    <row r="299" spans="1:7" x14ac:dyDescent="0.3">
      <c r="A299" s="126" t="str">
        <f>IF(ISNUMBER($G299),INDEX(PlayerDetails!$B:$B,VLOOKUP(ResultsInput!D299,TeamDeclarations!$B$3:$J$122,6+$G299)),"")</f>
        <v/>
      </c>
      <c r="B299" s="126" t="str">
        <f>IF(ISNUMBER($G299),INDEX(PlayerDetails!$B:$B,VLOOKUP(ResultsInput!E299,TeamDeclarations!$B$3:$J$122,6+$G299)),"")</f>
        <v/>
      </c>
      <c r="C299" s="126" t="str">
        <f>IF(ISNUMBER($G299),VLOOKUP(ResultsInput!C299,ResultsInput!$I$3:$L$6,4,FALSE),"")</f>
        <v/>
      </c>
      <c r="D299" s="126" t="str">
        <f t="shared" si="4"/>
        <v/>
      </c>
      <c r="E299" s="126"/>
      <c r="F299" s="126"/>
      <c r="G299" s="127" t="str">
        <f>Pairings!B299</f>
        <v/>
      </c>
    </row>
    <row r="300" spans="1:7" x14ac:dyDescent="0.3">
      <c r="A300" s="126" t="str">
        <f>IF(ISNUMBER($G300),INDEX(PlayerDetails!$B:$B,VLOOKUP(ResultsInput!D300,TeamDeclarations!$B$3:$J$122,6+$G300)),"")</f>
        <v/>
      </c>
      <c r="B300" s="126" t="str">
        <f>IF(ISNUMBER($G300),INDEX(PlayerDetails!$B:$B,VLOOKUP(ResultsInput!E300,TeamDeclarations!$B$3:$J$122,6+$G300)),"")</f>
        <v/>
      </c>
      <c r="C300" s="126" t="str">
        <f>IF(ISNUMBER($G300),VLOOKUP(ResultsInput!C300,ResultsInput!$I$3:$L$6,4,FALSE),"")</f>
        <v/>
      </c>
      <c r="D300" s="126" t="str">
        <f t="shared" si="4"/>
        <v/>
      </c>
      <c r="E300" s="126"/>
      <c r="F300" s="126"/>
      <c r="G300" s="127" t="str">
        <f>Pairings!B300</f>
        <v/>
      </c>
    </row>
    <row r="301" spans="1:7" x14ac:dyDescent="0.3">
      <c r="A301" s="126" t="str">
        <f>IF(ISNUMBER($G301),INDEX(PlayerDetails!$B:$B,VLOOKUP(ResultsInput!D301,TeamDeclarations!$B$3:$J$122,6+$G301)),"")</f>
        <v/>
      </c>
      <c r="B301" s="126" t="str">
        <f>IF(ISNUMBER($G301),INDEX(PlayerDetails!$B:$B,VLOOKUP(ResultsInput!E301,TeamDeclarations!$B$3:$J$122,6+$G301)),"")</f>
        <v/>
      </c>
      <c r="C301" s="126" t="str">
        <f>IF(ISNUMBER($G301),VLOOKUP(ResultsInput!C301,ResultsInput!$I$3:$L$6,4,FALSE),"")</f>
        <v/>
      </c>
      <c r="D301" s="126" t="str">
        <f t="shared" si="4"/>
        <v/>
      </c>
      <c r="E301" s="126"/>
      <c r="F301" s="126"/>
      <c r="G301" s="127" t="str">
        <f>Pairings!B301</f>
        <v/>
      </c>
    </row>
    <row r="302" spans="1:7" x14ac:dyDescent="0.3">
      <c r="A302" s="126" t="str">
        <f>IF(ISNUMBER($G302),INDEX(PlayerDetails!$B:$B,VLOOKUP(ResultsInput!D302,TeamDeclarations!$B$3:$J$122,6+$G302)),"")</f>
        <v/>
      </c>
      <c r="B302" s="126" t="str">
        <f>IF(ISNUMBER($G302),INDEX(PlayerDetails!$B:$B,VLOOKUP(ResultsInput!E302,TeamDeclarations!$B$3:$J$122,6+$G302)),"")</f>
        <v/>
      </c>
      <c r="C302" s="126" t="str">
        <f>IF(ISNUMBER($G302),VLOOKUP(ResultsInput!C302,ResultsInput!$I$3:$L$6,4,FALSE),"")</f>
        <v/>
      </c>
      <c r="D302" s="126" t="str">
        <f t="shared" si="4"/>
        <v/>
      </c>
      <c r="E302" s="126"/>
      <c r="F302" s="126"/>
      <c r="G302" s="127" t="str">
        <f>Pairings!B302</f>
        <v/>
      </c>
    </row>
    <row r="303" spans="1:7" x14ac:dyDescent="0.3">
      <c r="A303" s="126" t="str">
        <f>IF(ISNUMBER($G303),INDEX(PlayerDetails!$B:$B,VLOOKUP(ResultsInput!D303,TeamDeclarations!$B$3:$J$122,6+$G303)),"")</f>
        <v/>
      </c>
      <c r="B303" s="126" t="str">
        <f>IF(ISNUMBER($G303),INDEX(PlayerDetails!$B:$B,VLOOKUP(ResultsInput!E303,TeamDeclarations!$B$3:$J$122,6+$G303)),"")</f>
        <v/>
      </c>
      <c r="C303" s="126" t="str">
        <f>IF(ISNUMBER($G303),VLOOKUP(ResultsInput!C303,ResultsInput!$I$3:$L$6,4,FALSE),"")</f>
        <v/>
      </c>
      <c r="D303" s="126" t="str">
        <f t="shared" si="4"/>
        <v/>
      </c>
      <c r="E303" s="126"/>
      <c r="F303" s="126"/>
      <c r="G303" s="127" t="str">
        <f>Pairings!B303</f>
        <v/>
      </c>
    </row>
    <row r="304" spans="1:7" x14ac:dyDescent="0.3">
      <c r="A304" s="126" t="str">
        <f>IF(ISNUMBER($G304),INDEX(PlayerDetails!$B:$B,VLOOKUP(ResultsInput!D304,TeamDeclarations!$B$3:$J$122,6+$G304)),"")</f>
        <v/>
      </c>
      <c r="B304" s="126" t="str">
        <f>IF(ISNUMBER($G304),INDEX(PlayerDetails!$B:$B,VLOOKUP(ResultsInput!E304,TeamDeclarations!$B$3:$J$122,6+$G304)),"")</f>
        <v/>
      </c>
      <c r="C304" s="126" t="str">
        <f>IF(ISNUMBER($G304),VLOOKUP(ResultsInput!C304,ResultsInput!$I$3:$L$6,4,FALSE),"")</f>
        <v/>
      </c>
      <c r="D304" s="126" t="str">
        <f t="shared" si="4"/>
        <v/>
      </c>
      <c r="E304" s="126"/>
      <c r="F304" s="126"/>
      <c r="G304" s="127" t="str">
        <f>Pairings!B304</f>
        <v/>
      </c>
    </row>
    <row r="305" spans="1:7" x14ac:dyDescent="0.3">
      <c r="A305" s="126" t="str">
        <f>IF(ISNUMBER($G305),INDEX(PlayerDetails!$B:$B,VLOOKUP(ResultsInput!D305,TeamDeclarations!$B$3:$J$122,6+$G305)),"")</f>
        <v/>
      </c>
      <c r="B305" s="126" t="str">
        <f>IF(ISNUMBER($G305),INDEX(PlayerDetails!$B:$B,VLOOKUP(ResultsInput!E305,TeamDeclarations!$B$3:$J$122,6+$G305)),"")</f>
        <v/>
      </c>
      <c r="C305" s="126" t="str">
        <f>IF(ISNUMBER($G305),VLOOKUP(ResultsInput!C305,ResultsInput!$I$3:$L$6,4,FALSE),"")</f>
        <v/>
      </c>
      <c r="D305" s="126" t="str">
        <f t="shared" si="4"/>
        <v/>
      </c>
      <c r="E305" s="126"/>
      <c r="F305" s="126"/>
      <c r="G305" s="127" t="str">
        <f>Pairings!B305</f>
        <v/>
      </c>
    </row>
    <row r="306" spans="1:7" x14ac:dyDescent="0.3">
      <c r="A306" s="126" t="str">
        <f>IF(ISNUMBER($G306),INDEX(PlayerDetails!$B:$B,VLOOKUP(ResultsInput!D306,TeamDeclarations!$B$3:$J$122,6+$G306)),"")</f>
        <v/>
      </c>
      <c r="B306" s="126" t="str">
        <f>IF(ISNUMBER($G306),INDEX(PlayerDetails!$B:$B,VLOOKUP(ResultsInput!E306,TeamDeclarations!$B$3:$J$122,6+$G306)),"")</f>
        <v/>
      </c>
      <c r="C306" s="126" t="str">
        <f>IF(ISNUMBER($G306),VLOOKUP(ResultsInput!C306,ResultsInput!$I$3:$L$6,4,FALSE),"")</f>
        <v/>
      </c>
      <c r="D306" s="126" t="str">
        <f t="shared" si="4"/>
        <v/>
      </c>
      <c r="E306" s="126"/>
      <c r="F306" s="126"/>
      <c r="G306" s="127" t="str">
        <f>Pairings!B306</f>
        <v/>
      </c>
    </row>
    <row r="307" spans="1:7" x14ac:dyDescent="0.3">
      <c r="A307" s="126" t="str">
        <f>IF(ISNUMBER($G307),INDEX(PlayerDetails!$B:$B,VLOOKUP(ResultsInput!D307,TeamDeclarations!$B$3:$J$122,6+$G307)),"")</f>
        <v/>
      </c>
      <c r="B307" s="126" t="str">
        <f>IF(ISNUMBER($G307),INDEX(PlayerDetails!$B:$B,VLOOKUP(ResultsInput!E307,TeamDeclarations!$B$3:$J$122,6+$G307)),"")</f>
        <v/>
      </c>
      <c r="C307" s="126" t="str">
        <f>IF(ISNUMBER($G307),VLOOKUP(ResultsInput!C307,ResultsInput!$I$3:$L$6,4,FALSE),"")</f>
        <v/>
      </c>
      <c r="D307" s="126" t="str">
        <f t="shared" si="4"/>
        <v/>
      </c>
      <c r="E307" s="126"/>
      <c r="F307" s="126"/>
      <c r="G307" s="127" t="str">
        <f>Pairings!B307</f>
        <v/>
      </c>
    </row>
    <row r="308" spans="1:7" x14ac:dyDescent="0.3">
      <c r="A308" s="126" t="str">
        <f>IF(ISNUMBER($G308),INDEX(PlayerDetails!$B:$B,VLOOKUP(ResultsInput!D308,TeamDeclarations!$B$3:$J$122,6+$G308)),"")</f>
        <v/>
      </c>
      <c r="B308" s="126" t="str">
        <f>IF(ISNUMBER($G308),INDEX(PlayerDetails!$B:$B,VLOOKUP(ResultsInput!E308,TeamDeclarations!$B$3:$J$122,6+$G308)),"")</f>
        <v/>
      </c>
      <c r="C308" s="126" t="str">
        <f>IF(ISNUMBER($G308),VLOOKUP(ResultsInput!C308,ResultsInput!$I$3:$L$6,4,FALSE),"")</f>
        <v/>
      </c>
      <c r="D308" s="126" t="str">
        <f t="shared" si="4"/>
        <v/>
      </c>
      <c r="E308" s="126"/>
      <c r="F308" s="126"/>
      <c r="G308" s="127" t="str">
        <f>Pairings!B308</f>
        <v/>
      </c>
    </row>
    <row r="309" spans="1:7" x14ac:dyDescent="0.3">
      <c r="A309" s="126" t="str">
        <f>IF(ISNUMBER($G309),INDEX(PlayerDetails!$B:$B,VLOOKUP(ResultsInput!D309,TeamDeclarations!$B$3:$J$122,6+$G309)),"")</f>
        <v/>
      </c>
      <c r="B309" s="126" t="str">
        <f>IF(ISNUMBER($G309),INDEX(PlayerDetails!$B:$B,VLOOKUP(ResultsInput!E309,TeamDeclarations!$B$3:$J$122,6+$G309)),"")</f>
        <v/>
      </c>
      <c r="C309" s="126" t="str">
        <f>IF(ISNUMBER($G309),VLOOKUP(ResultsInput!C309,ResultsInput!$I$3:$L$6,4,FALSE),"")</f>
        <v/>
      </c>
      <c r="D309" s="126" t="str">
        <f t="shared" si="4"/>
        <v/>
      </c>
      <c r="E309" s="126"/>
      <c r="F309" s="126"/>
      <c r="G309" s="127" t="str">
        <f>Pairings!B309</f>
        <v/>
      </c>
    </row>
    <row r="310" spans="1:7" x14ac:dyDescent="0.3">
      <c r="A310" s="126" t="str">
        <f>IF(ISNUMBER($G310),INDEX(PlayerDetails!$B:$B,VLOOKUP(ResultsInput!D310,TeamDeclarations!$B$3:$J$122,6+$G310)),"")</f>
        <v/>
      </c>
      <c r="B310" s="126" t="str">
        <f>IF(ISNUMBER($G310),INDEX(PlayerDetails!$B:$B,VLOOKUP(ResultsInput!E310,TeamDeclarations!$B$3:$J$122,6+$G310)),"")</f>
        <v/>
      </c>
      <c r="C310" s="126" t="str">
        <f>IF(ISNUMBER($G310),VLOOKUP(ResultsInput!C310,ResultsInput!$I$3:$L$6,4,FALSE),"")</f>
        <v/>
      </c>
      <c r="D310" s="126" t="str">
        <f t="shared" si="4"/>
        <v/>
      </c>
      <c r="E310" s="126"/>
      <c r="F310" s="126"/>
      <c r="G310" s="127" t="str">
        <f>Pairings!B310</f>
        <v/>
      </c>
    </row>
    <row r="311" spans="1:7" x14ac:dyDescent="0.3">
      <c r="A311" s="126" t="str">
        <f>IF(ISNUMBER($G311),INDEX(PlayerDetails!$B:$B,VLOOKUP(ResultsInput!D311,TeamDeclarations!$B$3:$J$122,6+$G311)),"")</f>
        <v/>
      </c>
      <c r="B311" s="126" t="str">
        <f>IF(ISNUMBER($G311),INDEX(PlayerDetails!$B:$B,VLOOKUP(ResultsInput!E311,TeamDeclarations!$B$3:$J$122,6+$G311)),"")</f>
        <v/>
      </c>
      <c r="C311" s="126" t="str">
        <f>IF(ISNUMBER($G311),VLOOKUP(ResultsInput!C311,ResultsInput!$I$3:$L$6,4,FALSE),"")</f>
        <v/>
      </c>
      <c r="D311" s="126" t="str">
        <f t="shared" si="4"/>
        <v/>
      </c>
      <c r="E311" s="126"/>
      <c r="F311" s="126"/>
      <c r="G311" s="127" t="str">
        <f>Pairings!B311</f>
        <v/>
      </c>
    </row>
    <row r="312" spans="1:7" x14ac:dyDescent="0.3">
      <c r="A312" s="126" t="str">
        <f>IF(ISNUMBER($G312),INDEX(PlayerDetails!$B:$B,VLOOKUP(ResultsInput!D312,TeamDeclarations!$B$3:$J$122,6+$G312)),"")</f>
        <v/>
      </c>
      <c r="B312" s="126" t="str">
        <f>IF(ISNUMBER($G312),INDEX(PlayerDetails!$B:$B,VLOOKUP(ResultsInput!E312,TeamDeclarations!$B$3:$J$122,6+$G312)),"")</f>
        <v/>
      </c>
      <c r="C312" s="126" t="str">
        <f>IF(ISNUMBER($G312),VLOOKUP(ResultsInput!C312,ResultsInput!$I$3:$L$6,4,FALSE),"")</f>
        <v/>
      </c>
      <c r="D312" s="126" t="str">
        <f t="shared" si="4"/>
        <v/>
      </c>
      <c r="E312" s="126"/>
      <c r="F312" s="126"/>
      <c r="G312" s="127" t="str">
        <f>Pairings!B312</f>
        <v/>
      </c>
    </row>
    <row r="313" spans="1:7" x14ac:dyDescent="0.3">
      <c r="A313" s="126" t="str">
        <f>IF(ISNUMBER($G313),INDEX(PlayerDetails!$B:$B,VLOOKUP(ResultsInput!D313,TeamDeclarations!$B$3:$J$122,6+$G313)),"")</f>
        <v/>
      </c>
      <c r="B313" s="126" t="str">
        <f>IF(ISNUMBER($G313),INDEX(PlayerDetails!$B:$B,VLOOKUP(ResultsInput!E313,TeamDeclarations!$B$3:$J$122,6+$G313)),"")</f>
        <v/>
      </c>
      <c r="C313" s="126" t="str">
        <f>IF(ISNUMBER($G313),VLOOKUP(ResultsInput!C313,ResultsInput!$I$3:$L$6,4,FALSE),"")</f>
        <v/>
      </c>
      <c r="D313" s="126" t="str">
        <f t="shared" si="4"/>
        <v/>
      </c>
      <c r="E313" s="126"/>
      <c r="F313" s="126"/>
      <c r="G313" s="127" t="str">
        <f>Pairings!B313</f>
        <v/>
      </c>
    </row>
    <row r="314" spans="1:7" x14ac:dyDescent="0.3">
      <c r="A314" s="126" t="str">
        <f>IF(ISNUMBER($G314),INDEX(PlayerDetails!$B:$B,VLOOKUP(ResultsInput!D314,TeamDeclarations!$B$3:$J$122,6+$G314)),"")</f>
        <v/>
      </c>
      <c r="B314" s="126" t="str">
        <f>IF(ISNUMBER($G314),INDEX(PlayerDetails!$B:$B,VLOOKUP(ResultsInput!E314,TeamDeclarations!$B$3:$J$122,6+$G314)),"")</f>
        <v/>
      </c>
      <c r="C314" s="126" t="str">
        <f>IF(ISNUMBER($G314),VLOOKUP(ResultsInput!C314,ResultsInput!$I$3:$L$6,4,FALSE),"")</f>
        <v/>
      </c>
      <c r="D314" s="126" t="str">
        <f t="shared" si="4"/>
        <v/>
      </c>
      <c r="E314" s="126"/>
      <c r="F314" s="126"/>
      <c r="G314" s="127" t="str">
        <f>Pairings!B314</f>
        <v/>
      </c>
    </row>
    <row r="315" spans="1:7" x14ac:dyDescent="0.3">
      <c r="A315" s="126" t="str">
        <f>IF(ISNUMBER($G315),INDEX(PlayerDetails!$B:$B,VLOOKUP(ResultsInput!D315,TeamDeclarations!$B$3:$J$122,6+$G315)),"")</f>
        <v/>
      </c>
      <c r="B315" s="126" t="str">
        <f>IF(ISNUMBER($G315),INDEX(PlayerDetails!$B:$B,VLOOKUP(ResultsInput!E315,TeamDeclarations!$B$3:$J$122,6+$G315)),"")</f>
        <v/>
      </c>
      <c r="C315" s="126" t="str">
        <f>IF(ISNUMBER($G315),VLOOKUP(ResultsInput!C315,ResultsInput!$I$3:$L$6,4,FALSE),"")</f>
        <v/>
      </c>
      <c r="D315" s="126" t="str">
        <f t="shared" si="4"/>
        <v/>
      </c>
      <c r="E315" s="126"/>
      <c r="F315" s="126"/>
      <c r="G315" s="127" t="str">
        <f>Pairings!B315</f>
        <v/>
      </c>
    </row>
    <row r="316" spans="1:7" x14ac:dyDescent="0.3">
      <c r="A316" s="126" t="str">
        <f>IF(ISNUMBER($G316),INDEX(PlayerDetails!$B:$B,VLOOKUP(ResultsInput!D316,TeamDeclarations!$B$3:$J$122,6+$G316)),"")</f>
        <v/>
      </c>
      <c r="B316" s="126" t="str">
        <f>IF(ISNUMBER($G316),INDEX(PlayerDetails!$B:$B,VLOOKUP(ResultsInput!E316,TeamDeclarations!$B$3:$J$122,6+$G316)),"")</f>
        <v/>
      </c>
      <c r="C316" s="126" t="str">
        <f>IF(ISNUMBER($G316),VLOOKUP(ResultsInput!C316,ResultsInput!$I$3:$L$6,4,FALSE),"")</f>
        <v/>
      </c>
      <c r="D316" s="126" t="str">
        <f t="shared" si="4"/>
        <v/>
      </c>
      <c r="E316" s="126"/>
      <c r="F316" s="126"/>
      <c r="G316" s="127" t="str">
        <f>Pairings!B316</f>
        <v/>
      </c>
    </row>
    <row r="317" spans="1:7" x14ac:dyDescent="0.3">
      <c r="A317" s="126" t="str">
        <f>IF(ISNUMBER($G317),INDEX(PlayerDetails!$B:$B,VLOOKUP(ResultsInput!D317,TeamDeclarations!$B$3:$J$122,6+$G317)),"")</f>
        <v/>
      </c>
      <c r="B317" s="126" t="str">
        <f>IF(ISNUMBER($G317),INDEX(PlayerDetails!$B:$B,VLOOKUP(ResultsInput!E317,TeamDeclarations!$B$3:$J$122,6+$G317)),"")</f>
        <v/>
      </c>
      <c r="C317" s="126" t="str">
        <f>IF(ISNUMBER($G317),VLOOKUP(ResultsInput!C317,ResultsInput!$I$3:$L$6,4,FALSE),"")</f>
        <v/>
      </c>
      <c r="D317" s="126" t="str">
        <f t="shared" si="4"/>
        <v/>
      </c>
      <c r="E317" s="126"/>
      <c r="F317" s="126"/>
      <c r="G317" s="127" t="str">
        <f>Pairings!B317</f>
        <v/>
      </c>
    </row>
    <row r="318" spans="1:7" x14ac:dyDescent="0.3">
      <c r="A318" s="126" t="str">
        <f>IF(ISNUMBER($G318),INDEX(PlayerDetails!$B:$B,VLOOKUP(ResultsInput!D318,TeamDeclarations!$B$3:$J$122,6+$G318)),"")</f>
        <v/>
      </c>
      <c r="B318" s="126" t="str">
        <f>IF(ISNUMBER($G318),INDEX(PlayerDetails!$B:$B,VLOOKUP(ResultsInput!E318,TeamDeclarations!$B$3:$J$122,6+$G318)),"")</f>
        <v/>
      </c>
      <c r="C318" s="126" t="str">
        <f>IF(ISNUMBER($G318),VLOOKUP(ResultsInput!C318,ResultsInput!$I$3:$L$6,4,FALSE),"")</f>
        <v/>
      </c>
      <c r="D318" s="126" t="str">
        <f t="shared" si="4"/>
        <v/>
      </c>
      <c r="E318" s="126"/>
      <c r="F318" s="126"/>
      <c r="G318" s="127" t="str">
        <f>Pairings!B318</f>
        <v/>
      </c>
    </row>
    <row r="319" spans="1:7" x14ac:dyDescent="0.3">
      <c r="A319" s="126" t="str">
        <f>IF(ISNUMBER($G319),INDEX(PlayerDetails!$B:$B,VLOOKUP(ResultsInput!D319,TeamDeclarations!$B$3:$J$122,6+$G319)),"")</f>
        <v/>
      </c>
      <c r="B319" s="126" t="str">
        <f>IF(ISNUMBER($G319),INDEX(PlayerDetails!$B:$B,VLOOKUP(ResultsInput!E319,TeamDeclarations!$B$3:$J$122,6+$G319)),"")</f>
        <v/>
      </c>
      <c r="C319" s="126" t="str">
        <f>IF(ISNUMBER($G319),VLOOKUP(ResultsInput!C319,ResultsInput!$I$3:$L$6,4,FALSE),"")</f>
        <v/>
      </c>
      <c r="D319" s="126" t="str">
        <f t="shared" si="4"/>
        <v/>
      </c>
      <c r="E319" s="126"/>
      <c r="F319" s="126"/>
      <c r="G319" s="127" t="str">
        <f>Pairings!B319</f>
        <v/>
      </c>
    </row>
    <row r="320" spans="1:7" x14ac:dyDescent="0.3">
      <c r="A320" s="126" t="str">
        <f>IF(ISNUMBER($G320),INDEX(PlayerDetails!$B:$B,VLOOKUP(ResultsInput!D320,TeamDeclarations!$B$3:$J$122,6+$G320)),"")</f>
        <v/>
      </c>
      <c r="B320" s="126" t="str">
        <f>IF(ISNUMBER($G320),INDEX(PlayerDetails!$B:$B,VLOOKUP(ResultsInput!E320,TeamDeclarations!$B$3:$J$122,6+$G320)),"")</f>
        <v/>
      </c>
      <c r="C320" s="126" t="str">
        <f>IF(ISNUMBER($G320),VLOOKUP(ResultsInput!C320,ResultsInput!$I$3:$L$6,4,FALSE),"")</f>
        <v/>
      </c>
      <c r="D320" s="126" t="str">
        <f t="shared" si="4"/>
        <v/>
      </c>
      <c r="E320" s="126"/>
      <c r="F320" s="126"/>
      <c r="G320" s="127" t="str">
        <f>Pairings!B320</f>
        <v/>
      </c>
    </row>
    <row r="321" spans="1:7" x14ac:dyDescent="0.3">
      <c r="A321" s="126" t="str">
        <f>IF(ISNUMBER($G321),INDEX(PlayerDetails!$B:$B,VLOOKUP(ResultsInput!D321,TeamDeclarations!$B$3:$J$122,6+$G321)),"")</f>
        <v/>
      </c>
      <c r="B321" s="126" t="str">
        <f>IF(ISNUMBER($G321),INDEX(PlayerDetails!$B:$B,VLOOKUP(ResultsInput!E321,TeamDeclarations!$B$3:$J$122,6+$G321)),"")</f>
        <v/>
      </c>
      <c r="C321" s="126" t="str">
        <f>IF(ISNUMBER($G321),VLOOKUP(ResultsInput!C321,ResultsInput!$I$3:$L$6,4,FALSE),"")</f>
        <v/>
      </c>
      <c r="D321" s="126" t="str">
        <f t="shared" si="4"/>
        <v/>
      </c>
      <c r="E321" s="126"/>
      <c r="F321" s="126"/>
      <c r="G321" s="127" t="str">
        <f>Pairings!B321</f>
        <v/>
      </c>
    </row>
    <row r="322" spans="1:7" x14ac:dyDescent="0.3">
      <c r="A322" s="126" t="str">
        <f>IF(ISNUMBER($G322),INDEX(PlayerDetails!$B:$B,VLOOKUP(ResultsInput!D322,TeamDeclarations!$B$3:$J$122,6+$G322)),"")</f>
        <v/>
      </c>
      <c r="B322" s="126" t="str">
        <f>IF(ISNUMBER($G322),INDEX(PlayerDetails!$B:$B,VLOOKUP(ResultsInput!E322,TeamDeclarations!$B$3:$J$122,6+$G322)),"")</f>
        <v/>
      </c>
      <c r="C322" s="126" t="str">
        <f>IF(ISNUMBER($G322),VLOOKUP(ResultsInput!C322,ResultsInput!$I$3:$L$6,4,FALSE),"")</f>
        <v/>
      </c>
      <c r="D322" s="126" t="str">
        <f t="shared" ref="D322:D385" si="5">IF(ISNUMBER($G322),"W","")</f>
        <v/>
      </c>
      <c r="E322" s="126"/>
      <c r="F322" s="126"/>
      <c r="G322" s="127" t="str">
        <f>Pairings!B322</f>
        <v/>
      </c>
    </row>
    <row r="323" spans="1:7" x14ac:dyDescent="0.3">
      <c r="A323" s="126" t="str">
        <f>IF(ISNUMBER($G323),INDEX(PlayerDetails!$B:$B,VLOOKUP(ResultsInput!D323,TeamDeclarations!$B$3:$J$122,6+$G323)),"")</f>
        <v/>
      </c>
      <c r="B323" s="126" t="str">
        <f>IF(ISNUMBER($G323),INDEX(PlayerDetails!$B:$B,VLOOKUP(ResultsInput!E323,TeamDeclarations!$B$3:$J$122,6+$G323)),"")</f>
        <v/>
      </c>
      <c r="C323" s="126" t="str">
        <f>IF(ISNUMBER($G323),VLOOKUP(ResultsInput!C323,ResultsInput!$I$3:$L$6,4,FALSE),"")</f>
        <v/>
      </c>
      <c r="D323" s="126" t="str">
        <f t="shared" si="5"/>
        <v/>
      </c>
      <c r="E323" s="126"/>
      <c r="F323" s="126"/>
      <c r="G323" s="127" t="str">
        <f>Pairings!B323</f>
        <v/>
      </c>
    </row>
    <row r="324" spans="1:7" x14ac:dyDescent="0.3">
      <c r="A324" s="126" t="str">
        <f>IF(ISNUMBER($G324),INDEX(PlayerDetails!$B:$B,VLOOKUP(ResultsInput!D324,TeamDeclarations!$B$3:$J$122,6+$G324)),"")</f>
        <v/>
      </c>
      <c r="B324" s="126" t="str">
        <f>IF(ISNUMBER($G324),INDEX(PlayerDetails!$B:$B,VLOOKUP(ResultsInput!E324,TeamDeclarations!$B$3:$J$122,6+$G324)),"")</f>
        <v/>
      </c>
      <c r="C324" s="126" t="str">
        <f>IF(ISNUMBER($G324),VLOOKUP(ResultsInput!C324,ResultsInput!$I$3:$L$6,4,FALSE),"")</f>
        <v/>
      </c>
      <c r="D324" s="126" t="str">
        <f t="shared" si="5"/>
        <v/>
      </c>
      <c r="E324" s="126"/>
      <c r="F324" s="126"/>
      <c r="G324" s="127" t="str">
        <f>Pairings!B324</f>
        <v/>
      </c>
    </row>
    <row r="325" spans="1:7" x14ac:dyDescent="0.3">
      <c r="A325" s="126" t="str">
        <f>IF(ISNUMBER($G325),INDEX(PlayerDetails!$B:$B,VLOOKUP(ResultsInput!D325,TeamDeclarations!$B$3:$J$122,6+$G325)),"")</f>
        <v/>
      </c>
      <c r="B325" s="126" t="str">
        <f>IF(ISNUMBER($G325),INDEX(PlayerDetails!$B:$B,VLOOKUP(ResultsInput!E325,TeamDeclarations!$B$3:$J$122,6+$G325)),"")</f>
        <v/>
      </c>
      <c r="C325" s="126" t="str">
        <f>IF(ISNUMBER($G325),VLOOKUP(ResultsInput!C325,ResultsInput!$I$3:$L$6,4,FALSE),"")</f>
        <v/>
      </c>
      <c r="D325" s="126" t="str">
        <f t="shared" si="5"/>
        <v/>
      </c>
      <c r="E325" s="126"/>
      <c r="F325" s="126"/>
      <c r="G325" s="127" t="str">
        <f>Pairings!B325</f>
        <v/>
      </c>
    </row>
    <row r="326" spans="1:7" x14ac:dyDescent="0.3">
      <c r="A326" s="126" t="str">
        <f>IF(ISNUMBER($G326),INDEX(PlayerDetails!$B:$B,VLOOKUP(ResultsInput!D326,TeamDeclarations!$B$3:$J$122,6+$G326)),"")</f>
        <v/>
      </c>
      <c r="B326" s="126" t="str">
        <f>IF(ISNUMBER($G326),INDEX(PlayerDetails!$B:$B,VLOOKUP(ResultsInput!E326,TeamDeclarations!$B$3:$J$122,6+$G326)),"")</f>
        <v/>
      </c>
      <c r="C326" s="126" t="str">
        <f>IF(ISNUMBER($G326),VLOOKUP(ResultsInput!C326,ResultsInput!$I$3:$L$6,4,FALSE),"")</f>
        <v/>
      </c>
      <c r="D326" s="126" t="str">
        <f t="shared" si="5"/>
        <v/>
      </c>
      <c r="E326" s="126"/>
      <c r="F326" s="126"/>
      <c r="G326" s="127" t="str">
        <f>Pairings!B326</f>
        <v/>
      </c>
    </row>
    <row r="327" spans="1:7" x14ac:dyDescent="0.3">
      <c r="A327" s="126" t="str">
        <f>IF(ISNUMBER($G327),INDEX(PlayerDetails!$B:$B,VLOOKUP(ResultsInput!D327,TeamDeclarations!$B$3:$J$122,6+$G327)),"")</f>
        <v/>
      </c>
      <c r="B327" s="126" t="str">
        <f>IF(ISNUMBER($G327),INDEX(PlayerDetails!$B:$B,VLOOKUP(ResultsInput!E327,TeamDeclarations!$B$3:$J$122,6+$G327)),"")</f>
        <v/>
      </c>
      <c r="C327" s="126" t="str">
        <f>IF(ISNUMBER($G327),VLOOKUP(ResultsInput!C327,ResultsInput!$I$3:$L$6,4,FALSE),"")</f>
        <v/>
      </c>
      <c r="D327" s="126" t="str">
        <f t="shared" si="5"/>
        <v/>
      </c>
      <c r="E327" s="126"/>
      <c r="F327" s="126"/>
      <c r="G327" s="127" t="str">
        <f>Pairings!B327</f>
        <v/>
      </c>
    </row>
    <row r="328" spans="1:7" x14ac:dyDescent="0.3">
      <c r="A328" s="126" t="str">
        <f>IF(ISNUMBER($G328),INDEX(PlayerDetails!$B:$B,VLOOKUP(ResultsInput!D328,TeamDeclarations!$B$3:$J$122,6+$G328)),"")</f>
        <v/>
      </c>
      <c r="B328" s="126" t="str">
        <f>IF(ISNUMBER($G328),INDEX(PlayerDetails!$B:$B,VLOOKUP(ResultsInput!E328,TeamDeclarations!$B$3:$J$122,6+$G328)),"")</f>
        <v/>
      </c>
      <c r="C328" s="126" t="str">
        <f>IF(ISNUMBER($G328),VLOOKUP(ResultsInput!C328,ResultsInput!$I$3:$L$6,4,FALSE),"")</f>
        <v/>
      </c>
      <c r="D328" s="126" t="str">
        <f t="shared" si="5"/>
        <v/>
      </c>
      <c r="E328" s="126"/>
      <c r="F328" s="126"/>
      <c r="G328" s="127" t="str">
        <f>Pairings!B328</f>
        <v/>
      </c>
    </row>
    <row r="329" spans="1:7" x14ac:dyDescent="0.3">
      <c r="A329" s="126" t="str">
        <f>IF(ISNUMBER($G329),INDEX(PlayerDetails!$B:$B,VLOOKUP(ResultsInput!D329,TeamDeclarations!$B$3:$J$122,6+$G329)),"")</f>
        <v/>
      </c>
      <c r="B329" s="126" t="str">
        <f>IF(ISNUMBER($G329),INDEX(PlayerDetails!$B:$B,VLOOKUP(ResultsInput!E329,TeamDeclarations!$B$3:$J$122,6+$G329)),"")</f>
        <v/>
      </c>
      <c r="C329" s="126" t="str">
        <f>IF(ISNUMBER($G329),VLOOKUP(ResultsInput!C329,ResultsInput!$I$3:$L$6,4,FALSE),"")</f>
        <v/>
      </c>
      <c r="D329" s="126" t="str">
        <f t="shared" si="5"/>
        <v/>
      </c>
      <c r="E329" s="126"/>
      <c r="F329" s="126"/>
      <c r="G329" s="127" t="str">
        <f>Pairings!B329</f>
        <v/>
      </c>
    </row>
    <row r="330" spans="1:7" x14ac:dyDescent="0.3">
      <c r="A330" s="126" t="str">
        <f>IF(ISNUMBER($G330),INDEX(PlayerDetails!$B:$B,VLOOKUP(ResultsInput!D330,TeamDeclarations!$B$3:$J$122,6+$G330)),"")</f>
        <v/>
      </c>
      <c r="B330" s="126" t="str">
        <f>IF(ISNUMBER($G330),INDEX(PlayerDetails!$B:$B,VLOOKUP(ResultsInput!E330,TeamDeclarations!$B$3:$J$122,6+$G330)),"")</f>
        <v/>
      </c>
      <c r="C330" s="126" t="str">
        <f>IF(ISNUMBER($G330),VLOOKUP(ResultsInput!C330,ResultsInput!$I$3:$L$6,4,FALSE),"")</f>
        <v/>
      </c>
      <c r="D330" s="126" t="str">
        <f t="shared" si="5"/>
        <v/>
      </c>
      <c r="E330" s="126"/>
      <c r="F330" s="126"/>
      <c r="G330" s="127" t="str">
        <f>Pairings!B330</f>
        <v/>
      </c>
    </row>
    <row r="331" spans="1:7" x14ac:dyDescent="0.3">
      <c r="A331" s="126" t="str">
        <f>IF(ISNUMBER($G331),INDEX(PlayerDetails!$B:$B,VLOOKUP(ResultsInput!D331,TeamDeclarations!$B$3:$J$122,6+$G331)),"")</f>
        <v/>
      </c>
      <c r="B331" s="126" t="str">
        <f>IF(ISNUMBER($G331),INDEX(PlayerDetails!$B:$B,VLOOKUP(ResultsInput!E331,TeamDeclarations!$B$3:$J$122,6+$G331)),"")</f>
        <v/>
      </c>
      <c r="C331" s="126" t="str">
        <f>IF(ISNUMBER($G331),VLOOKUP(ResultsInput!C331,ResultsInput!$I$3:$L$6,4,FALSE),"")</f>
        <v/>
      </c>
      <c r="D331" s="126" t="str">
        <f t="shared" si="5"/>
        <v/>
      </c>
      <c r="E331" s="126"/>
      <c r="F331" s="126"/>
      <c r="G331" s="127" t="str">
        <f>Pairings!B331</f>
        <v/>
      </c>
    </row>
    <row r="332" spans="1:7" x14ac:dyDescent="0.3">
      <c r="A332" s="126" t="str">
        <f>IF(ISNUMBER($G332),INDEX(PlayerDetails!$B:$B,VLOOKUP(ResultsInput!D332,TeamDeclarations!$B$3:$J$122,6+$G332)),"")</f>
        <v/>
      </c>
      <c r="B332" s="126" t="str">
        <f>IF(ISNUMBER($G332),INDEX(PlayerDetails!$B:$B,VLOOKUP(ResultsInput!E332,TeamDeclarations!$B$3:$J$122,6+$G332)),"")</f>
        <v/>
      </c>
      <c r="C332" s="126" t="str">
        <f>IF(ISNUMBER($G332),VLOOKUP(ResultsInput!C332,ResultsInput!$I$3:$L$6,4,FALSE),"")</f>
        <v/>
      </c>
      <c r="D332" s="126" t="str">
        <f t="shared" si="5"/>
        <v/>
      </c>
      <c r="E332" s="126"/>
      <c r="F332" s="126"/>
      <c r="G332" s="127" t="str">
        <f>Pairings!B332</f>
        <v/>
      </c>
    </row>
    <row r="333" spans="1:7" x14ac:dyDescent="0.3">
      <c r="A333" s="126" t="str">
        <f>IF(ISNUMBER($G333),INDEX(PlayerDetails!$B:$B,VLOOKUP(ResultsInput!D333,TeamDeclarations!$B$3:$J$122,6+$G333)),"")</f>
        <v/>
      </c>
      <c r="B333" s="126" t="str">
        <f>IF(ISNUMBER($G333),INDEX(PlayerDetails!$B:$B,VLOOKUP(ResultsInput!E333,TeamDeclarations!$B$3:$J$122,6+$G333)),"")</f>
        <v/>
      </c>
      <c r="C333" s="126" t="str">
        <f>IF(ISNUMBER($G333),VLOOKUP(ResultsInput!C333,ResultsInput!$I$3:$L$6,4,FALSE),"")</f>
        <v/>
      </c>
      <c r="D333" s="126" t="str">
        <f t="shared" si="5"/>
        <v/>
      </c>
      <c r="E333" s="126"/>
      <c r="F333" s="126"/>
      <c r="G333" s="127" t="str">
        <f>Pairings!B333</f>
        <v/>
      </c>
    </row>
    <row r="334" spans="1:7" x14ac:dyDescent="0.3">
      <c r="A334" s="126" t="str">
        <f>IF(ISNUMBER($G334),INDEX(PlayerDetails!$B:$B,VLOOKUP(ResultsInput!D334,TeamDeclarations!$B$3:$J$122,6+$G334)),"")</f>
        <v/>
      </c>
      <c r="B334" s="126" t="str">
        <f>IF(ISNUMBER($G334),INDEX(PlayerDetails!$B:$B,VLOOKUP(ResultsInput!E334,TeamDeclarations!$B$3:$J$122,6+$G334)),"")</f>
        <v/>
      </c>
      <c r="C334" s="126" t="str">
        <f>IF(ISNUMBER($G334),VLOOKUP(ResultsInput!C334,ResultsInput!$I$3:$L$6,4,FALSE),"")</f>
        <v/>
      </c>
      <c r="D334" s="126" t="str">
        <f t="shared" si="5"/>
        <v/>
      </c>
      <c r="E334" s="126"/>
      <c r="F334" s="126"/>
      <c r="G334" s="127" t="str">
        <f>Pairings!B334</f>
        <v/>
      </c>
    </row>
    <row r="335" spans="1:7" x14ac:dyDescent="0.3">
      <c r="A335" s="126" t="str">
        <f>IF(ISNUMBER($G335),INDEX(PlayerDetails!$B:$B,VLOOKUP(ResultsInput!D335,TeamDeclarations!$B$3:$J$122,6+$G335)),"")</f>
        <v/>
      </c>
      <c r="B335" s="126" t="str">
        <f>IF(ISNUMBER($G335),INDEX(PlayerDetails!$B:$B,VLOOKUP(ResultsInput!E335,TeamDeclarations!$B$3:$J$122,6+$G335)),"")</f>
        <v/>
      </c>
      <c r="C335" s="126" t="str">
        <f>IF(ISNUMBER($G335),VLOOKUP(ResultsInput!C335,ResultsInput!$I$3:$L$6,4,FALSE),"")</f>
        <v/>
      </c>
      <c r="D335" s="126" t="str">
        <f t="shared" si="5"/>
        <v/>
      </c>
      <c r="E335" s="126"/>
      <c r="F335" s="126"/>
      <c r="G335" s="127" t="str">
        <f>Pairings!B335</f>
        <v/>
      </c>
    </row>
    <row r="336" spans="1:7" x14ac:dyDescent="0.3">
      <c r="A336" s="126" t="str">
        <f>IF(ISNUMBER($G336),INDEX(PlayerDetails!$B:$B,VLOOKUP(ResultsInput!D336,TeamDeclarations!$B$3:$J$122,6+$G336)),"")</f>
        <v/>
      </c>
      <c r="B336" s="126" t="str">
        <f>IF(ISNUMBER($G336),INDEX(PlayerDetails!$B:$B,VLOOKUP(ResultsInput!E336,TeamDeclarations!$B$3:$J$122,6+$G336)),"")</f>
        <v/>
      </c>
      <c r="C336" s="126" t="str">
        <f>IF(ISNUMBER($G336),VLOOKUP(ResultsInput!C336,ResultsInput!$I$3:$L$6,4,FALSE),"")</f>
        <v/>
      </c>
      <c r="D336" s="126" t="str">
        <f t="shared" si="5"/>
        <v/>
      </c>
      <c r="E336" s="126"/>
      <c r="F336" s="126"/>
      <c r="G336" s="127" t="str">
        <f>Pairings!B336</f>
        <v/>
      </c>
    </row>
    <row r="337" spans="1:7" x14ac:dyDescent="0.3">
      <c r="A337" s="126" t="str">
        <f>IF(ISNUMBER($G337),INDEX(PlayerDetails!$B:$B,VLOOKUP(ResultsInput!D337,TeamDeclarations!$B$3:$J$122,6+$G337)),"")</f>
        <v/>
      </c>
      <c r="B337" s="126" t="str">
        <f>IF(ISNUMBER($G337),INDEX(PlayerDetails!$B:$B,VLOOKUP(ResultsInput!E337,TeamDeclarations!$B$3:$J$122,6+$G337)),"")</f>
        <v/>
      </c>
      <c r="C337" s="126" t="str">
        <f>IF(ISNUMBER($G337),VLOOKUP(ResultsInput!C337,ResultsInput!$I$3:$L$6,4,FALSE),"")</f>
        <v/>
      </c>
      <c r="D337" s="126" t="str">
        <f t="shared" si="5"/>
        <v/>
      </c>
      <c r="E337" s="126"/>
      <c r="F337" s="126"/>
      <c r="G337" s="127" t="str">
        <f>Pairings!B337</f>
        <v/>
      </c>
    </row>
    <row r="338" spans="1:7" x14ac:dyDescent="0.3">
      <c r="A338" s="126" t="str">
        <f>IF(ISNUMBER($G338),INDEX(PlayerDetails!$B:$B,VLOOKUP(ResultsInput!D338,TeamDeclarations!$B$3:$J$122,6+$G338)),"")</f>
        <v/>
      </c>
      <c r="B338" s="126" t="str">
        <f>IF(ISNUMBER($G338),INDEX(PlayerDetails!$B:$B,VLOOKUP(ResultsInput!E338,TeamDeclarations!$B$3:$J$122,6+$G338)),"")</f>
        <v/>
      </c>
      <c r="C338" s="126" t="str">
        <f>IF(ISNUMBER($G338),VLOOKUP(ResultsInput!C338,ResultsInput!$I$3:$L$6,4,FALSE),"")</f>
        <v/>
      </c>
      <c r="D338" s="126" t="str">
        <f t="shared" si="5"/>
        <v/>
      </c>
      <c r="E338" s="126"/>
      <c r="F338" s="126"/>
      <c r="G338" s="127" t="str">
        <f>Pairings!B338</f>
        <v/>
      </c>
    </row>
    <row r="339" spans="1:7" x14ac:dyDescent="0.3">
      <c r="A339" s="126" t="str">
        <f>IF(ISNUMBER($G339),INDEX(PlayerDetails!$B:$B,VLOOKUP(ResultsInput!D339,TeamDeclarations!$B$3:$J$122,6+$G339)),"")</f>
        <v/>
      </c>
      <c r="B339" s="126" t="str">
        <f>IF(ISNUMBER($G339),INDEX(PlayerDetails!$B:$B,VLOOKUP(ResultsInput!E339,TeamDeclarations!$B$3:$J$122,6+$G339)),"")</f>
        <v/>
      </c>
      <c r="C339" s="126" t="str">
        <f>IF(ISNUMBER($G339),VLOOKUP(ResultsInput!C339,ResultsInput!$I$3:$L$6,4,FALSE),"")</f>
        <v/>
      </c>
      <c r="D339" s="126" t="str">
        <f t="shared" si="5"/>
        <v/>
      </c>
      <c r="E339" s="126"/>
      <c r="F339" s="126"/>
      <c r="G339" s="127" t="str">
        <f>Pairings!B339</f>
        <v/>
      </c>
    </row>
    <row r="340" spans="1:7" x14ac:dyDescent="0.3">
      <c r="A340" s="126" t="str">
        <f>IF(ISNUMBER($G340),INDEX(PlayerDetails!$B:$B,VLOOKUP(ResultsInput!D340,TeamDeclarations!$B$3:$J$122,6+$G340)),"")</f>
        <v/>
      </c>
      <c r="B340" s="126" t="str">
        <f>IF(ISNUMBER($G340),INDEX(PlayerDetails!$B:$B,VLOOKUP(ResultsInput!E340,TeamDeclarations!$B$3:$J$122,6+$G340)),"")</f>
        <v/>
      </c>
      <c r="C340" s="126" t="str">
        <f>IF(ISNUMBER($G340),VLOOKUP(ResultsInput!C340,ResultsInput!$I$3:$L$6,4,FALSE),"")</f>
        <v/>
      </c>
      <c r="D340" s="126" t="str">
        <f t="shared" si="5"/>
        <v/>
      </c>
      <c r="E340" s="126"/>
      <c r="F340" s="126"/>
      <c r="G340" s="127" t="str">
        <f>Pairings!B340</f>
        <v/>
      </c>
    </row>
    <row r="341" spans="1:7" x14ac:dyDescent="0.3">
      <c r="A341" s="126" t="str">
        <f>IF(ISNUMBER($G341),INDEX(PlayerDetails!$B:$B,VLOOKUP(ResultsInput!D341,TeamDeclarations!$B$3:$J$122,6+$G341)),"")</f>
        <v/>
      </c>
      <c r="B341" s="126" t="str">
        <f>IF(ISNUMBER($G341),INDEX(PlayerDetails!$B:$B,VLOOKUP(ResultsInput!E341,TeamDeclarations!$B$3:$J$122,6+$G341)),"")</f>
        <v/>
      </c>
      <c r="C341" s="126" t="str">
        <f>IF(ISNUMBER($G341),VLOOKUP(ResultsInput!C341,ResultsInput!$I$3:$L$6,4,FALSE),"")</f>
        <v/>
      </c>
      <c r="D341" s="126" t="str">
        <f t="shared" si="5"/>
        <v/>
      </c>
      <c r="E341" s="126"/>
      <c r="F341" s="126"/>
      <c r="G341" s="127" t="str">
        <f>Pairings!B341</f>
        <v/>
      </c>
    </row>
    <row r="342" spans="1:7" x14ac:dyDescent="0.3">
      <c r="A342" s="126" t="str">
        <f>IF(ISNUMBER($G342),INDEX(PlayerDetails!$B:$B,VLOOKUP(ResultsInput!D342,TeamDeclarations!$B$3:$J$122,6+$G342)),"")</f>
        <v/>
      </c>
      <c r="B342" s="126" t="str">
        <f>IF(ISNUMBER($G342),INDEX(PlayerDetails!$B:$B,VLOOKUP(ResultsInput!E342,TeamDeclarations!$B$3:$J$122,6+$G342)),"")</f>
        <v/>
      </c>
      <c r="C342" s="126" t="str">
        <f>IF(ISNUMBER($G342),VLOOKUP(ResultsInput!C342,ResultsInput!$I$3:$L$6,4,FALSE),"")</f>
        <v/>
      </c>
      <c r="D342" s="126" t="str">
        <f t="shared" si="5"/>
        <v/>
      </c>
      <c r="E342" s="126"/>
      <c r="F342" s="126"/>
      <c r="G342" s="127" t="str">
        <f>Pairings!B342</f>
        <v/>
      </c>
    </row>
    <row r="343" spans="1:7" x14ac:dyDescent="0.3">
      <c r="A343" s="126" t="str">
        <f>IF(ISNUMBER($G343),INDEX(PlayerDetails!$B:$B,VLOOKUP(ResultsInput!D343,TeamDeclarations!$B$3:$J$122,6+$G343)),"")</f>
        <v/>
      </c>
      <c r="B343" s="126" t="str">
        <f>IF(ISNUMBER($G343),INDEX(PlayerDetails!$B:$B,VLOOKUP(ResultsInput!E343,TeamDeclarations!$B$3:$J$122,6+$G343)),"")</f>
        <v/>
      </c>
      <c r="C343" s="126" t="str">
        <f>IF(ISNUMBER($G343),VLOOKUP(ResultsInput!C343,ResultsInput!$I$3:$L$6,4,FALSE),"")</f>
        <v/>
      </c>
      <c r="D343" s="126" t="str">
        <f t="shared" si="5"/>
        <v/>
      </c>
      <c r="E343" s="126"/>
      <c r="F343" s="126"/>
      <c r="G343" s="127" t="str">
        <f>Pairings!B343</f>
        <v/>
      </c>
    </row>
    <row r="344" spans="1:7" x14ac:dyDescent="0.3">
      <c r="A344" s="126" t="str">
        <f>IF(ISNUMBER($G344),INDEX(PlayerDetails!$B:$B,VLOOKUP(ResultsInput!D344,TeamDeclarations!$B$3:$J$122,6+$G344)),"")</f>
        <v/>
      </c>
      <c r="B344" s="126" t="str">
        <f>IF(ISNUMBER($G344),INDEX(PlayerDetails!$B:$B,VLOOKUP(ResultsInput!E344,TeamDeclarations!$B$3:$J$122,6+$G344)),"")</f>
        <v/>
      </c>
      <c r="C344" s="126" t="str">
        <f>IF(ISNUMBER($G344),VLOOKUP(ResultsInput!C344,ResultsInput!$I$3:$L$6,4,FALSE),"")</f>
        <v/>
      </c>
      <c r="D344" s="126" t="str">
        <f t="shared" si="5"/>
        <v/>
      </c>
      <c r="E344" s="126"/>
      <c r="F344" s="126"/>
      <c r="G344" s="127" t="str">
        <f>Pairings!B344</f>
        <v/>
      </c>
    </row>
    <row r="345" spans="1:7" x14ac:dyDescent="0.3">
      <c r="A345" s="126" t="str">
        <f>IF(ISNUMBER($G345),INDEX(PlayerDetails!$B:$B,VLOOKUP(ResultsInput!D345,TeamDeclarations!$B$3:$J$122,6+$G345)),"")</f>
        <v/>
      </c>
      <c r="B345" s="126" t="str">
        <f>IF(ISNUMBER($G345),INDEX(PlayerDetails!$B:$B,VLOOKUP(ResultsInput!E345,TeamDeclarations!$B$3:$J$122,6+$G345)),"")</f>
        <v/>
      </c>
      <c r="C345" s="126" t="str">
        <f>IF(ISNUMBER($G345),VLOOKUP(ResultsInput!C345,ResultsInput!$I$3:$L$6,4,FALSE),"")</f>
        <v/>
      </c>
      <c r="D345" s="126" t="str">
        <f t="shared" si="5"/>
        <v/>
      </c>
      <c r="E345" s="126"/>
      <c r="F345" s="126"/>
      <c r="G345" s="127" t="str">
        <f>Pairings!B345</f>
        <v/>
      </c>
    </row>
    <row r="346" spans="1:7" x14ac:dyDescent="0.3">
      <c r="A346" s="126" t="str">
        <f>IF(ISNUMBER($G346),INDEX(PlayerDetails!$B:$B,VLOOKUP(ResultsInput!D346,TeamDeclarations!$B$3:$J$122,6+$G346)),"")</f>
        <v/>
      </c>
      <c r="B346" s="126" t="str">
        <f>IF(ISNUMBER($G346),INDEX(PlayerDetails!$B:$B,VLOOKUP(ResultsInput!E346,TeamDeclarations!$B$3:$J$122,6+$G346)),"")</f>
        <v/>
      </c>
      <c r="C346" s="126" t="str">
        <f>IF(ISNUMBER($G346),VLOOKUP(ResultsInput!C346,ResultsInput!$I$3:$L$6,4,FALSE),"")</f>
        <v/>
      </c>
      <c r="D346" s="126" t="str">
        <f t="shared" si="5"/>
        <v/>
      </c>
      <c r="E346" s="126"/>
      <c r="F346" s="126"/>
      <c r="G346" s="127" t="str">
        <f>Pairings!B346</f>
        <v/>
      </c>
    </row>
    <row r="347" spans="1:7" x14ac:dyDescent="0.3">
      <c r="A347" s="126" t="str">
        <f>IF(ISNUMBER($G347),INDEX(PlayerDetails!$B:$B,VLOOKUP(ResultsInput!D347,TeamDeclarations!$B$3:$J$122,6+$G347)),"")</f>
        <v/>
      </c>
      <c r="B347" s="126" t="str">
        <f>IF(ISNUMBER($G347),INDEX(PlayerDetails!$B:$B,VLOOKUP(ResultsInput!E347,TeamDeclarations!$B$3:$J$122,6+$G347)),"")</f>
        <v/>
      </c>
      <c r="C347" s="126" t="str">
        <f>IF(ISNUMBER($G347),VLOOKUP(ResultsInput!C347,ResultsInput!$I$3:$L$6,4,FALSE),"")</f>
        <v/>
      </c>
      <c r="D347" s="126" t="str">
        <f t="shared" si="5"/>
        <v/>
      </c>
      <c r="E347" s="126"/>
      <c r="F347" s="126"/>
      <c r="G347" s="127" t="str">
        <f>Pairings!B347</f>
        <v/>
      </c>
    </row>
    <row r="348" spans="1:7" x14ac:dyDescent="0.3">
      <c r="A348" s="126" t="str">
        <f>IF(ISNUMBER($G348),INDEX(PlayerDetails!$B:$B,VLOOKUP(ResultsInput!D348,TeamDeclarations!$B$3:$J$122,6+$G348)),"")</f>
        <v/>
      </c>
      <c r="B348" s="126" t="str">
        <f>IF(ISNUMBER($G348),INDEX(PlayerDetails!$B:$B,VLOOKUP(ResultsInput!E348,TeamDeclarations!$B$3:$J$122,6+$G348)),"")</f>
        <v/>
      </c>
      <c r="C348" s="126" t="str">
        <f>IF(ISNUMBER($G348),VLOOKUP(ResultsInput!C348,ResultsInput!$I$3:$L$6,4,FALSE),"")</f>
        <v/>
      </c>
      <c r="D348" s="126" t="str">
        <f t="shared" si="5"/>
        <v/>
      </c>
      <c r="E348" s="126"/>
      <c r="F348" s="126"/>
      <c r="G348" s="127" t="str">
        <f>Pairings!B348</f>
        <v/>
      </c>
    </row>
    <row r="349" spans="1:7" x14ac:dyDescent="0.3">
      <c r="A349" s="126" t="str">
        <f>IF(ISNUMBER($G349),INDEX(PlayerDetails!$B:$B,VLOOKUP(ResultsInput!D349,TeamDeclarations!$B$3:$J$122,6+$G349)),"")</f>
        <v/>
      </c>
      <c r="B349" s="126" t="str">
        <f>IF(ISNUMBER($G349),INDEX(PlayerDetails!$B:$B,VLOOKUP(ResultsInput!E349,TeamDeclarations!$B$3:$J$122,6+$G349)),"")</f>
        <v/>
      </c>
      <c r="C349" s="126" t="str">
        <f>IF(ISNUMBER($G349),VLOOKUP(ResultsInput!C349,ResultsInput!$I$3:$L$6,4,FALSE),"")</f>
        <v/>
      </c>
      <c r="D349" s="126" t="str">
        <f t="shared" si="5"/>
        <v/>
      </c>
      <c r="E349" s="126"/>
      <c r="F349" s="126"/>
      <c r="G349" s="127" t="str">
        <f>Pairings!B349</f>
        <v/>
      </c>
    </row>
    <row r="350" spans="1:7" x14ac:dyDescent="0.3">
      <c r="A350" s="126" t="str">
        <f>IF(ISNUMBER($G350),INDEX(PlayerDetails!$B:$B,VLOOKUP(ResultsInput!D350,TeamDeclarations!$B$3:$J$122,6+$G350)),"")</f>
        <v/>
      </c>
      <c r="B350" s="126" t="str">
        <f>IF(ISNUMBER($G350),INDEX(PlayerDetails!$B:$B,VLOOKUP(ResultsInput!E350,TeamDeclarations!$B$3:$J$122,6+$G350)),"")</f>
        <v/>
      </c>
      <c r="C350" s="126" t="str">
        <f>IF(ISNUMBER($G350),VLOOKUP(ResultsInput!C350,ResultsInput!$I$3:$L$6,4,FALSE),"")</f>
        <v/>
      </c>
      <c r="D350" s="126" t="str">
        <f t="shared" si="5"/>
        <v/>
      </c>
      <c r="E350" s="126"/>
      <c r="F350" s="126"/>
      <c r="G350" s="127" t="str">
        <f>Pairings!B350</f>
        <v/>
      </c>
    </row>
    <row r="351" spans="1:7" x14ac:dyDescent="0.3">
      <c r="A351" s="126" t="str">
        <f>IF(ISNUMBER($G351),INDEX(PlayerDetails!$B:$B,VLOOKUP(ResultsInput!D351,TeamDeclarations!$B$3:$J$122,6+$G351)),"")</f>
        <v/>
      </c>
      <c r="B351" s="126" t="str">
        <f>IF(ISNUMBER($G351),INDEX(PlayerDetails!$B:$B,VLOOKUP(ResultsInput!E351,TeamDeclarations!$B$3:$J$122,6+$G351)),"")</f>
        <v/>
      </c>
      <c r="C351" s="126" t="str">
        <f>IF(ISNUMBER($G351),VLOOKUP(ResultsInput!C351,ResultsInput!$I$3:$L$6,4,FALSE),"")</f>
        <v/>
      </c>
      <c r="D351" s="126" t="str">
        <f t="shared" si="5"/>
        <v/>
      </c>
      <c r="E351" s="126"/>
      <c r="F351" s="126"/>
      <c r="G351" s="127" t="str">
        <f>Pairings!B351</f>
        <v/>
      </c>
    </row>
    <row r="352" spans="1:7" x14ac:dyDescent="0.3">
      <c r="A352" s="126" t="str">
        <f>IF(ISNUMBER($G352),INDEX(PlayerDetails!$B:$B,VLOOKUP(ResultsInput!D352,TeamDeclarations!$B$3:$J$122,6+$G352)),"")</f>
        <v/>
      </c>
      <c r="B352" s="126" t="str">
        <f>IF(ISNUMBER($G352),INDEX(PlayerDetails!$B:$B,VLOOKUP(ResultsInput!E352,TeamDeclarations!$B$3:$J$122,6+$G352)),"")</f>
        <v/>
      </c>
      <c r="C352" s="126" t="str">
        <f>IF(ISNUMBER($G352),VLOOKUP(ResultsInput!C352,ResultsInput!$I$3:$L$6,4,FALSE),"")</f>
        <v/>
      </c>
      <c r="D352" s="126" t="str">
        <f t="shared" si="5"/>
        <v/>
      </c>
      <c r="E352" s="126"/>
      <c r="F352" s="126"/>
      <c r="G352" s="127" t="str">
        <f>Pairings!B352</f>
        <v/>
      </c>
    </row>
    <row r="353" spans="1:7" x14ac:dyDescent="0.3">
      <c r="A353" s="126" t="str">
        <f>IF(ISNUMBER($G353),INDEX(PlayerDetails!$B:$B,VLOOKUP(ResultsInput!D353,TeamDeclarations!$B$3:$J$122,6+$G353)),"")</f>
        <v/>
      </c>
      <c r="B353" s="126" t="str">
        <f>IF(ISNUMBER($G353),INDEX(PlayerDetails!$B:$B,VLOOKUP(ResultsInput!E353,TeamDeclarations!$B$3:$J$122,6+$G353)),"")</f>
        <v/>
      </c>
      <c r="C353" s="126" t="str">
        <f>IF(ISNUMBER($G353),VLOOKUP(ResultsInput!C353,ResultsInput!$I$3:$L$6,4,FALSE),"")</f>
        <v/>
      </c>
      <c r="D353" s="126" t="str">
        <f t="shared" si="5"/>
        <v/>
      </c>
      <c r="E353" s="126"/>
      <c r="F353" s="126"/>
      <c r="G353" s="127" t="str">
        <f>Pairings!B353</f>
        <v/>
      </c>
    </row>
    <row r="354" spans="1:7" x14ac:dyDescent="0.3">
      <c r="A354" s="126" t="str">
        <f>IF(ISNUMBER($G354),INDEX(PlayerDetails!$B:$B,VLOOKUP(ResultsInput!D354,TeamDeclarations!$B$3:$J$122,6+$G354)),"")</f>
        <v/>
      </c>
      <c r="B354" s="126" t="str">
        <f>IF(ISNUMBER($G354),INDEX(PlayerDetails!$B:$B,VLOOKUP(ResultsInput!E354,TeamDeclarations!$B$3:$J$122,6+$G354)),"")</f>
        <v/>
      </c>
      <c r="C354" s="126" t="str">
        <f>IF(ISNUMBER($G354),VLOOKUP(ResultsInput!C354,ResultsInput!$I$3:$L$6,4,FALSE),"")</f>
        <v/>
      </c>
      <c r="D354" s="126" t="str">
        <f t="shared" si="5"/>
        <v/>
      </c>
      <c r="E354" s="126"/>
      <c r="F354" s="126"/>
      <c r="G354" s="127" t="str">
        <f>Pairings!B354</f>
        <v/>
      </c>
    </row>
    <row r="355" spans="1:7" x14ac:dyDescent="0.3">
      <c r="A355" s="126" t="str">
        <f>IF(ISNUMBER($G355),INDEX(PlayerDetails!$B:$B,VLOOKUP(ResultsInput!D355,TeamDeclarations!$B$3:$J$122,6+$G355)),"")</f>
        <v/>
      </c>
      <c r="B355" s="126" t="str">
        <f>IF(ISNUMBER($G355),INDEX(PlayerDetails!$B:$B,VLOOKUP(ResultsInput!E355,TeamDeclarations!$B$3:$J$122,6+$G355)),"")</f>
        <v/>
      </c>
      <c r="C355" s="126" t="str">
        <f>IF(ISNUMBER($G355),VLOOKUP(ResultsInput!C355,ResultsInput!$I$3:$L$6,4,FALSE),"")</f>
        <v/>
      </c>
      <c r="D355" s="126" t="str">
        <f t="shared" si="5"/>
        <v/>
      </c>
      <c r="E355" s="126"/>
      <c r="F355" s="126"/>
      <c r="G355" s="127" t="str">
        <f>Pairings!B355</f>
        <v/>
      </c>
    </row>
    <row r="356" spans="1:7" x14ac:dyDescent="0.3">
      <c r="A356" s="126" t="str">
        <f>IF(ISNUMBER($G356),INDEX(PlayerDetails!$B:$B,VLOOKUP(ResultsInput!D356,TeamDeclarations!$B$3:$J$122,6+$G356)),"")</f>
        <v/>
      </c>
      <c r="B356" s="126" t="str">
        <f>IF(ISNUMBER($G356),INDEX(PlayerDetails!$B:$B,VLOOKUP(ResultsInput!E356,TeamDeclarations!$B$3:$J$122,6+$G356)),"")</f>
        <v/>
      </c>
      <c r="C356" s="126" t="str">
        <f>IF(ISNUMBER($G356),VLOOKUP(ResultsInput!C356,ResultsInput!$I$3:$L$6,4,FALSE),"")</f>
        <v/>
      </c>
      <c r="D356" s="126" t="str">
        <f t="shared" si="5"/>
        <v/>
      </c>
      <c r="E356" s="126"/>
      <c r="F356" s="126"/>
      <c r="G356" s="127" t="str">
        <f>Pairings!B356</f>
        <v/>
      </c>
    </row>
    <row r="357" spans="1:7" x14ac:dyDescent="0.3">
      <c r="A357" s="126" t="str">
        <f>IF(ISNUMBER($G357),INDEX(PlayerDetails!$B:$B,VLOOKUP(ResultsInput!D357,TeamDeclarations!$B$3:$J$122,6+$G357)),"")</f>
        <v/>
      </c>
      <c r="B357" s="126" t="str">
        <f>IF(ISNUMBER($G357),INDEX(PlayerDetails!$B:$B,VLOOKUP(ResultsInput!E357,TeamDeclarations!$B$3:$J$122,6+$G357)),"")</f>
        <v/>
      </c>
      <c r="C357" s="126" t="str">
        <f>IF(ISNUMBER($G357),VLOOKUP(ResultsInput!C357,ResultsInput!$I$3:$L$6,4,FALSE),"")</f>
        <v/>
      </c>
      <c r="D357" s="126" t="str">
        <f t="shared" si="5"/>
        <v/>
      </c>
      <c r="E357" s="126"/>
      <c r="F357" s="126"/>
      <c r="G357" s="127" t="str">
        <f>Pairings!B357</f>
        <v/>
      </c>
    </row>
    <row r="358" spans="1:7" x14ac:dyDescent="0.3">
      <c r="A358" s="126" t="str">
        <f>IF(ISNUMBER($G358),INDEX(PlayerDetails!$B:$B,VLOOKUP(ResultsInput!D358,TeamDeclarations!$B$3:$J$122,6+$G358)),"")</f>
        <v/>
      </c>
      <c r="B358" s="126" t="str">
        <f>IF(ISNUMBER($G358),INDEX(PlayerDetails!$B:$B,VLOOKUP(ResultsInput!E358,TeamDeclarations!$B$3:$J$122,6+$G358)),"")</f>
        <v/>
      </c>
      <c r="C358" s="126" t="str">
        <f>IF(ISNUMBER($G358),VLOOKUP(ResultsInput!C358,ResultsInput!$I$3:$L$6,4,FALSE),"")</f>
        <v/>
      </c>
      <c r="D358" s="126" t="str">
        <f t="shared" si="5"/>
        <v/>
      </c>
      <c r="E358" s="126"/>
      <c r="F358" s="126"/>
      <c r="G358" s="127" t="str">
        <f>Pairings!B358</f>
        <v/>
      </c>
    </row>
    <row r="359" spans="1:7" x14ac:dyDescent="0.3">
      <c r="A359" s="126" t="str">
        <f>IF(ISNUMBER($G359),INDEX(PlayerDetails!$B:$B,VLOOKUP(ResultsInput!D359,TeamDeclarations!$B$3:$J$122,6+$G359)),"")</f>
        <v/>
      </c>
      <c r="B359" s="126" t="str">
        <f>IF(ISNUMBER($G359),INDEX(PlayerDetails!$B:$B,VLOOKUP(ResultsInput!E359,TeamDeclarations!$B$3:$J$122,6+$G359)),"")</f>
        <v/>
      </c>
      <c r="C359" s="126" t="str">
        <f>IF(ISNUMBER($G359),VLOOKUP(ResultsInput!C359,ResultsInput!$I$3:$L$6,4,FALSE),"")</f>
        <v/>
      </c>
      <c r="D359" s="126" t="str">
        <f t="shared" si="5"/>
        <v/>
      </c>
      <c r="E359" s="126"/>
      <c r="F359" s="126"/>
      <c r="G359" s="127" t="str">
        <f>Pairings!B359</f>
        <v/>
      </c>
    </row>
    <row r="360" spans="1:7" x14ac:dyDescent="0.3">
      <c r="A360" s="126" t="str">
        <f>IF(ISNUMBER($G360),INDEX(PlayerDetails!$B:$B,VLOOKUP(ResultsInput!D360,TeamDeclarations!$B$3:$J$122,6+$G360)),"")</f>
        <v/>
      </c>
      <c r="B360" s="126" t="str">
        <f>IF(ISNUMBER($G360),INDEX(PlayerDetails!$B:$B,VLOOKUP(ResultsInput!E360,TeamDeclarations!$B$3:$J$122,6+$G360)),"")</f>
        <v/>
      </c>
      <c r="C360" s="126" t="str">
        <f>IF(ISNUMBER($G360),VLOOKUP(ResultsInput!C360,ResultsInput!$I$3:$L$6,4,FALSE),"")</f>
        <v/>
      </c>
      <c r="D360" s="126" t="str">
        <f t="shared" si="5"/>
        <v/>
      </c>
      <c r="E360" s="126"/>
      <c r="F360" s="126"/>
      <c r="G360" s="127" t="str">
        <f>Pairings!B360</f>
        <v/>
      </c>
    </row>
    <row r="361" spans="1:7" x14ac:dyDescent="0.3">
      <c r="A361" s="126" t="str">
        <f>IF(ISNUMBER($G361),INDEX(PlayerDetails!$B:$B,VLOOKUP(ResultsInput!D361,TeamDeclarations!$B$3:$J$122,6+$G361)),"")</f>
        <v/>
      </c>
      <c r="B361" s="126" t="str">
        <f>IF(ISNUMBER($G361),INDEX(PlayerDetails!$B:$B,VLOOKUP(ResultsInput!E361,TeamDeclarations!$B$3:$J$122,6+$G361)),"")</f>
        <v/>
      </c>
      <c r="C361" s="126" t="str">
        <f>IF(ISNUMBER($G361),VLOOKUP(ResultsInput!C361,ResultsInput!$I$3:$L$6,4,FALSE),"")</f>
        <v/>
      </c>
      <c r="D361" s="126" t="str">
        <f t="shared" si="5"/>
        <v/>
      </c>
      <c r="E361" s="126"/>
      <c r="F361" s="126"/>
      <c r="G361" s="127" t="str">
        <f>Pairings!B361</f>
        <v/>
      </c>
    </row>
    <row r="362" spans="1:7" x14ac:dyDescent="0.3">
      <c r="A362" s="126" t="str">
        <f>IF(ISNUMBER($G362),INDEX(PlayerDetails!$B:$B,VLOOKUP(ResultsInput!D362,TeamDeclarations!$B$3:$J$122,6+$G362)),"")</f>
        <v/>
      </c>
      <c r="B362" s="126" t="str">
        <f>IF(ISNUMBER($G362),INDEX(PlayerDetails!$B:$B,VLOOKUP(ResultsInput!E362,TeamDeclarations!$B$3:$J$122,6+$G362)),"")</f>
        <v/>
      </c>
      <c r="C362" s="126" t="str">
        <f>IF(ISNUMBER($G362),VLOOKUP(ResultsInput!C362,ResultsInput!$I$3:$L$6,4,FALSE),"")</f>
        <v/>
      </c>
      <c r="D362" s="126" t="str">
        <f t="shared" si="5"/>
        <v/>
      </c>
      <c r="E362" s="126"/>
      <c r="F362" s="126"/>
      <c r="G362" s="127" t="str">
        <f>Pairings!B362</f>
        <v/>
      </c>
    </row>
    <row r="363" spans="1:7" x14ac:dyDescent="0.3">
      <c r="A363" s="126" t="str">
        <f>IF(ISNUMBER($G363),INDEX(PlayerDetails!$B:$B,VLOOKUP(ResultsInput!D363,TeamDeclarations!$B$3:$J$122,6+$G363)),"")</f>
        <v/>
      </c>
      <c r="B363" s="126" t="str">
        <f>IF(ISNUMBER($G363),INDEX(PlayerDetails!$B:$B,VLOOKUP(ResultsInput!E363,TeamDeclarations!$B$3:$J$122,6+$G363)),"")</f>
        <v/>
      </c>
      <c r="C363" s="126" t="str">
        <f>IF(ISNUMBER($G363),VLOOKUP(ResultsInput!C363,ResultsInput!$I$3:$L$6,4,FALSE),"")</f>
        <v/>
      </c>
      <c r="D363" s="126" t="str">
        <f t="shared" si="5"/>
        <v/>
      </c>
      <c r="E363" s="126"/>
      <c r="F363" s="126"/>
      <c r="G363" s="127" t="str">
        <f>Pairings!B363</f>
        <v/>
      </c>
    </row>
    <row r="364" spans="1:7" x14ac:dyDescent="0.3">
      <c r="A364" s="126" t="str">
        <f>IF(ISNUMBER($G364),INDEX(PlayerDetails!$B:$B,VLOOKUP(ResultsInput!D364,TeamDeclarations!$B$3:$J$122,6+$G364)),"")</f>
        <v/>
      </c>
      <c r="B364" s="126" t="str">
        <f>IF(ISNUMBER($G364),INDEX(PlayerDetails!$B:$B,VLOOKUP(ResultsInput!E364,TeamDeclarations!$B$3:$J$122,6+$G364)),"")</f>
        <v/>
      </c>
      <c r="C364" s="126" t="str">
        <f>IF(ISNUMBER($G364),VLOOKUP(ResultsInput!C364,ResultsInput!$I$3:$L$6,4,FALSE),"")</f>
        <v/>
      </c>
      <c r="D364" s="126" t="str">
        <f t="shared" si="5"/>
        <v/>
      </c>
      <c r="E364" s="126"/>
      <c r="F364" s="126"/>
      <c r="G364" s="127" t="str">
        <f>Pairings!B364</f>
        <v/>
      </c>
    </row>
    <row r="365" spans="1:7" x14ac:dyDescent="0.3">
      <c r="A365" s="126" t="str">
        <f>IF(ISNUMBER($G365),INDEX(PlayerDetails!$B:$B,VLOOKUP(ResultsInput!D365,TeamDeclarations!$B$3:$J$122,6+$G365)),"")</f>
        <v/>
      </c>
      <c r="B365" s="126" t="str">
        <f>IF(ISNUMBER($G365),INDEX(PlayerDetails!$B:$B,VLOOKUP(ResultsInput!E365,TeamDeclarations!$B$3:$J$122,6+$G365)),"")</f>
        <v/>
      </c>
      <c r="C365" s="126" t="str">
        <f>IF(ISNUMBER($G365),VLOOKUP(ResultsInput!C365,ResultsInput!$I$3:$L$6,4,FALSE),"")</f>
        <v/>
      </c>
      <c r="D365" s="126" t="str">
        <f t="shared" si="5"/>
        <v/>
      </c>
      <c r="E365" s="126"/>
      <c r="F365" s="126"/>
      <c r="G365" s="127" t="str">
        <f>Pairings!B365</f>
        <v/>
      </c>
    </row>
    <row r="366" spans="1:7" x14ac:dyDescent="0.3">
      <c r="A366" s="126" t="str">
        <f>IF(ISNUMBER($G366),INDEX(PlayerDetails!$B:$B,VLOOKUP(ResultsInput!D366,TeamDeclarations!$B$3:$J$122,6+$G366)),"")</f>
        <v/>
      </c>
      <c r="B366" s="126" t="str">
        <f>IF(ISNUMBER($G366),INDEX(PlayerDetails!$B:$B,VLOOKUP(ResultsInput!E366,TeamDeclarations!$B$3:$J$122,6+$G366)),"")</f>
        <v/>
      </c>
      <c r="C366" s="126" t="str">
        <f>IF(ISNUMBER($G366),VLOOKUP(ResultsInput!C366,ResultsInput!$I$3:$L$6,4,FALSE),"")</f>
        <v/>
      </c>
      <c r="D366" s="126" t="str">
        <f t="shared" si="5"/>
        <v/>
      </c>
      <c r="E366" s="126"/>
      <c r="F366" s="126"/>
      <c r="G366" s="127" t="str">
        <f>Pairings!B366</f>
        <v/>
      </c>
    </row>
    <row r="367" spans="1:7" x14ac:dyDescent="0.3">
      <c r="A367" s="126" t="str">
        <f>IF(ISNUMBER($G367),INDEX(PlayerDetails!$B:$B,VLOOKUP(ResultsInput!D367,TeamDeclarations!$B$3:$J$122,6+$G367)),"")</f>
        <v/>
      </c>
      <c r="B367" s="126" t="str">
        <f>IF(ISNUMBER($G367),INDEX(PlayerDetails!$B:$B,VLOOKUP(ResultsInput!E367,TeamDeclarations!$B$3:$J$122,6+$G367)),"")</f>
        <v/>
      </c>
      <c r="C367" s="126" t="str">
        <f>IF(ISNUMBER($G367),VLOOKUP(ResultsInput!C367,ResultsInput!$I$3:$L$6,4,FALSE),"")</f>
        <v/>
      </c>
      <c r="D367" s="126" t="str">
        <f t="shared" si="5"/>
        <v/>
      </c>
      <c r="E367" s="126"/>
      <c r="F367" s="126"/>
      <c r="G367" s="127" t="str">
        <f>Pairings!B367</f>
        <v/>
      </c>
    </row>
    <row r="368" spans="1:7" x14ac:dyDescent="0.3">
      <c r="A368" s="126" t="str">
        <f>IF(ISNUMBER($G368),INDEX(PlayerDetails!$B:$B,VLOOKUP(ResultsInput!D368,TeamDeclarations!$B$3:$J$122,6+$G368)),"")</f>
        <v/>
      </c>
      <c r="B368" s="126" t="str">
        <f>IF(ISNUMBER($G368),INDEX(PlayerDetails!$B:$B,VLOOKUP(ResultsInput!E368,TeamDeclarations!$B$3:$J$122,6+$G368)),"")</f>
        <v/>
      </c>
      <c r="C368" s="126" t="str">
        <f>IF(ISNUMBER($G368),VLOOKUP(ResultsInput!C368,ResultsInput!$I$3:$L$6,4,FALSE),"")</f>
        <v/>
      </c>
      <c r="D368" s="126" t="str">
        <f t="shared" si="5"/>
        <v/>
      </c>
      <c r="E368" s="126"/>
      <c r="F368" s="126"/>
      <c r="G368" s="127" t="str">
        <f>Pairings!B368</f>
        <v/>
      </c>
    </row>
    <row r="369" spans="1:7" x14ac:dyDescent="0.3">
      <c r="A369" s="126" t="str">
        <f>IF(ISNUMBER($G369),INDEX(PlayerDetails!$B:$B,VLOOKUP(ResultsInput!D369,TeamDeclarations!$B$3:$J$122,6+$G369)),"")</f>
        <v/>
      </c>
      <c r="B369" s="126" t="str">
        <f>IF(ISNUMBER($G369),INDEX(PlayerDetails!$B:$B,VLOOKUP(ResultsInput!E369,TeamDeclarations!$B$3:$J$122,6+$G369)),"")</f>
        <v/>
      </c>
      <c r="C369" s="126" t="str">
        <f>IF(ISNUMBER($G369),VLOOKUP(ResultsInput!C369,ResultsInput!$I$3:$L$6,4,FALSE),"")</f>
        <v/>
      </c>
      <c r="D369" s="126" t="str">
        <f t="shared" si="5"/>
        <v/>
      </c>
      <c r="E369" s="126"/>
      <c r="F369" s="126"/>
      <c r="G369" s="127" t="str">
        <f>Pairings!B369</f>
        <v/>
      </c>
    </row>
    <row r="370" spans="1:7" x14ac:dyDescent="0.3">
      <c r="A370" s="126" t="str">
        <f>IF(ISNUMBER($G370),INDEX(PlayerDetails!$B:$B,VLOOKUP(ResultsInput!D370,TeamDeclarations!$B$3:$J$122,6+$G370)),"")</f>
        <v/>
      </c>
      <c r="B370" s="126" t="str">
        <f>IF(ISNUMBER($G370),INDEX(PlayerDetails!$B:$B,VLOOKUP(ResultsInput!E370,TeamDeclarations!$B$3:$J$122,6+$G370)),"")</f>
        <v/>
      </c>
      <c r="C370" s="126" t="str">
        <f>IF(ISNUMBER($G370),VLOOKUP(ResultsInput!C370,ResultsInput!$I$3:$L$6,4,FALSE),"")</f>
        <v/>
      </c>
      <c r="D370" s="126" t="str">
        <f t="shared" si="5"/>
        <v/>
      </c>
      <c r="E370" s="126"/>
      <c r="F370" s="126"/>
      <c r="G370" s="127" t="str">
        <f>Pairings!B370</f>
        <v/>
      </c>
    </row>
    <row r="371" spans="1:7" x14ac:dyDescent="0.3">
      <c r="A371" s="126" t="str">
        <f>IF(ISNUMBER($G371),INDEX(PlayerDetails!$B:$B,VLOOKUP(ResultsInput!D371,TeamDeclarations!$B$3:$J$122,6+$G371)),"")</f>
        <v/>
      </c>
      <c r="B371" s="126" t="str">
        <f>IF(ISNUMBER($G371),INDEX(PlayerDetails!$B:$B,VLOOKUP(ResultsInput!E371,TeamDeclarations!$B$3:$J$122,6+$G371)),"")</f>
        <v/>
      </c>
      <c r="C371" s="126" t="str">
        <f>IF(ISNUMBER($G371),VLOOKUP(ResultsInput!C371,ResultsInput!$I$3:$L$6,4,FALSE),"")</f>
        <v/>
      </c>
      <c r="D371" s="126" t="str">
        <f t="shared" si="5"/>
        <v/>
      </c>
      <c r="E371" s="126"/>
      <c r="F371" s="126"/>
      <c r="G371" s="127" t="str">
        <f>Pairings!B371</f>
        <v/>
      </c>
    </row>
    <row r="372" spans="1:7" x14ac:dyDescent="0.3">
      <c r="A372" s="126" t="str">
        <f>IF(ISNUMBER($G372),INDEX(PlayerDetails!$B:$B,VLOOKUP(ResultsInput!D372,TeamDeclarations!$B$3:$J$122,6+$G372)),"")</f>
        <v/>
      </c>
      <c r="B372" s="126" t="str">
        <f>IF(ISNUMBER($G372),INDEX(PlayerDetails!$B:$B,VLOOKUP(ResultsInput!E372,TeamDeclarations!$B$3:$J$122,6+$G372)),"")</f>
        <v/>
      </c>
      <c r="C372" s="126" t="str">
        <f>IF(ISNUMBER($G372),VLOOKUP(ResultsInput!C372,ResultsInput!$I$3:$L$6,4,FALSE),"")</f>
        <v/>
      </c>
      <c r="D372" s="126" t="str">
        <f t="shared" si="5"/>
        <v/>
      </c>
      <c r="E372" s="126"/>
      <c r="F372" s="126"/>
      <c r="G372" s="127" t="str">
        <f>Pairings!B372</f>
        <v/>
      </c>
    </row>
    <row r="373" spans="1:7" x14ac:dyDescent="0.3">
      <c r="A373" s="126" t="str">
        <f>IF(ISNUMBER($G373),INDEX(PlayerDetails!$B:$B,VLOOKUP(ResultsInput!D373,TeamDeclarations!$B$3:$J$122,6+$G373)),"")</f>
        <v/>
      </c>
      <c r="B373" s="126" t="str">
        <f>IF(ISNUMBER($G373),INDEX(PlayerDetails!$B:$B,VLOOKUP(ResultsInput!E373,TeamDeclarations!$B$3:$J$122,6+$G373)),"")</f>
        <v/>
      </c>
      <c r="C373" s="126" t="str">
        <f>IF(ISNUMBER($G373),VLOOKUP(ResultsInput!C373,ResultsInput!$I$3:$L$6,4,FALSE),"")</f>
        <v/>
      </c>
      <c r="D373" s="126" t="str">
        <f t="shared" si="5"/>
        <v/>
      </c>
      <c r="E373" s="126"/>
      <c r="F373" s="126"/>
      <c r="G373" s="127" t="str">
        <f>Pairings!B373</f>
        <v/>
      </c>
    </row>
    <row r="374" spans="1:7" x14ac:dyDescent="0.3">
      <c r="A374" s="126" t="str">
        <f>IF(ISNUMBER($G374),INDEX(PlayerDetails!$B:$B,VLOOKUP(ResultsInput!D374,TeamDeclarations!$B$3:$J$122,6+$G374)),"")</f>
        <v/>
      </c>
      <c r="B374" s="126" t="str">
        <f>IF(ISNUMBER($G374),INDEX(PlayerDetails!$B:$B,VLOOKUP(ResultsInput!E374,TeamDeclarations!$B$3:$J$122,6+$G374)),"")</f>
        <v/>
      </c>
      <c r="C374" s="126" t="str">
        <f>IF(ISNUMBER($G374),VLOOKUP(ResultsInput!C374,ResultsInput!$I$3:$L$6,4,FALSE),"")</f>
        <v/>
      </c>
      <c r="D374" s="126" t="str">
        <f t="shared" si="5"/>
        <v/>
      </c>
      <c r="E374" s="126"/>
      <c r="F374" s="126"/>
      <c r="G374" s="127" t="str">
        <f>Pairings!B374</f>
        <v/>
      </c>
    </row>
    <row r="375" spans="1:7" x14ac:dyDescent="0.3">
      <c r="A375" s="126" t="str">
        <f>IF(ISNUMBER($G375),INDEX(PlayerDetails!$B:$B,VLOOKUP(ResultsInput!D375,TeamDeclarations!$B$3:$J$122,6+$G375)),"")</f>
        <v/>
      </c>
      <c r="B375" s="126" t="str">
        <f>IF(ISNUMBER($G375),INDEX(PlayerDetails!$B:$B,VLOOKUP(ResultsInput!E375,TeamDeclarations!$B$3:$J$122,6+$G375)),"")</f>
        <v/>
      </c>
      <c r="C375" s="126" t="str">
        <f>IF(ISNUMBER($G375),VLOOKUP(ResultsInput!C375,ResultsInput!$I$3:$L$6,4,FALSE),"")</f>
        <v/>
      </c>
      <c r="D375" s="126" t="str">
        <f t="shared" si="5"/>
        <v/>
      </c>
      <c r="E375" s="126"/>
      <c r="F375" s="126"/>
      <c r="G375" s="127" t="str">
        <f>Pairings!B375</f>
        <v/>
      </c>
    </row>
    <row r="376" spans="1:7" x14ac:dyDescent="0.3">
      <c r="A376" s="126" t="str">
        <f>IF(ISNUMBER($G376),INDEX(PlayerDetails!$B:$B,VLOOKUP(ResultsInput!D376,TeamDeclarations!$B$3:$J$122,6+$G376)),"")</f>
        <v/>
      </c>
      <c r="B376" s="126" t="str">
        <f>IF(ISNUMBER($G376),INDEX(PlayerDetails!$B:$B,VLOOKUP(ResultsInput!E376,TeamDeclarations!$B$3:$J$122,6+$G376)),"")</f>
        <v/>
      </c>
      <c r="C376" s="126" t="str">
        <f>IF(ISNUMBER($G376),VLOOKUP(ResultsInput!C376,ResultsInput!$I$3:$L$6,4,FALSE),"")</f>
        <v/>
      </c>
      <c r="D376" s="126" t="str">
        <f t="shared" si="5"/>
        <v/>
      </c>
      <c r="E376" s="126"/>
      <c r="F376" s="126"/>
      <c r="G376" s="127" t="str">
        <f>Pairings!B376</f>
        <v/>
      </c>
    </row>
    <row r="377" spans="1:7" x14ac:dyDescent="0.3">
      <c r="A377" s="126" t="str">
        <f>IF(ISNUMBER($G377),INDEX(PlayerDetails!$B:$B,VLOOKUP(ResultsInput!D377,TeamDeclarations!$B$3:$J$122,6+$G377)),"")</f>
        <v/>
      </c>
      <c r="B377" s="126" t="str">
        <f>IF(ISNUMBER($G377),INDEX(PlayerDetails!$B:$B,VLOOKUP(ResultsInput!E377,TeamDeclarations!$B$3:$J$122,6+$G377)),"")</f>
        <v/>
      </c>
      <c r="C377" s="126" t="str">
        <f>IF(ISNUMBER($G377),VLOOKUP(ResultsInput!C377,ResultsInput!$I$3:$L$6,4,FALSE),"")</f>
        <v/>
      </c>
      <c r="D377" s="126" t="str">
        <f t="shared" si="5"/>
        <v/>
      </c>
      <c r="E377" s="126"/>
      <c r="F377" s="126"/>
      <c r="G377" s="127" t="str">
        <f>Pairings!B377</f>
        <v/>
      </c>
    </row>
    <row r="378" spans="1:7" x14ac:dyDescent="0.3">
      <c r="A378" s="126" t="str">
        <f>IF(ISNUMBER($G378),INDEX(PlayerDetails!$B:$B,VLOOKUP(ResultsInput!D378,TeamDeclarations!$B$3:$J$122,6+$G378)),"")</f>
        <v/>
      </c>
      <c r="B378" s="126" t="str">
        <f>IF(ISNUMBER($G378),INDEX(PlayerDetails!$B:$B,VLOOKUP(ResultsInput!E378,TeamDeclarations!$B$3:$J$122,6+$G378)),"")</f>
        <v/>
      </c>
      <c r="C378" s="126" t="str">
        <f>IF(ISNUMBER($G378),VLOOKUP(ResultsInput!C378,ResultsInput!$I$3:$L$6,4,FALSE),"")</f>
        <v/>
      </c>
      <c r="D378" s="126" t="str">
        <f t="shared" si="5"/>
        <v/>
      </c>
      <c r="E378" s="126"/>
      <c r="F378" s="126"/>
      <c r="G378" s="127" t="str">
        <f>Pairings!B378</f>
        <v/>
      </c>
    </row>
    <row r="379" spans="1:7" x14ac:dyDescent="0.3">
      <c r="A379" s="126" t="str">
        <f>IF(ISNUMBER($G379),INDEX(PlayerDetails!$B:$B,VLOOKUP(ResultsInput!D379,TeamDeclarations!$B$3:$J$122,6+$G379)),"")</f>
        <v/>
      </c>
      <c r="B379" s="126" t="str">
        <f>IF(ISNUMBER($G379),INDEX(PlayerDetails!$B:$B,VLOOKUP(ResultsInput!E379,TeamDeclarations!$B$3:$J$122,6+$G379)),"")</f>
        <v/>
      </c>
      <c r="C379" s="126" t="str">
        <f>IF(ISNUMBER($G379),VLOOKUP(ResultsInput!C379,ResultsInput!$I$3:$L$6,4,FALSE),"")</f>
        <v/>
      </c>
      <c r="D379" s="126" t="str">
        <f t="shared" si="5"/>
        <v/>
      </c>
      <c r="E379" s="126"/>
      <c r="F379" s="126"/>
      <c r="G379" s="127" t="str">
        <f>Pairings!B379</f>
        <v/>
      </c>
    </row>
    <row r="380" spans="1:7" x14ac:dyDescent="0.3">
      <c r="A380" s="126" t="str">
        <f>IF(ISNUMBER($G380),INDEX(PlayerDetails!$B:$B,VLOOKUP(ResultsInput!D380,TeamDeclarations!$B$3:$J$122,6+$G380)),"")</f>
        <v/>
      </c>
      <c r="B380" s="126" t="str">
        <f>IF(ISNUMBER($G380),INDEX(PlayerDetails!$B:$B,VLOOKUP(ResultsInput!E380,TeamDeclarations!$B$3:$J$122,6+$G380)),"")</f>
        <v/>
      </c>
      <c r="C380" s="126" t="str">
        <f>IF(ISNUMBER($G380),VLOOKUP(ResultsInput!C380,ResultsInput!$I$3:$L$6,4,FALSE),"")</f>
        <v/>
      </c>
      <c r="D380" s="126" t="str">
        <f t="shared" si="5"/>
        <v/>
      </c>
      <c r="E380" s="126"/>
      <c r="F380" s="126"/>
      <c r="G380" s="127" t="str">
        <f>Pairings!B380</f>
        <v/>
      </c>
    </row>
    <row r="381" spans="1:7" x14ac:dyDescent="0.3">
      <c r="A381" s="126" t="str">
        <f>IF(ISNUMBER($G381),INDEX(PlayerDetails!$B:$B,VLOOKUP(ResultsInput!D381,TeamDeclarations!$B$3:$J$122,6+$G381)),"")</f>
        <v/>
      </c>
      <c r="B381" s="126" t="str">
        <f>IF(ISNUMBER($G381),INDEX(PlayerDetails!$B:$B,VLOOKUP(ResultsInput!E381,TeamDeclarations!$B$3:$J$122,6+$G381)),"")</f>
        <v/>
      </c>
      <c r="C381" s="126" t="str">
        <f>IF(ISNUMBER($G381),VLOOKUP(ResultsInput!C381,ResultsInput!$I$3:$L$6,4,FALSE),"")</f>
        <v/>
      </c>
      <c r="D381" s="126" t="str">
        <f t="shared" si="5"/>
        <v/>
      </c>
      <c r="E381" s="126"/>
      <c r="F381" s="126"/>
      <c r="G381" s="127" t="str">
        <f>Pairings!B381</f>
        <v/>
      </c>
    </row>
    <row r="382" spans="1:7" x14ac:dyDescent="0.3">
      <c r="A382" s="126" t="str">
        <f>IF(ISNUMBER($G382),INDEX(PlayerDetails!$B:$B,VLOOKUP(ResultsInput!D382,TeamDeclarations!$B$3:$J$122,6+$G382)),"")</f>
        <v/>
      </c>
      <c r="B382" s="126" t="str">
        <f>IF(ISNUMBER($G382),INDEX(PlayerDetails!$B:$B,VLOOKUP(ResultsInput!E382,TeamDeclarations!$B$3:$J$122,6+$G382)),"")</f>
        <v/>
      </c>
      <c r="C382" s="126" t="str">
        <f>IF(ISNUMBER($G382),VLOOKUP(ResultsInput!C382,ResultsInput!$I$3:$L$6,4,FALSE),"")</f>
        <v/>
      </c>
      <c r="D382" s="126" t="str">
        <f t="shared" si="5"/>
        <v/>
      </c>
      <c r="E382" s="126"/>
      <c r="F382" s="126"/>
      <c r="G382" s="127" t="str">
        <f>Pairings!B382</f>
        <v/>
      </c>
    </row>
    <row r="383" spans="1:7" x14ac:dyDescent="0.3">
      <c r="A383" s="126" t="str">
        <f>IF(ISNUMBER($G383),INDEX(PlayerDetails!$B:$B,VLOOKUP(ResultsInput!D383,TeamDeclarations!$B$3:$J$122,6+$G383)),"")</f>
        <v/>
      </c>
      <c r="B383" s="126" t="str">
        <f>IF(ISNUMBER($G383),INDEX(PlayerDetails!$B:$B,VLOOKUP(ResultsInput!E383,TeamDeclarations!$B$3:$J$122,6+$G383)),"")</f>
        <v/>
      </c>
      <c r="C383" s="126" t="str">
        <f>IF(ISNUMBER($G383),VLOOKUP(ResultsInput!C383,ResultsInput!$I$3:$L$6,4,FALSE),"")</f>
        <v/>
      </c>
      <c r="D383" s="126" t="str">
        <f t="shared" si="5"/>
        <v/>
      </c>
      <c r="E383" s="126"/>
      <c r="F383" s="126"/>
      <c r="G383" s="127" t="str">
        <f>Pairings!B383</f>
        <v/>
      </c>
    </row>
    <row r="384" spans="1:7" x14ac:dyDescent="0.3">
      <c r="A384" s="126" t="str">
        <f>IF(ISNUMBER($G384),INDEX(PlayerDetails!$B:$B,VLOOKUP(ResultsInput!D384,TeamDeclarations!$B$3:$J$122,6+$G384)),"")</f>
        <v/>
      </c>
      <c r="B384" s="126" t="str">
        <f>IF(ISNUMBER($G384),INDEX(PlayerDetails!$B:$B,VLOOKUP(ResultsInput!E384,TeamDeclarations!$B$3:$J$122,6+$G384)),"")</f>
        <v/>
      </c>
      <c r="C384" s="126" t="str">
        <f>IF(ISNUMBER($G384),VLOOKUP(ResultsInput!C384,ResultsInput!$I$3:$L$6,4,FALSE),"")</f>
        <v/>
      </c>
      <c r="D384" s="126" t="str">
        <f t="shared" si="5"/>
        <v/>
      </c>
      <c r="E384" s="126"/>
      <c r="F384" s="126"/>
      <c r="G384" s="127" t="str">
        <f>Pairings!B384</f>
        <v/>
      </c>
    </row>
    <row r="385" spans="1:7" x14ac:dyDescent="0.3">
      <c r="A385" s="126" t="str">
        <f>IF(ISNUMBER($G385),INDEX(PlayerDetails!$B:$B,VLOOKUP(ResultsInput!D385,TeamDeclarations!$B$3:$J$122,6+$G385)),"")</f>
        <v/>
      </c>
      <c r="B385" s="126" t="str">
        <f>IF(ISNUMBER($G385),INDEX(PlayerDetails!$B:$B,VLOOKUP(ResultsInput!E385,TeamDeclarations!$B$3:$J$122,6+$G385)),"")</f>
        <v/>
      </c>
      <c r="C385" s="126" t="str">
        <f>IF(ISNUMBER($G385),VLOOKUP(ResultsInput!C385,ResultsInput!$I$3:$L$6,4,FALSE),"")</f>
        <v/>
      </c>
      <c r="D385" s="126" t="str">
        <f t="shared" si="5"/>
        <v/>
      </c>
      <c r="E385" s="126"/>
      <c r="F385" s="126"/>
      <c r="G385" s="127" t="str">
        <f>Pairings!B385</f>
        <v/>
      </c>
    </row>
    <row r="386" spans="1:7" x14ac:dyDescent="0.3">
      <c r="A386" s="126" t="str">
        <f>IF(ISNUMBER($G386),INDEX(PlayerDetails!$B:$B,VLOOKUP(ResultsInput!D386,TeamDeclarations!$B$3:$J$122,6+$G386)),"")</f>
        <v/>
      </c>
      <c r="B386" s="126" t="str">
        <f>IF(ISNUMBER($G386),INDEX(PlayerDetails!$B:$B,VLOOKUP(ResultsInput!E386,TeamDeclarations!$B$3:$J$122,6+$G386)),"")</f>
        <v/>
      </c>
      <c r="C386" s="126" t="str">
        <f>IF(ISNUMBER($G386),VLOOKUP(ResultsInput!C386,ResultsInput!$I$3:$L$6,4,FALSE),"")</f>
        <v/>
      </c>
      <c r="D386" s="126" t="str">
        <f t="shared" ref="D386:D449" si="6">IF(ISNUMBER($G386),"W","")</f>
        <v/>
      </c>
      <c r="E386" s="126"/>
      <c r="F386" s="126"/>
      <c r="G386" s="127" t="str">
        <f>Pairings!B386</f>
        <v/>
      </c>
    </row>
    <row r="387" spans="1:7" x14ac:dyDescent="0.3">
      <c r="A387" s="126" t="str">
        <f>IF(ISNUMBER($G387),INDEX(PlayerDetails!$B:$B,VLOOKUP(ResultsInput!D387,TeamDeclarations!$B$3:$J$122,6+$G387)),"")</f>
        <v/>
      </c>
      <c r="B387" s="126" t="str">
        <f>IF(ISNUMBER($G387),INDEX(PlayerDetails!$B:$B,VLOOKUP(ResultsInput!E387,TeamDeclarations!$B$3:$J$122,6+$G387)),"")</f>
        <v/>
      </c>
      <c r="C387" s="126" t="str">
        <f>IF(ISNUMBER($G387),VLOOKUP(ResultsInput!C387,ResultsInput!$I$3:$L$6,4,FALSE),"")</f>
        <v/>
      </c>
      <c r="D387" s="126" t="str">
        <f t="shared" si="6"/>
        <v/>
      </c>
      <c r="E387" s="126"/>
      <c r="F387" s="126"/>
      <c r="G387" s="127" t="str">
        <f>Pairings!B387</f>
        <v/>
      </c>
    </row>
    <row r="388" spans="1:7" x14ac:dyDescent="0.3">
      <c r="A388" s="126" t="str">
        <f>IF(ISNUMBER($G388),INDEX(PlayerDetails!$B:$B,VLOOKUP(ResultsInput!D388,TeamDeclarations!$B$3:$J$122,6+$G388)),"")</f>
        <v/>
      </c>
      <c r="B388" s="126" t="str">
        <f>IF(ISNUMBER($G388),INDEX(PlayerDetails!$B:$B,VLOOKUP(ResultsInput!E388,TeamDeclarations!$B$3:$J$122,6+$G388)),"")</f>
        <v/>
      </c>
      <c r="C388" s="126" t="str">
        <f>IF(ISNUMBER($G388),VLOOKUP(ResultsInput!C388,ResultsInput!$I$3:$L$6,4,FALSE),"")</f>
        <v/>
      </c>
      <c r="D388" s="126" t="str">
        <f t="shared" si="6"/>
        <v/>
      </c>
      <c r="E388" s="126"/>
      <c r="F388" s="126"/>
      <c r="G388" s="127" t="str">
        <f>Pairings!B388</f>
        <v/>
      </c>
    </row>
    <row r="389" spans="1:7" x14ac:dyDescent="0.3">
      <c r="A389" s="126" t="str">
        <f>IF(ISNUMBER($G389),INDEX(PlayerDetails!$B:$B,VLOOKUP(ResultsInput!D389,TeamDeclarations!$B$3:$J$122,6+$G389)),"")</f>
        <v/>
      </c>
      <c r="B389" s="126" t="str">
        <f>IF(ISNUMBER($G389),INDEX(PlayerDetails!$B:$B,VLOOKUP(ResultsInput!E389,TeamDeclarations!$B$3:$J$122,6+$G389)),"")</f>
        <v/>
      </c>
      <c r="C389" s="126" t="str">
        <f>IF(ISNUMBER($G389),VLOOKUP(ResultsInput!C389,ResultsInput!$I$3:$L$6,4,FALSE),"")</f>
        <v/>
      </c>
      <c r="D389" s="126" t="str">
        <f t="shared" si="6"/>
        <v/>
      </c>
      <c r="E389" s="126"/>
      <c r="F389" s="126"/>
      <c r="G389" s="127" t="str">
        <f>Pairings!B389</f>
        <v/>
      </c>
    </row>
    <row r="390" spans="1:7" x14ac:dyDescent="0.3">
      <c r="A390" s="126" t="str">
        <f>IF(ISNUMBER($G390),INDEX(PlayerDetails!$B:$B,VLOOKUP(ResultsInput!D390,TeamDeclarations!$B$3:$J$122,6+$G390)),"")</f>
        <v/>
      </c>
      <c r="B390" s="126" t="str">
        <f>IF(ISNUMBER($G390),INDEX(PlayerDetails!$B:$B,VLOOKUP(ResultsInput!E390,TeamDeclarations!$B$3:$J$122,6+$G390)),"")</f>
        <v/>
      </c>
      <c r="C390" s="126" t="str">
        <f>IF(ISNUMBER($G390),VLOOKUP(ResultsInput!C390,ResultsInput!$I$3:$L$6,4,FALSE),"")</f>
        <v/>
      </c>
      <c r="D390" s="126" t="str">
        <f t="shared" si="6"/>
        <v/>
      </c>
      <c r="E390" s="126"/>
      <c r="F390" s="126"/>
      <c r="G390" s="127" t="str">
        <f>Pairings!B390</f>
        <v/>
      </c>
    </row>
    <row r="391" spans="1:7" x14ac:dyDescent="0.3">
      <c r="A391" s="126" t="str">
        <f>IF(ISNUMBER($G391),INDEX(PlayerDetails!$B:$B,VLOOKUP(ResultsInput!D391,TeamDeclarations!$B$3:$J$122,6+$G391)),"")</f>
        <v/>
      </c>
      <c r="B391" s="126" t="str">
        <f>IF(ISNUMBER($G391),INDEX(PlayerDetails!$B:$B,VLOOKUP(ResultsInput!E391,TeamDeclarations!$B$3:$J$122,6+$G391)),"")</f>
        <v/>
      </c>
      <c r="C391" s="126" t="str">
        <f>IF(ISNUMBER($G391),VLOOKUP(ResultsInput!C391,ResultsInput!$I$3:$L$6,4,FALSE),"")</f>
        <v/>
      </c>
      <c r="D391" s="126" t="str">
        <f t="shared" si="6"/>
        <v/>
      </c>
      <c r="E391" s="126"/>
      <c r="F391" s="126"/>
      <c r="G391" s="127" t="str">
        <f>Pairings!B391</f>
        <v/>
      </c>
    </row>
    <row r="392" spans="1:7" x14ac:dyDescent="0.3">
      <c r="A392" s="126" t="str">
        <f>IF(ISNUMBER($G392),INDEX(PlayerDetails!$B:$B,VLOOKUP(ResultsInput!D392,TeamDeclarations!$B$3:$J$122,6+$G392)),"")</f>
        <v/>
      </c>
      <c r="B392" s="126" t="str">
        <f>IF(ISNUMBER($G392),INDEX(PlayerDetails!$B:$B,VLOOKUP(ResultsInput!E392,TeamDeclarations!$B$3:$J$122,6+$G392)),"")</f>
        <v/>
      </c>
      <c r="C392" s="126" t="str">
        <f>IF(ISNUMBER($G392),VLOOKUP(ResultsInput!C392,ResultsInput!$I$3:$L$6,4,FALSE),"")</f>
        <v/>
      </c>
      <c r="D392" s="126" t="str">
        <f t="shared" si="6"/>
        <v/>
      </c>
      <c r="E392" s="126"/>
      <c r="F392" s="126"/>
      <c r="G392" s="127" t="str">
        <f>Pairings!B392</f>
        <v/>
      </c>
    </row>
    <row r="393" spans="1:7" x14ac:dyDescent="0.3">
      <c r="A393" s="126" t="str">
        <f>IF(ISNUMBER($G393),INDEX(PlayerDetails!$B:$B,VLOOKUP(ResultsInput!D393,TeamDeclarations!$B$3:$J$122,6+$G393)),"")</f>
        <v/>
      </c>
      <c r="B393" s="126" t="str">
        <f>IF(ISNUMBER($G393),INDEX(PlayerDetails!$B:$B,VLOOKUP(ResultsInput!E393,TeamDeclarations!$B$3:$J$122,6+$G393)),"")</f>
        <v/>
      </c>
      <c r="C393" s="126" t="str">
        <f>IF(ISNUMBER($G393),VLOOKUP(ResultsInput!C393,ResultsInput!$I$3:$L$6,4,FALSE),"")</f>
        <v/>
      </c>
      <c r="D393" s="126" t="str">
        <f t="shared" si="6"/>
        <v/>
      </c>
      <c r="E393" s="126"/>
      <c r="F393" s="126"/>
      <c r="G393" s="127" t="str">
        <f>Pairings!B393</f>
        <v/>
      </c>
    </row>
    <row r="394" spans="1:7" x14ac:dyDescent="0.3">
      <c r="A394" s="126" t="str">
        <f>IF(ISNUMBER($G394),INDEX(PlayerDetails!$B:$B,VLOOKUP(ResultsInput!D394,TeamDeclarations!$B$3:$J$122,6+$G394)),"")</f>
        <v/>
      </c>
      <c r="B394" s="126" t="str">
        <f>IF(ISNUMBER($G394),INDEX(PlayerDetails!$B:$B,VLOOKUP(ResultsInput!E394,TeamDeclarations!$B$3:$J$122,6+$G394)),"")</f>
        <v/>
      </c>
      <c r="C394" s="126" t="str">
        <f>IF(ISNUMBER($G394),VLOOKUP(ResultsInput!C394,ResultsInput!$I$3:$L$6,4,FALSE),"")</f>
        <v/>
      </c>
      <c r="D394" s="126" t="str">
        <f t="shared" si="6"/>
        <v/>
      </c>
      <c r="E394" s="126"/>
      <c r="F394" s="126"/>
      <c r="G394" s="127" t="str">
        <f>Pairings!B394</f>
        <v/>
      </c>
    </row>
    <row r="395" spans="1:7" x14ac:dyDescent="0.3">
      <c r="A395" s="126" t="str">
        <f>IF(ISNUMBER($G395),INDEX(PlayerDetails!$B:$B,VLOOKUP(ResultsInput!D395,TeamDeclarations!$B$3:$J$122,6+$G395)),"")</f>
        <v/>
      </c>
      <c r="B395" s="126" t="str">
        <f>IF(ISNUMBER($G395),INDEX(PlayerDetails!$B:$B,VLOOKUP(ResultsInput!E395,TeamDeclarations!$B$3:$J$122,6+$G395)),"")</f>
        <v/>
      </c>
      <c r="C395" s="126" t="str">
        <f>IF(ISNUMBER($G395),VLOOKUP(ResultsInput!C395,ResultsInput!$I$3:$L$6,4,FALSE),"")</f>
        <v/>
      </c>
      <c r="D395" s="126" t="str">
        <f t="shared" si="6"/>
        <v/>
      </c>
      <c r="E395" s="126"/>
      <c r="F395" s="126"/>
      <c r="G395" s="127" t="str">
        <f>Pairings!B395</f>
        <v/>
      </c>
    </row>
    <row r="396" spans="1:7" x14ac:dyDescent="0.3">
      <c r="A396" s="126" t="str">
        <f>IF(ISNUMBER($G396),INDEX(PlayerDetails!$B:$B,VLOOKUP(ResultsInput!D396,TeamDeclarations!$B$3:$J$122,6+$G396)),"")</f>
        <v/>
      </c>
      <c r="B396" s="126" t="str">
        <f>IF(ISNUMBER($G396),INDEX(PlayerDetails!$B:$B,VLOOKUP(ResultsInput!E396,TeamDeclarations!$B$3:$J$122,6+$G396)),"")</f>
        <v/>
      </c>
      <c r="C396" s="126" t="str">
        <f>IF(ISNUMBER($G396),VLOOKUP(ResultsInput!C396,ResultsInput!$I$3:$L$6,4,FALSE),"")</f>
        <v/>
      </c>
      <c r="D396" s="126" t="str">
        <f t="shared" si="6"/>
        <v/>
      </c>
      <c r="E396" s="126"/>
      <c r="F396" s="126"/>
      <c r="G396" s="127" t="str">
        <f>Pairings!B396</f>
        <v/>
      </c>
    </row>
    <row r="397" spans="1:7" x14ac:dyDescent="0.3">
      <c r="A397" s="126" t="str">
        <f>IF(ISNUMBER($G397),INDEX(PlayerDetails!$B:$B,VLOOKUP(ResultsInput!D397,TeamDeclarations!$B$3:$J$122,6+$G397)),"")</f>
        <v/>
      </c>
      <c r="B397" s="126" t="str">
        <f>IF(ISNUMBER($G397),INDEX(PlayerDetails!$B:$B,VLOOKUP(ResultsInput!E397,TeamDeclarations!$B$3:$J$122,6+$G397)),"")</f>
        <v/>
      </c>
      <c r="C397" s="126" t="str">
        <f>IF(ISNUMBER($G397),VLOOKUP(ResultsInput!C397,ResultsInput!$I$3:$L$6,4,FALSE),"")</f>
        <v/>
      </c>
      <c r="D397" s="126" t="str">
        <f t="shared" si="6"/>
        <v/>
      </c>
      <c r="E397" s="126"/>
      <c r="F397" s="126"/>
      <c r="G397" s="127" t="str">
        <f>Pairings!B397</f>
        <v/>
      </c>
    </row>
    <row r="398" spans="1:7" x14ac:dyDescent="0.3">
      <c r="A398" s="126" t="str">
        <f>IF(ISNUMBER($G398),INDEX(PlayerDetails!$B:$B,VLOOKUP(ResultsInput!D398,TeamDeclarations!$B$3:$J$122,6+$G398)),"")</f>
        <v/>
      </c>
      <c r="B398" s="126" t="str">
        <f>IF(ISNUMBER($G398),INDEX(PlayerDetails!$B:$B,VLOOKUP(ResultsInput!E398,TeamDeclarations!$B$3:$J$122,6+$G398)),"")</f>
        <v/>
      </c>
      <c r="C398" s="126" t="str">
        <f>IF(ISNUMBER($G398),VLOOKUP(ResultsInput!C398,ResultsInput!$I$3:$L$6,4,FALSE),"")</f>
        <v/>
      </c>
      <c r="D398" s="126" t="str">
        <f t="shared" si="6"/>
        <v/>
      </c>
      <c r="E398" s="126"/>
      <c r="F398" s="126"/>
      <c r="G398" s="127" t="str">
        <f>Pairings!B398</f>
        <v/>
      </c>
    </row>
    <row r="399" spans="1:7" x14ac:dyDescent="0.3">
      <c r="A399" s="126" t="str">
        <f>IF(ISNUMBER($G399),INDEX(PlayerDetails!$B:$B,VLOOKUP(ResultsInput!D399,TeamDeclarations!$B$3:$J$122,6+$G399)),"")</f>
        <v/>
      </c>
      <c r="B399" s="126" t="str">
        <f>IF(ISNUMBER($G399),INDEX(PlayerDetails!$B:$B,VLOOKUP(ResultsInput!E399,TeamDeclarations!$B$3:$J$122,6+$G399)),"")</f>
        <v/>
      </c>
      <c r="C399" s="126" t="str">
        <f>IF(ISNUMBER($G399),VLOOKUP(ResultsInput!C399,ResultsInput!$I$3:$L$6,4,FALSE),"")</f>
        <v/>
      </c>
      <c r="D399" s="126" t="str">
        <f t="shared" si="6"/>
        <v/>
      </c>
      <c r="E399" s="126"/>
      <c r="F399" s="126"/>
      <c r="G399" s="127" t="str">
        <f>Pairings!B399</f>
        <v/>
      </c>
    </row>
    <row r="400" spans="1:7" x14ac:dyDescent="0.3">
      <c r="A400" s="126" t="str">
        <f>IF(ISNUMBER($G400),INDEX(PlayerDetails!$B:$B,VLOOKUP(ResultsInput!D400,TeamDeclarations!$B$3:$J$122,6+$G400)),"")</f>
        <v/>
      </c>
      <c r="B400" s="126" t="str">
        <f>IF(ISNUMBER($G400),INDEX(PlayerDetails!$B:$B,VLOOKUP(ResultsInput!E400,TeamDeclarations!$B$3:$J$122,6+$G400)),"")</f>
        <v/>
      </c>
      <c r="C400" s="126" t="str">
        <f>IF(ISNUMBER($G400),VLOOKUP(ResultsInput!C400,ResultsInput!$I$3:$L$6,4,FALSE),"")</f>
        <v/>
      </c>
      <c r="D400" s="126" t="str">
        <f t="shared" si="6"/>
        <v/>
      </c>
      <c r="E400" s="126"/>
      <c r="F400" s="126"/>
      <c r="G400" s="127" t="str">
        <f>Pairings!B400</f>
        <v/>
      </c>
    </row>
    <row r="401" spans="1:7" x14ac:dyDescent="0.3">
      <c r="A401" s="126" t="str">
        <f>IF(ISNUMBER($G401),INDEX(PlayerDetails!$B:$B,VLOOKUP(ResultsInput!D401,TeamDeclarations!$B$3:$J$122,6+$G401)),"")</f>
        <v/>
      </c>
      <c r="B401" s="126" t="str">
        <f>IF(ISNUMBER($G401),INDEX(PlayerDetails!$B:$B,VLOOKUP(ResultsInput!E401,TeamDeclarations!$B$3:$J$122,6+$G401)),"")</f>
        <v/>
      </c>
      <c r="C401" s="126" t="str">
        <f>IF(ISNUMBER($G401),VLOOKUP(ResultsInput!C401,ResultsInput!$I$3:$L$6,4,FALSE),"")</f>
        <v/>
      </c>
      <c r="D401" s="126" t="str">
        <f t="shared" si="6"/>
        <v/>
      </c>
      <c r="E401" s="126"/>
      <c r="F401" s="126"/>
      <c r="G401" s="127" t="str">
        <f>Pairings!B401</f>
        <v/>
      </c>
    </row>
    <row r="402" spans="1:7" x14ac:dyDescent="0.3">
      <c r="A402" s="126" t="str">
        <f>IF(ISNUMBER($G402),INDEX(PlayerDetails!$B:$B,VLOOKUP(ResultsInput!D402,TeamDeclarations!$B$3:$J$122,6+$G402)),"")</f>
        <v/>
      </c>
      <c r="B402" s="126" t="str">
        <f>IF(ISNUMBER($G402),INDEX(PlayerDetails!$B:$B,VLOOKUP(ResultsInput!E402,TeamDeclarations!$B$3:$J$122,6+$G402)),"")</f>
        <v/>
      </c>
      <c r="C402" s="126" t="str">
        <f>IF(ISNUMBER($G402),VLOOKUP(ResultsInput!C402,ResultsInput!$I$3:$L$6,4,FALSE),"")</f>
        <v/>
      </c>
      <c r="D402" s="126" t="str">
        <f t="shared" si="6"/>
        <v/>
      </c>
      <c r="E402" s="126"/>
      <c r="F402" s="126"/>
      <c r="G402" s="127" t="str">
        <f>Pairings!B402</f>
        <v/>
      </c>
    </row>
    <row r="403" spans="1:7" x14ac:dyDescent="0.3">
      <c r="A403" s="126" t="str">
        <f>IF(ISNUMBER($G403),INDEX(PlayerDetails!$B:$B,VLOOKUP(ResultsInput!D403,TeamDeclarations!$B$3:$J$122,6+$G403)),"")</f>
        <v/>
      </c>
      <c r="B403" s="126" t="str">
        <f>IF(ISNUMBER($G403),INDEX(PlayerDetails!$B:$B,VLOOKUP(ResultsInput!E403,TeamDeclarations!$B$3:$J$122,6+$G403)),"")</f>
        <v/>
      </c>
      <c r="C403" s="126" t="str">
        <f>IF(ISNUMBER($G403),VLOOKUP(ResultsInput!C403,ResultsInput!$I$3:$L$6,4,FALSE),"")</f>
        <v/>
      </c>
      <c r="D403" s="126" t="str">
        <f t="shared" si="6"/>
        <v/>
      </c>
      <c r="E403" s="126"/>
      <c r="F403" s="126"/>
      <c r="G403" s="127" t="str">
        <f>Pairings!B403</f>
        <v/>
      </c>
    </row>
    <row r="404" spans="1:7" x14ac:dyDescent="0.3">
      <c r="A404" s="126" t="str">
        <f>IF(ISNUMBER($G404),INDEX(PlayerDetails!$B:$B,VLOOKUP(ResultsInput!D404,TeamDeclarations!$B$3:$J$122,6+$G404)),"")</f>
        <v/>
      </c>
      <c r="B404" s="126" t="str">
        <f>IF(ISNUMBER($G404),INDEX(PlayerDetails!$B:$B,VLOOKUP(ResultsInput!E404,TeamDeclarations!$B$3:$J$122,6+$G404)),"")</f>
        <v/>
      </c>
      <c r="C404" s="126" t="str">
        <f>IF(ISNUMBER($G404),VLOOKUP(ResultsInput!C404,ResultsInput!$I$3:$L$6,4,FALSE),"")</f>
        <v/>
      </c>
      <c r="D404" s="126" t="str">
        <f t="shared" si="6"/>
        <v/>
      </c>
      <c r="E404" s="126"/>
      <c r="F404" s="126"/>
      <c r="G404" s="127" t="str">
        <f>Pairings!B404</f>
        <v/>
      </c>
    </row>
    <row r="405" spans="1:7" x14ac:dyDescent="0.3">
      <c r="A405" s="126" t="str">
        <f>IF(ISNUMBER($G405),INDEX(PlayerDetails!$B:$B,VLOOKUP(ResultsInput!D405,TeamDeclarations!$B$3:$J$122,6+$G405)),"")</f>
        <v/>
      </c>
      <c r="B405" s="126" t="str">
        <f>IF(ISNUMBER($G405),INDEX(PlayerDetails!$B:$B,VLOOKUP(ResultsInput!E405,TeamDeclarations!$B$3:$J$122,6+$G405)),"")</f>
        <v/>
      </c>
      <c r="C405" s="126" t="str">
        <f>IF(ISNUMBER($G405),VLOOKUP(ResultsInput!C405,ResultsInput!$I$3:$L$6,4,FALSE),"")</f>
        <v/>
      </c>
      <c r="D405" s="126" t="str">
        <f t="shared" si="6"/>
        <v/>
      </c>
      <c r="E405" s="126"/>
      <c r="F405" s="126"/>
      <c r="G405" s="127" t="str">
        <f>Pairings!B405</f>
        <v/>
      </c>
    </row>
    <row r="406" spans="1:7" x14ac:dyDescent="0.3">
      <c r="A406" s="126" t="str">
        <f>IF(ISNUMBER($G406),INDEX(PlayerDetails!$B:$B,VLOOKUP(ResultsInput!D406,TeamDeclarations!$B$3:$J$122,6+$G406)),"")</f>
        <v/>
      </c>
      <c r="B406" s="126" t="str">
        <f>IF(ISNUMBER($G406),INDEX(PlayerDetails!$B:$B,VLOOKUP(ResultsInput!E406,TeamDeclarations!$B$3:$J$122,6+$G406)),"")</f>
        <v/>
      </c>
      <c r="C406" s="126" t="str">
        <f>IF(ISNUMBER($G406),VLOOKUP(ResultsInput!C406,ResultsInput!$I$3:$L$6,4,FALSE),"")</f>
        <v/>
      </c>
      <c r="D406" s="126" t="str">
        <f t="shared" si="6"/>
        <v/>
      </c>
      <c r="E406" s="126"/>
      <c r="F406" s="126"/>
      <c r="G406" s="127" t="str">
        <f>Pairings!B406</f>
        <v/>
      </c>
    </row>
    <row r="407" spans="1:7" x14ac:dyDescent="0.3">
      <c r="A407" s="126" t="str">
        <f>IF(ISNUMBER($G407),INDEX(PlayerDetails!$B:$B,VLOOKUP(ResultsInput!D407,TeamDeclarations!$B$3:$J$122,6+$G407)),"")</f>
        <v/>
      </c>
      <c r="B407" s="126" t="str">
        <f>IF(ISNUMBER($G407),INDEX(PlayerDetails!$B:$B,VLOOKUP(ResultsInput!E407,TeamDeclarations!$B$3:$J$122,6+$G407)),"")</f>
        <v/>
      </c>
      <c r="C407" s="126" t="str">
        <f>IF(ISNUMBER($G407),VLOOKUP(ResultsInput!C407,ResultsInput!$I$3:$L$6,4,FALSE),"")</f>
        <v/>
      </c>
      <c r="D407" s="126" t="str">
        <f t="shared" si="6"/>
        <v/>
      </c>
      <c r="E407" s="126"/>
      <c r="F407" s="126"/>
      <c r="G407" s="127" t="str">
        <f>Pairings!B407</f>
        <v/>
      </c>
    </row>
    <row r="408" spans="1:7" x14ac:dyDescent="0.3">
      <c r="A408" s="126" t="str">
        <f>IF(ISNUMBER($G408),INDEX(PlayerDetails!$B:$B,VLOOKUP(ResultsInput!D408,TeamDeclarations!$B$3:$J$122,6+$G408)),"")</f>
        <v/>
      </c>
      <c r="B408" s="126" t="str">
        <f>IF(ISNUMBER($G408),INDEX(PlayerDetails!$B:$B,VLOOKUP(ResultsInput!E408,TeamDeclarations!$B$3:$J$122,6+$G408)),"")</f>
        <v/>
      </c>
      <c r="C408" s="126" t="str">
        <f>IF(ISNUMBER($G408),VLOOKUP(ResultsInput!C408,ResultsInput!$I$3:$L$6,4,FALSE),"")</f>
        <v/>
      </c>
      <c r="D408" s="126" t="str">
        <f t="shared" si="6"/>
        <v/>
      </c>
      <c r="E408" s="126"/>
      <c r="F408" s="126"/>
      <c r="G408" s="127" t="str">
        <f>Pairings!B408</f>
        <v/>
      </c>
    </row>
    <row r="409" spans="1:7" x14ac:dyDescent="0.3">
      <c r="A409" s="126" t="str">
        <f>IF(ISNUMBER($G409),INDEX(PlayerDetails!$B:$B,VLOOKUP(ResultsInput!D409,TeamDeclarations!$B$3:$J$122,6+$G409)),"")</f>
        <v/>
      </c>
      <c r="B409" s="126" t="str">
        <f>IF(ISNUMBER($G409),INDEX(PlayerDetails!$B:$B,VLOOKUP(ResultsInput!E409,TeamDeclarations!$B$3:$J$122,6+$G409)),"")</f>
        <v/>
      </c>
      <c r="C409" s="126" t="str">
        <f>IF(ISNUMBER($G409),VLOOKUP(ResultsInput!C409,ResultsInput!$I$3:$L$6,4,FALSE),"")</f>
        <v/>
      </c>
      <c r="D409" s="126" t="str">
        <f t="shared" si="6"/>
        <v/>
      </c>
      <c r="E409" s="126"/>
      <c r="F409" s="126"/>
      <c r="G409" s="127" t="str">
        <f>Pairings!B409</f>
        <v/>
      </c>
    </row>
    <row r="410" spans="1:7" x14ac:dyDescent="0.3">
      <c r="A410" s="126" t="str">
        <f>IF(ISNUMBER($G410),INDEX(PlayerDetails!$B:$B,VLOOKUP(ResultsInput!D410,TeamDeclarations!$B$3:$J$122,6+$G410)),"")</f>
        <v/>
      </c>
      <c r="B410" s="126" t="str">
        <f>IF(ISNUMBER($G410),INDEX(PlayerDetails!$B:$B,VLOOKUP(ResultsInput!E410,TeamDeclarations!$B$3:$J$122,6+$G410)),"")</f>
        <v/>
      </c>
      <c r="C410" s="126" t="str">
        <f>IF(ISNUMBER($G410),VLOOKUP(ResultsInput!C410,ResultsInput!$I$3:$L$6,4,FALSE),"")</f>
        <v/>
      </c>
      <c r="D410" s="126" t="str">
        <f t="shared" si="6"/>
        <v/>
      </c>
      <c r="E410" s="126"/>
      <c r="F410" s="126"/>
      <c r="G410" s="127" t="str">
        <f>Pairings!B410</f>
        <v/>
      </c>
    </row>
    <row r="411" spans="1:7" x14ac:dyDescent="0.3">
      <c r="A411" s="126" t="str">
        <f>IF(ISNUMBER($G411),INDEX(PlayerDetails!$B:$B,VLOOKUP(ResultsInput!D411,TeamDeclarations!$B$3:$J$122,6+$G411)),"")</f>
        <v/>
      </c>
      <c r="B411" s="126" t="str">
        <f>IF(ISNUMBER($G411),INDEX(PlayerDetails!$B:$B,VLOOKUP(ResultsInput!E411,TeamDeclarations!$B$3:$J$122,6+$G411)),"")</f>
        <v/>
      </c>
      <c r="C411" s="126" t="str">
        <f>IF(ISNUMBER($G411),VLOOKUP(ResultsInput!C411,ResultsInput!$I$3:$L$6,4,FALSE),"")</f>
        <v/>
      </c>
      <c r="D411" s="126" t="str">
        <f t="shared" si="6"/>
        <v/>
      </c>
      <c r="E411" s="126"/>
      <c r="F411" s="126"/>
      <c r="G411" s="127" t="str">
        <f>Pairings!B411</f>
        <v/>
      </c>
    </row>
    <row r="412" spans="1:7" x14ac:dyDescent="0.3">
      <c r="A412" s="126" t="str">
        <f>IF(ISNUMBER($G412),INDEX(PlayerDetails!$B:$B,VLOOKUP(ResultsInput!D412,TeamDeclarations!$B$3:$J$122,6+$G412)),"")</f>
        <v/>
      </c>
      <c r="B412" s="126" t="str">
        <f>IF(ISNUMBER($G412),INDEX(PlayerDetails!$B:$B,VLOOKUP(ResultsInput!E412,TeamDeclarations!$B$3:$J$122,6+$G412)),"")</f>
        <v/>
      </c>
      <c r="C412" s="126" t="str">
        <f>IF(ISNUMBER($G412),VLOOKUP(ResultsInput!C412,ResultsInput!$I$3:$L$6,4,FALSE),"")</f>
        <v/>
      </c>
      <c r="D412" s="126" t="str">
        <f t="shared" si="6"/>
        <v/>
      </c>
      <c r="E412" s="126"/>
      <c r="F412" s="126"/>
      <c r="G412" s="127" t="str">
        <f>Pairings!B412</f>
        <v/>
      </c>
    </row>
    <row r="413" spans="1:7" x14ac:dyDescent="0.3">
      <c r="A413" s="126" t="str">
        <f>IF(ISNUMBER($G413),INDEX(PlayerDetails!$B:$B,VLOOKUP(ResultsInput!D413,TeamDeclarations!$B$3:$J$122,6+$G413)),"")</f>
        <v/>
      </c>
      <c r="B413" s="126" t="str">
        <f>IF(ISNUMBER($G413),INDEX(PlayerDetails!$B:$B,VLOOKUP(ResultsInput!E413,TeamDeclarations!$B$3:$J$122,6+$G413)),"")</f>
        <v/>
      </c>
      <c r="C413" s="126" t="str">
        <f>IF(ISNUMBER($G413),VLOOKUP(ResultsInput!C413,ResultsInput!$I$3:$L$6,4,FALSE),"")</f>
        <v/>
      </c>
      <c r="D413" s="126" t="str">
        <f t="shared" si="6"/>
        <v/>
      </c>
      <c r="E413" s="126"/>
      <c r="F413" s="126"/>
      <c r="G413" s="127" t="str">
        <f>Pairings!B413</f>
        <v/>
      </c>
    </row>
    <row r="414" spans="1:7" x14ac:dyDescent="0.3">
      <c r="A414" s="126" t="str">
        <f>IF(ISNUMBER($G414),INDEX(PlayerDetails!$B:$B,VLOOKUP(ResultsInput!D414,TeamDeclarations!$B$3:$J$122,6+$G414)),"")</f>
        <v/>
      </c>
      <c r="B414" s="126" t="str">
        <f>IF(ISNUMBER($G414),INDEX(PlayerDetails!$B:$B,VLOOKUP(ResultsInput!E414,TeamDeclarations!$B$3:$J$122,6+$G414)),"")</f>
        <v/>
      </c>
      <c r="C414" s="126" t="str">
        <f>IF(ISNUMBER($G414),VLOOKUP(ResultsInput!C414,ResultsInput!$I$3:$L$6,4,FALSE),"")</f>
        <v/>
      </c>
      <c r="D414" s="126" t="str">
        <f t="shared" si="6"/>
        <v/>
      </c>
      <c r="E414" s="126"/>
      <c r="F414" s="126"/>
      <c r="G414" s="127" t="str">
        <f>Pairings!B414</f>
        <v/>
      </c>
    </row>
    <row r="415" spans="1:7" x14ac:dyDescent="0.3">
      <c r="A415" s="126" t="str">
        <f>IF(ISNUMBER($G415),INDEX(PlayerDetails!$B:$B,VLOOKUP(ResultsInput!D415,TeamDeclarations!$B$3:$J$122,6+$G415)),"")</f>
        <v/>
      </c>
      <c r="B415" s="126" t="str">
        <f>IF(ISNUMBER($G415),INDEX(PlayerDetails!$B:$B,VLOOKUP(ResultsInput!E415,TeamDeclarations!$B$3:$J$122,6+$G415)),"")</f>
        <v/>
      </c>
      <c r="C415" s="126" t="str">
        <f>IF(ISNUMBER($G415),VLOOKUP(ResultsInput!C415,ResultsInput!$I$3:$L$6,4,FALSE),"")</f>
        <v/>
      </c>
      <c r="D415" s="126" t="str">
        <f t="shared" si="6"/>
        <v/>
      </c>
      <c r="E415" s="126"/>
      <c r="F415" s="126"/>
      <c r="G415" s="127" t="str">
        <f>Pairings!B415</f>
        <v/>
      </c>
    </row>
    <row r="416" spans="1:7" x14ac:dyDescent="0.3">
      <c r="A416" s="126" t="str">
        <f>IF(ISNUMBER($G416),INDEX(PlayerDetails!$B:$B,VLOOKUP(ResultsInput!D416,TeamDeclarations!$B$3:$J$122,6+$G416)),"")</f>
        <v/>
      </c>
      <c r="B416" s="126" t="str">
        <f>IF(ISNUMBER($G416),INDEX(PlayerDetails!$B:$B,VLOOKUP(ResultsInput!E416,TeamDeclarations!$B$3:$J$122,6+$G416)),"")</f>
        <v/>
      </c>
      <c r="C416" s="126" t="str">
        <f>IF(ISNUMBER($G416),VLOOKUP(ResultsInput!C416,ResultsInput!$I$3:$L$6,4,FALSE),"")</f>
        <v/>
      </c>
      <c r="D416" s="126" t="str">
        <f t="shared" si="6"/>
        <v/>
      </c>
      <c r="E416" s="126"/>
      <c r="F416" s="126"/>
      <c r="G416" s="127" t="str">
        <f>Pairings!B416</f>
        <v/>
      </c>
    </row>
    <row r="417" spans="1:7" x14ac:dyDescent="0.3">
      <c r="A417" s="126" t="str">
        <f>IF(ISNUMBER($G417),INDEX(PlayerDetails!$B:$B,VLOOKUP(ResultsInput!D417,TeamDeclarations!$B$3:$J$122,6+$G417)),"")</f>
        <v/>
      </c>
      <c r="B417" s="126" t="str">
        <f>IF(ISNUMBER($G417),INDEX(PlayerDetails!$B:$B,VLOOKUP(ResultsInput!E417,TeamDeclarations!$B$3:$J$122,6+$G417)),"")</f>
        <v/>
      </c>
      <c r="C417" s="126" t="str">
        <f>IF(ISNUMBER($G417),VLOOKUP(ResultsInput!C417,ResultsInput!$I$3:$L$6,4,FALSE),"")</f>
        <v/>
      </c>
      <c r="D417" s="126" t="str">
        <f t="shared" si="6"/>
        <v/>
      </c>
      <c r="E417" s="126"/>
      <c r="F417" s="126"/>
      <c r="G417" s="127" t="str">
        <f>Pairings!B417</f>
        <v/>
      </c>
    </row>
    <row r="418" spans="1:7" x14ac:dyDescent="0.3">
      <c r="A418" s="126" t="str">
        <f>IF(ISNUMBER($G418),INDEX(PlayerDetails!$B:$B,VLOOKUP(ResultsInput!D418,TeamDeclarations!$B$3:$J$122,6+$G418)),"")</f>
        <v/>
      </c>
      <c r="B418" s="126" t="str">
        <f>IF(ISNUMBER($G418),INDEX(PlayerDetails!$B:$B,VLOOKUP(ResultsInput!E418,TeamDeclarations!$B$3:$J$122,6+$G418)),"")</f>
        <v/>
      </c>
      <c r="C418" s="126" t="str">
        <f>IF(ISNUMBER($G418),VLOOKUP(ResultsInput!C418,ResultsInput!$I$3:$L$6,4,FALSE),"")</f>
        <v/>
      </c>
      <c r="D418" s="126" t="str">
        <f t="shared" si="6"/>
        <v/>
      </c>
      <c r="E418" s="126"/>
      <c r="F418" s="126"/>
      <c r="G418" s="127" t="str">
        <f>Pairings!B418</f>
        <v/>
      </c>
    </row>
    <row r="419" spans="1:7" x14ac:dyDescent="0.3">
      <c r="A419" s="126" t="str">
        <f>IF(ISNUMBER($G419),INDEX(PlayerDetails!$B:$B,VLOOKUP(ResultsInput!D419,TeamDeclarations!$B$3:$J$122,6+$G419)),"")</f>
        <v/>
      </c>
      <c r="B419" s="126" t="str">
        <f>IF(ISNUMBER($G419),INDEX(PlayerDetails!$B:$B,VLOOKUP(ResultsInput!E419,TeamDeclarations!$B$3:$J$122,6+$G419)),"")</f>
        <v/>
      </c>
      <c r="C419" s="126" t="str">
        <f>IF(ISNUMBER($G419),VLOOKUP(ResultsInput!C419,ResultsInput!$I$3:$L$6,4,FALSE),"")</f>
        <v/>
      </c>
      <c r="D419" s="126" t="str">
        <f t="shared" si="6"/>
        <v/>
      </c>
      <c r="E419" s="126"/>
      <c r="F419" s="126"/>
      <c r="G419" s="127" t="str">
        <f>Pairings!B419</f>
        <v/>
      </c>
    </row>
    <row r="420" spans="1:7" x14ac:dyDescent="0.3">
      <c r="A420" s="126" t="str">
        <f>IF(ISNUMBER($G420),INDEX(PlayerDetails!$B:$B,VLOOKUP(ResultsInput!D420,TeamDeclarations!$B$3:$J$122,6+$G420)),"")</f>
        <v/>
      </c>
      <c r="B420" s="126" t="str">
        <f>IF(ISNUMBER($G420),INDEX(PlayerDetails!$B:$B,VLOOKUP(ResultsInput!E420,TeamDeclarations!$B$3:$J$122,6+$G420)),"")</f>
        <v/>
      </c>
      <c r="C420" s="126" t="str">
        <f>IF(ISNUMBER($G420),VLOOKUP(ResultsInput!C420,ResultsInput!$I$3:$L$6,4,FALSE),"")</f>
        <v/>
      </c>
      <c r="D420" s="126" t="str">
        <f t="shared" si="6"/>
        <v/>
      </c>
      <c r="E420" s="126"/>
      <c r="F420" s="126"/>
      <c r="G420" s="127" t="str">
        <f>Pairings!B420</f>
        <v/>
      </c>
    </row>
    <row r="421" spans="1:7" x14ac:dyDescent="0.3">
      <c r="A421" s="126" t="str">
        <f>IF(ISNUMBER($G421),INDEX(PlayerDetails!$B:$B,VLOOKUP(ResultsInput!D421,TeamDeclarations!$B$3:$J$122,6+$G421)),"")</f>
        <v/>
      </c>
      <c r="B421" s="126" t="str">
        <f>IF(ISNUMBER($G421),INDEX(PlayerDetails!$B:$B,VLOOKUP(ResultsInput!E421,TeamDeclarations!$B$3:$J$122,6+$G421)),"")</f>
        <v/>
      </c>
      <c r="C421" s="126" t="str">
        <f>IF(ISNUMBER($G421),VLOOKUP(ResultsInput!C421,ResultsInput!$I$3:$L$6,4,FALSE),"")</f>
        <v/>
      </c>
      <c r="D421" s="126" t="str">
        <f t="shared" si="6"/>
        <v/>
      </c>
      <c r="E421" s="126"/>
      <c r="F421" s="126"/>
      <c r="G421" s="127" t="str">
        <f>Pairings!B421</f>
        <v/>
      </c>
    </row>
    <row r="422" spans="1:7" x14ac:dyDescent="0.3">
      <c r="A422" s="126" t="str">
        <f>IF(ISNUMBER($G422),INDEX(PlayerDetails!$B:$B,VLOOKUP(ResultsInput!D422,TeamDeclarations!$B$3:$J$122,6+$G422)),"")</f>
        <v/>
      </c>
      <c r="B422" s="126" t="str">
        <f>IF(ISNUMBER($G422),INDEX(PlayerDetails!$B:$B,VLOOKUP(ResultsInput!E422,TeamDeclarations!$B$3:$J$122,6+$G422)),"")</f>
        <v/>
      </c>
      <c r="C422" s="126" t="str">
        <f>IF(ISNUMBER($G422),VLOOKUP(ResultsInput!C422,ResultsInput!$I$3:$L$6,4,FALSE),"")</f>
        <v/>
      </c>
      <c r="D422" s="126" t="str">
        <f t="shared" si="6"/>
        <v/>
      </c>
      <c r="E422" s="126"/>
      <c r="F422" s="126"/>
      <c r="G422" s="127" t="str">
        <f>Pairings!B422</f>
        <v/>
      </c>
    </row>
    <row r="423" spans="1:7" x14ac:dyDescent="0.3">
      <c r="A423" s="126" t="str">
        <f>IF(ISNUMBER($G423),INDEX(PlayerDetails!$B:$B,VLOOKUP(ResultsInput!D423,TeamDeclarations!$B$3:$J$122,6+$G423)),"")</f>
        <v/>
      </c>
      <c r="B423" s="126" t="str">
        <f>IF(ISNUMBER($G423),INDEX(PlayerDetails!$B:$B,VLOOKUP(ResultsInput!E423,TeamDeclarations!$B$3:$J$122,6+$G423)),"")</f>
        <v/>
      </c>
      <c r="C423" s="126" t="str">
        <f>IF(ISNUMBER($G423),VLOOKUP(ResultsInput!C423,ResultsInput!$I$3:$L$6,4,FALSE),"")</f>
        <v/>
      </c>
      <c r="D423" s="126" t="str">
        <f t="shared" si="6"/>
        <v/>
      </c>
      <c r="E423" s="126"/>
      <c r="F423" s="126"/>
      <c r="G423" s="127" t="str">
        <f>Pairings!B423</f>
        <v/>
      </c>
    </row>
    <row r="424" spans="1:7" x14ac:dyDescent="0.3">
      <c r="A424" s="126" t="str">
        <f>IF(ISNUMBER($G424),INDEX(PlayerDetails!$B:$B,VLOOKUP(ResultsInput!D424,TeamDeclarations!$B$3:$J$122,6+$G424)),"")</f>
        <v/>
      </c>
      <c r="B424" s="126" t="str">
        <f>IF(ISNUMBER($G424),INDEX(PlayerDetails!$B:$B,VLOOKUP(ResultsInput!E424,TeamDeclarations!$B$3:$J$122,6+$G424)),"")</f>
        <v/>
      </c>
      <c r="C424" s="126" t="str">
        <f>IF(ISNUMBER($G424),VLOOKUP(ResultsInput!C424,ResultsInput!$I$3:$L$6,4,FALSE),"")</f>
        <v/>
      </c>
      <c r="D424" s="126" t="str">
        <f t="shared" si="6"/>
        <v/>
      </c>
      <c r="E424" s="126"/>
      <c r="F424" s="126"/>
      <c r="G424" s="127" t="str">
        <f>Pairings!B424</f>
        <v/>
      </c>
    </row>
    <row r="425" spans="1:7" x14ac:dyDescent="0.3">
      <c r="A425" s="126" t="str">
        <f>IF(ISNUMBER($G425),INDEX(PlayerDetails!$B:$B,VLOOKUP(ResultsInput!D425,TeamDeclarations!$B$3:$J$122,6+$G425)),"")</f>
        <v/>
      </c>
      <c r="B425" s="126" t="str">
        <f>IF(ISNUMBER($G425),INDEX(PlayerDetails!$B:$B,VLOOKUP(ResultsInput!E425,TeamDeclarations!$B$3:$J$122,6+$G425)),"")</f>
        <v/>
      </c>
      <c r="C425" s="126" t="str">
        <f>IF(ISNUMBER($G425),VLOOKUP(ResultsInput!C425,ResultsInput!$I$3:$L$6,4,FALSE),"")</f>
        <v/>
      </c>
      <c r="D425" s="126" t="str">
        <f t="shared" si="6"/>
        <v/>
      </c>
      <c r="E425" s="126"/>
      <c r="F425" s="126"/>
      <c r="G425" s="127" t="str">
        <f>Pairings!B425</f>
        <v/>
      </c>
    </row>
    <row r="426" spans="1:7" x14ac:dyDescent="0.3">
      <c r="A426" s="126" t="str">
        <f>IF(ISNUMBER($G426),INDEX(PlayerDetails!$B:$B,VLOOKUP(ResultsInput!D426,TeamDeclarations!$B$3:$J$122,6+$G426)),"")</f>
        <v/>
      </c>
      <c r="B426" s="126" t="str">
        <f>IF(ISNUMBER($G426),INDEX(PlayerDetails!$B:$B,VLOOKUP(ResultsInput!E426,TeamDeclarations!$B$3:$J$122,6+$G426)),"")</f>
        <v/>
      </c>
      <c r="C426" s="126" t="str">
        <f>IF(ISNUMBER($G426),VLOOKUP(ResultsInput!C426,ResultsInput!$I$3:$L$6,4,FALSE),"")</f>
        <v/>
      </c>
      <c r="D426" s="126" t="str">
        <f t="shared" si="6"/>
        <v/>
      </c>
      <c r="E426" s="126"/>
      <c r="F426" s="126"/>
      <c r="G426" s="127" t="str">
        <f>Pairings!B426</f>
        <v/>
      </c>
    </row>
    <row r="427" spans="1:7" x14ac:dyDescent="0.3">
      <c r="A427" s="126" t="str">
        <f>IF(ISNUMBER($G427),INDEX(PlayerDetails!$B:$B,VLOOKUP(ResultsInput!D427,TeamDeclarations!$B$3:$J$122,6+$G427)),"")</f>
        <v/>
      </c>
      <c r="B427" s="126" t="str">
        <f>IF(ISNUMBER($G427),INDEX(PlayerDetails!$B:$B,VLOOKUP(ResultsInput!E427,TeamDeclarations!$B$3:$J$122,6+$G427)),"")</f>
        <v/>
      </c>
      <c r="C427" s="126" t="str">
        <f>IF(ISNUMBER($G427),VLOOKUP(ResultsInput!C427,ResultsInput!$I$3:$L$6,4,FALSE),"")</f>
        <v/>
      </c>
      <c r="D427" s="126" t="str">
        <f t="shared" si="6"/>
        <v/>
      </c>
      <c r="E427" s="126"/>
      <c r="F427" s="126"/>
      <c r="G427" s="127" t="str">
        <f>Pairings!B427</f>
        <v/>
      </c>
    </row>
    <row r="428" spans="1:7" x14ac:dyDescent="0.3">
      <c r="A428" s="126" t="str">
        <f>IF(ISNUMBER($G428),INDEX(PlayerDetails!$B:$B,VLOOKUP(ResultsInput!D428,TeamDeclarations!$B$3:$J$122,6+$G428)),"")</f>
        <v/>
      </c>
      <c r="B428" s="126" t="str">
        <f>IF(ISNUMBER($G428),INDEX(PlayerDetails!$B:$B,VLOOKUP(ResultsInput!E428,TeamDeclarations!$B$3:$J$122,6+$G428)),"")</f>
        <v/>
      </c>
      <c r="C428" s="126" t="str">
        <f>IF(ISNUMBER($G428),VLOOKUP(ResultsInput!C428,ResultsInput!$I$3:$L$6,4,FALSE),"")</f>
        <v/>
      </c>
      <c r="D428" s="126" t="str">
        <f t="shared" si="6"/>
        <v/>
      </c>
      <c r="E428" s="126"/>
      <c r="F428" s="126"/>
      <c r="G428" s="127" t="str">
        <f>Pairings!B428</f>
        <v/>
      </c>
    </row>
    <row r="429" spans="1:7" x14ac:dyDescent="0.3">
      <c r="A429" s="126" t="str">
        <f>IF(ISNUMBER($G429),INDEX(PlayerDetails!$B:$B,VLOOKUP(ResultsInput!D429,TeamDeclarations!$B$3:$J$122,6+$G429)),"")</f>
        <v/>
      </c>
      <c r="B429" s="126" t="str">
        <f>IF(ISNUMBER($G429),INDEX(PlayerDetails!$B:$B,VLOOKUP(ResultsInput!E429,TeamDeclarations!$B$3:$J$122,6+$G429)),"")</f>
        <v/>
      </c>
      <c r="C429" s="126" t="str">
        <f>IF(ISNUMBER($G429),VLOOKUP(ResultsInput!C429,ResultsInput!$I$3:$L$6,4,FALSE),"")</f>
        <v/>
      </c>
      <c r="D429" s="126" t="str">
        <f t="shared" si="6"/>
        <v/>
      </c>
      <c r="E429" s="126"/>
      <c r="F429" s="126"/>
      <c r="G429" s="127" t="str">
        <f>Pairings!B429</f>
        <v/>
      </c>
    </row>
    <row r="430" spans="1:7" x14ac:dyDescent="0.3">
      <c r="A430" s="126" t="str">
        <f>IF(ISNUMBER($G430),INDEX(PlayerDetails!$B:$B,VLOOKUP(ResultsInput!D430,TeamDeclarations!$B$3:$J$122,6+$G430)),"")</f>
        <v/>
      </c>
      <c r="B430" s="126" t="str">
        <f>IF(ISNUMBER($G430),INDEX(PlayerDetails!$B:$B,VLOOKUP(ResultsInput!E430,TeamDeclarations!$B$3:$J$122,6+$G430)),"")</f>
        <v/>
      </c>
      <c r="C430" s="126" t="str">
        <f>IF(ISNUMBER($G430),VLOOKUP(ResultsInput!C430,ResultsInput!$I$3:$L$6,4,FALSE),"")</f>
        <v/>
      </c>
      <c r="D430" s="126" t="str">
        <f t="shared" si="6"/>
        <v/>
      </c>
      <c r="E430" s="126"/>
      <c r="F430" s="126"/>
      <c r="G430" s="127" t="str">
        <f>Pairings!B430</f>
        <v/>
      </c>
    </row>
    <row r="431" spans="1:7" x14ac:dyDescent="0.3">
      <c r="A431" s="126" t="str">
        <f>IF(ISNUMBER($G431),INDEX(PlayerDetails!$B:$B,VLOOKUP(ResultsInput!D431,TeamDeclarations!$B$3:$J$122,6+$G431)),"")</f>
        <v/>
      </c>
      <c r="B431" s="126" t="str">
        <f>IF(ISNUMBER($G431),INDEX(PlayerDetails!$B:$B,VLOOKUP(ResultsInput!E431,TeamDeclarations!$B$3:$J$122,6+$G431)),"")</f>
        <v/>
      </c>
      <c r="C431" s="126" t="str">
        <f>IF(ISNUMBER($G431),VLOOKUP(ResultsInput!C431,ResultsInput!$I$3:$L$6,4,FALSE),"")</f>
        <v/>
      </c>
      <c r="D431" s="126" t="str">
        <f t="shared" si="6"/>
        <v/>
      </c>
      <c r="E431" s="126"/>
      <c r="F431" s="126"/>
      <c r="G431" s="127" t="str">
        <f>Pairings!B431</f>
        <v/>
      </c>
    </row>
    <row r="432" spans="1:7" x14ac:dyDescent="0.3">
      <c r="A432" s="126" t="str">
        <f>IF(ISNUMBER($G432),INDEX(PlayerDetails!$B:$B,VLOOKUP(ResultsInput!D432,TeamDeclarations!$B$3:$J$122,6+$G432)),"")</f>
        <v/>
      </c>
      <c r="B432" s="126" t="str">
        <f>IF(ISNUMBER($G432),INDEX(PlayerDetails!$B:$B,VLOOKUP(ResultsInput!E432,TeamDeclarations!$B$3:$J$122,6+$G432)),"")</f>
        <v/>
      </c>
      <c r="C432" s="126" t="str">
        <f>IF(ISNUMBER($G432),VLOOKUP(ResultsInput!C432,ResultsInput!$I$3:$L$6,4,FALSE),"")</f>
        <v/>
      </c>
      <c r="D432" s="126" t="str">
        <f t="shared" si="6"/>
        <v/>
      </c>
      <c r="E432" s="126"/>
      <c r="F432" s="126"/>
      <c r="G432" s="127" t="str">
        <f>Pairings!B432</f>
        <v/>
      </c>
    </row>
    <row r="433" spans="1:7" x14ac:dyDescent="0.3">
      <c r="A433" s="126" t="str">
        <f>IF(ISNUMBER($G433),INDEX(PlayerDetails!$B:$B,VLOOKUP(ResultsInput!D433,TeamDeclarations!$B$3:$J$122,6+$G433)),"")</f>
        <v/>
      </c>
      <c r="B433" s="126" t="str">
        <f>IF(ISNUMBER($G433),INDEX(PlayerDetails!$B:$B,VLOOKUP(ResultsInput!E433,TeamDeclarations!$B$3:$J$122,6+$G433)),"")</f>
        <v/>
      </c>
      <c r="C433" s="126" t="str">
        <f>IF(ISNUMBER($G433),VLOOKUP(ResultsInput!C433,ResultsInput!$I$3:$L$6,4,FALSE),"")</f>
        <v/>
      </c>
      <c r="D433" s="126" t="str">
        <f t="shared" si="6"/>
        <v/>
      </c>
      <c r="E433" s="126"/>
      <c r="F433" s="126"/>
      <c r="G433" s="127" t="str">
        <f>Pairings!B433</f>
        <v/>
      </c>
    </row>
    <row r="434" spans="1:7" x14ac:dyDescent="0.3">
      <c r="A434" s="126" t="str">
        <f>IF(ISNUMBER($G434),INDEX(PlayerDetails!$B:$B,VLOOKUP(ResultsInput!D434,TeamDeclarations!$B$3:$J$122,6+$G434)),"")</f>
        <v/>
      </c>
      <c r="B434" s="126" t="str">
        <f>IF(ISNUMBER($G434),INDEX(PlayerDetails!$B:$B,VLOOKUP(ResultsInput!E434,TeamDeclarations!$B$3:$J$122,6+$G434)),"")</f>
        <v/>
      </c>
      <c r="C434" s="126" t="str">
        <f>IF(ISNUMBER($G434),VLOOKUP(ResultsInput!C434,ResultsInput!$I$3:$L$6,4,FALSE),"")</f>
        <v/>
      </c>
      <c r="D434" s="126" t="str">
        <f t="shared" si="6"/>
        <v/>
      </c>
      <c r="E434" s="126"/>
      <c r="F434" s="126"/>
      <c r="G434" s="127" t="str">
        <f>Pairings!B434</f>
        <v/>
      </c>
    </row>
    <row r="435" spans="1:7" x14ac:dyDescent="0.3">
      <c r="A435" s="126" t="str">
        <f>IF(ISNUMBER($G435),INDEX(PlayerDetails!$B:$B,VLOOKUP(ResultsInput!D435,TeamDeclarations!$B$3:$J$122,6+$G435)),"")</f>
        <v/>
      </c>
      <c r="B435" s="126" t="str">
        <f>IF(ISNUMBER($G435),INDEX(PlayerDetails!$B:$B,VLOOKUP(ResultsInput!E435,TeamDeclarations!$B$3:$J$122,6+$G435)),"")</f>
        <v/>
      </c>
      <c r="C435" s="126" t="str">
        <f>IF(ISNUMBER($G435),VLOOKUP(ResultsInput!C435,ResultsInput!$I$3:$L$6,4,FALSE),"")</f>
        <v/>
      </c>
      <c r="D435" s="126" t="str">
        <f t="shared" si="6"/>
        <v/>
      </c>
      <c r="E435" s="126"/>
      <c r="F435" s="126"/>
      <c r="G435" s="127" t="str">
        <f>Pairings!B435</f>
        <v/>
      </c>
    </row>
    <row r="436" spans="1:7" x14ac:dyDescent="0.3">
      <c r="A436" s="126" t="str">
        <f>IF(ISNUMBER($G436),INDEX(PlayerDetails!$B:$B,VLOOKUP(ResultsInput!D436,TeamDeclarations!$B$3:$J$122,6+$G436)),"")</f>
        <v/>
      </c>
      <c r="B436" s="126" t="str">
        <f>IF(ISNUMBER($G436),INDEX(PlayerDetails!$B:$B,VLOOKUP(ResultsInput!E436,TeamDeclarations!$B$3:$J$122,6+$G436)),"")</f>
        <v/>
      </c>
      <c r="C436" s="126" t="str">
        <f>IF(ISNUMBER($G436),VLOOKUP(ResultsInput!C436,ResultsInput!$I$3:$L$6,4,FALSE),"")</f>
        <v/>
      </c>
      <c r="D436" s="126" t="str">
        <f t="shared" si="6"/>
        <v/>
      </c>
      <c r="E436" s="126"/>
      <c r="F436" s="126"/>
      <c r="G436" s="127" t="str">
        <f>Pairings!B436</f>
        <v/>
      </c>
    </row>
    <row r="437" spans="1:7" x14ac:dyDescent="0.3">
      <c r="A437" s="126" t="str">
        <f>IF(ISNUMBER($G437),INDEX(PlayerDetails!$B:$B,VLOOKUP(ResultsInput!D437,TeamDeclarations!$B$3:$J$122,6+$G437)),"")</f>
        <v/>
      </c>
      <c r="B437" s="126" t="str">
        <f>IF(ISNUMBER($G437),INDEX(PlayerDetails!$B:$B,VLOOKUP(ResultsInput!E437,TeamDeclarations!$B$3:$J$122,6+$G437)),"")</f>
        <v/>
      </c>
      <c r="C437" s="126" t="str">
        <f>IF(ISNUMBER($G437),VLOOKUP(ResultsInput!C437,ResultsInput!$I$3:$L$6,4,FALSE),"")</f>
        <v/>
      </c>
      <c r="D437" s="126" t="str">
        <f t="shared" si="6"/>
        <v/>
      </c>
      <c r="E437" s="126"/>
      <c r="F437" s="126"/>
      <c r="G437" s="127" t="str">
        <f>Pairings!B437</f>
        <v/>
      </c>
    </row>
    <row r="438" spans="1:7" x14ac:dyDescent="0.3">
      <c r="A438" s="126" t="str">
        <f>IF(ISNUMBER($G438),INDEX(PlayerDetails!$B:$B,VLOOKUP(ResultsInput!D438,TeamDeclarations!$B$3:$J$122,6+$G438)),"")</f>
        <v/>
      </c>
      <c r="B438" s="126" t="str">
        <f>IF(ISNUMBER($G438),INDEX(PlayerDetails!$B:$B,VLOOKUP(ResultsInput!E438,TeamDeclarations!$B$3:$J$122,6+$G438)),"")</f>
        <v/>
      </c>
      <c r="C438" s="126" t="str">
        <f>IF(ISNUMBER($G438),VLOOKUP(ResultsInput!C438,ResultsInput!$I$3:$L$6,4,FALSE),"")</f>
        <v/>
      </c>
      <c r="D438" s="126" t="str">
        <f t="shared" si="6"/>
        <v/>
      </c>
      <c r="E438" s="126"/>
      <c r="F438" s="126"/>
      <c r="G438" s="127" t="str">
        <f>Pairings!B438</f>
        <v/>
      </c>
    </row>
    <row r="439" spans="1:7" x14ac:dyDescent="0.3">
      <c r="A439" s="126" t="str">
        <f>IF(ISNUMBER($G439),INDEX(PlayerDetails!$B:$B,VLOOKUP(ResultsInput!D439,TeamDeclarations!$B$3:$J$122,6+$G439)),"")</f>
        <v/>
      </c>
      <c r="B439" s="126" t="str">
        <f>IF(ISNUMBER($G439),INDEX(PlayerDetails!$B:$B,VLOOKUP(ResultsInput!E439,TeamDeclarations!$B$3:$J$122,6+$G439)),"")</f>
        <v/>
      </c>
      <c r="C439" s="126" t="str">
        <f>IF(ISNUMBER($G439),VLOOKUP(ResultsInput!C439,ResultsInput!$I$3:$L$6,4,FALSE),"")</f>
        <v/>
      </c>
      <c r="D439" s="126" t="str">
        <f t="shared" si="6"/>
        <v/>
      </c>
      <c r="E439" s="126"/>
      <c r="F439" s="126"/>
      <c r="G439" s="127" t="str">
        <f>Pairings!B439</f>
        <v/>
      </c>
    </row>
    <row r="440" spans="1:7" x14ac:dyDescent="0.3">
      <c r="A440" s="126" t="str">
        <f>IF(ISNUMBER($G440),INDEX(PlayerDetails!$B:$B,VLOOKUP(ResultsInput!D440,TeamDeclarations!$B$3:$J$122,6+$G440)),"")</f>
        <v/>
      </c>
      <c r="B440" s="126" t="str">
        <f>IF(ISNUMBER($G440),INDEX(PlayerDetails!$B:$B,VLOOKUP(ResultsInput!E440,TeamDeclarations!$B$3:$J$122,6+$G440)),"")</f>
        <v/>
      </c>
      <c r="C440" s="126" t="str">
        <f>IF(ISNUMBER($G440),VLOOKUP(ResultsInput!C440,ResultsInput!$I$3:$L$6,4,FALSE),"")</f>
        <v/>
      </c>
      <c r="D440" s="126" t="str">
        <f t="shared" si="6"/>
        <v/>
      </c>
      <c r="E440" s="126"/>
      <c r="F440" s="126"/>
      <c r="G440" s="127" t="str">
        <f>Pairings!B440</f>
        <v/>
      </c>
    </row>
    <row r="441" spans="1:7" x14ac:dyDescent="0.3">
      <c r="A441" s="126" t="str">
        <f>IF(ISNUMBER($G441),INDEX(PlayerDetails!$B:$B,VLOOKUP(ResultsInput!D441,TeamDeclarations!$B$3:$J$122,6+$G441)),"")</f>
        <v/>
      </c>
      <c r="B441" s="126" t="str">
        <f>IF(ISNUMBER($G441),INDEX(PlayerDetails!$B:$B,VLOOKUP(ResultsInput!E441,TeamDeclarations!$B$3:$J$122,6+$G441)),"")</f>
        <v/>
      </c>
      <c r="C441" s="126" t="str">
        <f>IF(ISNUMBER($G441),VLOOKUP(ResultsInput!C441,ResultsInput!$I$3:$L$6,4,FALSE),"")</f>
        <v/>
      </c>
      <c r="D441" s="126" t="str">
        <f t="shared" si="6"/>
        <v/>
      </c>
      <c r="E441" s="126"/>
      <c r="F441" s="126"/>
      <c r="G441" s="127" t="str">
        <f>Pairings!B441</f>
        <v/>
      </c>
    </row>
    <row r="442" spans="1:7" x14ac:dyDescent="0.3">
      <c r="A442" s="126" t="str">
        <f>IF(ISNUMBER($G442),INDEX(PlayerDetails!$B:$B,VLOOKUP(ResultsInput!D442,TeamDeclarations!$B$3:$J$122,6+$G442)),"")</f>
        <v/>
      </c>
      <c r="B442" s="126" t="str">
        <f>IF(ISNUMBER($G442),INDEX(PlayerDetails!$B:$B,VLOOKUP(ResultsInput!E442,TeamDeclarations!$B$3:$J$122,6+$G442)),"")</f>
        <v/>
      </c>
      <c r="C442" s="126" t="str">
        <f>IF(ISNUMBER($G442),VLOOKUP(ResultsInput!C442,ResultsInput!$I$3:$L$6,4,FALSE),"")</f>
        <v/>
      </c>
      <c r="D442" s="126" t="str">
        <f t="shared" si="6"/>
        <v/>
      </c>
      <c r="E442" s="126"/>
      <c r="F442" s="126"/>
      <c r="G442" s="127" t="str">
        <f>Pairings!B442</f>
        <v/>
      </c>
    </row>
    <row r="443" spans="1:7" x14ac:dyDescent="0.3">
      <c r="A443" s="126" t="str">
        <f>IF(ISNUMBER($G443),INDEX(PlayerDetails!$B:$B,VLOOKUP(ResultsInput!D443,TeamDeclarations!$B$3:$J$122,6+$G443)),"")</f>
        <v/>
      </c>
      <c r="B443" s="126" t="str">
        <f>IF(ISNUMBER($G443),INDEX(PlayerDetails!$B:$B,VLOOKUP(ResultsInput!E443,TeamDeclarations!$B$3:$J$122,6+$G443)),"")</f>
        <v/>
      </c>
      <c r="C443" s="126" t="str">
        <f>IF(ISNUMBER($G443),VLOOKUP(ResultsInput!C443,ResultsInput!$I$3:$L$6,4,FALSE),"")</f>
        <v/>
      </c>
      <c r="D443" s="126" t="str">
        <f t="shared" si="6"/>
        <v/>
      </c>
      <c r="E443" s="126"/>
      <c r="F443" s="126"/>
      <c r="G443" s="127" t="str">
        <f>Pairings!B443</f>
        <v/>
      </c>
    </row>
    <row r="444" spans="1:7" x14ac:dyDescent="0.3">
      <c r="A444" s="126" t="str">
        <f>IF(ISNUMBER($G444),INDEX(PlayerDetails!$B:$B,VLOOKUP(ResultsInput!D444,TeamDeclarations!$B$3:$J$122,6+$G444)),"")</f>
        <v/>
      </c>
      <c r="B444" s="126" t="str">
        <f>IF(ISNUMBER($G444),INDEX(PlayerDetails!$B:$B,VLOOKUP(ResultsInput!E444,TeamDeclarations!$B$3:$J$122,6+$G444)),"")</f>
        <v/>
      </c>
      <c r="C444" s="126" t="str">
        <f>IF(ISNUMBER($G444),VLOOKUP(ResultsInput!C444,ResultsInput!$I$3:$L$6,4,FALSE),"")</f>
        <v/>
      </c>
      <c r="D444" s="126" t="str">
        <f t="shared" si="6"/>
        <v/>
      </c>
      <c r="E444" s="126"/>
      <c r="F444" s="126"/>
      <c r="G444" s="127" t="str">
        <f>Pairings!B444</f>
        <v/>
      </c>
    </row>
    <row r="445" spans="1:7" x14ac:dyDescent="0.3">
      <c r="A445" s="126" t="str">
        <f>IF(ISNUMBER($G445),INDEX(PlayerDetails!$B:$B,VLOOKUP(ResultsInput!D445,TeamDeclarations!$B$3:$J$122,6+$G445)),"")</f>
        <v/>
      </c>
      <c r="B445" s="126" t="str">
        <f>IF(ISNUMBER($G445),INDEX(PlayerDetails!$B:$B,VLOOKUP(ResultsInput!E445,TeamDeclarations!$B$3:$J$122,6+$G445)),"")</f>
        <v/>
      </c>
      <c r="C445" s="126" t="str">
        <f>IF(ISNUMBER($G445),VLOOKUP(ResultsInput!C445,ResultsInput!$I$3:$L$6,4,FALSE),"")</f>
        <v/>
      </c>
      <c r="D445" s="126" t="str">
        <f t="shared" si="6"/>
        <v/>
      </c>
      <c r="E445" s="126"/>
      <c r="F445" s="126"/>
      <c r="G445" s="127" t="str">
        <f>Pairings!B445</f>
        <v/>
      </c>
    </row>
    <row r="446" spans="1:7" x14ac:dyDescent="0.3">
      <c r="A446" s="126" t="str">
        <f>IF(ISNUMBER($G446),INDEX(PlayerDetails!$B:$B,VLOOKUP(ResultsInput!D446,TeamDeclarations!$B$3:$J$122,6+$G446)),"")</f>
        <v/>
      </c>
      <c r="B446" s="126" t="str">
        <f>IF(ISNUMBER($G446),INDEX(PlayerDetails!$B:$B,VLOOKUP(ResultsInput!E446,TeamDeclarations!$B$3:$J$122,6+$G446)),"")</f>
        <v/>
      </c>
      <c r="C446" s="126" t="str">
        <f>IF(ISNUMBER($G446),VLOOKUP(ResultsInput!C446,ResultsInput!$I$3:$L$6,4,FALSE),"")</f>
        <v/>
      </c>
      <c r="D446" s="126" t="str">
        <f t="shared" si="6"/>
        <v/>
      </c>
      <c r="E446" s="126"/>
      <c r="F446" s="126"/>
      <c r="G446" s="127" t="str">
        <f>Pairings!B446</f>
        <v/>
      </c>
    </row>
    <row r="447" spans="1:7" x14ac:dyDescent="0.3">
      <c r="A447" s="126" t="str">
        <f>IF(ISNUMBER($G447),INDEX(PlayerDetails!$B:$B,VLOOKUP(ResultsInput!D447,TeamDeclarations!$B$3:$J$122,6+$G447)),"")</f>
        <v/>
      </c>
      <c r="B447" s="126" t="str">
        <f>IF(ISNUMBER($G447),INDEX(PlayerDetails!$B:$B,VLOOKUP(ResultsInput!E447,TeamDeclarations!$B$3:$J$122,6+$G447)),"")</f>
        <v/>
      </c>
      <c r="C447" s="126" t="str">
        <f>IF(ISNUMBER($G447),VLOOKUP(ResultsInput!C447,ResultsInput!$I$3:$L$6,4,FALSE),"")</f>
        <v/>
      </c>
      <c r="D447" s="126" t="str">
        <f t="shared" si="6"/>
        <v/>
      </c>
      <c r="E447" s="126"/>
      <c r="F447" s="126"/>
      <c r="G447" s="127" t="str">
        <f>Pairings!B447</f>
        <v/>
      </c>
    </row>
    <row r="448" spans="1:7" x14ac:dyDescent="0.3">
      <c r="A448" s="126" t="str">
        <f>IF(ISNUMBER($G448),INDEX(PlayerDetails!$B:$B,VLOOKUP(ResultsInput!D448,TeamDeclarations!$B$3:$J$122,6+$G448)),"")</f>
        <v/>
      </c>
      <c r="B448" s="126" t="str">
        <f>IF(ISNUMBER($G448),INDEX(PlayerDetails!$B:$B,VLOOKUP(ResultsInput!E448,TeamDeclarations!$B$3:$J$122,6+$G448)),"")</f>
        <v/>
      </c>
      <c r="C448" s="126" t="str">
        <f>IF(ISNUMBER($G448),VLOOKUP(ResultsInput!C448,ResultsInput!$I$3:$L$6,4,FALSE),"")</f>
        <v/>
      </c>
      <c r="D448" s="126" t="str">
        <f t="shared" si="6"/>
        <v/>
      </c>
      <c r="E448" s="126"/>
      <c r="F448" s="126"/>
      <c r="G448" s="127" t="str">
        <f>Pairings!B448</f>
        <v/>
      </c>
    </row>
    <row r="449" spans="1:7" x14ac:dyDescent="0.3">
      <c r="A449" s="126" t="str">
        <f>IF(ISNUMBER($G449),INDEX(PlayerDetails!$B:$B,VLOOKUP(ResultsInput!D449,TeamDeclarations!$B$3:$J$122,6+$G449)),"")</f>
        <v/>
      </c>
      <c r="B449" s="126" t="str">
        <f>IF(ISNUMBER($G449),INDEX(PlayerDetails!$B:$B,VLOOKUP(ResultsInput!E449,TeamDeclarations!$B$3:$J$122,6+$G449)),"")</f>
        <v/>
      </c>
      <c r="C449" s="126" t="str">
        <f>IF(ISNUMBER($G449),VLOOKUP(ResultsInput!C449,ResultsInput!$I$3:$L$6,4,FALSE),"")</f>
        <v/>
      </c>
      <c r="D449" s="126" t="str">
        <f t="shared" si="6"/>
        <v/>
      </c>
      <c r="E449" s="126"/>
      <c r="F449" s="126"/>
      <c r="G449" s="127" t="str">
        <f>Pairings!B449</f>
        <v/>
      </c>
    </row>
    <row r="450" spans="1:7" x14ac:dyDescent="0.3">
      <c r="A450" s="126" t="str">
        <f>IF(ISNUMBER($G450),INDEX(PlayerDetails!$B:$B,VLOOKUP(ResultsInput!D450,TeamDeclarations!$B$3:$J$122,6+$G450)),"")</f>
        <v/>
      </c>
      <c r="B450" s="126" t="str">
        <f>IF(ISNUMBER($G450),INDEX(PlayerDetails!$B:$B,VLOOKUP(ResultsInput!E450,TeamDeclarations!$B$3:$J$122,6+$G450)),"")</f>
        <v/>
      </c>
      <c r="C450" s="126" t="str">
        <f>IF(ISNUMBER($G450),VLOOKUP(ResultsInput!C450,ResultsInput!$I$3:$L$6,4,FALSE),"")</f>
        <v/>
      </c>
      <c r="D450" s="126" t="str">
        <f t="shared" ref="D450:D469" si="7">IF(ISNUMBER($G450),"W","")</f>
        <v/>
      </c>
      <c r="E450" s="126"/>
      <c r="F450" s="126"/>
      <c r="G450" s="127" t="str">
        <f>Pairings!B450</f>
        <v/>
      </c>
    </row>
    <row r="451" spans="1:7" x14ac:dyDescent="0.3">
      <c r="A451" s="126" t="str">
        <f>IF(ISNUMBER($G451),INDEX(PlayerDetails!$B:$B,VLOOKUP(ResultsInput!D451,TeamDeclarations!$B$3:$J$122,6+$G451)),"")</f>
        <v/>
      </c>
      <c r="B451" s="126" t="str">
        <f>IF(ISNUMBER($G451),INDEX(PlayerDetails!$B:$B,VLOOKUP(ResultsInput!E451,TeamDeclarations!$B$3:$J$122,6+$G451)),"")</f>
        <v/>
      </c>
      <c r="C451" s="126" t="str">
        <f>IF(ISNUMBER($G451),VLOOKUP(ResultsInput!C451,ResultsInput!$I$3:$L$6,4,FALSE),"")</f>
        <v/>
      </c>
      <c r="D451" s="126" t="str">
        <f t="shared" si="7"/>
        <v/>
      </c>
      <c r="E451" s="126"/>
      <c r="F451" s="126"/>
      <c r="G451" s="127" t="str">
        <f>Pairings!B451</f>
        <v/>
      </c>
    </row>
    <row r="452" spans="1:7" x14ac:dyDescent="0.3">
      <c r="A452" s="126" t="str">
        <f>IF(ISNUMBER($G452),INDEX(PlayerDetails!$B:$B,VLOOKUP(ResultsInput!D452,TeamDeclarations!$B$3:$J$122,6+$G452)),"")</f>
        <v/>
      </c>
      <c r="B452" s="126" t="str">
        <f>IF(ISNUMBER($G452),INDEX(PlayerDetails!$B:$B,VLOOKUP(ResultsInput!E452,TeamDeclarations!$B$3:$J$122,6+$G452)),"")</f>
        <v/>
      </c>
      <c r="C452" s="126" t="str">
        <f>IF(ISNUMBER($G452),VLOOKUP(ResultsInput!C452,ResultsInput!$I$3:$L$6,4,FALSE),"")</f>
        <v/>
      </c>
      <c r="D452" s="126" t="str">
        <f t="shared" si="7"/>
        <v/>
      </c>
      <c r="E452" s="126"/>
      <c r="F452" s="126"/>
      <c r="G452" s="127" t="str">
        <f>Pairings!B452</f>
        <v/>
      </c>
    </row>
    <row r="453" spans="1:7" x14ac:dyDescent="0.3">
      <c r="A453" s="126" t="str">
        <f>IF(ISNUMBER($G453),INDEX(PlayerDetails!$B:$B,VLOOKUP(ResultsInput!D453,TeamDeclarations!$B$3:$J$122,6+$G453)),"")</f>
        <v/>
      </c>
      <c r="B453" s="126" t="str">
        <f>IF(ISNUMBER($G453),INDEX(PlayerDetails!$B:$B,VLOOKUP(ResultsInput!E453,TeamDeclarations!$B$3:$J$122,6+$G453)),"")</f>
        <v/>
      </c>
      <c r="C453" s="126" t="str">
        <f>IF(ISNUMBER($G453),VLOOKUP(ResultsInput!C453,ResultsInput!$I$3:$L$6,4,FALSE),"")</f>
        <v/>
      </c>
      <c r="D453" s="126" t="str">
        <f t="shared" si="7"/>
        <v/>
      </c>
      <c r="E453" s="126"/>
      <c r="F453" s="126"/>
      <c r="G453" s="127" t="str">
        <f>Pairings!B453</f>
        <v/>
      </c>
    </row>
    <row r="454" spans="1:7" x14ac:dyDescent="0.3">
      <c r="A454" s="126" t="str">
        <f>IF(ISNUMBER($G454),INDEX(PlayerDetails!$B:$B,VLOOKUP(ResultsInput!D454,TeamDeclarations!$B$3:$J$122,6+$G454)),"")</f>
        <v/>
      </c>
      <c r="B454" s="126" t="str">
        <f>IF(ISNUMBER($G454),INDEX(PlayerDetails!$B:$B,VLOOKUP(ResultsInput!E454,TeamDeclarations!$B$3:$J$122,6+$G454)),"")</f>
        <v/>
      </c>
      <c r="C454" s="126" t="str">
        <f>IF(ISNUMBER($G454),VLOOKUP(ResultsInput!C454,ResultsInput!$I$3:$L$6,4,FALSE),"")</f>
        <v/>
      </c>
      <c r="D454" s="126" t="str">
        <f t="shared" si="7"/>
        <v/>
      </c>
      <c r="E454" s="126"/>
      <c r="F454" s="126"/>
      <c r="G454" s="127" t="str">
        <f>Pairings!B454</f>
        <v/>
      </c>
    </row>
    <row r="455" spans="1:7" x14ac:dyDescent="0.3">
      <c r="A455" s="126" t="str">
        <f>IF(ISNUMBER($G455),INDEX(PlayerDetails!$B:$B,VLOOKUP(ResultsInput!D455,TeamDeclarations!$B$3:$J$122,6+$G455)),"")</f>
        <v/>
      </c>
      <c r="B455" s="126" t="str">
        <f>IF(ISNUMBER($G455),INDEX(PlayerDetails!$B:$B,VLOOKUP(ResultsInput!E455,TeamDeclarations!$B$3:$J$122,6+$G455)),"")</f>
        <v/>
      </c>
      <c r="C455" s="126" t="str">
        <f>IF(ISNUMBER($G455),VLOOKUP(ResultsInput!C455,ResultsInput!$I$3:$L$6,4,FALSE),"")</f>
        <v/>
      </c>
      <c r="D455" s="126" t="str">
        <f t="shared" si="7"/>
        <v/>
      </c>
      <c r="E455" s="126"/>
      <c r="F455" s="126"/>
      <c r="G455" s="127" t="str">
        <f>Pairings!B455</f>
        <v/>
      </c>
    </row>
    <row r="456" spans="1:7" x14ac:dyDescent="0.3">
      <c r="A456" s="126" t="str">
        <f>IF(ISNUMBER($G456),INDEX(PlayerDetails!$B:$B,VLOOKUP(ResultsInput!D456,TeamDeclarations!$B$3:$J$122,6+$G456)),"")</f>
        <v/>
      </c>
      <c r="B456" s="126" t="str">
        <f>IF(ISNUMBER($G456),INDEX(PlayerDetails!$B:$B,VLOOKUP(ResultsInput!E456,TeamDeclarations!$B$3:$J$122,6+$G456)),"")</f>
        <v/>
      </c>
      <c r="C456" s="126" t="str">
        <f>IF(ISNUMBER($G456),VLOOKUP(ResultsInput!C456,ResultsInput!$I$3:$L$6,4,FALSE),"")</f>
        <v/>
      </c>
      <c r="D456" s="126" t="str">
        <f t="shared" si="7"/>
        <v/>
      </c>
      <c r="E456" s="126"/>
      <c r="F456" s="126"/>
      <c r="G456" s="127" t="str">
        <f>Pairings!B456</f>
        <v/>
      </c>
    </row>
    <row r="457" spans="1:7" x14ac:dyDescent="0.3">
      <c r="A457" s="126" t="str">
        <f>IF(ISNUMBER($G457),INDEX(PlayerDetails!$B:$B,VLOOKUP(ResultsInput!D457,TeamDeclarations!$B$3:$J$122,6+$G457)),"")</f>
        <v/>
      </c>
      <c r="B457" s="126" t="str">
        <f>IF(ISNUMBER($G457),INDEX(PlayerDetails!$B:$B,VLOOKUP(ResultsInput!E457,TeamDeclarations!$B$3:$J$122,6+$G457)),"")</f>
        <v/>
      </c>
      <c r="C457" s="126" t="str">
        <f>IF(ISNUMBER($G457),VLOOKUP(ResultsInput!C457,ResultsInput!$I$3:$L$6,4,FALSE),"")</f>
        <v/>
      </c>
      <c r="D457" s="126" t="str">
        <f t="shared" si="7"/>
        <v/>
      </c>
      <c r="E457" s="126"/>
      <c r="F457" s="126"/>
      <c r="G457" s="127" t="str">
        <f>Pairings!B457</f>
        <v/>
      </c>
    </row>
    <row r="458" spans="1:7" x14ac:dyDescent="0.3">
      <c r="A458" s="126" t="str">
        <f>IF(ISNUMBER($G458),INDEX(PlayerDetails!$B:$B,VLOOKUP(ResultsInput!D458,TeamDeclarations!$B$3:$J$122,6+$G458)),"")</f>
        <v/>
      </c>
      <c r="B458" s="126" t="str">
        <f>IF(ISNUMBER($G458),INDEX(PlayerDetails!$B:$B,VLOOKUP(ResultsInput!E458,TeamDeclarations!$B$3:$J$122,6+$G458)),"")</f>
        <v/>
      </c>
      <c r="C458" s="126" t="str">
        <f>IF(ISNUMBER($G458),VLOOKUP(ResultsInput!C458,ResultsInput!$I$3:$L$6,4,FALSE),"")</f>
        <v/>
      </c>
      <c r="D458" s="126" t="str">
        <f t="shared" si="7"/>
        <v/>
      </c>
      <c r="E458" s="126"/>
      <c r="F458" s="126"/>
      <c r="G458" s="127" t="str">
        <f>Pairings!B458</f>
        <v/>
      </c>
    </row>
    <row r="459" spans="1:7" x14ac:dyDescent="0.3">
      <c r="A459" s="126" t="str">
        <f>IF(ISNUMBER($G459),INDEX(PlayerDetails!$B:$B,VLOOKUP(ResultsInput!D459,TeamDeclarations!$B$3:$J$122,6+$G459)),"")</f>
        <v/>
      </c>
      <c r="B459" s="126" t="str">
        <f>IF(ISNUMBER($G459),INDEX(PlayerDetails!$B:$B,VLOOKUP(ResultsInput!E459,TeamDeclarations!$B$3:$J$122,6+$G459)),"")</f>
        <v/>
      </c>
      <c r="C459" s="126" t="str">
        <f>IF(ISNUMBER($G459),VLOOKUP(ResultsInput!C459,ResultsInput!$I$3:$L$6,4,FALSE),"")</f>
        <v/>
      </c>
      <c r="D459" s="126" t="str">
        <f t="shared" si="7"/>
        <v/>
      </c>
      <c r="E459" s="126"/>
      <c r="F459" s="126"/>
      <c r="G459" s="127" t="str">
        <f>Pairings!B459</f>
        <v/>
      </c>
    </row>
    <row r="460" spans="1:7" x14ac:dyDescent="0.3">
      <c r="A460" s="126" t="str">
        <f>IF(ISNUMBER($G460),INDEX(PlayerDetails!$B:$B,VLOOKUP(ResultsInput!D460,TeamDeclarations!$B$3:$J$122,6+$G460)),"")</f>
        <v/>
      </c>
      <c r="B460" s="126" t="str">
        <f>IF(ISNUMBER($G460),INDEX(PlayerDetails!$B:$B,VLOOKUP(ResultsInput!E460,TeamDeclarations!$B$3:$J$122,6+$G460)),"")</f>
        <v/>
      </c>
      <c r="C460" s="126" t="str">
        <f>IF(ISNUMBER($G460),VLOOKUP(ResultsInput!C460,ResultsInput!$I$3:$L$6,4,FALSE),"")</f>
        <v/>
      </c>
      <c r="D460" s="126" t="str">
        <f t="shared" si="7"/>
        <v/>
      </c>
      <c r="E460" s="126"/>
      <c r="F460" s="126"/>
      <c r="G460" s="127" t="str">
        <f>Pairings!B460</f>
        <v/>
      </c>
    </row>
    <row r="461" spans="1:7" x14ac:dyDescent="0.3">
      <c r="A461" s="126" t="str">
        <f>IF(ISNUMBER($G461),INDEX(PlayerDetails!$B:$B,VLOOKUP(ResultsInput!D461,TeamDeclarations!$B$3:$J$122,6+$G461)),"")</f>
        <v/>
      </c>
      <c r="B461" s="126" t="str">
        <f>IF(ISNUMBER($G461),INDEX(PlayerDetails!$B:$B,VLOOKUP(ResultsInput!E461,TeamDeclarations!$B$3:$J$122,6+$G461)),"")</f>
        <v/>
      </c>
      <c r="C461" s="126" t="str">
        <f>IF(ISNUMBER($G461),VLOOKUP(ResultsInput!C461,ResultsInput!$I$3:$L$6,4,FALSE),"")</f>
        <v/>
      </c>
      <c r="D461" s="126" t="str">
        <f t="shared" si="7"/>
        <v/>
      </c>
      <c r="E461" s="126"/>
      <c r="F461" s="126"/>
      <c r="G461" s="127" t="str">
        <f>Pairings!B461</f>
        <v/>
      </c>
    </row>
    <row r="462" spans="1:7" x14ac:dyDescent="0.3">
      <c r="A462" s="126" t="str">
        <f>IF(ISNUMBER($G462),INDEX(PlayerDetails!$B:$B,VLOOKUP(ResultsInput!D462,TeamDeclarations!$B$3:$J$122,6+$G462)),"")</f>
        <v/>
      </c>
      <c r="B462" s="126" t="str">
        <f>IF(ISNUMBER($G462),INDEX(PlayerDetails!$B:$B,VLOOKUP(ResultsInput!E462,TeamDeclarations!$B$3:$J$122,6+$G462)),"")</f>
        <v/>
      </c>
      <c r="C462" s="126" t="str">
        <f>IF(ISNUMBER($G462),VLOOKUP(ResultsInput!C462,ResultsInput!$I$3:$L$6,4,FALSE),"")</f>
        <v/>
      </c>
      <c r="D462" s="126" t="str">
        <f t="shared" si="7"/>
        <v/>
      </c>
      <c r="E462" s="126"/>
      <c r="F462" s="126"/>
      <c r="G462" s="127" t="str">
        <f>Pairings!B462</f>
        <v/>
      </c>
    </row>
    <row r="463" spans="1:7" x14ac:dyDescent="0.3">
      <c r="A463" s="126" t="str">
        <f>IF(ISNUMBER($G463),INDEX(PlayerDetails!$B:$B,VLOOKUP(ResultsInput!D463,TeamDeclarations!$B$3:$J$122,6+$G463)),"")</f>
        <v/>
      </c>
      <c r="B463" s="126" t="str">
        <f>IF(ISNUMBER($G463),INDEX(PlayerDetails!$B:$B,VLOOKUP(ResultsInput!E463,TeamDeclarations!$B$3:$J$122,6+$G463)),"")</f>
        <v/>
      </c>
      <c r="C463" s="126" t="str">
        <f>IF(ISNUMBER($G463),VLOOKUP(ResultsInput!C463,ResultsInput!$I$3:$L$6,4,FALSE),"")</f>
        <v/>
      </c>
      <c r="D463" s="126" t="str">
        <f t="shared" si="7"/>
        <v/>
      </c>
      <c r="E463" s="126"/>
      <c r="F463" s="126"/>
      <c r="G463" s="127" t="str">
        <f>Pairings!B463</f>
        <v/>
      </c>
    </row>
    <row r="464" spans="1:7" x14ac:dyDescent="0.3">
      <c r="A464" s="126" t="str">
        <f>IF(ISNUMBER($G464),INDEX(PlayerDetails!$B:$B,VLOOKUP(ResultsInput!D464,TeamDeclarations!$B$3:$J$122,6+$G464)),"")</f>
        <v/>
      </c>
      <c r="B464" s="126" t="str">
        <f>IF(ISNUMBER($G464),INDEX(PlayerDetails!$B:$B,VLOOKUP(ResultsInput!E464,TeamDeclarations!$B$3:$J$122,6+$G464)),"")</f>
        <v/>
      </c>
      <c r="C464" s="126" t="str">
        <f>IF(ISNUMBER($G464),VLOOKUP(ResultsInput!C464,ResultsInput!$I$3:$L$6,4,FALSE),"")</f>
        <v/>
      </c>
      <c r="D464" s="126" t="str">
        <f t="shared" si="7"/>
        <v/>
      </c>
      <c r="E464" s="126"/>
      <c r="F464" s="126"/>
      <c r="G464" s="127" t="str">
        <f>Pairings!B464</f>
        <v/>
      </c>
    </row>
    <row r="465" spans="1:7" x14ac:dyDescent="0.3">
      <c r="A465" s="126" t="str">
        <f>IF(ISNUMBER($G465),INDEX(PlayerDetails!$B:$B,VLOOKUP(ResultsInput!D465,TeamDeclarations!$B$3:$J$122,6+$G465)),"")</f>
        <v/>
      </c>
      <c r="B465" s="126" t="str">
        <f>IF(ISNUMBER($G465),INDEX(PlayerDetails!$B:$B,VLOOKUP(ResultsInput!E465,TeamDeclarations!$B$3:$J$122,6+$G465)),"")</f>
        <v/>
      </c>
      <c r="C465" s="126" t="str">
        <f>IF(ISNUMBER($G465),VLOOKUP(ResultsInput!C465,ResultsInput!$I$3:$L$6,4,FALSE),"")</f>
        <v/>
      </c>
      <c r="D465" s="126" t="str">
        <f t="shared" si="7"/>
        <v/>
      </c>
      <c r="E465" s="126"/>
      <c r="F465" s="126"/>
      <c r="G465" s="127" t="str">
        <f>Pairings!B465</f>
        <v/>
      </c>
    </row>
    <row r="466" spans="1:7" x14ac:dyDescent="0.3">
      <c r="A466" s="126" t="str">
        <f>IF(ISNUMBER($G466),INDEX(PlayerDetails!$B:$B,VLOOKUP(ResultsInput!D466,TeamDeclarations!$B$3:$J$122,6+$G466)),"")</f>
        <v/>
      </c>
      <c r="B466" s="126" t="str">
        <f>IF(ISNUMBER($G466),INDEX(PlayerDetails!$B:$B,VLOOKUP(ResultsInput!E466,TeamDeclarations!$B$3:$J$122,6+$G466)),"")</f>
        <v/>
      </c>
      <c r="C466" s="126" t="str">
        <f>IF(ISNUMBER($G466),VLOOKUP(ResultsInput!C466,ResultsInput!$I$3:$L$6,4,FALSE),"")</f>
        <v/>
      </c>
      <c r="D466" s="126" t="str">
        <f t="shared" si="7"/>
        <v/>
      </c>
      <c r="E466" s="126"/>
      <c r="F466" s="126"/>
      <c r="G466" s="127" t="str">
        <f>Pairings!B466</f>
        <v/>
      </c>
    </row>
    <row r="467" spans="1:7" x14ac:dyDescent="0.3">
      <c r="A467" s="126" t="str">
        <f>IF(ISNUMBER($G467),INDEX(PlayerDetails!$B:$B,VLOOKUP(ResultsInput!D467,TeamDeclarations!$B$3:$J$122,6+$G467)),"")</f>
        <v/>
      </c>
      <c r="B467" s="126" t="str">
        <f>IF(ISNUMBER($G467),INDEX(PlayerDetails!$B:$B,VLOOKUP(ResultsInput!E467,TeamDeclarations!$B$3:$J$122,6+$G467)),"")</f>
        <v/>
      </c>
      <c r="C467" s="126" t="str">
        <f>IF(ISNUMBER($G467),VLOOKUP(ResultsInput!C467,ResultsInput!$I$3:$L$6,4,FALSE),"")</f>
        <v/>
      </c>
      <c r="D467" s="126" t="str">
        <f t="shared" si="7"/>
        <v/>
      </c>
      <c r="E467" s="126"/>
      <c r="F467" s="126"/>
      <c r="G467" s="127" t="str">
        <f>Pairings!B467</f>
        <v/>
      </c>
    </row>
    <row r="468" spans="1:7" x14ac:dyDescent="0.3">
      <c r="A468" s="126" t="str">
        <f>IF(ISNUMBER($G468),INDEX(PlayerDetails!$B:$B,VLOOKUP(ResultsInput!D468,TeamDeclarations!$B$3:$J$122,6+$G468)),"")</f>
        <v/>
      </c>
      <c r="B468" s="126" t="str">
        <f>IF(ISNUMBER($G468),INDEX(PlayerDetails!$B:$B,VLOOKUP(ResultsInput!E468,TeamDeclarations!$B$3:$J$122,6+$G468)),"")</f>
        <v/>
      </c>
      <c r="C468" s="126" t="str">
        <f>IF(ISNUMBER($G468),VLOOKUP(ResultsInput!C468,ResultsInput!$I$3:$L$6,4,FALSE),"")</f>
        <v/>
      </c>
      <c r="D468" s="126" t="str">
        <f t="shared" si="7"/>
        <v/>
      </c>
      <c r="E468" s="126"/>
      <c r="F468" s="126"/>
      <c r="G468" s="127" t="str">
        <f>Pairings!B468</f>
        <v/>
      </c>
    </row>
    <row r="469" spans="1:7" x14ac:dyDescent="0.3">
      <c r="A469" s="126" t="str">
        <f>IF(ISNUMBER($G469),INDEX(PlayerDetails!$B:$B,VLOOKUP(ResultsInput!D469,TeamDeclarations!$B$3:$J$122,6+$G469)),"")</f>
        <v/>
      </c>
      <c r="B469" s="126" t="str">
        <f>IF(ISNUMBER($G469),INDEX(PlayerDetails!$B:$B,VLOOKUP(ResultsInput!E469,TeamDeclarations!$B$3:$J$122,6+$G469)),"")</f>
        <v/>
      </c>
      <c r="C469" s="126" t="str">
        <f>IF(ISNUMBER($G469),VLOOKUP(ResultsInput!C469,ResultsInput!$I$3:$L$6,4,FALSE),"")</f>
        <v/>
      </c>
      <c r="D469" s="126" t="str">
        <f t="shared" si="7"/>
        <v/>
      </c>
      <c r="E469" s="126"/>
      <c r="F469" s="126"/>
      <c r="G469" s="127" t="str">
        <f>Pairings!B469</f>
        <v/>
      </c>
    </row>
  </sheetData>
  <sheetProtection sheet="1" objects="1" scenarios="1" formatCells="0" formatColumns="0" formatRows="0" deleteRows="0" sort="0" autoFilter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B27"/>
  <sheetViews>
    <sheetView workbookViewId="0">
      <selection activeCell="C31" sqref="C31"/>
    </sheetView>
  </sheetViews>
  <sheetFormatPr defaultColWidth="9.1796875" defaultRowHeight="13.5" x14ac:dyDescent="0.3"/>
  <cols>
    <col min="1" max="1" width="9.1796875" style="129"/>
    <col min="2" max="2" width="18.81640625" style="129" customWidth="1"/>
    <col min="3" max="16384" width="9.1796875" style="129"/>
  </cols>
  <sheetData>
    <row r="1" spans="1:2" x14ac:dyDescent="0.3">
      <c r="A1" s="128" t="s">
        <v>615</v>
      </c>
      <c r="B1" s="128" t="s">
        <v>616</v>
      </c>
    </row>
    <row r="2" spans="1:2" x14ac:dyDescent="0.3">
      <c r="A2" s="128" t="s">
        <v>617</v>
      </c>
      <c r="B2" s="128" t="s">
        <v>618</v>
      </c>
    </row>
    <row r="3" spans="1:2" x14ac:dyDescent="0.3">
      <c r="A3" s="128" t="s">
        <v>619</v>
      </c>
      <c r="B3" s="128" t="s">
        <v>620</v>
      </c>
    </row>
    <row r="4" spans="1:2" x14ac:dyDescent="0.3">
      <c r="A4" s="128" t="s">
        <v>621</v>
      </c>
      <c r="B4" s="128" t="s">
        <v>622</v>
      </c>
    </row>
    <row r="5" spans="1:2" x14ac:dyDescent="0.3">
      <c r="A5" s="128" t="s">
        <v>623</v>
      </c>
      <c r="B5" s="128" t="s">
        <v>624</v>
      </c>
    </row>
    <row r="6" spans="1:2" x14ac:dyDescent="0.3">
      <c r="A6" s="128" t="s">
        <v>625</v>
      </c>
      <c r="B6" s="128" t="s">
        <v>626</v>
      </c>
    </row>
    <row r="7" spans="1:2" x14ac:dyDescent="0.3">
      <c r="A7" s="128" t="s">
        <v>627</v>
      </c>
      <c r="B7" s="128" t="s">
        <v>628</v>
      </c>
    </row>
    <row r="8" spans="1:2" x14ac:dyDescent="0.3">
      <c r="A8" s="128" t="s">
        <v>629</v>
      </c>
      <c r="B8" s="128" t="s">
        <v>630</v>
      </c>
    </row>
    <row r="9" spans="1:2" x14ac:dyDescent="0.3">
      <c r="A9" s="128" t="s">
        <v>631</v>
      </c>
      <c r="B9" s="128" t="s">
        <v>632</v>
      </c>
    </row>
    <row r="10" spans="1:2" x14ac:dyDescent="0.3">
      <c r="A10" s="128" t="s">
        <v>633</v>
      </c>
      <c r="B10" s="128" t="s">
        <v>634</v>
      </c>
    </row>
    <row r="11" spans="1:2" x14ac:dyDescent="0.3">
      <c r="A11" s="128" t="s">
        <v>635</v>
      </c>
      <c r="B11" s="128" t="s">
        <v>636</v>
      </c>
    </row>
    <row r="12" spans="1:2" x14ac:dyDescent="0.3">
      <c r="A12" s="128" t="s">
        <v>637</v>
      </c>
      <c r="B12" s="128" t="s">
        <v>638</v>
      </c>
    </row>
    <row r="13" spans="1:2" x14ac:dyDescent="0.3">
      <c r="A13" s="128" t="s">
        <v>639</v>
      </c>
      <c r="B13" s="128" t="s">
        <v>640</v>
      </c>
    </row>
    <row r="14" spans="1:2" x14ac:dyDescent="0.3">
      <c r="A14" s="128" t="s">
        <v>641</v>
      </c>
      <c r="B14" s="128" t="s">
        <v>642</v>
      </c>
    </row>
    <row r="15" spans="1:2" x14ac:dyDescent="0.3">
      <c r="A15" s="128" t="s">
        <v>643</v>
      </c>
      <c r="B15" s="128" t="s">
        <v>644</v>
      </c>
    </row>
    <row r="16" spans="1:2" x14ac:dyDescent="0.3">
      <c r="A16" s="128" t="s">
        <v>645</v>
      </c>
      <c r="B16" s="128" t="s">
        <v>646</v>
      </c>
    </row>
    <row r="17" spans="1:2" x14ac:dyDescent="0.3">
      <c r="A17" s="128" t="s">
        <v>647</v>
      </c>
      <c r="B17" s="128" t="s">
        <v>648</v>
      </c>
    </row>
    <row r="18" spans="1:2" x14ac:dyDescent="0.3">
      <c r="A18" s="128" t="s">
        <v>649</v>
      </c>
      <c r="B18" s="128" t="s">
        <v>650</v>
      </c>
    </row>
    <row r="19" spans="1:2" x14ac:dyDescent="0.3">
      <c r="A19" s="128" t="s">
        <v>651</v>
      </c>
      <c r="B19" s="128" t="s">
        <v>652</v>
      </c>
    </row>
    <row r="20" spans="1:2" x14ac:dyDescent="0.3">
      <c r="A20" s="128" t="s">
        <v>653</v>
      </c>
      <c r="B20" s="128" t="s">
        <v>654</v>
      </c>
    </row>
    <row r="21" spans="1:2" x14ac:dyDescent="0.3">
      <c r="A21" s="128" t="s">
        <v>655</v>
      </c>
      <c r="B21" s="128" t="s">
        <v>656</v>
      </c>
    </row>
    <row r="22" spans="1:2" x14ac:dyDescent="0.3">
      <c r="A22" s="128" t="s">
        <v>657</v>
      </c>
      <c r="B22" s="128" t="s">
        <v>658</v>
      </c>
    </row>
    <row r="23" spans="1:2" x14ac:dyDescent="0.3">
      <c r="A23" s="128" t="s">
        <v>659</v>
      </c>
      <c r="B23" s="128" t="s">
        <v>660</v>
      </c>
    </row>
    <row r="24" spans="1:2" x14ac:dyDescent="0.3">
      <c r="A24" s="128" t="s">
        <v>661</v>
      </c>
      <c r="B24" s="128" t="s">
        <v>662</v>
      </c>
    </row>
    <row r="25" spans="1:2" x14ac:dyDescent="0.3">
      <c r="A25" s="128" t="s">
        <v>663</v>
      </c>
      <c r="B25" s="128" t="s">
        <v>664</v>
      </c>
    </row>
    <row r="26" spans="1:2" x14ac:dyDescent="0.3">
      <c r="A26" s="128" t="s">
        <v>665</v>
      </c>
      <c r="B26" s="128" t="s">
        <v>666</v>
      </c>
    </row>
    <row r="27" spans="1:2" x14ac:dyDescent="0.3">
      <c r="A27" s="128" t="s">
        <v>667</v>
      </c>
      <c r="B27" s="128" t="s">
        <v>668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E27"/>
  <sheetViews>
    <sheetView zoomScaleNormal="100" workbookViewId="0">
      <pane ySplit="1" topLeftCell="A2" activePane="bottomLeft" state="frozen"/>
      <selection activeCell="B1" sqref="B1"/>
      <selection pane="bottomLeft" activeCell="C2" sqref="C2"/>
    </sheetView>
  </sheetViews>
  <sheetFormatPr defaultColWidth="21.81640625" defaultRowHeight="23" x14ac:dyDescent="0.45"/>
  <cols>
    <col min="1" max="1" width="5.7265625" style="133" customWidth="1"/>
    <col min="2" max="2" width="14.7265625" style="2" customWidth="1"/>
    <col min="3" max="3" width="37" style="1" customWidth="1"/>
    <col min="4" max="4" width="18.54296875" style="2" bestFit="1" customWidth="1"/>
    <col min="5" max="5" width="22" style="1" bestFit="1" customWidth="1"/>
    <col min="6" max="6" width="15.453125" style="1" customWidth="1"/>
    <col min="7" max="7" width="12.453125" style="1" customWidth="1"/>
    <col min="8" max="16384" width="21.81640625" style="1"/>
  </cols>
  <sheetData>
    <row r="1" spans="1:5" x14ac:dyDescent="0.45">
      <c r="B1" s="3"/>
      <c r="C1" s="4" t="s">
        <v>157</v>
      </c>
      <c r="D1" s="3" t="s">
        <v>5</v>
      </c>
      <c r="E1" s="3" t="s">
        <v>6</v>
      </c>
    </row>
    <row r="2" spans="1:5" x14ac:dyDescent="0.45">
      <c r="A2" s="133">
        <v>1</v>
      </c>
      <c r="B2" s="2" t="s">
        <v>7</v>
      </c>
      <c r="C2" s="5"/>
      <c r="D2" s="2">
        <f ca="1">IF(A2&gt;teams,"",OFFSET(TeamResults!$I$3,rounds-2+MATCH(B2,TeamResults!A:A,0),0))</f>
        <v>0</v>
      </c>
      <c r="E2" s="2">
        <f t="shared" ref="E2:E21" ca="1" si="0">IF(A2&gt;teams,"",RANK(D2,OFFSET($D$1,1,0,teams,1)))</f>
        <v>1</v>
      </c>
    </row>
    <row r="3" spans="1:5" x14ac:dyDescent="0.45">
      <c r="A3" s="133">
        <v>2</v>
      </c>
      <c r="B3" s="2" t="s">
        <v>8</v>
      </c>
      <c r="C3" s="5"/>
      <c r="D3" s="2">
        <f ca="1">IF(A3&gt;teams,"",OFFSET(TeamResults!$I$3,rounds-2+MATCH(B3,TeamResults!A:A,0),0))</f>
        <v>0</v>
      </c>
      <c r="E3" s="2">
        <f t="shared" ca="1" si="0"/>
        <v>1</v>
      </c>
    </row>
    <row r="4" spans="1:5" x14ac:dyDescent="0.45">
      <c r="A4" s="133">
        <v>3</v>
      </c>
      <c r="B4" s="2" t="s">
        <v>9</v>
      </c>
      <c r="C4" s="5"/>
      <c r="D4" s="2">
        <f ca="1">IF(A4&gt;teams,"",OFFSET(TeamResults!$I$3,rounds-2+MATCH(B4,TeamResults!A:A,0),0))</f>
        <v>0</v>
      </c>
      <c r="E4" s="2">
        <f t="shared" ca="1" si="0"/>
        <v>1</v>
      </c>
    </row>
    <row r="5" spans="1:5" x14ac:dyDescent="0.45">
      <c r="A5" s="133">
        <v>4</v>
      </c>
      <c r="B5" s="2" t="s">
        <v>10</v>
      </c>
      <c r="C5" s="5"/>
      <c r="D5" s="2">
        <f ca="1">IF(A5&gt;teams,"",OFFSET(TeamResults!$I$3,rounds-2+MATCH(B5,TeamResults!A:A,0),0))</f>
        <v>0</v>
      </c>
      <c r="E5" s="2">
        <f t="shared" ca="1" si="0"/>
        <v>1</v>
      </c>
    </row>
    <row r="6" spans="1:5" x14ac:dyDescent="0.45">
      <c r="A6" s="133">
        <v>5</v>
      </c>
      <c r="B6" s="2" t="s">
        <v>11</v>
      </c>
      <c r="C6" s="5"/>
      <c r="D6" s="2">
        <f ca="1">IF(A6&gt;teams,"",OFFSET(TeamResults!$I$3,rounds-2+MATCH(B6,TeamResults!A:A,0),0))</f>
        <v>0</v>
      </c>
      <c r="E6" s="2">
        <f t="shared" ca="1" si="0"/>
        <v>1</v>
      </c>
    </row>
    <row r="7" spans="1:5" x14ac:dyDescent="0.45">
      <c r="A7" s="133">
        <v>6</v>
      </c>
      <c r="B7" s="2" t="s">
        <v>12</v>
      </c>
      <c r="C7" s="5"/>
      <c r="D7" s="2">
        <f ca="1">IF(A7&gt;teams,"",OFFSET(TeamResults!$I$3,rounds-2+MATCH(B7,TeamResults!A:A,0),0))</f>
        <v>0</v>
      </c>
      <c r="E7" s="2">
        <f t="shared" ca="1" si="0"/>
        <v>1</v>
      </c>
    </row>
    <row r="8" spans="1:5" x14ac:dyDescent="0.45">
      <c r="A8" s="133">
        <v>7</v>
      </c>
      <c r="B8" s="2" t="s">
        <v>13</v>
      </c>
      <c r="C8" s="5"/>
      <c r="D8" s="2" t="str">
        <f ca="1">IF(A8&gt;teams,"",OFFSET(TeamResults!$I$3,rounds-2+MATCH(B8,TeamResults!A:A,0),0))</f>
        <v/>
      </c>
      <c r="E8" s="2" t="str">
        <f t="shared" ca="1" si="0"/>
        <v/>
      </c>
    </row>
    <row r="9" spans="1:5" x14ac:dyDescent="0.45">
      <c r="A9" s="133">
        <v>8</v>
      </c>
      <c r="B9" s="2" t="s">
        <v>14</v>
      </c>
      <c r="C9" s="5"/>
      <c r="D9" s="2" t="str">
        <f ca="1">IF(A9&gt;teams,"",OFFSET(TeamResults!$I$3,rounds-2+MATCH(B9,TeamResults!A:A,0),0))</f>
        <v/>
      </c>
      <c r="E9" s="2" t="str">
        <f t="shared" ca="1" si="0"/>
        <v/>
      </c>
    </row>
    <row r="10" spans="1:5" x14ac:dyDescent="0.45">
      <c r="A10" s="133">
        <v>9</v>
      </c>
      <c r="B10" s="2" t="s">
        <v>15</v>
      </c>
      <c r="C10" s="5"/>
      <c r="D10" s="2" t="str">
        <f ca="1">IF(A10&gt;teams,"",OFFSET(TeamResults!$I$3,rounds-2+MATCH(B10,TeamResults!A:A,0),0))</f>
        <v/>
      </c>
      <c r="E10" s="2" t="str">
        <f t="shared" ca="1" si="0"/>
        <v/>
      </c>
    </row>
    <row r="11" spans="1:5" x14ac:dyDescent="0.45">
      <c r="A11" s="133">
        <v>10</v>
      </c>
      <c r="B11" s="2" t="s">
        <v>16</v>
      </c>
      <c r="C11" s="5"/>
      <c r="D11" s="2" t="str">
        <f ca="1">IF(A11&gt;teams,"",OFFSET(TeamResults!$I$3,rounds-2+MATCH(B11,TeamResults!A:A,0),0))</f>
        <v/>
      </c>
      <c r="E11" s="2" t="str">
        <f t="shared" ca="1" si="0"/>
        <v/>
      </c>
    </row>
    <row r="12" spans="1:5" x14ac:dyDescent="0.45">
      <c r="A12" s="133">
        <v>11</v>
      </c>
      <c r="B12" s="2" t="s">
        <v>17</v>
      </c>
      <c r="C12" s="5"/>
      <c r="D12" s="2" t="str">
        <f ca="1">IF(A12&gt;teams,"",OFFSET(TeamResults!$I$3,rounds-2+MATCH(B12,TeamResults!A:A,0),0))</f>
        <v/>
      </c>
      <c r="E12" s="2" t="str">
        <f t="shared" ca="1" si="0"/>
        <v/>
      </c>
    </row>
    <row r="13" spans="1:5" x14ac:dyDescent="0.45">
      <c r="A13" s="133">
        <v>12</v>
      </c>
      <c r="B13" s="2" t="s">
        <v>18</v>
      </c>
      <c r="C13" s="5"/>
      <c r="D13" s="2" t="str">
        <f ca="1">IF(A13&gt;teams,"",OFFSET(TeamResults!$I$3,rounds-2+MATCH(B13,TeamResults!A:A,0),0))</f>
        <v/>
      </c>
      <c r="E13" s="2" t="str">
        <f t="shared" ca="1" si="0"/>
        <v/>
      </c>
    </row>
    <row r="14" spans="1:5" x14ac:dyDescent="0.45">
      <c r="A14" s="133">
        <v>13</v>
      </c>
      <c r="B14" s="2" t="s">
        <v>19</v>
      </c>
      <c r="C14" s="5"/>
      <c r="D14" s="2" t="str">
        <f ca="1">IF(A14&gt;teams,"",OFFSET(TeamResults!$I$3,rounds-2+MATCH(B14,TeamResults!A:A,0),0))</f>
        <v/>
      </c>
      <c r="E14" s="2" t="str">
        <f t="shared" ca="1" si="0"/>
        <v/>
      </c>
    </row>
    <row r="15" spans="1:5" x14ac:dyDescent="0.45">
      <c r="A15" s="133">
        <v>14</v>
      </c>
      <c r="B15" s="2" t="s">
        <v>20</v>
      </c>
      <c r="C15" s="5"/>
      <c r="D15" s="2" t="str">
        <f ca="1">IF(A15&gt;teams,"",OFFSET(TeamResults!$I$3,rounds-2+MATCH(B15,TeamResults!A:A,0),0))</f>
        <v/>
      </c>
      <c r="E15" s="2" t="str">
        <f t="shared" ca="1" si="0"/>
        <v/>
      </c>
    </row>
    <row r="16" spans="1:5" x14ac:dyDescent="0.45">
      <c r="A16" s="133">
        <v>15</v>
      </c>
      <c r="B16" s="2" t="s">
        <v>129</v>
      </c>
      <c r="C16" s="5"/>
      <c r="D16" s="2" t="str">
        <f ca="1">IF(A16&gt;teams,"",OFFSET(TeamResults!$I$3,rounds-2+MATCH(B16,TeamResults!A:A,0),0))</f>
        <v/>
      </c>
      <c r="E16" s="2" t="str">
        <f t="shared" ca="1" si="0"/>
        <v/>
      </c>
    </row>
    <row r="17" spans="1:5" x14ac:dyDescent="0.45">
      <c r="A17" s="133">
        <v>16</v>
      </c>
      <c r="B17" s="2" t="s">
        <v>128</v>
      </c>
      <c r="C17" s="5"/>
      <c r="D17" s="2" t="str">
        <f ca="1">IF(A17&gt;teams,"",OFFSET(TeamResults!$I$3,rounds-2+MATCH(B17,TeamResults!A:A,0),0))</f>
        <v/>
      </c>
      <c r="E17" s="2" t="str">
        <f t="shared" ca="1" si="0"/>
        <v/>
      </c>
    </row>
    <row r="18" spans="1:5" x14ac:dyDescent="0.45">
      <c r="A18" s="133">
        <v>17</v>
      </c>
      <c r="B18" s="2" t="s">
        <v>130</v>
      </c>
      <c r="C18" s="5"/>
      <c r="D18" s="2" t="str">
        <f ca="1">IF(A18&gt;teams,"",OFFSET(TeamResults!$I$3,rounds-2+MATCH(B18,TeamResults!A:A,0),0))</f>
        <v/>
      </c>
      <c r="E18" s="2" t="str">
        <f t="shared" ca="1" si="0"/>
        <v/>
      </c>
    </row>
    <row r="19" spans="1:5" x14ac:dyDescent="0.45">
      <c r="A19" s="133">
        <v>18</v>
      </c>
      <c r="B19" s="2" t="s">
        <v>131</v>
      </c>
      <c r="C19" s="5"/>
      <c r="D19" s="2" t="str">
        <f ca="1">IF(A19&gt;teams,"",OFFSET(TeamResults!$I$3,rounds-2+MATCH(B19,TeamResults!A:A,0),0))</f>
        <v/>
      </c>
      <c r="E19" s="2" t="str">
        <f t="shared" ca="1" si="0"/>
        <v/>
      </c>
    </row>
    <row r="20" spans="1:5" x14ac:dyDescent="0.45">
      <c r="A20" s="133">
        <v>19</v>
      </c>
      <c r="B20" s="2" t="s">
        <v>132</v>
      </c>
      <c r="C20" s="5"/>
      <c r="D20" s="2" t="str">
        <f ca="1">IF(A20&gt;teams,"",OFFSET(TeamResults!$I$3,rounds-2+MATCH(B20,TeamResults!A:A,0),0))</f>
        <v/>
      </c>
      <c r="E20" s="2" t="str">
        <f t="shared" ca="1" si="0"/>
        <v/>
      </c>
    </row>
    <row r="21" spans="1:5" x14ac:dyDescent="0.45">
      <c r="A21" s="133">
        <v>20</v>
      </c>
      <c r="B21" s="2" t="s">
        <v>133</v>
      </c>
      <c r="C21" s="5"/>
      <c r="D21" s="2" t="str">
        <f ca="1">IF(A21&gt;teams,"",OFFSET(TeamResults!$I$3,rounds-2+MATCH(B21,TeamResults!A:A,0),0))</f>
        <v/>
      </c>
      <c r="E21" s="2" t="str">
        <f t="shared" ca="1" si="0"/>
        <v/>
      </c>
    </row>
    <row r="22" spans="1:5" x14ac:dyDescent="0.45">
      <c r="A22" s="133">
        <v>21</v>
      </c>
      <c r="B22" s="2" t="s">
        <v>226</v>
      </c>
      <c r="C22" s="5"/>
      <c r="D22" s="2" t="str">
        <f ca="1">IF(A22&gt;teams,"",OFFSET(TeamResults!$I$3,rounds-2+MATCH(B22,TeamResults!A:A,0),0))</f>
        <v/>
      </c>
      <c r="E22" s="2" t="str">
        <f t="shared" ref="E22:E27" ca="1" si="1">IF(A22&gt;teams,"",RANK(D22,OFFSET($D$1,1,0,teams,1)))</f>
        <v/>
      </c>
    </row>
    <row r="23" spans="1:5" x14ac:dyDescent="0.45">
      <c r="A23" s="133">
        <v>22</v>
      </c>
      <c r="B23" s="2" t="s">
        <v>227</v>
      </c>
      <c r="C23" s="5"/>
      <c r="D23" s="2" t="str">
        <f ca="1">IF(A23&gt;teams,"",OFFSET(TeamResults!$I$3,rounds-2+MATCH(B23,TeamResults!A:A,0),0))</f>
        <v/>
      </c>
      <c r="E23" s="2" t="str">
        <f t="shared" ca="1" si="1"/>
        <v/>
      </c>
    </row>
    <row r="24" spans="1:5" x14ac:dyDescent="0.45">
      <c r="A24" s="133">
        <v>23</v>
      </c>
      <c r="B24" s="2" t="s">
        <v>228</v>
      </c>
      <c r="C24" s="5"/>
      <c r="D24" s="2" t="str">
        <f ca="1">IF(A24&gt;teams,"",OFFSET(TeamResults!$I$3,rounds-2+MATCH(B24,TeamResults!A:A,0),0))</f>
        <v/>
      </c>
      <c r="E24" s="2" t="str">
        <f t="shared" ca="1" si="1"/>
        <v/>
      </c>
    </row>
    <row r="25" spans="1:5" x14ac:dyDescent="0.45">
      <c r="A25" s="133">
        <v>24</v>
      </c>
      <c r="B25" s="2" t="s">
        <v>229</v>
      </c>
      <c r="C25" s="5"/>
      <c r="D25" s="2" t="str">
        <f ca="1">IF(A25&gt;teams,"",OFFSET(TeamResults!$I$3,rounds-2+MATCH(B25,TeamResults!A:A,0),0))</f>
        <v/>
      </c>
      <c r="E25" s="2" t="str">
        <f t="shared" ca="1" si="1"/>
        <v/>
      </c>
    </row>
    <row r="26" spans="1:5" x14ac:dyDescent="0.45">
      <c r="A26" s="133">
        <v>25</v>
      </c>
      <c r="B26" s="2" t="s">
        <v>230</v>
      </c>
      <c r="C26" s="5"/>
      <c r="D26" s="2" t="str">
        <f ca="1">IF(A26&gt;teams,"",OFFSET(TeamResults!$I$3,rounds-2+MATCH(B26,TeamResults!A:A,0),0))</f>
        <v/>
      </c>
      <c r="E26" s="2" t="str">
        <f t="shared" ca="1" si="1"/>
        <v/>
      </c>
    </row>
    <row r="27" spans="1:5" x14ac:dyDescent="0.45">
      <c r="A27" s="133">
        <v>26</v>
      </c>
      <c r="B27" s="2" t="s">
        <v>231</v>
      </c>
      <c r="C27" s="5"/>
      <c r="D27" s="2" t="str">
        <f ca="1">IF(A27&gt;teams,"",OFFSET(TeamResults!$I$3,rounds-2+MATCH(B27,TeamResults!A:A,0),0))</f>
        <v/>
      </c>
      <c r="E27" s="2" t="str">
        <f t="shared" ca="1" si="1"/>
        <v/>
      </c>
    </row>
  </sheetData>
  <sheetProtection sheet="1" objects="1" scenarios="1" formatCells="0" formatColumns="0" formatRows="0" sort="0" autoFilter="0"/>
  <autoFilter ref="B1:E21" xr:uid="{00000000-0009-0000-0000-000001000000}">
    <sortState xmlns:xlrd2="http://schemas.microsoft.com/office/spreadsheetml/2017/richdata2" ref="B2:E21">
      <sortCondition ref="B1:B21"/>
    </sortState>
  </autoFilter>
  <phoneticPr fontId="9" type="noConversion"/>
  <pageMargins left="0.52013888888888893" right="0.52013888888888893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92"/>
  <sheetViews>
    <sheetView topLeftCell="A2" zoomScaleNormal="100" workbookViewId="0">
      <selection activeCell="F9" sqref="F9"/>
    </sheetView>
  </sheetViews>
  <sheetFormatPr defaultColWidth="9.1796875" defaultRowHeight="15" x14ac:dyDescent="0.3"/>
  <cols>
    <col min="1" max="1" width="4.1796875" style="6" customWidth="1"/>
    <col min="2" max="2" width="32.7265625" style="7" customWidth="1"/>
    <col min="3" max="8" width="7.7265625" style="6" customWidth="1"/>
    <col min="9" max="16384" width="9.1796875" style="6"/>
  </cols>
  <sheetData>
    <row r="1" spans="1:9" hidden="1" x14ac:dyDescent="0.3"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</row>
    <row r="2" spans="1:9" ht="15.5" thickBot="1" x14ac:dyDescent="0.35">
      <c r="C2" s="8"/>
      <c r="D2" s="8"/>
      <c r="E2" s="8"/>
      <c r="F2" s="8"/>
      <c r="G2" s="8"/>
      <c r="H2" s="8"/>
    </row>
    <row r="3" spans="1:9" s="9" customFormat="1" ht="15.5" thickBot="1" x14ac:dyDescent="0.35">
      <c r="A3" s="9" t="s">
        <v>7</v>
      </c>
      <c r="B3" s="10">
        <f>VLOOKUP(A3,TeamLookup,2,FALSE)</f>
        <v>0</v>
      </c>
      <c r="C3" s="11" t="str">
        <f t="shared" ref="C3:H3" si="0">$A3&amp;"."&amp;TEXT(C$1,"00")</f>
        <v>A.01</v>
      </c>
      <c r="D3" s="12" t="str">
        <f t="shared" si="0"/>
        <v>A.02</v>
      </c>
      <c r="E3" s="12" t="str">
        <f t="shared" si="0"/>
        <v>A.03</v>
      </c>
      <c r="F3" s="12" t="str">
        <f t="shared" si="0"/>
        <v>A.04</v>
      </c>
      <c r="G3" s="12" t="str">
        <f t="shared" si="0"/>
        <v>A.05</v>
      </c>
      <c r="H3" s="12" t="str">
        <f t="shared" si="0"/>
        <v>A.06</v>
      </c>
      <c r="I3" s="13" t="s">
        <v>21</v>
      </c>
    </row>
    <row r="4" spans="1:9" ht="9" customHeight="1" x14ac:dyDescent="0.3">
      <c r="C4" s="14" t="str">
        <f t="shared" ref="C4:H4" ca="1" si="1">IF(ISNA(C11),"B","W")</f>
        <v>B</v>
      </c>
      <c r="D4" s="15" t="str">
        <f t="shared" ca="1" si="1"/>
        <v>B</v>
      </c>
      <c r="E4" s="15" t="str">
        <f t="shared" ca="1" si="1"/>
        <v>B</v>
      </c>
      <c r="F4" s="15" t="str">
        <f t="shared" ca="1" si="1"/>
        <v>B</v>
      </c>
      <c r="G4" s="15" t="str">
        <f t="shared" ca="1" si="1"/>
        <v>W</v>
      </c>
      <c r="H4" s="15" t="str">
        <f t="shared" ca="1" si="1"/>
        <v>W</v>
      </c>
      <c r="I4" s="16"/>
    </row>
    <row r="5" spans="1:9" x14ac:dyDescent="0.3">
      <c r="B5" s="7" t="s">
        <v>22</v>
      </c>
      <c r="C5" s="17" t="str">
        <f t="shared" ref="C5:H5" ca="1" si="2">IF(ISNA(C11),C12,C11)</f>
        <v>D.01</v>
      </c>
      <c r="D5" s="18" t="str">
        <f t="shared" ca="1" si="2"/>
        <v>E.02</v>
      </c>
      <c r="E5" s="18" t="str">
        <f t="shared" ca="1" si="2"/>
        <v>D.03</v>
      </c>
      <c r="F5" s="18" t="str">
        <f t="shared" ca="1" si="2"/>
        <v>B.04</v>
      </c>
      <c r="G5" s="18" t="str">
        <f t="shared" ca="1" si="2"/>
        <v>B.05</v>
      </c>
      <c r="H5" s="18" t="str">
        <f t="shared" ca="1" si="2"/>
        <v>C.06</v>
      </c>
      <c r="I5" s="19"/>
    </row>
    <row r="6" spans="1:9" ht="9" customHeight="1" x14ac:dyDescent="0.3">
      <c r="C6" s="20" t="str">
        <f t="shared" ref="C6:H6" ca="1" si="3">IF(ISNA(C13),"B","W")</f>
        <v>W</v>
      </c>
      <c r="D6" s="21" t="str">
        <f t="shared" ca="1" si="3"/>
        <v>W</v>
      </c>
      <c r="E6" s="21" t="str">
        <f t="shared" ca="1" si="3"/>
        <v>W</v>
      </c>
      <c r="F6" s="21" t="str">
        <f t="shared" ca="1" si="3"/>
        <v>W</v>
      </c>
      <c r="G6" s="21" t="str">
        <f t="shared" ca="1" si="3"/>
        <v>W</v>
      </c>
      <c r="H6" s="21" t="str">
        <f t="shared" ca="1" si="3"/>
        <v>B</v>
      </c>
      <c r="I6" s="16"/>
    </row>
    <row r="7" spans="1:9" x14ac:dyDescent="0.3">
      <c r="B7" s="7" t="s">
        <v>23</v>
      </c>
      <c r="C7" s="17" t="str">
        <f t="shared" ref="C7:H7" ca="1" si="4">IF(ISNA(C13),C14,C13)</f>
        <v>E.01</v>
      </c>
      <c r="D7" s="18" t="str">
        <f t="shared" ca="1" si="4"/>
        <v>C.02</v>
      </c>
      <c r="E7" s="18" t="str">
        <f t="shared" ca="1" si="4"/>
        <v>F.03</v>
      </c>
      <c r="F7" s="18" t="str">
        <f t="shared" ca="1" si="4"/>
        <v>D.04</v>
      </c>
      <c r="G7" s="18" t="str">
        <f t="shared" ca="1" si="4"/>
        <v>E.05</v>
      </c>
      <c r="H7" s="18" t="str">
        <f t="shared" ca="1" si="4"/>
        <v>E.06</v>
      </c>
      <c r="I7" s="19"/>
    </row>
    <row r="8" spans="1:9" ht="9" customHeight="1" x14ac:dyDescent="0.3">
      <c r="C8" s="20" t="str">
        <f t="shared" ref="C8:H8" ca="1" si="5">IF(ISNA(C15),"B","W")</f>
        <v>B</v>
      </c>
      <c r="D8" s="21" t="str">
        <f t="shared" ca="1" si="5"/>
        <v>B</v>
      </c>
      <c r="E8" s="21" t="str">
        <f t="shared" ca="1" si="5"/>
        <v>B</v>
      </c>
      <c r="F8" s="21" t="str">
        <f t="shared" ca="1" si="5"/>
        <v>W</v>
      </c>
      <c r="G8" s="21" t="str">
        <f t="shared" ca="1" si="5"/>
        <v>B</v>
      </c>
      <c r="H8" s="21" t="str">
        <f t="shared" ca="1" si="5"/>
        <v>W</v>
      </c>
      <c r="I8" s="16"/>
    </row>
    <row r="9" spans="1:9" ht="15.5" thickBot="1" x14ac:dyDescent="0.35">
      <c r="B9" s="7" t="s">
        <v>24</v>
      </c>
      <c r="C9" s="22" t="str">
        <f t="shared" ref="C9:H9" ca="1" si="6">IF(ISNA(C15),C16,C15)</f>
        <v>B.01</v>
      </c>
      <c r="D9" s="23" t="str">
        <f t="shared" ca="1" si="6"/>
        <v>F.02</v>
      </c>
      <c r="E9" s="23" t="str">
        <f t="shared" ca="1" si="6"/>
        <v>B.03</v>
      </c>
      <c r="F9" s="23" t="str">
        <f t="shared" ca="1" si="6"/>
        <v>C.04</v>
      </c>
      <c r="G9" s="23" t="str">
        <f t="shared" ca="1" si="6"/>
        <v>F.05</v>
      </c>
      <c r="H9" s="23" t="str">
        <f t="shared" ca="1" si="6"/>
        <v>D.06</v>
      </c>
      <c r="I9" s="24"/>
    </row>
    <row r="10" spans="1:9" ht="18" customHeight="1" thickBot="1" x14ac:dyDescent="0.35">
      <c r="B10" s="7" t="s">
        <v>21</v>
      </c>
      <c r="C10" s="25"/>
      <c r="D10" s="26"/>
      <c r="E10" s="26"/>
      <c r="F10" s="26"/>
      <c r="G10" s="26"/>
      <c r="H10" s="26"/>
      <c r="I10" s="27"/>
    </row>
    <row r="11" spans="1:9" ht="15.65" hidden="1" customHeight="1" x14ac:dyDescent="0.3">
      <c r="B11" s="7">
        <v>1</v>
      </c>
      <c r="C11" s="28" t="e">
        <f ca="1">VLOOKUP(C3,OFFSET(Pairings!$D$2,($B11-1)*gamesPerRound,0,gamesPerRound,2),2,FALSE)</f>
        <v>#N/A</v>
      </c>
      <c r="D11" s="28" t="e">
        <f ca="1">VLOOKUP(D3,OFFSET(Pairings!$D$2,($B11-1)*gamesPerRound,0,gamesPerRound,2),2,FALSE)</f>
        <v>#N/A</v>
      </c>
      <c r="E11" s="28" t="e">
        <f ca="1">VLOOKUP(E3,OFFSET(Pairings!$D$2,($B11-1)*gamesPerRound,0,gamesPerRound,2),2,FALSE)</f>
        <v>#N/A</v>
      </c>
      <c r="F11" s="28" t="e">
        <f ca="1">VLOOKUP(F3,OFFSET(Pairings!$D$2,($B11-1)*gamesPerRound,0,gamesPerRound,2),2,FALSE)</f>
        <v>#N/A</v>
      </c>
      <c r="G11" s="28" t="str">
        <f ca="1">VLOOKUP(G3,OFFSET(Pairings!$D$2,($B11-1)*gamesPerRound,0,gamesPerRound,2),2,FALSE)</f>
        <v>B.05</v>
      </c>
      <c r="H11" s="28" t="str">
        <f ca="1">VLOOKUP(H3,OFFSET(Pairings!$D$2,($B11-1)*gamesPerRound,0,gamesPerRound,2),2,FALSE)</f>
        <v>C.06</v>
      </c>
    </row>
    <row r="12" spans="1:9" ht="15.75" hidden="1" customHeight="1" x14ac:dyDescent="0.3">
      <c r="B12" s="7">
        <v>1</v>
      </c>
      <c r="C12" s="28" t="str">
        <f ca="1">VLOOKUP(C3,OFFSET(Pairings!$E$2,($B12-1)*gamesPerRound,0,gamesPerRound,4),4,FALSE)</f>
        <v>D.01</v>
      </c>
      <c r="D12" s="28" t="str">
        <f ca="1">VLOOKUP(D3,OFFSET(Pairings!$E$2,($B12-1)*gamesPerRound,0,gamesPerRound,4),4,FALSE)</f>
        <v>E.02</v>
      </c>
      <c r="E12" s="28" t="str">
        <f ca="1">VLOOKUP(E3,OFFSET(Pairings!$E$2,($B12-1)*gamesPerRound,0,gamesPerRound,4),4,FALSE)</f>
        <v>D.03</v>
      </c>
      <c r="F12" s="28" t="str">
        <f ca="1">VLOOKUP(F3,OFFSET(Pairings!$E$2,($B12-1)*gamesPerRound,0,gamesPerRound,4),4,FALSE)</f>
        <v>B.04</v>
      </c>
      <c r="G12" s="28" t="e">
        <f ca="1">VLOOKUP(G3,OFFSET(Pairings!$E$2,($B12-1)*gamesPerRound,0,gamesPerRound,4),4,FALSE)</f>
        <v>#N/A</v>
      </c>
      <c r="H12" s="28" t="e">
        <f ca="1">VLOOKUP(H3,OFFSET(Pairings!$E$2,($B12-1)*gamesPerRound,0,gamesPerRound,4),4,FALSE)</f>
        <v>#N/A</v>
      </c>
    </row>
    <row r="13" spans="1:9" ht="15.75" hidden="1" customHeight="1" x14ac:dyDescent="0.3">
      <c r="B13" s="7">
        <v>2</v>
      </c>
      <c r="C13" s="28" t="str">
        <f ca="1">VLOOKUP(C3,OFFSET(Pairings!$D$2,($B13-1)*gamesPerRound,0,gamesPerRound,2),2,FALSE)</f>
        <v>E.01</v>
      </c>
      <c r="D13" s="28" t="str">
        <f ca="1">VLOOKUP(D3,OFFSET(Pairings!$D$2,($B13-1)*gamesPerRound,0,gamesPerRound,2),2,FALSE)</f>
        <v>C.02</v>
      </c>
      <c r="E13" s="28" t="str">
        <f ca="1">VLOOKUP(E3,OFFSET(Pairings!$D$2,($B13-1)*gamesPerRound,0,gamesPerRound,2),2,FALSE)</f>
        <v>F.03</v>
      </c>
      <c r="F13" s="28" t="str">
        <f ca="1">VLOOKUP(F3,OFFSET(Pairings!$D$2,($B13-1)*gamesPerRound,0,gamesPerRound,2),2,FALSE)</f>
        <v>D.04</v>
      </c>
      <c r="G13" s="28" t="str">
        <f ca="1">VLOOKUP(G3,OFFSET(Pairings!$D$2,($B13-1)*gamesPerRound,0,gamesPerRound,2),2,FALSE)</f>
        <v>E.05</v>
      </c>
      <c r="H13" s="28" t="e">
        <f ca="1">VLOOKUP(H3,OFFSET(Pairings!$D$2,($B13-1)*gamesPerRound,0,gamesPerRound,2),2,FALSE)</f>
        <v>#N/A</v>
      </c>
    </row>
    <row r="14" spans="1:9" ht="15.75" hidden="1" customHeight="1" x14ac:dyDescent="0.3">
      <c r="B14" s="7">
        <v>2</v>
      </c>
      <c r="C14" s="28" t="e">
        <f ca="1">VLOOKUP(C3,OFFSET(Pairings!$E$2,($B14-1)*gamesPerRound,0,gamesPerRound,4),4,FALSE)</f>
        <v>#N/A</v>
      </c>
      <c r="D14" s="28" t="e">
        <f ca="1">VLOOKUP(D3,OFFSET(Pairings!$E$2,($B14-1)*gamesPerRound,0,gamesPerRound,4),4,FALSE)</f>
        <v>#N/A</v>
      </c>
      <c r="E14" s="28" t="e">
        <f ca="1">VLOOKUP(E3,OFFSET(Pairings!$E$2,($B14-1)*gamesPerRound,0,gamesPerRound,4),4,FALSE)</f>
        <v>#N/A</v>
      </c>
      <c r="F14" s="28" t="e">
        <f ca="1">VLOOKUP(F3,OFFSET(Pairings!$E$2,($B14-1)*gamesPerRound,0,gamesPerRound,4),4,FALSE)</f>
        <v>#N/A</v>
      </c>
      <c r="G14" s="28" t="e">
        <f ca="1">VLOOKUP(G3,OFFSET(Pairings!$E$2,($B14-1)*gamesPerRound,0,gamesPerRound,4),4,FALSE)</f>
        <v>#N/A</v>
      </c>
      <c r="H14" s="28" t="str">
        <f ca="1">VLOOKUP(H3,OFFSET(Pairings!$E$2,($B14-1)*gamesPerRound,0,gamesPerRound,4),4,FALSE)</f>
        <v>E.06</v>
      </c>
    </row>
    <row r="15" spans="1:9" ht="15.75" hidden="1" customHeight="1" x14ac:dyDescent="0.3">
      <c r="B15" s="7">
        <v>3</v>
      </c>
      <c r="C15" s="28" t="e">
        <f ca="1">VLOOKUP(C3,OFFSET(Pairings!$D$2,($B15-1)*gamesPerRound,0,gamesPerRound,2),2,FALSE)</f>
        <v>#N/A</v>
      </c>
      <c r="D15" s="28" t="e">
        <f ca="1">VLOOKUP(D3,OFFSET(Pairings!$D$2,($B15-1)*gamesPerRound,0,gamesPerRound,2),2,FALSE)</f>
        <v>#N/A</v>
      </c>
      <c r="E15" s="28" t="e">
        <f ca="1">VLOOKUP(E3,OFFSET(Pairings!$D$2,($B15-1)*gamesPerRound,0,gamesPerRound,2),2,FALSE)</f>
        <v>#N/A</v>
      </c>
      <c r="F15" s="28" t="str">
        <f ca="1">VLOOKUP(F3,OFFSET(Pairings!$D$2,($B15-1)*gamesPerRound,0,gamesPerRound,2),2,FALSE)</f>
        <v>C.04</v>
      </c>
      <c r="G15" s="28" t="e">
        <f ca="1">VLOOKUP(G3,OFFSET(Pairings!$D$2,($B15-1)*gamesPerRound,0,gamesPerRound,2),2,FALSE)</f>
        <v>#N/A</v>
      </c>
      <c r="H15" s="28" t="str">
        <f ca="1">VLOOKUP(H3,OFFSET(Pairings!$D$2,($B15-1)*gamesPerRound,0,gamesPerRound,2),2,FALSE)</f>
        <v>D.06</v>
      </c>
    </row>
    <row r="16" spans="1:9" ht="15.75" hidden="1" customHeight="1" x14ac:dyDescent="0.3">
      <c r="B16" s="7">
        <v>3</v>
      </c>
      <c r="C16" s="28" t="str">
        <f ca="1">VLOOKUP(C3,OFFSET(Pairings!$E$2,($B16-1)*gamesPerRound,0,gamesPerRound,4),4,FALSE)</f>
        <v>B.01</v>
      </c>
      <c r="D16" s="28" t="str">
        <f ca="1">VLOOKUP(D3,OFFSET(Pairings!$E$2,($B16-1)*gamesPerRound,0,gamesPerRound,4),4,FALSE)</f>
        <v>F.02</v>
      </c>
      <c r="E16" s="28" t="str">
        <f ca="1">VLOOKUP(E3,OFFSET(Pairings!$E$2,($B16-1)*gamesPerRound,0,gamesPerRound,4),4,FALSE)</f>
        <v>B.03</v>
      </c>
      <c r="F16" s="28" t="e">
        <f ca="1">VLOOKUP(F3,OFFSET(Pairings!$E$2,($B16-1)*gamesPerRound,0,gamesPerRound,4),4,FALSE)</f>
        <v>#N/A</v>
      </c>
      <c r="G16" s="28" t="str">
        <f ca="1">VLOOKUP(G3,OFFSET(Pairings!$E$2,($B16-1)*gamesPerRound,0,gamesPerRound,4),4,FALSE)</f>
        <v>F.05</v>
      </c>
      <c r="H16" s="28" t="e">
        <f ca="1">VLOOKUP(H3,OFFSET(Pairings!$E$2,($B16-1)*gamesPerRound,0,gamesPerRound,4),4,FALSE)</f>
        <v>#N/A</v>
      </c>
    </row>
    <row r="17" spans="1:9" ht="18" customHeight="1" thickBot="1" x14ac:dyDescent="0.35"/>
    <row r="18" spans="1:9" s="9" customFormat="1" ht="15.5" thickBot="1" x14ac:dyDescent="0.35">
      <c r="A18" s="9" t="s">
        <v>8</v>
      </c>
      <c r="B18" s="10">
        <f>VLOOKUP(A18,TeamLookup,2,FALSE)</f>
        <v>0</v>
      </c>
      <c r="C18" s="11" t="str">
        <f t="shared" ref="C18:H18" si="7">$A18&amp;"."&amp;TEXT(C$1,"00")</f>
        <v>B.01</v>
      </c>
      <c r="D18" s="12" t="str">
        <f t="shared" si="7"/>
        <v>B.02</v>
      </c>
      <c r="E18" s="12" t="str">
        <f t="shared" si="7"/>
        <v>B.03</v>
      </c>
      <c r="F18" s="12" t="str">
        <f t="shared" si="7"/>
        <v>B.04</v>
      </c>
      <c r="G18" s="12" t="str">
        <f t="shared" si="7"/>
        <v>B.05</v>
      </c>
      <c r="H18" s="12" t="str">
        <f t="shared" si="7"/>
        <v>B.06</v>
      </c>
      <c r="I18" s="13" t="s">
        <v>21</v>
      </c>
    </row>
    <row r="19" spans="1:9" ht="9" customHeight="1" x14ac:dyDescent="0.3">
      <c r="C19" s="14" t="str">
        <f t="shared" ref="C19:H19" ca="1" si="8">IF(ISNA(C26),"B","W")</f>
        <v>W</v>
      </c>
      <c r="D19" s="15" t="str">
        <f t="shared" ca="1" si="8"/>
        <v>W</v>
      </c>
      <c r="E19" s="15" t="str">
        <f t="shared" ca="1" si="8"/>
        <v>B</v>
      </c>
      <c r="F19" s="15" t="str">
        <f t="shared" ca="1" si="8"/>
        <v>W</v>
      </c>
      <c r="G19" s="15" t="str">
        <f t="shared" ca="1" si="8"/>
        <v>B</v>
      </c>
      <c r="H19" s="15" t="str">
        <f t="shared" ca="1" si="8"/>
        <v>W</v>
      </c>
      <c r="I19" s="16"/>
    </row>
    <row r="20" spans="1:9" x14ac:dyDescent="0.3">
      <c r="B20" s="7" t="s">
        <v>22</v>
      </c>
      <c r="C20" s="17" t="str">
        <f t="shared" ref="C20:H20" ca="1" si="9">IF(ISNA(C26),C27,C26)</f>
        <v>F.01</v>
      </c>
      <c r="D20" s="18" t="str">
        <f t="shared" ca="1" si="9"/>
        <v>D.02</v>
      </c>
      <c r="E20" s="18" t="str">
        <f t="shared" ca="1" si="9"/>
        <v>F.03</v>
      </c>
      <c r="F20" s="18" t="str">
        <f t="shared" ca="1" si="9"/>
        <v>A.04</v>
      </c>
      <c r="G20" s="18" t="str">
        <f t="shared" ca="1" si="9"/>
        <v>A.05</v>
      </c>
      <c r="H20" s="18" t="str">
        <f t="shared" ca="1" si="9"/>
        <v>D.06</v>
      </c>
      <c r="I20" s="19"/>
    </row>
    <row r="21" spans="1:9" ht="9" customHeight="1" x14ac:dyDescent="0.3">
      <c r="C21" s="20" t="str">
        <f t="shared" ref="C21:H21" ca="1" si="10">IF(ISNA(C28),"B","W")</f>
        <v>B</v>
      </c>
      <c r="D21" s="21" t="str">
        <f t="shared" ca="1" si="10"/>
        <v>B</v>
      </c>
      <c r="E21" s="21" t="str">
        <f t="shared" ca="1" si="10"/>
        <v>B</v>
      </c>
      <c r="F21" s="21" t="str">
        <f t="shared" ca="1" si="10"/>
        <v>W</v>
      </c>
      <c r="G21" s="21" t="str">
        <f t="shared" ca="1" si="10"/>
        <v>B</v>
      </c>
      <c r="H21" s="21" t="str">
        <f t="shared" ca="1" si="10"/>
        <v>B</v>
      </c>
      <c r="I21" s="16"/>
    </row>
    <row r="22" spans="1:9" x14ac:dyDescent="0.3">
      <c r="B22" s="7" t="s">
        <v>23</v>
      </c>
      <c r="C22" s="17" t="str">
        <f t="shared" ref="C22:H22" ca="1" si="11">IF(ISNA(C28),C29,C28)</f>
        <v>C.01</v>
      </c>
      <c r="D22" s="18" t="str">
        <f t="shared" ca="1" si="11"/>
        <v>E.02</v>
      </c>
      <c r="E22" s="18" t="str">
        <f t="shared" ca="1" si="11"/>
        <v>E.03</v>
      </c>
      <c r="F22" s="18" t="str">
        <f t="shared" ca="1" si="11"/>
        <v>F.04</v>
      </c>
      <c r="G22" s="18" t="str">
        <f t="shared" ca="1" si="11"/>
        <v>C.05</v>
      </c>
      <c r="H22" s="18" t="str">
        <f t="shared" ca="1" si="11"/>
        <v>F.06</v>
      </c>
      <c r="I22" s="19"/>
    </row>
    <row r="23" spans="1:9" ht="9" customHeight="1" x14ac:dyDescent="0.3">
      <c r="C23" s="20" t="str">
        <f t="shared" ref="C23:H23" ca="1" si="12">IF(ISNA(C30),"B","W")</f>
        <v>W</v>
      </c>
      <c r="D23" s="21" t="str">
        <f t="shared" ca="1" si="12"/>
        <v>B</v>
      </c>
      <c r="E23" s="21" t="str">
        <f t="shared" ca="1" si="12"/>
        <v>W</v>
      </c>
      <c r="F23" s="21" t="str">
        <f t="shared" ca="1" si="12"/>
        <v>B</v>
      </c>
      <c r="G23" s="21" t="str">
        <f t="shared" ca="1" si="12"/>
        <v>W</v>
      </c>
      <c r="H23" s="21" t="str">
        <f t="shared" ca="1" si="12"/>
        <v>W</v>
      </c>
      <c r="I23" s="16"/>
    </row>
    <row r="24" spans="1:9" ht="15.5" thickBot="1" x14ac:dyDescent="0.35">
      <c r="B24" s="7" t="s">
        <v>24</v>
      </c>
      <c r="C24" s="22" t="str">
        <f t="shared" ref="C24:H24" ca="1" si="13">IF(ISNA(C30),C31,C30)</f>
        <v>A.01</v>
      </c>
      <c r="D24" s="23" t="str">
        <f t="shared" ca="1" si="13"/>
        <v>C.02</v>
      </c>
      <c r="E24" s="23" t="str">
        <f t="shared" ca="1" si="13"/>
        <v>A.03</v>
      </c>
      <c r="F24" s="23" t="str">
        <f t="shared" ca="1" si="13"/>
        <v>E.04</v>
      </c>
      <c r="G24" s="23" t="str">
        <f t="shared" ca="1" si="13"/>
        <v>D.05</v>
      </c>
      <c r="H24" s="23" t="str">
        <f t="shared" ca="1" si="13"/>
        <v>E.06</v>
      </c>
      <c r="I24" s="24"/>
    </row>
    <row r="25" spans="1:9" ht="18.649999999999999" customHeight="1" thickBot="1" x14ac:dyDescent="0.35">
      <c r="B25" s="7" t="s">
        <v>21</v>
      </c>
      <c r="C25" s="25"/>
      <c r="D25" s="26"/>
      <c r="E25" s="26"/>
      <c r="F25" s="26"/>
      <c r="G25" s="26"/>
      <c r="H25" s="26"/>
      <c r="I25" s="27"/>
    </row>
    <row r="26" spans="1:9" ht="15.65" hidden="1" customHeight="1" x14ac:dyDescent="0.3">
      <c r="B26" s="7">
        <v>1</v>
      </c>
      <c r="C26" s="28" t="str">
        <f ca="1">VLOOKUP(C18,OFFSET(Pairings!$D$2,($B26-1)*gamesPerRound,0,gamesPerRound,2),2,FALSE)</f>
        <v>F.01</v>
      </c>
      <c r="D26" s="28" t="str">
        <f ca="1">VLOOKUP(D18,OFFSET(Pairings!$D$2,($B26-1)*gamesPerRound,0,gamesPerRound,2),2,FALSE)</f>
        <v>D.02</v>
      </c>
      <c r="E26" s="28" t="e">
        <f ca="1">VLOOKUP(E18,OFFSET(Pairings!$D$2,($B26-1)*gamesPerRound,0,gamesPerRound,2),2,FALSE)</f>
        <v>#N/A</v>
      </c>
      <c r="F26" s="28" t="str">
        <f ca="1">VLOOKUP(F18,OFFSET(Pairings!$D$2,($B26-1)*gamesPerRound,0,gamesPerRound,2),2,FALSE)</f>
        <v>A.04</v>
      </c>
      <c r="G26" s="28" t="e">
        <f ca="1">VLOOKUP(G18,OFFSET(Pairings!$D$2,($B26-1)*gamesPerRound,0,gamesPerRound,2),2,FALSE)</f>
        <v>#N/A</v>
      </c>
      <c r="H26" s="28" t="str">
        <f ca="1">VLOOKUP(H18,OFFSET(Pairings!$D$2,($B26-1)*gamesPerRound,0,gamesPerRound,2),2,FALSE)</f>
        <v>D.06</v>
      </c>
    </row>
    <row r="27" spans="1:9" ht="15.75" hidden="1" customHeight="1" x14ac:dyDescent="0.3">
      <c r="B27" s="7">
        <v>1</v>
      </c>
      <c r="C27" s="28" t="e">
        <f ca="1">VLOOKUP(C18,OFFSET(Pairings!$E$2,($B27-1)*gamesPerRound,0,gamesPerRound,4),4,FALSE)</f>
        <v>#N/A</v>
      </c>
      <c r="D27" s="28" t="e">
        <f ca="1">VLOOKUP(D18,OFFSET(Pairings!$E$2,($B27-1)*gamesPerRound,0,gamesPerRound,4),4,FALSE)</f>
        <v>#N/A</v>
      </c>
      <c r="E27" s="28" t="str">
        <f ca="1">VLOOKUP(E18,OFFSET(Pairings!$E$2,($B27-1)*gamesPerRound,0,gamesPerRound,4),4,FALSE)</f>
        <v>F.03</v>
      </c>
      <c r="F27" s="28" t="e">
        <f ca="1">VLOOKUP(F18,OFFSET(Pairings!$E$2,($B27-1)*gamesPerRound,0,gamesPerRound,4),4,FALSE)</f>
        <v>#N/A</v>
      </c>
      <c r="G27" s="28" t="str">
        <f ca="1">VLOOKUP(G18,OFFSET(Pairings!$E$2,($B27-1)*gamesPerRound,0,gamesPerRound,4),4,FALSE)</f>
        <v>A.05</v>
      </c>
      <c r="H27" s="28" t="e">
        <f ca="1">VLOOKUP(H18,OFFSET(Pairings!$E$2,($B27-1)*gamesPerRound,0,gamesPerRound,4),4,FALSE)</f>
        <v>#N/A</v>
      </c>
    </row>
    <row r="28" spans="1:9" ht="15.75" hidden="1" customHeight="1" x14ac:dyDescent="0.3">
      <c r="B28" s="7">
        <v>2</v>
      </c>
      <c r="C28" s="28" t="e">
        <f ca="1">VLOOKUP(C18,OFFSET(Pairings!$D$2,($B28-1)*gamesPerRound,0,gamesPerRound,2),2,FALSE)</f>
        <v>#N/A</v>
      </c>
      <c r="D28" s="28" t="e">
        <f ca="1">VLOOKUP(D18,OFFSET(Pairings!$D$2,($B28-1)*gamesPerRound,0,gamesPerRound,2),2,FALSE)</f>
        <v>#N/A</v>
      </c>
      <c r="E28" s="28" t="e">
        <f ca="1">VLOOKUP(E18,OFFSET(Pairings!$D$2,($B28-1)*gamesPerRound,0,gamesPerRound,2),2,FALSE)</f>
        <v>#N/A</v>
      </c>
      <c r="F28" s="28" t="str">
        <f ca="1">VLOOKUP(F18,OFFSET(Pairings!$D$2,($B28-1)*gamesPerRound,0,gamesPerRound,2),2,FALSE)</f>
        <v>F.04</v>
      </c>
      <c r="G28" s="28" t="e">
        <f ca="1">VLOOKUP(G18,OFFSET(Pairings!$D$2,($B28-1)*gamesPerRound,0,gamesPerRound,2),2,FALSE)</f>
        <v>#N/A</v>
      </c>
      <c r="H28" s="28" t="e">
        <f ca="1">VLOOKUP(H18,OFFSET(Pairings!$D$2,($B28-1)*gamesPerRound,0,gamesPerRound,2),2,FALSE)</f>
        <v>#N/A</v>
      </c>
    </row>
    <row r="29" spans="1:9" ht="15.75" hidden="1" customHeight="1" x14ac:dyDescent="0.3">
      <c r="B29" s="7">
        <v>2</v>
      </c>
      <c r="C29" s="28" t="str">
        <f ca="1">VLOOKUP(C18,OFFSET(Pairings!$E$2,($B29-1)*gamesPerRound,0,gamesPerRound,4),4,FALSE)</f>
        <v>C.01</v>
      </c>
      <c r="D29" s="28" t="str">
        <f ca="1">VLOOKUP(D18,OFFSET(Pairings!$E$2,($B29-1)*gamesPerRound,0,gamesPerRound,4),4,FALSE)</f>
        <v>E.02</v>
      </c>
      <c r="E29" s="28" t="str">
        <f ca="1">VLOOKUP(E18,OFFSET(Pairings!$E$2,($B29-1)*gamesPerRound,0,gamesPerRound,4),4,FALSE)</f>
        <v>E.03</v>
      </c>
      <c r="F29" s="28" t="e">
        <f ca="1">VLOOKUP(F18,OFFSET(Pairings!$E$2,($B29-1)*gamesPerRound,0,gamesPerRound,4),4,FALSE)</f>
        <v>#N/A</v>
      </c>
      <c r="G29" s="28" t="str">
        <f ca="1">VLOOKUP(G18,OFFSET(Pairings!$E$2,($B29-1)*gamesPerRound,0,gamesPerRound,4),4,FALSE)</f>
        <v>C.05</v>
      </c>
      <c r="H29" s="28" t="str">
        <f ca="1">VLOOKUP(H18,OFFSET(Pairings!$E$2,($B29-1)*gamesPerRound,0,gamesPerRound,4),4,FALSE)</f>
        <v>F.06</v>
      </c>
    </row>
    <row r="30" spans="1:9" ht="15.75" hidden="1" customHeight="1" x14ac:dyDescent="0.3">
      <c r="B30" s="7">
        <v>3</v>
      </c>
      <c r="C30" s="28" t="str">
        <f ca="1">VLOOKUP(C18,OFFSET(Pairings!$D$2,($B30-1)*gamesPerRound,0,gamesPerRound,2),2,FALSE)</f>
        <v>A.01</v>
      </c>
      <c r="D30" s="28" t="e">
        <f ca="1">VLOOKUP(D18,OFFSET(Pairings!$D$2,($B30-1)*gamesPerRound,0,gamesPerRound,2),2,FALSE)</f>
        <v>#N/A</v>
      </c>
      <c r="E30" s="28" t="str">
        <f ca="1">VLOOKUP(E18,OFFSET(Pairings!$D$2,($B30-1)*gamesPerRound,0,gamesPerRound,2),2,FALSE)</f>
        <v>A.03</v>
      </c>
      <c r="F30" s="28" t="e">
        <f ca="1">VLOOKUP(F18,OFFSET(Pairings!$D$2,($B30-1)*gamesPerRound,0,gamesPerRound,2),2,FALSE)</f>
        <v>#N/A</v>
      </c>
      <c r="G30" s="28" t="str">
        <f ca="1">VLOOKUP(G18,OFFSET(Pairings!$D$2,($B30-1)*gamesPerRound,0,gamesPerRound,2),2,FALSE)</f>
        <v>D.05</v>
      </c>
      <c r="H30" s="28" t="str">
        <f ca="1">VLOOKUP(H18,OFFSET(Pairings!$D$2,($B30-1)*gamesPerRound,0,gamesPerRound,2),2,FALSE)</f>
        <v>E.06</v>
      </c>
    </row>
    <row r="31" spans="1:9" ht="15.75" hidden="1" customHeight="1" x14ac:dyDescent="0.3">
      <c r="B31" s="7">
        <v>3</v>
      </c>
      <c r="C31" s="28" t="e">
        <f ca="1">VLOOKUP(C18,OFFSET(Pairings!$E$2,($B31-1)*gamesPerRound,0,gamesPerRound,4),4,FALSE)</f>
        <v>#N/A</v>
      </c>
      <c r="D31" s="28" t="str">
        <f ca="1">VLOOKUP(D18,OFFSET(Pairings!$E$2,($B31-1)*gamesPerRound,0,gamesPerRound,4),4,FALSE)</f>
        <v>C.02</v>
      </c>
      <c r="E31" s="28" t="e">
        <f ca="1">VLOOKUP(E18,OFFSET(Pairings!$E$2,($B31-1)*gamesPerRound,0,gamesPerRound,4),4,FALSE)</f>
        <v>#N/A</v>
      </c>
      <c r="F31" s="28" t="str">
        <f ca="1">VLOOKUP(F18,OFFSET(Pairings!$E$2,($B31-1)*gamesPerRound,0,gamesPerRound,4),4,FALSE)</f>
        <v>E.04</v>
      </c>
      <c r="G31" s="28" t="e">
        <f ca="1">VLOOKUP(G18,OFFSET(Pairings!$E$2,($B31-1)*gamesPerRound,0,gamesPerRound,4),4,FALSE)</f>
        <v>#N/A</v>
      </c>
      <c r="H31" s="28" t="e">
        <f ca="1">VLOOKUP(H18,OFFSET(Pairings!$E$2,($B31-1)*gamesPerRound,0,gamesPerRound,4),4,FALSE)</f>
        <v>#N/A</v>
      </c>
    </row>
    <row r="32" spans="1:9" ht="18.649999999999999" customHeight="1" thickBot="1" x14ac:dyDescent="0.35"/>
    <row r="33" spans="1:9" s="9" customFormat="1" ht="15.5" thickBot="1" x14ac:dyDescent="0.35">
      <c r="A33" s="9" t="s">
        <v>9</v>
      </c>
      <c r="B33" s="10">
        <f>VLOOKUP(A33,TeamLookup,2,FALSE)</f>
        <v>0</v>
      </c>
      <c r="C33" s="11" t="str">
        <f t="shared" ref="C33:H33" si="14">$A33&amp;"."&amp;TEXT(C$1,"00")</f>
        <v>C.01</v>
      </c>
      <c r="D33" s="12" t="str">
        <f t="shared" si="14"/>
        <v>C.02</v>
      </c>
      <c r="E33" s="12" t="str">
        <f t="shared" si="14"/>
        <v>C.03</v>
      </c>
      <c r="F33" s="12" t="str">
        <f t="shared" si="14"/>
        <v>C.04</v>
      </c>
      <c r="G33" s="12" t="str">
        <f t="shared" si="14"/>
        <v>C.05</v>
      </c>
      <c r="H33" s="12" t="str">
        <f t="shared" si="14"/>
        <v>C.06</v>
      </c>
      <c r="I33" s="13" t="s">
        <v>21</v>
      </c>
    </row>
    <row r="34" spans="1:9" ht="9" customHeight="1" x14ac:dyDescent="0.3">
      <c r="C34" s="14" t="str">
        <f t="shared" ref="C34:H34" ca="1" si="15">IF(ISNA(C41),"B","W")</f>
        <v>B</v>
      </c>
      <c r="D34" s="15" t="str">
        <f t="shared" ca="1" si="15"/>
        <v>B</v>
      </c>
      <c r="E34" s="15" t="str">
        <f t="shared" ca="1" si="15"/>
        <v>W</v>
      </c>
      <c r="F34" s="15" t="str">
        <f t="shared" ca="1" si="15"/>
        <v>W</v>
      </c>
      <c r="G34" s="15" t="str">
        <f t="shared" ca="1" si="15"/>
        <v>W</v>
      </c>
      <c r="H34" s="15" t="str">
        <f t="shared" ca="1" si="15"/>
        <v>B</v>
      </c>
      <c r="I34" s="16"/>
    </row>
    <row r="35" spans="1:9" x14ac:dyDescent="0.3">
      <c r="B35" s="7" t="s">
        <v>22</v>
      </c>
      <c r="C35" s="17" t="str">
        <f t="shared" ref="C35:H35" ca="1" si="16">IF(ISNA(C41),C42,C41)</f>
        <v>E.01</v>
      </c>
      <c r="D35" s="18" t="str">
        <f t="shared" ca="1" si="16"/>
        <v>F.02</v>
      </c>
      <c r="E35" s="18" t="str">
        <f t="shared" ca="1" si="16"/>
        <v>E.03</v>
      </c>
      <c r="F35" s="18" t="str">
        <f t="shared" ca="1" si="16"/>
        <v>D.04</v>
      </c>
      <c r="G35" s="18" t="str">
        <f t="shared" ca="1" si="16"/>
        <v>D.05</v>
      </c>
      <c r="H35" s="18" t="str">
        <f t="shared" ca="1" si="16"/>
        <v>A.06</v>
      </c>
      <c r="I35" s="19"/>
    </row>
    <row r="36" spans="1:9" ht="9" customHeight="1" x14ac:dyDescent="0.3">
      <c r="C36" s="20" t="str">
        <f t="shared" ref="C36:H36" ca="1" si="17">IF(ISNA(C43),"B","W")</f>
        <v>W</v>
      </c>
      <c r="D36" s="21" t="str">
        <f t="shared" ca="1" si="17"/>
        <v>B</v>
      </c>
      <c r="E36" s="21" t="str">
        <f t="shared" ca="1" si="17"/>
        <v>W</v>
      </c>
      <c r="F36" s="21" t="str">
        <f t="shared" ca="1" si="17"/>
        <v>W</v>
      </c>
      <c r="G36" s="21" t="str">
        <f t="shared" ca="1" si="17"/>
        <v>W</v>
      </c>
      <c r="H36" s="21" t="str">
        <f t="shared" ca="1" si="17"/>
        <v>B</v>
      </c>
      <c r="I36" s="16"/>
    </row>
    <row r="37" spans="1:9" x14ac:dyDescent="0.3">
      <c r="B37" s="7" t="s">
        <v>23</v>
      </c>
      <c r="C37" s="17" t="str">
        <f t="shared" ref="C37:H37" ca="1" si="18">IF(ISNA(C43),C44,C43)</f>
        <v>B.01</v>
      </c>
      <c r="D37" s="18" t="str">
        <f t="shared" ca="1" si="18"/>
        <v>A.02</v>
      </c>
      <c r="E37" s="18" t="str">
        <f t="shared" ca="1" si="18"/>
        <v>D.03</v>
      </c>
      <c r="F37" s="18" t="str">
        <f t="shared" ca="1" si="18"/>
        <v>E.04</v>
      </c>
      <c r="G37" s="18" t="str">
        <f t="shared" ca="1" si="18"/>
        <v>B.05</v>
      </c>
      <c r="H37" s="18" t="str">
        <f t="shared" ca="1" si="18"/>
        <v>D.06</v>
      </c>
      <c r="I37" s="19"/>
    </row>
    <row r="38" spans="1:9" ht="9" customHeight="1" x14ac:dyDescent="0.3">
      <c r="C38" s="20" t="str">
        <f t="shared" ref="C38:H38" ca="1" si="19">IF(ISNA(C45),"B","W")</f>
        <v>B</v>
      </c>
      <c r="D38" s="21" t="str">
        <f t="shared" ca="1" si="19"/>
        <v>W</v>
      </c>
      <c r="E38" s="21" t="str">
        <f t="shared" ca="1" si="19"/>
        <v>B</v>
      </c>
      <c r="F38" s="21" t="str">
        <f t="shared" ca="1" si="19"/>
        <v>B</v>
      </c>
      <c r="G38" s="21" t="str">
        <f t="shared" ca="1" si="19"/>
        <v>B</v>
      </c>
      <c r="H38" s="21" t="str">
        <f t="shared" ca="1" si="19"/>
        <v>W</v>
      </c>
      <c r="I38" s="16"/>
    </row>
    <row r="39" spans="1:9" ht="15.5" thickBot="1" x14ac:dyDescent="0.35">
      <c r="B39" s="7" t="s">
        <v>24</v>
      </c>
      <c r="C39" s="22" t="str">
        <f t="shared" ref="C39:H39" ca="1" si="20">IF(ISNA(C45),C46,C45)</f>
        <v>F.01</v>
      </c>
      <c r="D39" s="23" t="str">
        <f t="shared" ca="1" si="20"/>
        <v>B.02</v>
      </c>
      <c r="E39" s="23" t="str">
        <f t="shared" ca="1" si="20"/>
        <v>F.03</v>
      </c>
      <c r="F39" s="23" t="str">
        <f t="shared" ca="1" si="20"/>
        <v>A.04</v>
      </c>
      <c r="G39" s="23" t="str">
        <f t="shared" ca="1" si="20"/>
        <v>E.05</v>
      </c>
      <c r="H39" s="23" t="str">
        <f t="shared" ca="1" si="20"/>
        <v>F.06</v>
      </c>
      <c r="I39" s="24"/>
    </row>
    <row r="40" spans="1:9" ht="18" customHeight="1" thickBot="1" x14ac:dyDescent="0.35">
      <c r="B40" s="7" t="s">
        <v>21</v>
      </c>
      <c r="C40" s="25"/>
      <c r="D40" s="26"/>
      <c r="E40" s="26"/>
      <c r="F40" s="26"/>
      <c r="G40" s="26"/>
      <c r="H40" s="26"/>
      <c r="I40" s="27"/>
    </row>
    <row r="41" spans="1:9" ht="15.75" hidden="1" customHeight="1" x14ac:dyDescent="0.3">
      <c r="B41" s="7">
        <v>1</v>
      </c>
      <c r="C41" s="28" t="e">
        <f ca="1">VLOOKUP(C33,OFFSET(Pairings!$D$2,($B41-1)*gamesPerRound,0,gamesPerRound,2),2,FALSE)</f>
        <v>#N/A</v>
      </c>
      <c r="D41" s="28" t="e">
        <f ca="1">VLOOKUP(D33,OFFSET(Pairings!$D$2,($B41-1)*gamesPerRound,0,gamesPerRound,2),2,FALSE)</f>
        <v>#N/A</v>
      </c>
      <c r="E41" s="28" t="str">
        <f ca="1">VLOOKUP(E33,OFFSET(Pairings!$D$2,($B41-1)*gamesPerRound,0,gamesPerRound,2),2,FALSE)</f>
        <v>E.03</v>
      </c>
      <c r="F41" s="28" t="str">
        <f ca="1">VLOOKUP(F33,OFFSET(Pairings!$D$2,($B41-1)*gamesPerRound,0,gamesPerRound,2),2,FALSE)</f>
        <v>D.04</v>
      </c>
      <c r="G41" s="28" t="str">
        <f ca="1">VLOOKUP(G33,OFFSET(Pairings!$D$2,($B41-1)*gamesPerRound,0,gamesPerRound,2),2,FALSE)</f>
        <v>D.05</v>
      </c>
      <c r="H41" s="28" t="e">
        <f ca="1">VLOOKUP(H33,OFFSET(Pairings!$D$2,($B41-1)*gamesPerRound,0,gamesPerRound,2),2,FALSE)</f>
        <v>#N/A</v>
      </c>
    </row>
    <row r="42" spans="1:9" ht="15.75" hidden="1" customHeight="1" x14ac:dyDescent="0.3">
      <c r="B42" s="7">
        <v>1</v>
      </c>
      <c r="C42" s="28" t="str">
        <f ca="1">VLOOKUP(C33,OFFSET(Pairings!$E$2,($B42-1)*gamesPerRound,0,gamesPerRound,4),4,FALSE)</f>
        <v>E.01</v>
      </c>
      <c r="D42" s="28" t="str">
        <f ca="1">VLOOKUP(D33,OFFSET(Pairings!$E$2,($B42-1)*gamesPerRound,0,gamesPerRound,4),4,FALSE)</f>
        <v>F.02</v>
      </c>
      <c r="E42" s="28" t="e">
        <f ca="1">VLOOKUP(E33,OFFSET(Pairings!$E$2,($B42-1)*gamesPerRound,0,gamesPerRound,4),4,FALSE)</f>
        <v>#N/A</v>
      </c>
      <c r="F42" s="28" t="e">
        <f ca="1">VLOOKUP(F33,OFFSET(Pairings!$E$2,($B42-1)*gamesPerRound,0,gamesPerRound,4),4,FALSE)</f>
        <v>#N/A</v>
      </c>
      <c r="G42" s="28" t="e">
        <f ca="1">VLOOKUP(G33,OFFSET(Pairings!$E$2,($B42-1)*gamesPerRound,0,gamesPerRound,4),4,FALSE)</f>
        <v>#N/A</v>
      </c>
      <c r="H42" s="28" t="str">
        <f ca="1">VLOOKUP(H33,OFFSET(Pairings!$E$2,($B42-1)*gamesPerRound,0,gamesPerRound,4),4,FALSE)</f>
        <v>A.06</v>
      </c>
    </row>
    <row r="43" spans="1:9" ht="15.75" hidden="1" customHeight="1" x14ac:dyDescent="0.3">
      <c r="B43" s="7">
        <v>2</v>
      </c>
      <c r="C43" s="28" t="str">
        <f ca="1">VLOOKUP(C33,OFFSET(Pairings!$D$2,($B43-1)*gamesPerRound,0,gamesPerRound,2),2,FALSE)</f>
        <v>B.01</v>
      </c>
      <c r="D43" s="28" t="e">
        <f ca="1">VLOOKUP(D33,OFFSET(Pairings!$D$2,($B43-1)*gamesPerRound,0,gamesPerRound,2),2,FALSE)</f>
        <v>#N/A</v>
      </c>
      <c r="E43" s="28" t="str">
        <f ca="1">VLOOKUP(E33,OFFSET(Pairings!$D$2,($B43-1)*gamesPerRound,0,gamesPerRound,2),2,FALSE)</f>
        <v>D.03</v>
      </c>
      <c r="F43" s="28" t="str">
        <f ca="1">VLOOKUP(F33,OFFSET(Pairings!$D$2,($B43-1)*gamesPerRound,0,gamesPerRound,2),2,FALSE)</f>
        <v>E.04</v>
      </c>
      <c r="G43" s="28" t="str">
        <f ca="1">VLOOKUP(G33,OFFSET(Pairings!$D$2,($B43-1)*gamesPerRound,0,gamesPerRound,2),2,FALSE)</f>
        <v>B.05</v>
      </c>
      <c r="H43" s="28" t="e">
        <f ca="1">VLOOKUP(H33,OFFSET(Pairings!$D$2,($B43-1)*gamesPerRound,0,gamesPerRound,2),2,FALSE)</f>
        <v>#N/A</v>
      </c>
    </row>
    <row r="44" spans="1:9" ht="15.75" hidden="1" customHeight="1" x14ac:dyDescent="0.3">
      <c r="B44" s="7">
        <v>2</v>
      </c>
      <c r="C44" s="28" t="e">
        <f ca="1">VLOOKUP(C33,OFFSET(Pairings!$E$2,($B44-1)*gamesPerRound,0,gamesPerRound,4),4,FALSE)</f>
        <v>#N/A</v>
      </c>
      <c r="D44" s="28" t="str">
        <f ca="1">VLOOKUP(D33,OFFSET(Pairings!$E$2,($B44-1)*gamesPerRound,0,gamesPerRound,4),4,FALSE)</f>
        <v>A.02</v>
      </c>
      <c r="E44" s="28" t="e">
        <f ca="1">VLOOKUP(E33,OFFSET(Pairings!$E$2,($B44-1)*gamesPerRound,0,gamesPerRound,4),4,FALSE)</f>
        <v>#N/A</v>
      </c>
      <c r="F44" s="28" t="e">
        <f ca="1">VLOOKUP(F33,OFFSET(Pairings!$E$2,($B44-1)*gamesPerRound,0,gamesPerRound,4),4,FALSE)</f>
        <v>#N/A</v>
      </c>
      <c r="G44" s="28" t="e">
        <f ca="1">VLOOKUP(G33,OFFSET(Pairings!$E$2,($B44-1)*gamesPerRound,0,gamesPerRound,4),4,FALSE)</f>
        <v>#N/A</v>
      </c>
      <c r="H44" s="28" t="str">
        <f ca="1">VLOOKUP(H33,OFFSET(Pairings!$E$2,($B44-1)*gamesPerRound,0,gamesPerRound,4),4,FALSE)</f>
        <v>D.06</v>
      </c>
    </row>
    <row r="45" spans="1:9" ht="15.65" hidden="1" customHeight="1" x14ac:dyDescent="0.3">
      <c r="B45" s="7">
        <v>3</v>
      </c>
      <c r="C45" s="28" t="e">
        <f ca="1">VLOOKUP(C33,OFFSET(Pairings!$D$2,($B45-1)*gamesPerRound,0,gamesPerRound,2),2,FALSE)</f>
        <v>#N/A</v>
      </c>
      <c r="D45" s="28" t="str">
        <f ca="1">VLOOKUP(D33,OFFSET(Pairings!$D$2,($B45-1)*gamesPerRound,0,gamesPerRound,2),2,FALSE)</f>
        <v>B.02</v>
      </c>
      <c r="E45" s="28" t="e">
        <f ca="1">VLOOKUP(E33,OFFSET(Pairings!$D$2,($B45-1)*gamesPerRound,0,gamesPerRound,2),2,FALSE)</f>
        <v>#N/A</v>
      </c>
      <c r="F45" s="28" t="e">
        <f ca="1">VLOOKUP(F33,OFFSET(Pairings!$D$2,($B45-1)*gamesPerRound,0,gamesPerRound,2),2,FALSE)</f>
        <v>#N/A</v>
      </c>
      <c r="G45" s="28" t="e">
        <f ca="1">VLOOKUP(G33,OFFSET(Pairings!$D$2,($B45-1)*gamesPerRound,0,gamesPerRound,2),2,FALSE)</f>
        <v>#N/A</v>
      </c>
      <c r="H45" s="28" t="str">
        <f ca="1">VLOOKUP(H33,OFFSET(Pairings!$D$2,($B45-1)*gamesPerRound,0,gamesPerRound,2),2,FALSE)</f>
        <v>F.06</v>
      </c>
    </row>
    <row r="46" spans="1:9" ht="15.65" hidden="1" customHeight="1" x14ac:dyDescent="0.3">
      <c r="B46" s="7">
        <v>3</v>
      </c>
      <c r="C46" s="28" t="str">
        <f ca="1">VLOOKUP(C33,OFFSET(Pairings!$E$2,($B46-1)*gamesPerRound,0,gamesPerRound,4),4,FALSE)</f>
        <v>F.01</v>
      </c>
      <c r="D46" s="28" t="e">
        <f ca="1">VLOOKUP(D33,OFFSET(Pairings!$E$2,($B46-1)*gamesPerRound,0,gamesPerRound,4),4,FALSE)</f>
        <v>#N/A</v>
      </c>
      <c r="E46" s="28" t="str">
        <f ca="1">VLOOKUP(E33,OFFSET(Pairings!$E$2,($B46-1)*gamesPerRound,0,gamesPerRound,4),4,FALSE)</f>
        <v>F.03</v>
      </c>
      <c r="F46" s="28" t="str">
        <f ca="1">VLOOKUP(F33,OFFSET(Pairings!$E$2,($B46-1)*gamesPerRound,0,gamesPerRound,4),4,FALSE)</f>
        <v>A.04</v>
      </c>
      <c r="G46" s="28" t="str">
        <f ca="1">VLOOKUP(G33,OFFSET(Pairings!$E$2,($B46-1)*gamesPerRound,0,gamesPerRound,4),4,FALSE)</f>
        <v>E.05</v>
      </c>
      <c r="H46" s="28" t="e">
        <f ca="1">VLOOKUP(H33,OFFSET(Pairings!$E$2,($B46-1)*gamesPerRound,0,gamesPerRound,4),4,FALSE)</f>
        <v>#N/A</v>
      </c>
    </row>
    <row r="47" spans="1:9" ht="18" customHeight="1" thickBot="1" x14ac:dyDescent="0.35"/>
    <row r="48" spans="1:9" s="9" customFormat="1" ht="15.5" thickBot="1" x14ac:dyDescent="0.35">
      <c r="A48" s="9" t="s">
        <v>10</v>
      </c>
      <c r="B48" s="10">
        <f>VLOOKUP(A48,TeamLookup,2,FALSE)</f>
        <v>0</v>
      </c>
      <c r="C48" s="11" t="str">
        <f t="shared" ref="C48:H48" si="21">$A48&amp;"."&amp;TEXT(C$1,"00")</f>
        <v>D.01</v>
      </c>
      <c r="D48" s="12" t="str">
        <f t="shared" si="21"/>
        <v>D.02</v>
      </c>
      <c r="E48" s="12" t="str">
        <f t="shared" si="21"/>
        <v>D.03</v>
      </c>
      <c r="F48" s="12" t="str">
        <f t="shared" si="21"/>
        <v>D.04</v>
      </c>
      <c r="G48" s="12" t="str">
        <f t="shared" si="21"/>
        <v>D.05</v>
      </c>
      <c r="H48" s="12" t="str">
        <f t="shared" si="21"/>
        <v>D.06</v>
      </c>
      <c r="I48" s="13" t="s">
        <v>21</v>
      </c>
    </row>
    <row r="49" spans="1:9" ht="9" customHeight="1" x14ac:dyDescent="0.3">
      <c r="C49" s="14" t="str">
        <f t="shared" ref="C49:H49" ca="1" si="22">IF(ISNA(C56),"B","W")</f>
        <v>W</v>
      </c>
      <c r="D49" s="15" t="str">
        <f t="shared" ca="1" si="22"/>
        <v>B</v>
      </c>
      <c r="E49" s="15" t="str">
        <f t="shared" ca="1" si="22"/>
        <v>W</v>
      </c>
      <c r="F49" s="15" t="str">
        <f t="shared" ca="1" si="22"/>
        <v>B</v>
      </c>
      <c r="G49" s="15" t="str">
        <f t="shared" ca="1" si="22"/>
        <v>B</v>
      </c>
      <c r="H49" s="15" t="str">
        <f t="shared" ca="1" si="22"/>
        <v>B</v>
      </c>
      <c r="I49" s="16"/>
    </row>
    <row r="50" spans="1:9" x14ac:dyDescent="0.3">
      <c r="B50" s="7" t="s">
        <v>22</v>
      </c>
      <c r="C50" s="17" t="str">
        <f t="shared" ref="C50:H50" ca="1" si="23">IF(ISNA(C56),C57,C56)</f>
        <v>A.01</v>
      </c>
      <c r="D50" s="18" t="str">
        <f t="shared" ca="1" si="23"/>
        <v>B.02</v>
      </c>
      <c r="E50" s="18" t="str">
        <f t="shared" ca="1" si="23"/>
        <v>A.03</v>
      </c>
      <c r="F50" s="18" t="str">
        <f t="shared" ca="1" si="23"/>
        <v>C.04</v>
      </c>
      <c r="G50" s="18" t="str">
        <f t="shared" ca="1" si="23"/>
        <v>C.05</v>
      </c>
      <c r="H50" s="18" t="str">
        <f t="shared" ca="1" si="23"/>
        <v>B.06</v>
      </c>
      <c r="I50" s="19"/>
    </row>
    <row r="51" spans="1:9" ht="9" customHeight="1" x14ac:dyDescent="0.3">
      <c r="C51" s="20" t="str">
        <f t="shared" ref="C51:H51" ca="1" si="24">IF(ISNA(C58),"B","W")</f>
        <v>B</v>
      </c>
      <c r="D51" s="21" t="str">
        <f t="shared" ca="1" si="24"/>
        <v>W</v>
      </c>
      <c r="E51" s="21" t="str">
        <f t="shared" ca="1" si="24"/>
        <v>B</v>
      </c>
      <c r="F51" s="21" t="str">
        <f t="shared" ca="1" si="24"/>
        <v>B</v>
      </c>
      <c r="G51" s="21" t="str">
        <f t="shared" ca="1" si="24"/>
        <v>W</v>
      </c>
      <c r="H51" s="21" t="str">
        <f t="shared" ca="1" si="24"/>
        <v>W</v>
      </c>
      <c r="I51" s="16"/>
    </row>
    <row r="52" spans="1:9" x14ac:dyDescent="0.3">
      <c r="B52" s="7" t="s">
        <v>23</v>
      </c>
      <c r="C52" s="17" t="str">
        <f t="shared" ref="C52:H52" ca="1" si="25">IF(ISNA(C58),C59,C58)</f>
        <v>F.01</v>
      </c>
      <c r="D52" s="18" t="str">
        <f t="shared" ca="1" si="25"/>
        <v>F.02</v>
      </c>
      <c r="E52" s="18" t="str">
        <f t="shared" ca="1" si="25"/>
        <v>C.03</v>
      </c>
      <c r="F52" s="18" t="str">
        <f t="shared" ca="1" si="25"/>
        <v>A.04</v>
      </c>
      <c r="G52" s="18" t="str">
        <f t="shared" ca="1" si="25"/>
        <v>F.05</v>
      </c>
      <c r="H52" s="18" t="str">
        <f t="shared" ca="1" si="25"/>
        <v>C.06</v>
      </c>
      <c r="I52" s="19"/>
    </row>
    <row r="53" spans="1:9" ht="9" customHeight="1" x14ac:dyDescent="0.3">
      <c r="C53" s="20" t="str">
        <f t="shared" ref="C53:H53" ca="1" si="26">IF(ISNA(C60),"B","W")</f>
        <v>W</v>
      </c>
      <c r="D53" s="21" t="str">
        <f t="shared" ca="1" si="26"/>
        <v>W</v>
      </c>
      <c r="E53" s="21" t="str">
        <f t="shared" ca="1" si="26"/>
        <v>W</v>
      </c>
      <c r="F53" s="21" t="str">
        <f t="shared" ca="1" si="26"/>
        <v>W</v>
      </c>
      <c r="G53" s="21" t="str">
        <f t="shared" ca="1" si="26"/>
        <v>B</v>
      </c>
      <c r="H53" s="21" t="str">
        <f t="shared" ca="1" si="26"/>
        <v>B</v>
      </c>
      <c r="I53" s="16"/>
    </row>
    <row r="54" spans="1:9" ht="15.5" thickBot="1" x14ac:dyDescent="0.35">
      <c r="B54" s="7" t="s">
        <v>24</v>
      </c>
      <c r="C54" s="22" t="str">
        <f t="shared" ref="C54:H54" ca="1" si="27">IF(ISNA(C60),C61,C60)</f>
        <v>E.01</v>
      </c>
      <c r="D54" s="23" t="str">
        <f t="shared" ca="1" si="27"/>
        <v>E.02</v>
      </c>
      <c r="E54" s="23" t="str">
        <f t="shared" ca="1" si="27"/>
        <v>E.03</v>
      </c>
      <c r="F54" s="23" t="str">
        <f t="shared" ca="1" si="27"/>
        <v>F.04</v>
      </c>
      <c r="G54" s="23" t="str">
        <f t="shared" ca="1" si="27"/>
        <v>B.05</v>
      </c>
      <c r="H54" s="23" t="str">
        <f t="shared" ca="1" si="27"/>
        <v>A.06</v>
      </c>
      <c r="I54" s="24"/>
    </row>
    <row r="55" spans="1:9" ht="18" customHeight="1" thickBot="1" x14ac:dyDescent="0.35">
      <c r="B55" s="7" t="s">
        <v>21</v>
      </c>
      <c r="C55" s="25"/>
      <c r="D55" s="26"/>
      <c r="E55" s="26"/>
      <c r="F55" s="26"/>
      <c r="G55" s="26"/>
      <c r="H55" s="26"/>
      <c r="I55" s="27"/>
    </row>
    <row r="56" spans="1:9" ht="15.75" hidden="1" customHeight="1" x14ac:dyDescent="0.3">
      <c r="B56" s="7">
        <v>1</v>
      </c>
      <c r="C56" s="28" t="str">
        <f ca="1">VLOOKUP(C48,OFFSET(Pairings!$D$2,($B56-1)*gamesPerRound,0,gamesPerRound,2),2,FALSE)</f>
        <v>A.01</v>
      </c>
      <c r="D56" s="28" t="e">
        <f ca="1">VLOOKUP(D48,OFFSET(Pairings!$D$2,($B56-1)*gamesPerRound,0,gamesPerRound,2),2,FALSE)</f>
        <v>#N/A</v>
      </c>
      <c r="E56" s="28" t="str">
        <f ca="1">VLOOKUP(E48,OFFSET(Pairings!$D$2,($B56-1)*gamesPerRound,0,gamesPerRound,2),2,FALSE)</f>
        <v>A.03</v>
      </c>
      <c r="F56" s="28" t="e">
        <f ca="1">VLOOKUP(F48,OFFSET(Pairings!$D$2,($B56-1)*gamesPerRound,0,gamesPerRound,2),2,FALSE)</f>
        <v>#N/A</v>
      </c>
      <c r="G56" s="28" t="e">
        <f ca="1">VLOOKUP(G48,OFFSET(Pairings!$D$2,($B56-1)*gamesPerRound,0,gamesPerRound,2),2,FALSE)</f>
        <v>#N/A</v>
      </c>
      <c r="H56" s="28" t="e">
        <f ca="1">VLOOKUP(H48,OFFSET(Pairings!$D$2,($B56-1)*gamesPerRound,0,gamesPerRound,2),2,FALSE)</f>
        <v>#N/A</v>
      </c>
    </row>
    <row r="57" spans="1:9" ht="15.75" hidden="1" customHeight="1" x14ac:dyDescent="0.3">
      <c r="B57" s="7">
        <v>1</v>
      </c>
      <c r="C57" s="28" t="e">
        <f ca="1">VLOOKUP(C48,OFFSET(Pairings!$E$2,($B57-1)*gamesPerRound,0,gamesPerRound,4),4,FALSE)</f>
        <v>#N/A</v>
      </c>
      <c r="D57" s="28" t="str">
        <f ca="1">VLOOKUP(D48,OFFSET(Pairings!$E$2,($B57-1)*gamesPerRound,0,gamesPerRound,4),4,FALSE)</f>
        <v>B.02</v>
      </c>
      <c r="E57" s="28" t="e">
        <f ca="1">VLOOKUP(E48,OFFSET(Pairings!$E$2,($B57-1)*gamesPerRound,0,gamesPerRound,4),4,FALSE)</f>
        <v>#N/A</v>
      </c>
      <c r="F57" s="28" t="str">
        <f ca="1">VLOOKUP(F48,OFFSET(Pairings!$E$2,($B57-1)*gamesPerRound,0,gamesPerRound,4),4,FALSE)</f>
        <v>C.04</v>
      </c>
      <c r="G57" s="28" t="str">
        <f ca="1">VLOOKUP(G48,OFFSET(Pairings!$E$2,($B57-1)*gamesPerRound,0,gamesPerRound,4),4,FALSE)</f>
        <v>C.05</v>
      </c>
      <c r="H57" s="28" t="str">
        <f ca="1">VLOOKUP(H48,OFFSET(Pairings!$E$2,($B57-1)*gamesPerRound,0,gamesPerRound,4),4,FALSE)</f>
        <v>B.06</v>
      </c>
    </row>
    <row r="58" spans="1:9" ht="15.75" hidden="1" customHeight="1" x14ac:dyDescent="0.3">
      <c r="B58" s="7">
        <v>2</v>
      </c>
      <c r="C58" s="28" t="e">
        <f ca="1">VLOOKUP(C48,OFFSET(Pairings!$D$2,($B58-1)*gamesPerRound,0,gamesPerRound,2),2,FALSE)</f>
        <v>#N/A</v>
      </c>
      <c r="D58" s="28" t="str">
        <f ca="1">VLOOKUP(D48,OFFSET(Pairings!$D$2,($B58-1)*gamesPerRound,0,gamesPerRound,2),2,FALSE)</f>
        <v>F.02</v>
      </c>
      <c r="E58" s="28" t="e">
        <f ca="1">VLOOKUP(E48,OFFSET(Pairings!$D$2,($B58-1)*gamesPerRound,0,gamesPerRound,2),2,FALSE)</f>
        <v>#N/A</v>
      </c>
      <c r="F58" s="28" t="e">
        <f ca="1">VLOOKUP(F48,OFFSET(Pairings!$D$2,($B58-1)*gamesPerRound,0,gamesPerRound,2),2,FALSE)</f>
        <v>#N/A</v>
      </c>
      <c r="G58" s="28" t="str">
        <f ca="1">VLOOKUP(G48,OFFSET(Pairings!$D$2,($B58-1)*gamesPerRound,0,gamesPerRound,2),2,FALSE)</f>
        <v>F.05</v>
      </c>
      <c r="H58" s="28" t="str">
        <f ca="1">VLOOKUP(H48,OFFSET(Pairings!$D$2,($B58-1)*gamesPerRound,0,gamesPerRound,2),2,FALSE)</f>
        <v>C.06</v>
      </c>
    </row>
    <row r="59" spans="1:9" ht="15.75" hidden="1" customHeight="1" x14ac:dyDescent="0.3">
      <c r="B59" s="7">
        <v>2</v>
      </c>
      <c r="C59" s="28" t="str">
        <f ca="1">VLOOKUP(C48,OFFSET(Pairings!$E$2,($B59-1)*gamesPerRound,0,gamesPerRound,4),4,FALSE)</f>
        <v>F.01</v>
      </c>
      <c r="D59" s="28" t="e">
        <f ca="1">VLOOKUP(D48,OFFSET(Pairings!$E$2,($B59-1)*gamesPerRound,0,gamesPerRound,4),4,FALSE)</f>
        <v>#N/A</v>
      </c>
      <c r="E59" s="28" t="str">
        <f ca="1">VLOOKUP(E48,OFFSET(Pairings!$E$2,($B59-1)*gamesPerRound,0,gamesPerRound,4),4,FALSE)</f>
        <v>C.03</v>
      </c>
      <c r="F59" s="28" t="str">
        <f ca="1">VLOOKUP(F48,OFFSET(Pairings!$E$2,($B59-1)*gamesPerRound,0,gamesPerRound,4),4,FALSE)</f>
        <v>A.04</v>
      </c>
      <c r="G59" s="28" t="e">
        <f ca="1">VLOOKUP(G48,OFFSET(Pairings!$E$2,($B59-1)*gamesPerRound,0,gamesPerRound,4),4,FALSE)</f>
        <v>#N/A</v>
      </c>
      <c r="H59" s="28" t="e">
        <f ca="1">VLOOKUP(H48,OFFSET(Pairings!$E$2,($B59-1)*gamesPerRound,0,gamesPerRound,4),4,FALSE)</f>
        <v>#N/A</v>
      </c>
    </row>
    <row r="60" spans="1:9" ht="15.65" hidden="1" customHeight="1" x14ac:dyDescent="0.3">
      <c r="B60" s="7">
        <v>3</v>
      </c>
      <c r="C60" s="28" t="str">
        <f ca="1">VLOOKUP(C48,OFFSET(Pairings!$D$2,($B60-1)*gamesPerRound,0,gamesPerRound,2),2,FALSE)</f>
        <v>E.01</v>
      </c>
      <c r="D60" s="28" t="str">
        <f ca="1">VLOOKUP(D48,OFFSET(Pairings!$D$2,($B60-1)*gamesPerRound,0,gamesPerRound,2),2,FALSE)</f>
        <v>E.02</v>
      </c>
      <c r="E60" s="28" t="str">
        <f ca="1">VLOOKUP(E48,OFFSET(Pairings!$D$2,($B60-1)*gamesPerRound,0,gamesPerRound,2),2,FALSE)</f>
        <v>E.03</v>
      </c>
      <c r="F60" s="28" t="str">
        <f ca="1">VLOOKUP(F48,OFFSET(Pairings!$D$2,($B60-1)*gamesPerRound,0,gamesPerRound,2),2,FALSE)</f>
        <v>F.04</v>
      </c>
      <c r="G60" s="28" t="e">
        <f ca="1">VLOOKUP(G48,OFFSET(Pairings!$D$2,($B60-1)*gamesPerRound,0,gamesPerRound,2),2,FALSE)</f>
        <v>#N/A</v>
      </c>
      <c r="H60" s="28" t="e">
        <f ca="1">VLOOKUP(H48,OFFSET(Pairings!$D$2,($B60-1)*gamesPerRound,0,gamesPerRound,2),2,FALSE)</f>
        <v>#N/A</v>
      </c>
    </row>
    <row r="61" spans="1:9" ht="15.65" hidden="1" customHeight="1" x14ac:dyDescent="0.3">
      <c r="B61" s="7">
        <v>3</v>
      </c>
      <c r="C61" s="28" t="e">
        <f ca="1">VLOOKUP(C48,OFFSET(Pairings!$E$2,($B61-1)*gamesPerRound,0,gamesPerRound,4),4,FALSE)</f>
        <v>#N/A</v>
      </c>
      <c r="D61" s="28" t="e">
        <f ca="1">VLOOKUP(D48,OFFSET(Pairings!$E$2,($B61-1)*gamesPerRound,0,gamesPerRound,4),4,FALSE)</f>
        <v>#N/A</v>
      </c>
      <c r="E61" s="28" t="e">
        <f ca="1">VLOOKUP(E48,OFFSET(Pairings!$E$2,($B61-1)*gamesPerRound,0,gamesPerRound,4),4,FALSE)</f>
        <v>#N/A</v>
      </c>
      <c r="F61" s="28" t="e">
        <f ca="1">VLOOKUP(F48,OFFSET(Pairings!$E$2,($B61-1)*gamesPerRound,0,gamesPerRound,4),4,FALSE)</f>
        <v>#N/A</v>
      </c>
      <c r="G61" s="28" t="str">
        <f ca="1">VLOOKUP(G48,OFFSET(Pairings!$E$2,($B61-1)*gamesPerRound,0,gamesPerRound,4),4,FALSE)</f>
        <v>B.05</v>
      </c>
      <c r="H61" s="28" t="str">
        <f ca="1">VLOOKUP(H48,OFFSET(Pairings!$E$2,($B61-1)*gamesPerRound,0,gamesPerRound,4),4,FALSE)</f>
        <v>A.06</v>
      </c>
    </row>
    <row r="62" spans="1:9" ht="18" customHeight="1" thickBot="1" x14ac:dyDescent="0.35"/>
    <row r="63" spans="1:9" s="9" customFormat="1" ht="15.5" thickBot="1" x14ac:dyDescent="0.35">
      <c r="A63" s="9" t="s">
        <v>11</v>
      </c>
      <c r="B63" s="10">
        <f>VLOOKUP(A63,TeamLookup,2,FALSE)</f>
        <v>0</v>
      </c>
      <c r="C63" s="11" t="str">
        <f t="shared" ref="C63:H63" si="28">$A63&amp;"."&amp;TEXT(C$1,"00")</f>
        <v>E.01</v>
      </c>
      <c r="D63" s="12" t="str">
        <f t="shared" si="28"/>
        <v>E.02</v>
      </c>
      <c r="E63" s="12" t="str">
        <f t="shared" si="28"/>
        <v>E.03</v>
      </c>
      <c r="F63" s="12" t="str">
        <f t="shared" si="28"/>
        <v>E.04</v>
      </c>
      <c r="G63" s="12" t="str">
        <f t="shared" si="28"/>
        <v>E.05</v>
      </c>
      <c r="H63" s="12" t="str">
        <f t="shared" si="28"/>
        <v>E.06</v>
      </c>
      <c r="I63" s="13" t="s">
        <v>21</v>
      </c>
    </row>
    <row r="64" spans="1:9" ht="9" customHeight="1" x14ac:dyDescent="0.3">
      <c r="C64" s="14" t="str">
        <f t="shared" ref="C64:H64" ca="1" si="29">IF(ISNA(C71),"B","W")</f>
        <v>W</v>
      </c>
      <c r="D64" s="15" t="str">
        <f t="shared" ca="1" si="29"/>
        <v>W</v>
      </c>
      <c r="E64" s="15" t="str">
        <f t="shared" ca="1" si="29"/>
        <v>B</v>
      </c>
      <c r="F64" s="15" t="str">
        <f t="shared" ca="1" si="29"/>
        <v>B</v>
      </c>
      <c r="G64" s="15" t="str">
        <f t="shared" ca="1" si="29"/>
        <v>W</v>
      </c>
      <c r="H64" s="15" t="str">
        <f t="shared" ca="1" si="29"/>
        <v>W</v>
      </c>
      <c r="I64" s="16"/>
    </row>
    <row r="65" spans="1:9" x14ac:dyDescent="0.3">
      <c r="B65" s="7" t="s">
        <v>22</v>
      </c>
      <c r="C65" s="17" t="str">
        <f t="shared" ref="C65:H65" ca="1" si="30">IF(ISNA(C71),C72,C71)</f>
        <v>C.01</v>
      </c>
      <c r="D65" s="18" t="str">
        <f t="shared" ca="1" si="30"/>
        <v>A.02</v>
      </c>
      <c r="E65" s="18" t="str">
        <f t="shared" ca="1" si="30"/>
        <v>C.03</v>
      </c>
      <c r="F65" s="18" t="str">
        <f t="shared" ca="1" si="30"/>
        <v>F.04</v>
      </c>
      <c r="G65" s="18" t="str">
        <f t="shared" ca="1" si="30"/>
        <v>F.05</v>
      </c>
      <c r="H65" s="18" t="str">
        <f t="shared" ca="1" si="30"/>
        <v>F.06</v>
      </c>
      <c r="I65" s="19"/>
    </row>
    <row r="66" spans="1:9" ht="9" customHeight="1" x14ac:dyDescent="0.3">
      <c r="C66" s="20" t="str">
        <f t="shared" ref="C66:H66" ca="1" si="31">IF(ISNA(C73),"B","W")</f>
        <v>B</v>
      </c>
      <c r="D66" s="21" t="str">
        <f t="shared" ca="1" si="31"/>
        <v>W</v>
      </c>
      <c r="E66" s="21" t="str">
        <f t="shared" ca="1" si="31"/>
        <v>W</v>
      </c>
      <c r="F66" s="21" t="str">
        <f t="shared" ca="1" si="31"/>
        <v>B</v>
      </c>
      <c r="G66" s="21" t="str">
        <f t="shared" ca="1" si="31"/>
        <v>B</v>
      </c>
      <c r="H66" s="21" t="str">
        <f t="shared" ca="1" si="31"/>
        <v>W</v>
      </c>
      <c r="I66" s="16"/>
    </row>
    <row r="67" spans="1:9" x14ac:dyDescent="0.3">
      <c r="B67" s="7" t="s">
        <v>23</v>
      </c>
      <c r="C67" s="17" t="str">
        <f t="shared" ref="C67:H67" ca="1" si="32">IF(ISNA(C73),C74,C73)</f>
        <v>A.01</v>
      </c>
      <c r="D67" s="18" t="str">
        <f t="shared" ca="1" si="32"/>
        <v>B.02</v>
      </c>
      <c r="E67" s="18" t="str">
        <f t="shared" ca="1" si="32"/>
        <v>B.03</v>
      </c>
      <c r="F67" s="18" t="str">
        <f t="shared" ca="1" si="32"/>
        <v>C.04</v>
      </c>
      <c r="G67" s="18" t="str">
        <f t="shared" ca="1" si="32"/>
        <v>A.05</v>
      </c>
      <c r="H67" s="18" t="str">
        <f t="shared" ca="1" si="32"/>
        <v>A.06</v>
      </c>
      <c r="I67" s="19"/>
    </row>
    <row r="68" spans="1:9" ht="9" customHeight="1" x14ac:dyDescent="0.3">
      <c r="C68" s="20" t="str">
        <f t="shared" ref="C68:H68" ca="1" si="33">IF(ISNA(C75),"B","W")</f>
        <v>B</v>
      </c>
      <c r="D68" s="21" t="str">
        <f t="shared" ca="1" si="33"/>
        <v>B</v>
      </c>
      <c r="E68" s="21" t="str">
        <f t="shared" ca="1" si="33"/>
        <v>B</v>
      </c>
      <c r="F68" s="21" t="str">
        <f t="shared" ca="1" si="33"/>
        <v>W</v>
      </c>
      <c r="G68" s="21" t="str">
        <f t="shared" ca="1" si="33"/>
        <v>W</v>
      </c>
      <c r="H68" s="21" t="str">
        <f t="shared" ca="1" si="33"/>
        <v>B</v>
      </c>
      <c r="I68" s="16"/>
    </row>
    <row r="69" spans="1:9" ht="15.5" thickBot="1" x14ac:dyDescent="0.35">
      <c r="B69" s="7" t="s">
        <v>24</v>
      </c>
      <c r="C69" s="22" t="str">
        <f t="shared" ref="C69:H69" ca="1" si="34">IF(ISNA(C75),C76,C75)</f>
        <v>D.01</v>
      </c>
      <c r="D69" s="23" t="str">
        <f t="shared" ca="1" si="34"/>
        <v>D.02</v>
      </c>
      <c r="E69" s="23" t="str">
        <f t="shared" ca="1" si="34"/>
        <v>D.03</v>
      </c>
      <c r="F69" s="23" t="str">
        <f t="shared" ca="1" si="34"/>
        <v>B.04</v>
      </c>
      <c r="G69" s="23" t="str">
        <f t="shared" ca="1" si="34"/>
        <v>C.05</v>
      </c>
      <c r="H69" s="23" t="str">
        <f t="shared" ca="1" si="34"/>
        <v>B.06</v>
      </c>
      <c r="I69" s="24"/>
    </row>
    <row r="70" spans="1:9" ht="15.65" customHeight="1" thickBot="1" x14ac:dyDescent="0.35">
      <c r="B70" s="7" t="s">
        <v>21</v>
      </c>
      <c r="C70" s="25"/>
      <c r="D70" s="26"/>
      <c r="E70" s="26"/>
      <c r="F70" s="26"/>
      <c r="G70" s="26"/>
      <c r="H70" s="26"/>
      <c r="I70" s="27"/>
    </row>
    <row r="71" spans="1:9" ht="15.65" hidden="1" customHeight="1" x14ac:dyDescent="0.3">
      <c r="B71" s="7">
        <v>1</v>
      </c>
      <c r="C71" s="28" t="str">
        <f ca="1">VLOOKUP(C63,OFFSET(Pairings!$D$2,($B71-1)*gamesPerRound,0,gamesPerRound,2),2,FALSE)</f>
        <v>C.01</v>
      </c>
      <c r="D71" s="28" t="str">
        <f ca="1">VLOOKUP(D63,OFFSET(Pairings!$D$2,($B71-1)*gamesPerRound,0,gamesPerRound,2),2,FALSE)</f>
        <v>A.02</v>
      </c>
      <c r="E71" s="28" t="e">
        <f ca="1">VLOOKUP(E63,OFFSET(Pairings!$D$2,($B71-1)*gamesPerRound,0,gamesPerRound,2),2,FALSE)</f>
        <v>#N/A</v>
      </c>
      <c r="F71" s="28" t="e">
        <f ca="1">VLOOKUP(F63,OFFSET(Pairings!$D$2,($B71-1)*gamesPerRound,0,gamesPerRound,2),2,FALSE)</f>
        <v>#N/A</v>
      </c>
      <c r="G71" s="28" t="str">
        <f ca="1">VLOOKUP(G63,OFFSET(Pairings!$D$2,($B71-1)*gamesPerRound,0,gamesPerRound,2),2,FALSE)</f>
        <v>F.05</v>
      </c>
      <c r="H71" s="28" t="str">
        <f ca="1">VLOOKUP(H63,OFFSET(Pairings!$D$2,($B71-1)*gamesPerRound,0,gamesPerRound,2),2,FALSE)</f>
        <v>F.06</v>
      </c>
    </row>
    <row r="72" spans="1:9" ht="15.65" hidden="1" customHeight="1" x14ac:dyDescent="0.3">
      <c r="B72" s="7">
        <v>1</v>
      </c>
      <c r="C72" s="28" t="e">
        <f ca="1">VLOOKUP(C63,OFFSET(Pairings!$E$2,($B72-1)*gamesPerRound,0,gamesPerRound,4),4,FALSE)</f>
        <v>#N/A</v>
      </c>
      <c r="D72" s="28" t="e">
        <f ca="1">VLOOKUP(D63,OFFSET(Pairings!$E$2,($B72-1)*gamesPerRound,0,gamesPerRound,4),4,FALSE)</f>
        <v>#N/A</v>
      </c>
      <c r="E72" s="28" t="str">
        <f ca="1">VLOOKUP(E63,OFFSET(Pairings!$E$2,($B72-1)*gamesPerRound,0,gamesPerRound,4),4,FALSE)</f>
        <v>C.03</v>
      </c>
      <c r="F72" s="28" t="str">
        <f ca="1">VLOOKUP(F63,OFFSET(Pairings!$E$2,($B72-1)*gamesPerRound,0,gamesPerRound,4),4,FALSE)</f>
        <v>F.04</v>
      </c>
      <c r="G72" s="28" t="e">
        <f ca="1">VLOOKUP(G63,OFFSET(Pairings!$E$2,($B72-1)*gamesPerRound,0,gamesPerRound,4),4,FALSE)</f>
        <v>#N/A</v>
      </c>
      <c r="H72" s="28" t="e">
        <f ca="1">VLOOKUP(H63,OFFSET(Pairings!$E$2,($B72-1)*gamesPerRound,0,gamesPerRound,4),4,FALSE)</f>
        <v>#N/A</v>
      </c>
    </row>
    <row r="73" spans="1:9" ht="15.65" hidden="1" customHeight="1" x14ac:dyDescent="0.3">
      <c r="B73" s="7">
        <v>2</v>
      </c>
      <c r="C73" s="28" t="e">
        <f ca="1">VLOOKUP(C63,OFFSET(Pairings!$D$2,($B73-1)*gamesPerRound,0,gamesPerRound,2),2,FALSE)</f>
        <v>#N/A</v>
      </c>
      <c r="D73" s="28" t="str">
        <f ca="1">VLOOKUP(D63,OFFSET(Pairings!$D$2,($B73-1)*gamesPerRound,0,gamesPerRound,2),2,FALSE)</f>
        <v>B.02</v>
      </c>
      <c r="E73" s="28" t="str">
        <f ca="1">VLOOKUP(E63,OFFSET(Pairings!$D$2,($B73-1)*gamesPerRound,0,gamesPerRound,2),2,FALSE)</f>
        <v>B.03</v>
      </c>
      <c r="F73" s="28" t="e">
        <f ca="1">VLOOKUP(F63,OFFSET(Pairings!$D$2,($B73-1)*gamesPerRound,0,gamesPerRound,2),2,FALSE)</f>
        <v>#N/A</v>
      </c>
      <c r="G73" s="28" t="e">
        <f ca="1">VLOOKUP(G63,OFFSET(Pairings!$D$2,($B73-1)*gamesPerRound,0,gamesPerRound,2),2,FALSE)</f>
        <v>#N/A</v>
      </c>
      <c r="H73" s="28" t="str">
        <f ca="1">VLOOKUP(H63,OFFSET(Pairings!$D$2,($B73-1)*gamesPerRound,0,gamesPerRound,2),2,FALSE)</f>
        <v>A.06</v>
      </c>
    </row>
    <row r="74" spans="1:9" ht="15.65" hidden="1" customHeight="1" x14ac:dyDescent="0.3">
      <c r="B74" s="7">
        <v>2</v>
      </c>
      <c r="C74" s="28" t="str">
        <f ca="1">VLOOKUP(C63,OFFSET(Pairings!$E$2,($B74-1)*gamesPerRound,0,gamesPerRound,4),4,FALSE)</f>
        <v>A.01</v>
      </c>
      <c r="D74" s="28" t="e">
        <f ca="1">VLOOKUP(D63,OFFSET(Pairings!$E$2,($B74-1)*gamesPerRound,0,gamesPerRound,4),4,FALSE)</f>
        <v>#N/A</v>
      </c>
      <c r="E74" s="28" t="e">
        <f ca="1">VLOOKUP(E63,OFFSET(Pairings!$E$2,($B74-1)*gamesPerRound,0,gamesPerRound,4),4,FALSE)</f>
        <v>#N/A</v>
      </c>
      <c r="F74" s="28" t="str">
        <f ca="1">VLOOKUP(F63,OFFSET(Pairings!$E$2,($B74-1)*gamesPerRound,0,gamesPerRound,4),4,FALSE)</f>
        <v>C.04</v>
      </c>
      <c r="G74" s="28" t="str">
        <f ca="1">VLOOKUP(G63,OFFSET(Pairings!$E$2,($B74-1)*gamesPerRound,0,gamesPerRound,4),4,FALSE)</f>
        <v>A.05</v>
      </c>
      <c r="H74" s="28" t="e">
        <f ca="1">VLOOKUP(H63,OFFSET(Pairings!$E$2,($B74-1)*gamesPerRound,0,gamesPerRound,4),4,FALSE)</f>
        <v>#N/A</v>
      </c>
    </row>
    <row r="75" spans="1:9" ht="15.65" hidden="1" customHeight="1" x14ac:dyDescent="0.3">
      <c r="B75" s="7">
        <v>3</v>
      </c>
      <c r="C75" s="28" t="e">
        <f ca="1">VLOOKUP(C63,OFFSET(Pairings!$D$2,($B75-1)*gamesPerRound,0,gamesPerRound,2),2,FALSE)</f>
        <v>#N/A</v>
      </c>
      <c r="D75" s="28" t="e">
        <f ca="1">VLOOKUP(D63,OFFSET(Pairings!$D$2,($B75-1)*gamesPerRound,0,gamesPerRound,2),2,FALSE)</f>
        <v>#N/A</v>
      </c>
      <c r="E75" s="28" t="e">
        <f ca="1">VLOOKUP(E63,OFFSET(Pairings!$D$2,($B75-1)*gamesPerRound,0,gamesPerRound,2),2,FALSE)</f>
        <v>#N/A</v>
      </c>
      <c r="F75" s="28" t="str">
        <f ca="1">VLOOKUP(F63,OFFSET(Pairings!$D$2,($B75-1)*gamesPerRound,0,gamesPerRound,2),2,FALSE)</f>
        <v>B.04</v>
      </c>
      <c r="G75" s="28" t="str">
        <f ca="1">VLOOKUP(G63,OFFSET(Pairings!$D$2,($B75-1)*gamesPerRound,0,gamesPerRound,2),2,FALSE)</f>
        <v>C.05</v>
      </c>
      <c r="H75" s="28" t="e">
        <f ca="1">VLOOKUP(H63,OFFSET(Pairings!$D$2,($B75-1)*gamesPerRound,0,gamesPerRound,2),2,FALSE)</f>
        <v>#N/A</v>
      </c>
    </row>
    <row r="76" spans="1:9" ht="15.65" hidden="1" customHeight="1" x14ac:dyDescent="0.3">
      <c r="B76" s="7">
        <v>3</v>
      </c>
      <c r="C76" s="28" t="str">
        <f ca="1">VLOOKUP(C63,OFFSET(Pairings!$E$2,($B76-1)*gamesPerRound,0,gamesPerRound,4),4,FALSE)</f>
        <v>D.01</v>
      </c>
      <c r="D76" s="28" t="str">
        <f ca="1">VLOOKUP(D63,OFFSET(Pairings!$E$2,($B76-1)*gamesPerRound,0,gamesPerRound,4),4,FALSE)</f>
        <v>D.02</v>
      </c>
      <c r="E76" s="28" t="str">
        <f ca="1">VLOOKUP(E63,OFFSET(Pairings!$E$2,($B76-1)*gamesPerRound,0,gamesPerRound,4),4,FALSE)</f>
        <v>D.03</v>
      </c>
      <c r="F76" s="28" t="e">
        <f ca="1">VLOOKUP(F63,OFFSET(Pairings!$E$2,($B76-1)*gamesPerRound,0,gamesPerRound,4),4,FALSE)</f>
        <v>#N/A</v>
      </c>
      <c r="G76" s="28" t="e">
        <f ca="1">VLOOKUP(G63,OFFSET(Pairings!$E$2,($B76-1)*gamesPerRound,0,gamesPerRound,4),4,FALSE)</f>
        <v>#N/A</v>
      </c>
      <c r="H76" s="28" t="str">
        <f ca="1">VLOOKUP(H63,OFFSET(Pairings!$E$2,($B76-1)*gamesPerRound,0,gamesPerRound,4),4,FALSE)</f>
        <v>B.06</v>
      </c>
    </row>
    <row r="77" spans="1:9" ht="17.5" customHeight="1" thickBot="1" x14ac:dyDescent="0.35"/>
    <row r="78" spans="1:9" s="9" customFormat="1" ht="15.5" thickBot="1" x14ac:dyDescent="0.35">
      <c r="A78" s="9" t="s">
        <v>12</v>
      </c>
      <c r="B78" s="10">
        <f>VLOOKUP(A78,TeamLookup,2,FALSE)</f>
        <v>0</v>
      </c>
      <c r="C78" s="11" t="str">
        <f t="shared" ref="C78:H78" si="35">$A78&amp;"."&amp;TEXT(C$1,"00")</f>
        <v>F.01</v>
      </c>
      <c r="D78" s="12" t="str">
        <f t="shared" si="35"/>
        <v>F.02</v>
      </c>
      <c r="E78" s="12" t="str">
        <f t="shared" si="35"/>
        <v>F.03</v>
      </c>
      <c r="F78" s="12" t="str">
        <f t="shared" si="35"/>
        <v>F.04</v>
      </c>
      <c r="G78" s="12" t="str">
        <f t="shared" si="35"/>
        <v>F.05</v>
      </c>
      <c r="H78" s="12" t="str">
        <f t="shared" si="35"/>
        <v>F.06</v>
      </c>
      <c r="I78" s="13" t="s">
        <v>21</v>
      </c>
    </row>
    <row r="79" spans="1:9" ht="9" customHeight="1" x14ac:dyDescent="0.3">
      <c r="C79" s="14" t="str">
        <f t="shared" ref="C79:H79" ca="1" si="36">IF(ISNA(C86),"B","W")</f>
        <v>B</v>
      </c>
      <c r="D79" s="15" t="str">
        <f t="shared" ca="1" si="36"/>
        <v>W</v>
      </c>
      <c r="E79" s="15" t="str">
        <f t="shared" ca="1" si="36"/>
        <v>W</v>
      </c>
      <c r="F79" s="15" t="str">
        <f t="shared" ca="1" si="36"/>
        <v>W</v>
      </c>
      <c r="G79" s="15" t="str">
        <f t="shared" ca="1" si="36"/>
        <v>B</v>
      </c>
      <c r="H79" s="15" t="str">
        <f t="shared" ca="1" si="36"/>
        <v>B</v>
      </c>
      <c r="I79" s="16"/>
    </row>
    <row r="80" spans="1:9" x14ac:dyDescent="0.3">
      <c r="B80" s="7" t="s">
        <v>22</v>
      </c>
      <c r="C80" s="17" t="str">
        <f t="shared" ref="C80:H80" ca="1" si="37">IF(ISNA(C86),C87,C86)</f>
        <v>B.01</v>
      </c>
      <c r="D80" s="18" t="str">
        <f t="shared" ca="1" si="37"/>
        <v>C.02</v>
      </c>
      <c r="E80" s="18" t="str">
        <f t="shared" ca="1" si="37"/>
        <v>B.03</v>
      </c>
      <c r="F80" s="18" t="str">
        <f t="shared" ca="1" si="37"/>
        <v>E.04</v>
      </c>
      <c r="G80" s="18" t="str">
        <f t="shared" ca="1" si="37"/>
        <v>E.05</v>
      </c>
      <c r="H80" s="18" t="str">
        <f t="shared" ca="1" si="37"/>
        <v>E.06</v>
      </c>
      <c r="I80" s="19"/>
    </row>
    <row r="81" spans="1:9" ht="9" customHeight="1" x14ac:dyDescent="0.3">
      <c r="C81" s="20" t="str">
        <f t="shared" ref="C81:H81" ca="1" si="38">IF(ISNA(C88),"B","W")</f>
        <v>W</v>
      </c>
      <c r="D81" s="21" t="str">
        <f t="shared" ca="1" si="38"/>
        <v>B</v>
      </c>
      <c r="E81" s="21" t="str">
        <f t="shared" ca="1" si="38"/>
        <v>B</v>
      </c>
      <c r="F81" s="21" t="str">
        <f t="shared" ca="1" si="38"/>
        <v>B</v>
      </c>
      <c r="G81" s="21" t="str">
        <f t="shared" ca="1" si="38"/>
        <v>B</v>
      </c>
      <c r="H81" s="21" t="str">
        <f t="shared" ca="1" si="38"/>
        <v>W</v>
      </c>
      <c r="I81" s="16"/>
    </row>
    <row r="82" spans="1:9" x14ac:dyDescent="0.3">
      <c r="B82" s="7" t="s">
        <v>23</v>
      </c>
      <c r="C82" s="17" t="str">
        <f t="shared" ref="C82:H82" ca="1" si="39">IF(ISNA(C88),C89,C88)</f>
        <v>D.01</v>
      </c>
      <c r="D82" s="18" t="str">
        <f t="shared" ca="1" si="39"/>
        <v>D.02</v>
      </c>
      <c r="E82" s="18" t="str">
        <f t="shared" ca="1" si="39"/>
        <v>A.03</v>
      </c>
      <c r="F82" s="18" t="str">
        <f t="shared" ca="1" si="39"/>
        <v>B.04</v>
      </c>
      <c r="G82" s="18" t="str">
        <f t="shared" ca="1" si="39"/>
        <v>D.05</v>
      </c>
      <c r="H82" s="18" t="str">
        <f t="shared" ca="1" si="39"/>
        <v>B.06</v>
      </c>
      <c r="I82" s="19"/>
    </row>
    <row r="83" spans="1:9" ht="9" customHeight="1" x14ac:dyDescent="0.3">
      <c r="C83" s="20" t="str">
        <f t="shared" ref="C83:H83" ca="1" si="40">IF(ISNA(C90),"B","W")</f>
        <v>W</v>
      </c>
      <c r="D83" s="21" t="str">
        <f t="shared" ca="1" si="40"/>
        <v>W</v>
      </c>
      <c r="E83" s="21" t="str">
        <f t="shared" ca="1" si="40"/>
        <v>W</v>
      </c>
      <c r="F83" s="21" t="str">
        <f t="shared" ca="1" si="40"/>
        <v>B</v>
      </c>
      <c r="G83" s="21" t="str">
        <f t="shared" ca="1" si="40"/>
        <v>W</v>
      </c>
      <c r="H83" s="21" t="str">
        <f t="shared" ca="1" si="40"/>
        <v>B</v>
      </c>
      <c r="I83" s="16"/>
    </row>
    <row r="84" spans="1:9" ht="15.5" thickBot="1" x14ac:dyDescent="0.35">
      <c r="B84" s="7" t="s">
        <v>24</v>
      </c>
      <c r="C84" s="22" t="str">
        <f t="shared" ref="C84:H84" ca="1" si="41">IF(ISNA(C90),C91,C90)</f>
        <v>C.01</v>
      </c>
      <c r="D84" s="23" t="str">
        <f t="shared" ca="1" si="41"/>
        <v>A.02</v>
      </c>
      <c r="E84" s="23" t="str">
        <f t="shared" ca="1" si="41"/>
        <v>C.03</v>
      </c>
      <c r="F84" s="23" t="str">
        <f t="shared" ca="1" si="41"/>
        <v>D.04</v>
      </c>
      <c r="G84" s="23" t="str">
        <f t="shared" ca="1" si="41"/>
        <v>A.05</v>
      </c>
      <c r="H84" s="23" t="str">
        <f t="shared" ca="1" si="41"/>
        <v>C.06</v>
      </c>
      <c r="I84" s="24"/>
    </row>
    <row r="85" spans="1:9" ht="18" customHeight="1" thickBot="1" x14ac:dyDescent="0.35">
      <c r="B85" s="7" t="s">
        <v>21</v>
      </c>
      <c r="C85" s="25"/>
      <c r="D85" s="26"/>
      <c r="E85" s="26"/>
      <c r="F85" s="26"/>
      <c r="G85" s="26"/>
      <c r="H85" s="26"/>
      <c r="I85" s="27"/>
    </row>
    <row r="86" spans="1:9" ht="15.75" hidden="1" customHeight="1" x14ac:dyDescent="0.3">
      <c r="B86" s="7">
        <v>1</v>
      </c>
      <c r="C86" s="28" t="e">
        <f ca="1">VLOOKUP(C78,OFFSET(Pairings!$D$2,($B86-1)*gamesPerRound,0,gamesPerRound,2),2,FALSE)</f>
        <v>#N/A</v>
      </c>
      <c r="D86" s="28" t="str">
        <f ca="1">VLOOKUP(D78,OFFSET(Pairings!$D$2,($B86-1)*gamesPerRound,0,gamesPerRound,2),2,FALSE)</f>
        <v>C.02</v>
      </c>
      <c r="E86" s="28" t="str">
        <f ca="1">VLOOKUP(E78,OFFSET(Pairings!$D$2,($B86-1)*gamesPerRound,0,gamesPerRound,2),2,FALSE)</f>
        <v>B.03</v>
      </c>
      <c r="F86" s="28" t="str">
        <f ca="1">VLOOKUP(F78,OFFSET(Pairings!$D$2,($B86-1)*gamesPerRound,0,gamesPerRound,2),2,FALSE)</f>
        <v>E.04</v>
      </c>
      <c r="G86" s="28" t="e">
        <f ca="1">VLOOKUP(G78,OFFSET(Pairings!$D$2,($B86-1)*gamesPerRound,0,gamesPerRound,2),2,FALSE)</f>
        <v>#N/A</v>
      </c>
      <c r="H86" s="28" t="e">
        <f ca="1">VLOOKUP(H78,OFFSET(Pairings!$D$2,($B86-1)*gamesPerRound,0,gamesPerRound,2),2,FALSE)</f>
        <v>#N/A</v>
      </c>
    </row>
    <row r="87" spans="1:9" ht="15.75" hidden="1" customHeight="1" x14ac:dyDescent="0.3">
      <c r="B87" s="7">
        <v>1</v>
      </c>
      <c r="C87" s="28" t="str">
        <f ca="1">VLOOKUP(C78,OFFSET(Pairings!$E$2,($B87-1)*gamesPerRound,0,gamesPerRound,4),4,FALSE)</f>
        <v>B.01</v>
      </c>
      <c r="D87" s="28" t="e">
        <f ca="1">VLOOKUP(D78,OFFSET(Pairings!$E$2,($B87-1)*gamesPerRound,0,gamesPerRound,4),4,FALSE)</f>
        <v>#N/A</v>
      </c>
      <c r="E87" s="28" t="e">
        <f ca="1">VLOOKUP(E78,OFFSET(Pairings!$E$2,($B87-1)*gamesPerRound,0,gamesPerRound,4),4,FALSE)</f>
        <v>#N/A</v>
      </c>
      <c r="F87" s="28" t="e">
        <f ca="1">VLOOKUP(F78,OFFSET(Pairings!$E$2,($B87-1)*gamesPerRound,0,gamesPerRound,4),4,FALSE)</f>
        <v>#N/A</v>
      </c>
      <c r="G87" s="28" t="str">
        <f ca="1">VLOOKUP(G78,OFFSET(Pairings!$E$2,($B87-1)*gamesPerRound,0,gamesPerRound,4),4,FALSE)</f>
        <v>E.05</v>
      </c>
      <c r="H87" s="28" t="str">
        <f ca="1">VLOOKUP(H78,OFFSET(Pairings!$E$2,($B87-1)*gamesPerRound,0,gamesPerRound,4),4,FALSE)</f>
        <v>E.06</v>
      </c>
    </row>
    <row r="88" spans="1:9" ht="15.75" hidden="1" customHeight="1" x14ac:dyDescent="0.3">
      <c r="B88" s="7">
        <v>2</v>
      </c>
      <c r="C88" s="28" t="str">
        <f ca="1">VLOOKUP(C78,OFFSET(Pairings!$D$2,($B88-1)*gamesPerRound,0,gamesPerRound,2),2,FALSE)</f>
        <v>D.01</v>
      </c>
      <c r="D88" s="28" t="e">
        <f ca="1">VLOOKUP(D78,OFFSET(Pairings!$D$2,($B88-1)*gamesPerRound,0,gamesPerRound,2),2,FALSE)</f>
        <v>#N/A</v>
      </c>
      <c r="E88" s="28" t="e">
        <f ca="1">VLOOKUP(E78,OFFSET(Pairings!$D$2,($B88-1)*gamesPerRound,0,gamesPerRound,2),2,FALSE)</f>
        <v>#N/A</v>
      </c>
      <c r="F88" s="28" t="e">
        <f ca="1">VLOOKUP(F78,OFFSET(Pairings!$D$2,($B88-1)*gamesPerRound,0,gamesPerRound,2),2,FALSE)</f>
        <v>#N/A</v>
      </c>
      <c r="G88" s="28" t="e">
        <f ca="1">VLOOKUP(G78,OFFSET(Pairings!$D$2,($B88-1)*gamesPerRound,0,gamesPerRound,2),2,FALSE)</f>
        <v>#N/A</v>
      </c>
      <c r="H88" s="28" t="str">
        <f ca="1">VLOOKUP(H78,OFFSET(Pairings!$D$2,($B88-1)*gamesPerRound,0,gamesPerRound,2),2,FALSE)</f>
        <v>B.06</v>
      </c>
    </row>
    <row r="89" spans="1:9" ht="15.75" hidden="1" customHeight="1" x14ac:dyDescent="0.3">
      <c r="B89" s="7">
        <v>2</v>
      </c>
      <c r="C89" s="28" t="e">
        <f ca="1">VLOOKUP(C78,OFFSET(Pairings!$E$2,($B89-1)*gamesPerRound,0,gamesPerRound,4),4,FALSE)</f>
        <v>#N/A</v>
      </c>
      <c r="D89" s="28" t="str">
        <f ca="1">VLOOKUP(D78,OFFSET(Pairings!$E$2,($B89-1)*gamesPerRound,0,gamesPerRound,4),4,FALSE)</f>
        <v>D.02</v>
      </c>
      <c r="E89" s="28" t="str">
        <f ca="1">VLOOKUP(E78,OFFSET(Pairings!$E$2,($B89-1)*gamesPerRound,0,gamesPerRound,4),4,FALSE)</f>
        <v>A.03</v>
      </c>
      <c r="F89" s="28" t="str">
        <f ca="1">VLOOKUP(F78,OFFSET(Pairings!$E$2,($B89-1)*gamesPerRound,0,gamesPerRound,4),4,FALSE)</f>
        <v>B.04</v>
      </c>
      <c r="G89" s="28" t="str">
        <f ca="1">VLOOKUP(G78,OFFSET(Pairings!$E$2,($B89-1)*gamesPerRound,0,gamesPerRound,4),4,FALSE)</f>
        <v>D.05</v>
      </c>
      <c r="H89" s="28" t="e">
        <f ca="1">VLOOKUP(H78,OFFSET(Pairings!$E$2,($B89-1)*gamesPerRound,0,gamesPerRound,4),4,FALSE)</f>
        <v>#N/A</v>
      </c>
    </row>
    <row r="90" spans="1:9" ht="15.65" hidden="1" customHeight="1" x14ac:dyDescent="0.3">
      <c r="B90" s="7">
        <v>3</v>
      </c>
      <c r="C90" s="28" t="str">
        <f ca="1">VLOOKUP(C78,OFFSET(Pairings!$D$2,($B90-1)*gamesPerRound,0,gamesPerRound,2),2,FALSE)</f>
        <v>C.01</v>
      </c>
      <c r="D90" s="28" t="str">
        <f ca="1">VLOOKUP(D78,OFFSET(Pairings!$D$2,($B90-1)*gamesPerRound,0,gamesPerRound,2),2,FALSE)</f>
        <v>A.02</v>
      </c>
      <c r="E90" s="28" t="str">
        <f ca="1">VLOOKUP(E78,OFFSET(Pairings!$D$2,($B90-1)*gamesPerRound,0,gamesPerRound,2),2,FALSE)</f>
        <v>C.03</v>
      </c>
      <c r="F90" s="28" t="e">
        <f ca="1">VLOOKUP(F78,OFFSET(Pairings!$D$2,($B90-1)*gamesPerRound,0,gamesPerRound,2),2,FALSE)</f>
        <v>#N/A</v>
      </c>
      <c r="G90" s="28" t="str">
        <f ca="1">VLOOKUP(G78,OFFSET(Pairings!$D$2,($B90-1)*gamesPerRound,0,gamesPerRound,2),2,FALSE)</f>
        <v>A.05</v>
      </c>
      <c r="H90" s="28" t="e">
        <f ca="1">VLOOKUP(H78,OFFSET(Pairings!$D$2,($B90-1)*gamesPerRound,0,gamesPerRound,2),2,FALSE)</f>
        <v>#N/A</v>
      </c>
    </row>
    <row r="91" spans="1:9" ht="15.65" hidden="1" customHeight="1" x14ac:dyDescent="0.3">
      <c r="B91" s="7">
        <v>3</v>
      </c>
      <c r="C91" s="28" t="e">
        <f ca="1">VLOOKUP(C78,OFFSET(Pairings!$E$2,($B91-1)*gamesPerRound,0,gamesPerRound,4),4,FALSE)</f>
        <v>#N/A</v>
      </c>
      <c r="D91" s="28" t="e">
        <f ca="1">VLOOKUP(D78,OFFSET(Pairings!$E$2,($B91-1)*gamesPerRound,0,gamesPerRound,4),4,FALSE)</f>
        <v>#N/A</v>
      </c>
      <c r="E91" s="28" t="e">
        <f ca="1">VLOOKUP(E78,OFFSET(Pairings!$E$2,($B91-1)*gamesPerRound,0,gamesPerRound,4),4,FALSE)</f>
        <v>#N/A</v>
      </c>
      <c r="F91" s="28" t="str">
        <f ca="1">VLOOKUP(F78,OFFSET(Pairings!$E$2,($B91-1)*gamesPerRound,0,gamesPerRound,4),4,FALSE)</f>
        <v>D.04</v>
      </c>
      <c r="G91" s="28" t="e">
        <f ca="1">VLOOKUP(G78,OFFSET(Pairings!$E$2,($B91-1)*gamesPerRound,0,gamesPerRound,4),4,FALSE)</f>
        <v>#N/A</v>
      </c>
      <c r="H91" s="28" t="str">
        <f ca="1">VLOOKUP(H78,OFFSET(Pairings!$E$2,($B91-1)*gamesPerRound,0,gamesPerRound,4),4,FALSE)</f>
        <v>C.06</v>
      </c>
    </row>
    <row r="92" spans="1:9" ht="18" customHeight="1" thickBot="1" x14ac:dyDescent="0.35"/>
    <row r="93" spans="1:9" s="9" customFormat="1" ht="15.5" thickBot="1" x14ac:dyDescent="0.35">
      <c r="A93" s="9" t="s">
        <v>13</v>
      </c>
      <c r="B93" s="10">
        <f>VLOOKUP(A93,TeamLookup,2,FALSE)</f>
        <v>0</v>
      </c>
      <c r="C93" s="11" t="str">
        <f t="shared" ref="C93:H93" si="42">$A93&amp;"."&amp;TEXT(C$1,"00")</f>
        <v>G.01</v>
      </c>
      <c r="D93" s="12" t="str">
        <f t="shared" si="42"/>
        <v>G.02</v>
      </c>
      <c r="E93" s="12" t="str">
        <f t="shared" si="42"/>
        <v>G.03</v>
      </c>
      <c r="F93" s="12" t="str">
        <f t="shared" si="42"/>
        <v>G.04</v>
      </c>
      <c r="G93" s="12" t="str">
        <f t="shared" si="42"/>
        <v>G.05</v>
      </c>
      <c r="H93" s="12" t="str">
        <f t="shared" si="42"/>
        <v>G.06</v>
      </c>
      <c r="I93" s="13" t="s">
        <v>21</v>
      </c>
    </row>
    <row r="94" spans="1:9" ht="9" customHeight="1" x14ac:dyDescent="0.3">
      <c r="C94" s="14" t="str">
        <f t="shared" ref="C94:H94" ca="1" si="43">IF(ISNA(C101),"B","W")</f>
        <v>B</v>
      </c>
      <c r="D94" s="15" t="str">
        <f t="shared" ca="1" si="43"/>
        <v>B</v>
      </c>
      <c r="E94" s="15" t="str">
        <f t="shared" ca="1" si="43"/>
        <v>B</v>
      </c>
      <c r="F94" s="15" t="str">
        <f t="shared" ca="1" si="43"/>
        <v>B</v>
      </c>
      <c r="G94" s="15" t="str">
        <f t="shared" ca="1" si="43"/>
        <v>B</v>
      </c>
      <c r="H94" s="15" t="str">
        <f t="shared" ca="1" si="43"/>
        <v>B</v>
      </c>
      <c r="I94" s="16"/>
    </row>
    <row r="95" spans="1:9" x14ac:dyDescent="0.3">
      <c r="B95" s="7" t="s">
        <v>22</v>
      </c>
      <c r="C95" s="17" t="e">
        <f t="shared" ref="C95:H95" ca="1" si="44">IF(ISNA(C101),C102,C101)</f>
        <v>#N/A</v>
      </c>
      <c r="D95" s="18" t="e">
        <f t="shared" ca="1" si="44"/>
        <v>#N/A</v>
      </c>
      <c r="E95" s="18" t="e">
        <f t="shared" ca="1" si="44"/>
        <v>#N/A</v>
      </c>
      <c r="F95" s="18" t="e">
        <f t="shared" ca="1" si="44"/>
        <v>#N/A</v>
      </c>
      <c r="G95" s="18" t="e">
        <f t="shared" ca="1" si="44"/>
        <v>#N/A</v>
      </c>
      <c r="H95" s="18" t="e">
        <f t="shared" ca="1" si="44"/>
        <v>#N/A</v>
      </c>
      <c r="I95" s="19"/>
    </row>
    <row r="96" spans="1:9" ht="9" customHeight="1" x14ac:dyDescent="0.3">
      <c r="C96" s="20" t="str">
        <f t="shared" ref="C96:H96" ca="1" si="45">IF(ISNA(C103),"B","W")</f>
        <v>B</v>
      </c>
      <c r="D96" s="21" t="str">
        <f t="shared" ca="1" si="45"/>
        <v>B</v>
      </c>
      <c r="E96" s="21" t="str">
        <f t="shared" ca="1" si="45"/>
        <v>B</v>
      </c>
      <c r="F96" s="21" t="str">
        <f t="shared" ca="1" si="45"/>
        <v>B</v>
      </c>
      <c r="G96" s="21" t="str">
        <f t="shared" ca="1" si="45"/>
        <v>B</v>
      </c>
      <c r="H96" s="21" t="str">
        <f t="shared" ca="1" si="45"/>
        <v>B</v>
      </c>
      <c r="I96" s="16"/>
    </row>
    <row r="97" spans="1:9" x14ac:dyDescent="0.3">
      <c r="B97" s="7" t="s">
        <v>23</v>
      </c>
      <c r="C97" s="17" t="e">
        <f t="shared" ref="C97:H97" ca="1" si="46">IF(ISNA(C103),C104,C103)</f>
        <v>#N/A</v>
      </c>
      <c r="D97" s="18" t="e">
        <f t="shared" ca="1" si="46"/>
        <v>#N/A</v>
      </c>
      <c r="E97" s="18" t="e">
        <f t="shared" ca="1" si="46"/>
        <v>#N/A</v>
      </c>
      <c r="F97" s="18" t="e">
        <f t="shared" ca="1" si="46"/>
        <v>#N/A</v>
      </c>
      <c r="G97" s="18" t="e">
        <f t="shared" ca="1" si="46"/>
        <v>#N/A</v>
      </c>
      <c r="H97" s="18" t="e">
        <f t="shared" ca="1" si="46"/>
        <v>#N/A</v>
      </c>
      <c r="I97" s="19"/>
    </row>
    <row r="98" spans="1:9" ht="9" customHeight="1" x14ac:dyDescent="0.3">
      <c r="C98" s="20" t="str">
        <f t="shared" ref="C98:H98" ca="1" si="47">IF(ISNA(C105),"B","W")</f>
        <v>B</v>
      </c>
      <c r="D98" s="21" t="str">
        <f t="shared" ca="1" si="47"/>
        <v>B</v>
      </c>
      <c r="E98" s="21" t="str">
        <f t="shared" ca="1" si="47"/>
        <v>B</v>
      </c>
      <c r="F98" s="21" t="str">
        <f t="shared" ca="1" si="47"/>
        <v>B</v>
      </c>
      <c r="G98" s="21" t="str">
        <f t="shared" ca="1" si="47"/>
        <v>B</v>
      </c>
      <c r="H98" s="21" t="str">
        <f t="shared" ca="1" si="47"/>
        <v>B</v>
      </c>
      <c r="I98" s="16"/>
    </row>
    <row r="99" spans="1:9" ht="15.5" thickBot="1" x14ac:dyDescent="0.35">
      <c r="B99" s="7" t="s">
        <v>24</v>
      </c>
      <c r="C99" s="22" t="e">
        <f t="shared" ref="C99:H99" ca="1" si="48">IF(ISNA(C105),C106,C105)</f>
        <v>#N/A</v>
      </c>
      <c r="D99" s="23" t="e">
        <f t="shared" ca="1" si="48"/>
        <v>#N/A</v>
      </c>
      <c r="E99" s="23" t="e">
        <f t="shared" ca="1" si="48"/>
        <v>#N/A</v>
      </c>
      <c r="F99" s="23" t="e">
        <f t="shared" ca="1" si="48"/>
        <v>#N/A</v>
      </c>
      <c r="G99" s="23" t="e">
        <f t="shared" ca="1" si="48"/>
        <v>#N/A</v>
      </c>
      <c r="H99" s="23" t="e">
        <f t="shared" ca="1" si="48"/>
        <v>#N/A</v>
      </c>
      <c r="I99" s="24"/>
    </row>
    <row r="100" spans="1:9" ht="18" customHeight="1" thickBot="1" x14ac:dyDescent="0.35">
      <c r="B100" s="7" t="s">
        <v>21</v>
      </c>
      <c r="C100" s="25"/>
      <c r="D100" s="26"/>
      <c r="E100" s="26"/>
      <c r="F100" s="26"/>
      <c r="G100" s="26"/>
      <c r="H100" s="26"/>
      <c r="I100" s="27"/>
    </row>
    <row r="101" spans="1:9" ht="15.75" hidden="1" customHeight="1" x14ac:dyDescent="0.3">
      <c r="B101" s="7">
        <v>1</v>
      </c>
      <c r="C101" s="28" t="e">
        <f ca="1">VLOOKUP(C93,OFFSET(Pairings!$D$2,($B101-1)*gamesPerRound,0,gamesPerRound,2),2,FALSE)</f>
        <v>#N/A</v>
      </c>
      <c r="D101" s="28" t="e">
        <f ca="1">VLOOKUP(D93,OFFSET(Pairings!$D$2,($B101-1)*gamesPerRound,0,gamesPerRound,2),2,FALSE)</f>
        <v>#N/A</v>
      </c>
      <c r="E101" s="28" t="e">
        <f ca="1">VLOOKUP(E93,OFFSET(Pairings!$D$2,($B101-1)*gamesPerRound,0,gamesPerRound,2),2,FALSE)</f>
        <v>#N/A</v>
      </c>
      <c r="F101" s="28" t="e">
        <f ca="1">VLOOKUP(F93,OFFSET(Pairings!$D$2,($B101-1)*gamesPerRound,0,gamesPerRound,2),2,FALSE)</f>
        <v>#N/A</v>
      </c>
      <c r="G101" s="28" t="e">
        <f ca="1">VLOOKUP(G93,OFFSET(Pairings!$D$2,($B101-1)*gamesPerRound,0,gamesPerRound,2),2,FALSE)</f>
        <v>#N/A</v>
      </c>
      <c r="H101" s="28" t="e">
        <f ca="1">VLOOKUP(H93,OFFSET(Pairings!$D$2,($B101-1)*gamesPerRound,0,gamesPerRound,2),2,FALSE)</f>
        <v>#N/A</v>
      </c>
    </row>
    <row r="102" spans="1:9" ht="15.75" hidden="1" customHeight="1" x14ac:dyDescent="0.3">
      <c r="B102" s="7">
        <v>1</v>
      </c>
      <c r="C102" s="28" t="e">
        <f ca="1">VLOOKUP(C93,OFFSET(Pairings!$E$2,($B102-1)*gamesPerRound,0,gamesPerRound,4),4,FALSE)</f>
        <v>#N/A</v>
      </c>
      <c r="D102" s="28" t="e">
        <f ca="1">VLOOKUP(D93,OFFSET(Pairings!$E$2,($B102-1)*gamesPerRound,0,gamesPerRound,4),4,FALSE)</f>
        <v>#N/A</v>
      </c>
      <c r="E102" s="28" t="e">
        <f ca="1">VLOOKUP(E93,OFFSET(Pairings!$E$2,($B102-1)*gamesPerRound,0,gamesPerRound,4),4,FALSE)</f>
        <v>#N/A</v>
      </c>
      <c r="F102" s="28" t="e">
        <f ca="1">VLOOKUP(F93,OFFSET(Pairings!$E$2,($B102-1)*gamesPerRound,0,gamesPerRound,4),4,FALSE)</f>
        <v>#N/A</v>
      </c>
      <c r="G102" s="28" t="e">
        <f ca="1">VLOOKUP(G93,OFFSET(Pairings!$E$2,($B102-1)*gamesPerRound,0,gamesPerRound,4),4,FALSE)</f>
        <v>#N/A</v>
      </c>
      <c r="H102" s="28" t="e">
        <f ca="1">VLOOKUP(H93,OFFSET(Pairings!$E$2,($B102-1)*gamesPerRound,0,gamesPerRound,4),4,FALSE)</f>
        <v>#N/A</v>
      </c>
    </row>
    <row r="103" spans="1:9" ht="15.75" hidden="1" customHeight="1" x14ac:dyDescent="0.3">
      <c r="B103" s="7">
        <v>2</v>
      </c>
      <c r="C103" s="28" t="e">
        <f ca="1">VLOOKUP(C93,OFFSET(Pairings!$D$2,($B103-1)*gamesPerRound,0,gamesPerRound,2),2,FALSE)</f>
        <v>#N/A</v>
      </c>
      <c r="D103" s="28" t="e">
        <f ca="1">VLOOKUP(D93,OFFSET(Pairings!$D$2,($B103-1)*gamesPerRound,0,gamesPerRound,2),2,FALSE)</f>
        <v>#N/A</v>
      </c>
      <c r="E103" s="28" t="e">
        <f ca="1">VLOOKUP(E93,OFFSET(Pairings!$D$2,($B103-1)*gamesPerRound,0,gamesPerRound,2),2,FALSE)</f>
        <v>#N/A</v>
      </c>
      <c r="F103" s="28" t="e">
        <f ca="1">VLOOKUP(F93,OFFSET(Pairings!$D$2,($B103-1)*gamesPerRound,0,gamesPerRound,2),2,FALSE)</f>
        <v>#N/A</v>
      </c>
      <c r="G103" s="28" t="e">
        <f ca="1">VLOOKUP(G93,OFFSET(Pairings!$D$2,($B103-1)*gamesPerRound,0,gamesPerRound,2),2,FALSE)</f>
        <v>#N/A</v>
      </c>
      <c r="H103" s="28" t="e">
        <f ca="1">VLOOKUP(H93,OFFSET(Pairings!$D$2,($B103-1)*gamesPerRound,0,gamesPerRound,2),2,FALSE)</f>
        <v>#N/A</v>
      </c>
    </row>
    <row r="104" spans="1:9" ht="15.75" hidden="1" customHeight="1" x14ac:dyDescent="0.3">
      <c r="B104" s="7">
        <v>2</v>
      </c>
      <c r="C104" s="28" t="e">
        <f ca="1">VLOOKUP(C93,OFFSET(Pairings!$E$2,($B104-1)*gamesPerRound,0,gamesPerRound,4),4,FALSE)</f>
        <v>#N/A</v>
      </c>
      <c r="D104" s="28" t="e">
        <f ca="1">VLOOKUP(D93,OFFSET(Pairings!$E$2,($B104-1)*gamesPerRound,0,gamesPerRound,4),4,FALSE)</f>
        <v>#N/A</v>
      </c>
      <c r="E104" s="28" t="e">
        <f ca="1">VLOOKUP(E93,OFFSET(Pairings!$E$2,($B104-1)*gamesPerRound,0,gamesPerRound,4),4,FALSE)</f>
        <v>#N/A</v>
      </c>
      <c r="F104" s="28" t="e">
        <f ca="1">VLOOKUP(F93,OFFSET(Pairings!$E$2,($B104-1)*gamesPerRound,0,gamesPerRound,4),4,FALSE)</f>
        <v>#N/A</v>
      </c>
      <c r="G104" s="28" t="e">
        <f ca="1">VLOOKUP(G93,OFFSET(Pairings!$E$2,($B104-1)*gamesPerRound,0,gamesPerRound,4),4,FALSE)</f>
        <v>#N/A</v>
      </c>
      <c r="H104" s="28" t="e">
        <f ca="1">VLOOKUP(H93,OFFSET(Pairings!$E$2,($B104-1)*gamesPerRound,0,gamesPerRound,4),4,FALSE)</f>
        <v>#N/A</v>
      </c>
    </row>
    <row r="105" spans="1:9" ht="15.65" hidden="1" customHeight="1" x14ac:dyDescent="0.3">
      <c r="B105" s="7">
        <v>3</v>
      </c>
      <c r="C105" s="28" t="e">
        <f ca="1">VLOOKUP(C93,OFFSET(Pairings!$D$2,($B105-1)*gamesPerRound,0,gamesPerRound,2),2,FALSE)</f>
        <v>#N/A</v>
      </c>
      <c r="D105" s="28" t="e">
        <f ca="1">VLOOKUP(D93,OFFSET(Pairings!$D$2,($B105-1)*gamesPerRound,0,gamesPerRound,2),2,FALSE)</f>
        <v>#N/A</v>
      </c>
      <c r="E105" s="28" t="e">
        <f ca="1">VLOOKUP(E93,OFFSET(Pairings!$D$2,($B105-1)*gamesPerRound,0,gamesPerRound,2),2,FALSE)</f>
        <v>#N/A</v>
      </c>
      <c r="F105" s="28" t="e">
        <f ca="1">VLOOKUP(F93,OFFSET(Pairings!$D$2,($B105-1)*gamesPerRound,0,gamesPerRound,2),2,FALSE)</f>
        <v>#N/A</v>
      </c>
      <c r="G105" s="28" t="e">
        <f ca="1">VLOOKUP(G93,OFFSET(Pairings!$D$2,($B105-1)*gamesPerRound,0,gamesPerRound,2),2,FALSE)</f>
        <v>#N/A</v>
      </c>
      <c r="H105" s="28" t="e">
        <f ca="1">VLOOKUP(H93,OFFSET(Pairings!$D$2,($B105-1)*gamesPerRound,0,gamesPerRound,2),2,FALSE)</f>
        <v>#N/A</v>
      </c>
    </row>
    <row r="106" spans="1:9" ht="15.65" hidden="1" customHeight="1" x14ac:dyDescent="0.3">
      <c r="B106" s="7">
        <v>3</v>
      </c>
      <c r="C106" s="28" t="e">
        <f ca="1">VLOOKUP(C93,OFFSET(Pairings!$E$2,($B106-1)*gamesPerRound,0,gamesPerRound,4),4,FALSE)</f>
        <v>#N/A</v>
      </c>
      <c r="D106" s="28" t="e">
        <f ca="1">VLOOKUP(D93,OFFSET(Pairings!$E$2,($B106-1)*gamesPerRound,0,gamesPerRound,4),4,FALSE)</f>
        <v>#N/A</v>
      </c>
      <c r="E106" s="28" t="e">
        <f ca="1">VLOOKUP(E93,OFFSET(Pairings!$E$2,($B106-1)*gamesPerRound,0,gamesPerRound,4),4,FALSE)</f>
        <v>#N/A</v>
      </c>
      <c r="F106" s="28" t="e">
        <f ca="1">VLOOKUP(F93,OFFSET(Pairings!$E$2,($B106-1)*gamesPerRound,0,gamesPerRound,4),4,FALSE)</f>
        <v>#N/A</v>
      </c>
      <c r="G106" s="28" t="e">
        <f ca="1">VLOOKUP(G93,OFFSET(Pairings!$E$2,($B106-1)*gamesPerRound,0,gamesPerRound,4),4,FALSE)</f>
        <v>#N/A</v>
      </c>
      <c r="H106" s="28" t="e">
        <f ca="1">VLOOKUP(H93,OFFSET(Pairings!$E$2,($B106-1)*gamesPerRound,0,gamesPerRound,4),4,FALSE)</f>
        <v>#N/A</v>
      </c>
    </row>
    <row r="107" spans="1:9" ht="18" customHeight="1" thickBot="1" x14ac:dyDescent="0.35"/>
    <row r="108" spans="1:9" s="9" customFormat="1" ht="15.5" thickBot="1" x14ac:dyDescent="0.35">
      <c r="A108" s="9" t="s">
        <v>14</v>
      </c>
      <c r="B108" s="10">
        <f>VLOOKUP(A108,TeamLookup,2,FALSE)</f>
        <v>0</v>
      </c>
      <c r="C108" s="11" t="str">
        <f t="shared" ref="C108:H108" si="49">$A108&amp;"."&amp;TEXT(C$1,"00")</f>
        <v>H.01</v>
      </c>
      <c r="D108" s="12" t="str">
        <f t="shared" si="49"/>
        <v>H.02</v>
      </c>
      <c r="E108" s="12" t="str">
        <f t="shared" si="49"/>
        <v>H.03</v>
      </c>
      <c r="F108" s="12" t="str">
        <f t="shared" si="49"/>
        <v>H.04</v>
      </c>
      <c r="G108" s="12" t="str">
        <f t="shared" si="49"/>
        <v>H.05</v>
      </c>
      <c r="H108" s="12" t="str">
        <f t="shared" si="49"/>
        <v>H.06</v>
      </c>
      <c r="I108" s="13" t="s">
        <v>21</v>
      </c>
    </row>
    <row r="109" spans="1:9" ht="9" customHeight="1" x14ac:dyDescent="0.3">
      <c r="C109" s="14" t="str">
        <f t="shared" ref="C109:H109" ca="1" si="50">IF(ISNA(C116),"B","W")</f>
        <v>B</v>
      </c>
      <c r="D109" s="15" t="str">
        <f t="shared" ca="1" si="50"/>
        <v>B</v>
      </c>
      <c r="E109" s="15" t="str">
        <f t="shared" ca="1" si="50"/>
        <v>B</v>
      </c>
      <c r="F109" s="15" t="str">
        <f t="shared" ca="1" si="50"/>
        <v>B</v>
      </c>
      <c r="G109" s="15" t="str">
        <f t="shared" ca="1" si="50"/>
        <v>B</v>
      </c>
      <c r="H109" s="15" t="str">
        <f t="shared" ca="1" si="50"/>
        <v>B</v>
      </c>
      <c r="I109" s="16"/>
    </row>
    <row r="110" spans="1:9" x14ac:dyDescent="0.3">
      <c r="B110" s="7" t="s">
        <v>22</v>
      </c>
      <c r="C110" s="17" t="e">
        <f t="shared" ref="C110:H110" ca="1" si="51">IF(ISNA(C116),C117,C116)</f>
        <v>#N/A</v>
      </c>
      <c r="D110" s="18" t="e">
        <f t="shared" ca="1" si="51"/>
        <v>#N/A</v>
      </c>
      <c r="E110" s="18" t="e">
        <f t="shared" ca="1" si="51"/>
        <v>#N/A</v>
      </c>
      <c r="F110" s="18" t="e">
        <f t="shared" ca="1" si="51"/>
        <v>#N/A</v>
      </c>
      <c r="G110" s="18" t="e">
        <f t="shared" ca="1" si="51"/>
        <v>#N/A</v>
      </c>
      <c r="H110" s="18" t="e">
        <f t="shared" ca="1" si="51"/>
        <v>#N/A</v>
      </c>
      <c r="I110" s="19"/>
    </row>
    <row r="111" spans="1:9" ht="9" customHeight="1" x14ac:dyDescent="0.3">
      <c r="C111" s="20" t="str">
        <f t="shared" ref="C111:H111" ca="1" si="52">IF(ISNA(C118),"B","W")</f>
        <v>B</v>
      </c>
      <c r="D111" s="21" t="str">
        <f t="shared" ca="1" si="52"/>
        <v>B</v>
      </c>
      <c r="E111" s="21" t="str">
        <f t="shared" ca="1" si="52"/>
        <v>B</v>
      </c>
      <c r="F111" s="21" t="str">
        <f t="shared" ca="1" si="52"/>
        <v>B</v>
      </c>
      <c r="G111" s="21" t="str">
        <f t="shared" ca="1" si="52"/>
        <v>B</v>
      </c>
      <c r="H111" s="21" t="str">
        <f t="shared" ca="1" si="52"/>
        <v>B</v>
      </c>
      <c r="I111" s="16"/>
    </row>
    <row r="112" spans="1:9" x14ac:dyDescent="0.3">
      <c r="B112" s="7" t="s">
        <v>23</v>
      </c>
      <c r="C112" s="17" t="e">
        <f t="shared" ref="C112:H112" ca="1" si="53">IF(ISNA(C118),C119,C118)</f>
        <v>#N/A</v>
      </c>
      <c r="D112" s="18" t="e">
        <f t="shared" ca="1" si="53"/>
        <v>#N/A</v>
      </c>
      <c r="E112" s="18" t="e">
        <f t="shared" ca="1" si="53"/>
        <v>#N/A</v>
      </c>
      <c r="F112" s="18" t="e">
        <f t="shared" ca="1" si="53"/>
        <v>#N/A</v>
      </c>
      <c r="G112" s="18" t="e">
        <f t="shared" ca="1" si="53"/>
        <v>#N/A</v>
      </c>
      <c r="H112" s="18" t="e">
        <f t="shared" ca="1" si="53"/>
        <v>#N/A</v>
      </c>
      <c r="I112" s="19"/>
    </row>
    <row r="113" spans="1:9" ht="9" customHeight="1" x14ac:dyDescent="0.3">
      <c r="C113" s="20" t="str">
        <f t="shared" ref="C113:H113" ca="1" si="54">IF(ISNA(C120),"B","W")</f>
        <v>B</v>
      </c>
      <c r="D113" s="21" t="str">
        <f t="shared" ca="1" si="54"/>
        <v>B</v>
      </c>
      <c r="E113" s="21" t="str">
        <f t="shared" ca="1" si="54"/>
        <v>B</v>
      </c>
      <c r="F113" s="21" t="str">
        <f t="shared" ca="1" si="54"/>
        <v>B</v>
      </c>
      <c r="G113" s="21" t="str">
        <f t="shared" ca="1" si="54"/>
        <v>B</v>
      </c>
      <c r="H113" s="21" t="str">
        <f t="shared" ca="1" si="54"/>
        <v>B</v>
      </c>
      <c r="I113" s="16"/>
    </row>
    <row r="114" spans="1:9" ht="15.5" thickBot="1" x14ac:dyDescent="0.35">
      <c r="B114" s="7" t="s">
        <v>24</v>
      </c>
      <c r="C114" s="22" t="e">
        <f t="shared" ref="C114:H114" ca="1" si="55">IF(ISNA(C120),C121,C120)</f>
        <v>#N/A</v>
      </c>
      <c r="D114" s="23" t="e">
        <f t="shared" ca="1" si="55"/>
        <v>#N/A</v>
      </c>
      <c r="E114" s="23" t="e">
        <f t="shared" ca="1" si="55"/>
        <v>#N/A</v>
      </c>
      <c r="F114" s="23" t="e">
        <f t="shared" ca="1" si="55"/>
        <v>#N/A</v>
      </c>
      <c r="G114" s="23" t="e">
        <f t="shared" ca="1" si="55"/>
        <v>#N/A</v>
      </c>
      <c r="H114" s="23" t="e">
        <f t="shared" ca="1" si="55"/>
        <v>#N/A</v>
      </c>
      <c r="I114" s="24"/>
    </row>
    <row r="115" spans="1:9" ht="15.75" customHeight="1" thickBot="1" x14ac:dyDescent="0.35">
      <c r="B115" s="7" t="s">
        <v>21</v>
      </c>
      <c r="C115" s="25"/>
      <c r="D115" s="26"/>
      <c r="E115" s="26"/>
      <c r="F115" s="26"/>
      <c r="G115" s="26"/>
      <c r="H115" s="26"/>
      <c r="I115" s="27"/>
    </row>
    <row r="116" spans="1:9" ht="15.75" hidden="1" customHeight="1" x14ac:dyDescent="0.3">
      <c r="B116" s="7">
        <v>1</v>
      </c>
      <c r="C116" s="28" t="e">
        <f ca="1">VLOOKUP(C108,OFFSET(Pairings!$D$2,($B116-1)*gamesPerRound,0,gamesPerRound,2),2,FALSE)</f>
        <v>#N/A</v>
      </c>
      <c r="D116" s="28" t="e">
        <f ca="1">VLOOKUP(D108,OFFSET(Pairings!$D$2,($B116-1)*gamesPerRound,0,gamesPerRound,2),2,FALSE)</f>
        <v>#N/A</v>
      </c>
      <c r="E116" s="28" t="e">
        <f ca="1">VLOOKUP(E108,OFFSET(Pairings!$D$2,($B116-1)*gamesPerRound,0,gamesPerRound,2),2,FALSE)</f>
        <v>#N/A</v>
      </c>
      <c r="F116" s="28" t="e">
        <f ca="1">VLOOKUP(F108,OFFSET(Pairings!$D$2,($B116-1)*gamesPerRound,0,gamesPerRound,2),2,FALSE)</f>
        <v>#N/A</v>
      </c>
      <c r="G116" s="28" t="e">
        <f ca="1">VLOOKUP(G108,OFFSET(Pairings!$D$2,($B116-1)*gamesPerRound,0,gamesPerRound,2),2,FALSE)</f>
        <v>#N/A</v>
      </c>
      <c r="H116" s="28" t="e">
        <f ca="1">VLOOKUP(H108,OFFSET(Pairings!$D$2,($B116-1)*gamesPerRound,0,gamesPerRound,2),2,FALSE)</f>
        <v>#N/A</v>
      </c>
    </row>
    <row r="117" spans="1:9" ht="15.75" hidden="1" customHeight="1" x14ac:dyDescent="0.3">
      <c r="B117" s="7">
        <v>1</v>
      </c>
      <c r="C117" s="28" t="e">
        <f ca="1">VLOOKUP(C108,OFFSET(Pairings!$E$2,($B117-1)*gamesPerRound,0,gamesPerRound,4),4,FALSE)</f>
        <v>#N/A</v>
      </c>
      <c r="D117" s="28" t="e">
        <f ca="1">VLOOKUP(D108,OFFSET(Pairings!$E$2,($B117-1)*gamesPerRound,0,gamesPerRound,4),4,FALSE)</f>
        <v>#N/A</v>
      </c>
      <c r="E117" s="28" t="e">
        <f ca="1">VLOOKUP(E108,OFFSET(Pairings!$E$2,($B117-1)*gamesPerRound,0,gamesPerRound,4),4,FALSE)</f>
        <v>#N/A</v>
      </c>
      <c r="F117" s="28" t="e">
        <f ca="1">VLOOKUP(F108,OFFSET(Pairings!$E$2,($B117-1)*gamesPerRound,0,gamesPerRound,4),4,FALSE)</f>
        <v>#N/A</v>
      </c>
      <c r="G117" s="28" t="e">
        <f ca="1">VLOOKUP(G108,OFFSET(Pairings!$E$2,($B117-1)*gamesPerRound,0,gamesPerRound,4),4,FALSE)</f>
        <v>#N/A</v>
      </c>
      <c r="H117" s="28" t="e">
        <f ca="1">VLOOKUP(H108,OFFSET(Pairings!$E$2,($B117-1)*gamesPerRound,0,gamesPerRound,4),4,FALSE)</f>
        <v>#N/A</v>
      </c>
    </row>
    <row r="118" spans="1:9" ht="15.75" hidden="1" customHeight="1" x14ac:dyDescent="0.3">
      <c r="B118" s="7">
        <v>2</v>
      </c>
      <c r="C118" s="28" t="e">
        <f ca="1">VLOOKUP(C108,OFFSET(Pairings!$D$2,($B118-1)*gamesPerRound,0,gamesPerRound,2),2,FALSE)</f>
        <v>#N/A</v>
      </c>
      <c r="D118" s="28" t="e">
        <f ca="1">VLOOKUP(D108,OFFSET(Pairings!$D$2,($B118-1)*gamesPerRound,0,gamesPerRound,2),2,FALSE)</f>
        <v>#N/A</v>
      </c>
      <c r="E118" s="28" t="e">
        <f ca="1">VLOOKUP(E108,OFFSET(Pairings!$D$2,($B118-1)*gamesPerRound,0,gamesPerRound,2),2,FALSE)</f>
        <v>#N/A</v>
      </c>
      <c r="F118" s="28" t="e">
        <f ca="1">VLOOKUP(F108,OFFSET(Pairings!$D$2,($B118-1)*gamesPerRound,0,gamesPerRound,2),2,FALSE)</f>
        <v>#N/A</v>
      </c>
      <c r="G118" s="28" t="e">
        <f ca="1">VLOOKUP(G108,OFFSET(Pairings!$D$2,($B118-1)*gamesPerRound,0,gamesPerRound,2),2,FALSE)</f>
        <v>#N/A</v>
      </c>
      <c r="H118" s="28" t="e">
        <f ca="1">VLOOKUP(H108,OFFSET(Pairings!$D$2,($B118-1)*gamesPerRound,0,gamesPerRound,2),2,FALSE)</f>
        <v>#N/A</v>
      </c>
    </row>
    <row r="119" spans="1:9" ht="15.75" hidden="1" customHeight="1" x14ac:dyDescent="0.3">
      <c r="B119" s="7">
        <v>2</v>
      </c>
      <c r="C119" s="28" t="e">
        <f ca="1">VLOOKUP(C108,OFFSET(Pairings!$E$2,($B119-1)*gamesPerRound,0,gamesPerRound,4),4,FALSE)</f>
        <v>#N/A</v>
      </c>
      <c r="D119" s="28" t="e">
        <f ca="1">VLOOKUP(D108,OFFSET(Pairings!$E$2,($B119-1)*gamesPerRound,0,gamesPerRound,4),4,FALSE)</f>
        <v>#N/A</v>
      </c>
      <c r="E119" s="28" t="e">
        <f ca="1">VLOOKUP(E108,OFFSET(Pairings!$E$2,($B119-1)*gamesPerRound,0,gamesPerRound,4),4,FALSE)</f>
        <v>#N/A</v>
      </c>
      <c r="F119" s="28" t="e">
        <f ca="1">VLOOKUP(F108,OFFSET(Pairings!$E$2,($B119-1)*gamesPerRound,0,gamesPerRound,4),4,FALSE)</f>
        <v>#N/A</v>
      </c>
      <c r="G119" s="28" t="e">
        <f ca="1">VLOOKUP(G108,OFFSET(Pairings!$E$2,($B119-1)*gamesPerRound,0,gamesPerRound,4),4,FALSE)</f>
        <v>#N/A</v>
      </c>
      <c r="H119" s="28" t="e">
        <f ca="1">VLOOKUP(H108,OFFSET(Pairings!$E$2,($B119-1)*gamesPerRound,0,gamesPerRound,4),4,FALSE)</f>
        <v>#N/A</v>
      </c>
    </row>
    <row r="120" spans="1:9" ht="15.65" hidden="1" customHeight="1" x14ac:dyDescent="0.3">
      <c r="B120" s="7">
        <v>3</v>
      </c>
      <c r="C120" s="28" t="e">
        <f ca="1">VLOOKUP(C108,OFFSET(Pairings!$D$2,($B120-1)*gamesPerRound,0,gamesPerRound,2),2,FALSE)</f>
        <v>#N/A</v>
      </c>
      <c r="D120" s="28" t="e">
        <f ca="1">VLOOKUP(D108,OFFSET(Pairings!$D$2,($B120-1)*gamesPerRound,0,gamesPerRound,2),2,FALSE)</f>
        <v>#N/A</v>
      </c>
      <c r="E120" s="28" t="e">
        <f ca="1">VLOOKUP(E108,OFFSET(Pairings!$D$2,($B120-1)*gamesPerRound,0,gamesPerRound,2),2,FALSE)</f>
        <v>#N/A</v>
      </c>
      <c r="F120" s="28" t="e">
        <f ca="1">VLOOKUP(F108,OFFSET(Pairings!$D$2,($B120-1)*gamesPerRound,0,gamesPerRound,2),2,FALSE)</f>
        <v>#N/A</v>
      </c>
      <c r="G120" s="28" t="e">
        <f ca="1">VLOOKUP(G108,OFFSET(Pairings!$D$2,($B120-1)*gamesPerRound,0,gamesPerRound,2),2,FALSE)</f>
        <v>#N/A</v>
      </c>
      <c r="H120" s="28" t="e">
        <f ca="1">VLOOKUP(H108,OFFSET(Pairings!$D$2,($B120-1)*gamesPerRound,0,gamesPerRound,2),2,FALSE)</f>
        <v>#N/A</v>
      </c>
    </row>
    <row r="121" spans="1:9" ht="15.65" hidden="1" customHeight="1" x14ac:dyDescent="0.3">
      <c r="B121" s="7">
        <v>3</v>
      </c>
      <c r="C121" s="28" t="e">
        <f ca="1">VLOOKUP(C108,OFFSET(Pairings!$E$2,($B121-1)*gamesPerRound,0,gamesPerRound,4),4,FALSE)</f>
        <v>#N/A</v>
      </c>
      <c r="D121" s="28" t="e">
        <f ca="1">VLOOKUP(D108,OFFSET(Pairings!$E$2,($B121-1)*gamesPerRound,0,gamesPerRound,4),4,FALSE)</f>
        <v>#N/A</v>
      </c>
      <c r="E121" s="28" t="e">
        <f ca="1">VLOOKUP(E108,OFFSET(Pairings!$E$2,($B121-1)*gamesPerRound,0,gamesPerRound,4),4,FALSE)</f>
        <v>#N/A</v>
      </c>
      <c r="F121" s="28" t="e">
        <f ca="1">VLOOKUP(F108,OFFSET(Pairings!$E$2,($B121-1)*gamesPerRound,0,gamesPerRound,4),4,FALSE)</f>
        <v>#N/A</v>
      </c>
      <c r="G121" s="28" t="e">
        <f ca="1">VLOOKUP(G108,OFFSET(Pairings!$E$2,($B121-1)*gamesPerRound,0,gamesPerRound,4),4,FALSE)</f>
        <v>#N/A</v>
      </c>
      <c r="H121" s="28" t="e">
        <f ca="1">VLOOKUP(H108,OFFSET(Pairings!$E$2,($B121-1)*gamesPerRound,0,gamesPerRound,4),4,FALSE)</f>
        <v>#N/A</v>
      </c>
    </row>
    <row r="122" spans="1:9" ht="15.75" customHeight="1" thickBot="1" x14ac:dyDescent="0.35"/>
    <row r="123" spans="1:9" s="9" customFormat="1" ht="15.5" thickBot="1" x14ac:dyDescent="0.35">
      <c r="A123" s="9" t="s">
        <v>15</v>
      </c>
      <c r="B123" s="10">
        <f>VLOOKUP(A123,TeamLookup,2,FALSE)</f>
        <v>0</v>
      </c>
      <c r="C123" s="11" t="str">
        <f t="shared" ref="C123:H123" si="56">$A123&amp;"."&amp;TEXT(C$1,"00")</f>
        <v>I.01</v>
      </c>
      <c r="D123" s="12" t="str">
        <f t="shared" si="56"/>
        <v>I.02</v>
      </c>
      <c r="E123" s="12" t="str">
        <f t="shared" si="56"/>
        <v>I.03</v>
      </c>
      <c r="F123" s="12" t="str">
        <f t="shared" si="56"/>
        <v>I.04</v>
      </c>
      <c r="G123" s="12" t="str">
        <f t="shared" si="56"/>
        <v>I.05</v>
      </c>
      <c r="H123" s="12" t="str">
        <f t="shared" si="56"/>
        <v>I.06</v>
      </c>
      <c r="I123" s="13" t="s">
        <v>21</v>
      </c>
    </row>
    <row r="124" spans="1:9" ht="9" customHeight="1" x14ac:dyDescent="0.3">
      <c r="C124" s="14" t="str">
        <f t="shared" ref="C124:H124" ca="1" si="57">IF(ISNA(C131),"B","W")</f>
        <v>B</v>
      </c>
      <c r="D124" s="15" t="str">
        <f t="shared" ca="1" si="57"/>
        <v>B</v>
      </c>
      <c r="E124" s="15" t="str">
        <f t="shared" ca="1" si="57"/>
        <v>B</v>
      </c>
      <c r="F124" s="15" t="str">
        <f t="shared" ca="1" si="57"/>
        <v>B</v>
      </c>
      <c r="G124" s="15" t="str">
        <f t="shared" ca="1" si="57"/>
        <v>B</v>
      </c>
      <c r="H124" s="15" t="str">
        <f t="shared" ca="1" si="57"/>
        <v>B</v>
      </c>
      <c r="I124" s="16"/>
    </row>
    <row r="125" spans="1:9" x14ac:dyDescent="0.3">
      <c r="B125" s="7" t="s">
        <v>22</v>
      </c>
      <c r="C125" s="17" t="e">
        <f t="shared" ref="C125:H125" ca="1" si="58">IF(ISNA(C131),C132,C131)</f>
        <v>#N/A</v>
      </c>
      <c r="D125" s="18" t="e">
        <f t="shared" ca="1" si="58"/>
        <v>#N/A</v>
      </c>
      <c r="E125" s="18" t="e">
        <f t="shared" ca="1" si="58"/>
        <v>#N/A</v>
      </c>
      <c r="F125" s="18" t="e">
        <f t="shared" ca="1" si="58"/>
        <v>#N/A</v>
      </c>
      <c r="G125" s="18" t="e">
        <f t="shared" ca="1" si="58"/>
        <v>#N/A</v>
      </c>
      <c r="H125" s="18" t="e">
        <f t="shared" ca="1" si="58"/>
        <v>#N/A</v>
      </c>
      <c r="I125" s="19"/>
    </row>
    <row r="126" spans="1:9" ht="9" customHeight="1" x14ac:dyDescent="0.3">
      <c r="C126" s="20" t="str">
        <f t="shared" ref="C126:H126" ca="1" si="59">IF(ISNA(C133),"B","W")</f>
        <v>B</v>
      </c>
      <c r="D126" s="21" t="str">
        <f t="shared" ca="1" si="59"/>
        <v>B</v>
      </c>
      <c r="E126" s="21" t="str">
        <f t="shared" ca="1" si="59"/>
        <v>B</v>
      </c>
      <c r="F126" s="21" t="str">
        <f t="shared" ca="1" si="59"/>
        <v>B</v>
      </c>
      <c r="G126" s="21" t="str">
        <f t="shared" ca="1" si="59"/>
        <v>B</v>
      </c>
      <c r="H126" s="21" t="str">
        <f t="shared" ca="1" si="59"/>
        <v>B</v>
      </c>
      <c r="I126" s="16"/>
    </row>
    <row r="127" spans="1:9" x14ac:dyDescent="0.3">
      <c r="B127" s="7" t="s">
        <v>23</v>
      </c>
      <c r="C127" s="17" t="e">
        <f t="shared" ref="C127:H127" ca="1" si="60">IF(ISNA(C133),C134,C133)</f>
        <v>#N/A</v>
      </c>
      <c r="D127" s="18" t="e">
        <f t="shared" ca="1" si="60"/>
        <v>#N/A</v>
      </c>
      <c r="E127" s="18" t="e">
        <f t="shared" ca="1" si="60"/>
        <v>#N/A</v>
      </c>
      <c r="F127" s="18" t="e">
        <f t="shared" ca="1" si="60"/>
        <v>#N/A</v>
      </c>
      <c r="G127" s="18" t="e">
        <f t="shared" ca="1" si="60"/>
        <v>#N/A</v>
      </c>
      <c r="H127" s="18" t="e">
        <f t="shared" ca="1" si="60"/>
        <v>#N/A</v>
      </c>
      <c r="I127" s="19"/>
    </row>
    <row r="128" spans="1:9" ht="9" customHeight="1" x14ac:dyDescent="0.3">
      <c r="C128" s="20" t="str">
        <f t="shared" ref="C128:H128" ca="1" si="61">IF(ISNA(C135),"B","W")</f>
        <v>B</v>
      </c>
      <c r="D128" s="21" t="str">
        <f t="shared" ca="1" si="61"/>
        <v>B</v>
      </c>
      <c r="E128" s="21" t="str">
        <f t="shared" ca="1" si="61"/>
        <v>B</v>
      </c>
      <c r="F128" s="21" t="str">
        <f t="shared" ca="1" si="61"/>
        <v>B</v>
      </c>
      <c r="G128" s="21" t="str">
        <f t="shared" ca="1" si="61"/>
        <v>B</v>
      </c>
      <c r="H128" s="21" t="str">
        <f t="shared" ca="1" si="61"/>
        <v>B</v>
      </c>
      <c r="I128" s="16"/>
    </row>
    <row r="129" spans="1:9" ht="15.5" thickBot="1" x14ac:dyDescent="0.35">
      <c r="B129" s="7" t="s">
        <v>24</v>
      </c>
      <c r="C129" s="22" t="e">
        <f t="shared" ref="C129:H129" ca="1" si="62">IF(ISNA(C135),C136,C135)</f>
        <v>#N/A</v>
      </c>
      <c r="D129" s="23" t="e">
        <f t="shared" ca="1" si="62"/>
        <v>#N/A</v>
      </c>
      <c r="E129" s="23" t="e">
        <f t="shared" ca="1" si="62"/>
        <v>#N/A</v>
      </c>
      <c r="F129" s="23" t="e">
        <f t="shared" ca="1" si="62"/>
        <v>#N/A</v>
      </c>
      <c r="G129" s="23" t="e">
        <f t="shared" ca="1" si="62"/>
        <v>#N/A</v>
      </c>
      <c r="H129" s="23" t="e">
        <f t="shared" ca="1" si="62"/>
        <v>#N/A</v>
      </c>
      <c r="I129" s="24"/>
    </row>
    <row r="130" spans="1:9" ht="15.75" customHeight="1" thickBot="1" x14ac:dyDescent="0.35">
      <c r="B130" s="7" t="s">
        <v>21</v>
      </c>
      <c r="C130" s="25"/>
      <c r="D130" s="26"/>
      <c r="E130" s="26"/>
      <c r="F130" s="26"/>
      <c r="G130" s="26"/>
      <c r="H130" s="26"/>
      <c r="I130" s="27"/>
    </row>
    <row r="131" spans="1:9" ht="15.75" hidden="1" customHeight="1" x14ac:dyDescent="0.3">
      <c r="B131" s="7">
        <v>1</v>
      </c>
      <c r="C131" s="28" t="e">
        <f ca="1">VLOOKUP(C123,OFFSET(Pairings!$D$2,($B131-1)*gamesPerRound,0,gamesPerRound,2),2,FALSE)</f>
        <v>#N/A</v>
      </c>
      <c r="D131" s="28" t="e">
        <f ca="1">VLOOKUP(D123,OFFSET(Pairings!$D$2,($B131-1)*gamesPerRound,0,gamesPerRound,2),2,FALSE)</f>
        <v>#N/A</v>
      </c>
      <c r="E131" s="28" t="e">
        <f ca="1">VLOOKUP(E123,OFFSET(Pairings!$D$2,($B131-1)*gamesPerRound,0,gamesPerRound,2),2,FALSE)</f>
        <v>#N/A</v>
      </c>
      <c r="F131" s="28" t="e">
        <f ca="1">VLOOKUP(F123,OFFSET(Pairings!$D$2,($B131-1)*gamesPerRound,0,gamesPerRound,2),2,FALSE)</f>
        <v>#N/A</v>
      </c>
      <c r="G131" s="28" t="e">
        <f ca="1">VLOOKUP(G123,OFFSET(Pairings!$D$2,($B131-1)*gamesPerRound,0,gamesPerRound,2),2,FALSE)</f>
        <v>#N/A</v>
      </c>
      <c r="H131" s="28" t="e">
        <f ca="1">VLOOKUP(H123,OFFSET(Pairings!$D$2,($B131-1)*gamesPerRound,0,gamesPerRound,2),2,FALSE)</f>
        <v>#N/A</v>
      </c>
    </row>
    <row r="132" spans="1:9" ht="15.75" hidden="1" customHeight="1" x14ac:dyDescent="0.3">
      <c r="B132" s="7">
        <v>1</v>
      </c>
      <c r="C132" s="28" t="e">
        <f ca="1">VLOOKUP(C123,OFFSET(Pairings!$E$2,($B132-1)*gamesPerRound,0,gamesPerRound,4),4,FALSE)</f>
        <v>#N/A</v>
      </c>
      <c r="D132" s="28" t="e">
        <f ca="1">VLOOKUP(D123,OFFSET(Pairings!$E$2,($B132-1)*gamesPerRound,0,gamesPerRound,4),4,FALSE)</f>
        <v>#N/A</v>
      </c>
      <c r="E132" s="28" t="e">
        <f ca="1">VLOOKUP(E123,OFFSET(Pairings!$E$2,($B132-1)*gamesPerRound,0,gamesPerRound,4),4,FALSE)</f>
        <v>#N/A</v>
      </c>
      <c r="F132" s="28" t="e">
        <f ca="1">VLOOKUP(F123,OFFSET(Pairings!$E$2,($B132-1)*gamesPerRound,0,gamesPerRound,4),4,FALSE)</f>
        <v>#N/A</v>
      </c>
      <c r="G132" s="28" t="e">
        <f ca="1">VLOOKUP(G123,OFFSET(Pairings!$E$2,($B132-1)*gamesPerRound,0,gamesPerRound,4),4,FALSE)</f>
        <v>#N/A</v>
      </c>
      <c r="H132" s="28" t="e">
        <f ca="1">VLOOKUP(H123,OFFSET(Pairings!$E$2,($B132-1)*gamesPerRound,0,gamesPerRound,4),4,FALSE)</f>
        <v>#N/A</v>
      </c>
    </row>
    <row r="133" spans="1:9" ht="15.75" hidden="1" customHeight="1" x14ac:dyDescent="0.3">
      <c r="B133" s="7">
        <v>2</v>
      </c>
      <c r="C133" s="28" t="e">
        <f ca="1">VLOOKUP(C123,OFFSET(Pairings!$D$2,($B133-1)*gamesPerRound,0,gamesPerRound,2),2,FALSE)</f>
        <v>#N/A</v>
      </c>
      <c r="D133" s="28" t="e">
        <f ca="1">VLOOKUP(D123,OFFSET(Pairings!$D$2,($B133-1)*gamesPerRound,0,gamesPerRound,2),2,FALSE)</f>
        <v>#N/A</v>
      </c>
      <c r="E133" s="28" t="e">
        <f ca="1">VLOOKUP(E123,OFFSET(Pairings!$D$2,($B133-1)*gamesPerRound,0,gamesPerRound,2),2,FALSE)</f>
        <v>#N/A</v>
      </c>
      <c r="F133" s="28" t="e">
        <f ca="1">VLOOKUP(F123,OFFSET(Pairings!$D$2,($B133-1)*gamesPerRound,0,gamesPerRound,2),2,FALSE)</f>
        <v>#N/A</v>
      </c>
      <c r="G133" s="28" t="e">
        <f ca="1">VLOOKUP(G123,OFFSET(Pairings!$D$2,($B133-1)*gamesPerRound,0,gamesPerRound,2),2,FALSE)</f>
        <v>#N/A</v>
      </c>
      <c r="H133" s="28" t="e">
        <f ca="1">VLOOKUP(H123,OFFSET(Pairings!$D$2,($B133-1)*gamesPerRound,0,gamesPerRound,2),2,FALSE)</f>
        <v>#N/A</v>
      </c>
    </row>
    <row r="134" spans="1:9" ht="15.75" hidden="1" customHeight="1" x14ac:dyDescent="0.3">
      <c r="B134" s="7">
        <v>2</v>
      </c>
      <c r="C134" s="28" t="e">
        <f ca="1">VLOOKUP(C123,OFFSET(Pairings!$E$2,($B134-1)*gamesPerRound,0,gamesPerRound,4),4,FALSE)</f>
        <v>#N/A</v>
      </c>
      <c r="D134" s="28" t="e">
        <f ca="1">VLOOKUP(D123,OFFSET(Pairings!$E$2,($B134-1)*gamesPerRound,0,gamesPerRound,4),4,FALSE)</f>
        <v>#N/A</v>
      </c>
      <c r="E134" s="28" t="e">
        <f ca="1">VLOOKUP(E123,OFFSET(Pairings!$E$2,($B134-1)*gamesPerRound,0,gamesPerRound,4),4,FALSE)</f>
        <v>#N/A</v>
      </c>
      <c r="F134" s="28" t="e">
        <f ca="1">VLOOKUP(F123,OFFSET(Pairings!$E$2,($B134-1)*gamesPerRound,0,gamesPerRound,4),4,FALSE)</f>
        <v>#N/A</v>
      </c>
      <c r="G134" s="28" t="e">
        <f ca="1">VLOOKUP(G123,OFFSET(Pairings!$E$2,($B134-1)*gamesPerRound,0,gamesPerRound,4),4,FALSE)</f>
        <v>#N/A</v>
      </c>
      <c r="H134" s="28" t="e">
        <f ca="1">VLOOKUP(H123,OFFSET(Pairings!$E$2,($B134-1)*gamesPerRound,0,gamesPerRound,4),4,FALSE)</f>
        <v>#N/A</v>
      </c>
    </row>
    <row r="135" spans="1:9" ht="15.65" hidden="1" customHeight="1" x14ac:dyDescent="0.3">
      <c r="B135" s="7">
        <v>3</v>
      </c>
      <c r="C135" s="28" t="e">
        <f ca="1">VLOOKUP(C123,OFFSET(Pairings!$D$2,($B135-1)*gamesPerRound,0,gamesPerRound,2),2,FALSE)</f>
        <v>#N/A</v>
      </c>
      <c r="D135" s="28" t="e">
        <f ca="1">VLOOKUP(D123,OFFSET(Pairings!$D$2,($B135-1)*gamesPerRound,0,gamesPerRound,2),2,FALSE)</f>
        <v>#N/A</v>
      </c>
      <c r="E135" s="28" t="e">
        <f ca="1">VLOOKUP(E123,OFFSET(Pairings!$D$2,($B135-1)*gamesPerRound,0,gamesPerRound,2),2,FALSE)</f>
        <v>#N/A</v>
      </c>
      <c r="F135" s="28" t="e">
        <f ca="1">VLOOKUP(F123,OFFSET(Pairings!$D$2,($B135-1)*gamesPerRound,0,gamesPerRound,2),2,FALSE)</f>
        <v>#N/A</v>
      </c>
      <c r="G135" s="28" t="e">
        <f ca="1">VLOOKUP(G123,OFFSET(Pairings!$D$2,($B135-1)*gamesPerRound,0,gamesPerRound,2),2,FALSE)</f>
        <v>#N/A</v>
      </c>
      <c r="H135" s="28" t="e">
        <f ca="1">VLOOKUP(H123,OFFSET(Pairings!$D$2,($B135-1)*gamesPerRound,0,gamesPerRound,2),2,FALSE)</f>
        <v>#N/A</v>
      </c>
    </row>
    <row r="136" spans="1:9" ht="15.65" hidden="1" customHeight="1" x14ac:dyDescent="0.3">
      <c r="B136" s="7">
        <v>3</v>
      </c>
      <c r="C136" s="28" t="e">
        <f ca="1">VLOOKUP(C123,OFFSET(Pairings!$E$2,($B136-1)*gamesPerRound,0,gamesPerRound,4),4,FALSE)</f>
        <v>#N/A</v>
      </c>
      <c r="D136" s="28" t="e">
        <f ca="1">VLOOKUP(D123,OFFSET(Pairings!$E$2,($B136-1)*gamesPerRound,0,gamesPerRound,4),4,FALSE)</f>
        <v>#N/A</v>
      </c>
      <c r="E136" s="28" t="e">
        <f ca="1">VLOOKUP(E123,OFFSET(Pairings!$E$2,($B136-1)*gamesPerRound,0,gamesPerRound,4),4,FALSE)</f>
        <v>#N/A</v>
      </c>
      <c r="F136" s="28" t="e">
        <f ca="1">VLOOKUP(F123,OFFSET(Pairings!$E$2,($B136-1)*gamesPerRound,0,gamesPerRound,4),4,FALSE)</f>
        <v>#N/A</v>
      </c>
      <c r="G136" s="28" t="e">
        <f ca="1">VLOOKUP(G123,OFFSET(Pairings!$E$2,($B136-1)*gamesPerRound,0,gamesPerRound,4),4,FALSE)</f>
        <v>#N/A</v>
      </c>
      <c r="H136" s="28" t="e">
        <f ca="1">VLOOKUP(H123,OFFSET(Pairings!$E$2,($B136-1)*gamesPerRound,0,gamesPerRound,4),4,FALSE)</f>
        <v>#N/A</v>
      </c>
    </row>
    <row r="137" spans="1:9" ht="15.5" thickBot="1" x14ac:dyDescent="0.35"/>
    <row r="138" spans="1:9" s="9" customFormat="1" ht="15.5" thickBot="1" x14ac:dyDescent="0.35">
      <c r="A138" s="9" t="s">
        <v>16</v>
      </c>
      <c r="B138" s="10">
        <f>VLOOKUP(A138,TeamLookup,2,FALSE)</f>
        <v>0</v>
      </c>
      <c r="C138" s="11" t="str">
        <f t="shared" ref="C138:H138" si="63">$A138&amp;"."&amp;TEXT(C$1,"00")</f>
        <v>J.01</v>
      </c>
      <c r="D138" s="12" t="str">
        <f t="shared" si="63"/>
        <v>J.02</v>
      </c>
      <c r="E138" s="12" t="str">
        <f t="shared" si="63"/>
        <v>J.03</v>
      </c>
      <c r="F138" s="12" t="str">
        <f t="shared" si="63"/>
        <v>J.04</v>
      </c>
      <c r="G138" s="12" t="str">
        <f t="shared" si="63"/>
        <v>J.05</v>
      </c>
      <c r="H138" s="12" t="str">
        <f t="shared" si="63"/>
        <v>J.06</v>
      </c>
      <c r="I138" s="13" t="s">
        <v>21</v>
      </c>
    </row>
    <row r="139" spans="1:9" ht="9" customHeight="1" x14ac:dyDescent="0.3">
      <c r="C139" s="14" t="str">
        <f t="shared" ref="C139:H139" ca="1" si="64">IF(ISNA(C146),"B","W")</f>
        <v>B</v>
      </c>
      <c r="D139" s="15" t="str">
        <f t="shared" ca="1" si="64"/>
        <v>B</v>
      </c>
      <c r="E139" s="15" t="str">
        <f t="shared" ca="1" si="64"/>
        <v>B</v>
      </c>
      <c r="F139" s="15" t="str">
        <f t="shared" ca="1" si="64"/>
        <v>B</v>
      </c>
      <c r="G139" s="15" t="str">
        <f t="shared" ca="1" si="64"/>
        <v>B</v>
      </c>
      <c r="H139" s="15" t="str">
        <f t="shared" ca="1" si="64"/>
        <v>B</v>
      </c>
      <c r="I139" s="16"/>
    </row>
    <row r="140" spans="1:9" x14ac:dyDescent="0.3">
      <c r="B140" s="7" t="s">
        <v>22</v>
      </c>
      <c r="C140" s="17" t="e">
        <f t="shared" ref="C140:H140" ca="1" si="65">IF(ISNA(C146),C147,C146)</f>
        <v>#N/A</v>
      </c>
      <c r="D140" s="18" t="e">
        <f t="shared" ca="1" si="65"/>
        <v>#N/A</v>
      </c>
      <c r="E140" s="18" t="e">
        <f t="shared" ca="1" si="65"/>
        <v>#N/A</v>
      </c>
      <c r="F140" s="18" t="e">
        <f t="shared" ca="1" si="65"/>
        <v>#N/A</v>
      </c>
      <c r="G140" s="18" t="e">
        <f t="shared" ca="1" si="65"/>
        <v>#N/A</v>
      </c>
      <c r="H140" s="18" t="e">
        <f t="shared" ca="1" si="65"/>
        <v>#N/A</v>
      </c>
      <c r="I140" s="19"/>
    </row>
    <row r="141" spans="1:9" ht="9" customHeight="1" x14ac:dyDescent="0.3">
      <c r="C141" s="20" t="str">
        <f t="shared" ref="C141:H141" ca="1" si="66">IF(ISNA(C148),"B","W")</f>
        <v>B</v>
      </c>
      <c r="D141" s="21" t="str">
        <f t="shared" ca="1" si="66"/>
        <v>B</v>
      </c>
      <c r="E141" s="21" t="str">
        <f t="shared" ca="1" si="66"/>
        <v>B</v>
      </c>
      <c r="F141" s="21" t="str">
        <f t="shared" ca="1" si="66"/>
        <v>B</v>
      </c>
      <c r="G141" s="21" t="str">
        <f t="shared" ca="1" si="66"/>
        <v>B</v>
      </c>
      <c r="H141" s="21" t="str">
        <f t="shared" ca="1" si="66"/>
        <v>B</v>
      </c>
      <c r="I141" s="16"/>
    </row>
    <row r="142" spans="1:9" x14ac:dyDescent="0.3">
      <c r="B142" s="7" t="s">
        <v>23</v>
      </c>
      <c r="C142" s="17" t="e">
        <f t="shared" ref="C142:H142" ca="1" si="67">IF(ISNA(C148),C149,C148)</f>
        <v>#N/A</v>
      </c>
      <c r="D142" s="18" t="e">
        <f t="shared" ca="1" si="67"/>
        <v>#N/A</v>
      </c>
      <c r="E142" s="18" t="e">
        <f t="shared" ca="1" si="67"/>
        <v>#N/A</v>
      </c>
      <c r="F142" s="18" t="e">
        <f t="shared" ca="1" si="67"/>
        <v>#N/A</v>
      </c>
      <c r="G142" s="18" t="e">
        <f t="shared" ca="1" si="67"/>
        <v>#N/A</v>
      </c>
      <c r="H142" s="18" t="e">
        <f t="shared" ca="1" si="67"/>
        <v>#N/A</v>
      </c>
      <c r="I142" s="19"/>
    </row>
    <row r="143" spans="1:9" ht="9" customHeight="1" x14ac:dyDescent="0.3">
      <c r="C143" s="20" t="str">
        <f t="shared" ref="C143:H143" ca="1" si="68">IF(ISNA(C150),"B","W")</f>
        <v>B</v>
      </c>
      <c r="D143" s="21" t="str">
        <f t="shared" ca="1" si="68"/>
        <v>B</v>
      </c>
      <c r="E143" s="21" t="str">
        <f t="shared" ca="1" si="68"/>
        <v>B</v>
      </c>
      <c r="F143" s="21" t="str">
        <f t="shared" ca="1" si="68"/>
        <v>B</v>
      </c>
      <c r="G143" s="21" t="str">
        <f t="shared" ca="1" si="68"/>
        <v>B</v>
      </c>
      <c r="H143" s="21" t="str">
        <f t="shared" ca="1" si="68"/>
        <v>B</v>
      </c>
      <c r="I143" s="16"/>
    </row>
    <row r="144" spans="1:9" ht="15.5" thickBot="1" x14ac:dyDescent="0.35">
      <c r="B144" s="7" t="s">
        <v>24</v>
      </c>
      <c r="C144" s="22" t="e">
        <f t="shared" ref="C144:H144" ca="1" si="69">IF(ISNA(C150),C151,C150)</f>
        <v>#N/A</v>
      </c>
      <c r="D144" s="23" t="e">
        <f t="shared" ca="1" si="69"/>
        <v>#N/A</v>
      </c>
      <c r="E144" s="23" t="e">
        <f t="shared" ca="1" si="69"/>
        <v>#N/A</v>
      </c>
      <c r="F144" s="23" t="e">
        <f t="shared" ca="1" si="69"/>
        <v>#N/A</v>
      </c>
      <c r="G144" s="23" t="e">
        <f t="shared" ca="1" si="69"/>
        <v>#N/A</v>
      </c>
      <c r="H144" s="23" t="e">
        <f t="shared" ca="1" si="69"/>
        <v>#N/A</v>
      </c>
      <c r="I144" s="24"/>
    </row>
    <row r="145" spans="1:9" ht="15.75" customHeight="1" thickBot="1" x14ac:dyDescent="0.35">
      <c r="B145" s="7" t="s">
        <v>21</v>
      </c>
      <c r="C145" s="25"/>
      <c r="D145" s="26"/>
      <c r="E145" s="26"/>
      <c r="F145" s="26"/>
      <c r="G145" s="26"/>
      <c r="H145" s="26"/>
      <c r="I145" s="27"/>
    </row>
    <row r="146" spans="1:9" ht="15.75" hidden="1" customHeight="1" x14ac:dyDescent="0.3">
      <c r="B146" s="7">
        <v>1</v>
      </c>
      <c r="C146" s="28" t="e">
        <f ca="1">VLOOKUP(C138,OFFSET(Pairings!$D$2,($B146-1)*gamesPerRound,0,gamesPerRound,2),2,FALSE)</f>
        <v>#N/A</v>
      </c>
      <c r="D146" s="28" t="e">
        <f ca="1">VLOOKUP(D138,OFFSET(Pairings!$D$2,($B146-1)*gamesPerRound,0,gamesPerRound,2),2,FALSE)</f>
        <v>#N/A</v>
      </c>
      <c r="E146" s="28" t="e">
        <f ca="1">VLOOKUP(E138,OFFSET(Pairings!$D$2,($B146-1)*gamesPerRound,0,gamesPerRound,2),2,FALSE)</f>
        <v>#N/A</v>
      </c>
      <c r="F146" s="28" t="e">
        <f ca="1">VLOOKUP(F138,OFFSET(Pairings!$D$2,($B146-1)*gamesPerRound,0,gamesPerRound,2),2,FALSE)</f>
        <v>#N/A</v>
      </c>
      <c r="G146" s="28" t="e">
        <f ca="1">VLOOKUP(G138,OFFSET(Pairings!$D$2,($B146-1)*gamesPerRound,0,gamesPerRound,2),2,FALSE)</f>
        <v>#N/A</v>
      </c>
      <c r="H146" s="28" t="e">
        <f ca="1">VLOOKUP(H138,OFFSET(Pairings!$D$2,($B146-1)*gamesPerRound,0,gamesPerRound,2),2,FALSE)</f>
        <v>#N/A</v>
      </c>
    </row>
    <row r="147" spans="1:9" ht="15.75" hidden="1" customHeight="1" x14ac:dyDescent="0.3">
      <c r="B147" s="7">
        <v>1</v>
      </c>
      <c r="C147" s="28" t="e">
        <f ca="1">VLOOKUP(C138,OFFSET(Pairings!$E$2,($B147-1)*gamesPerRound,0,gamesPerRound,4),4,FALSE)</f>
        <v>#N/A</v>
      </c>
      <c r="D147" s="28" t="e">
        <f ca="1">VLOOKUP(D138,OFFSET(Pairings!$E$2,($B147-1)*gamesPerRound,0,gamesPerRound,4),4,FALSE)</f>
        <v>#N/A</v>
      </c>
      <c r="E147" s="28" t="e">
        <f ca="1">VLOOKUP(E138,OFFSET(Pairings!$E$2,($B147-1)*gamesPerRound,0,gamesPerRound,4),4,FALSE)</f>
        <v>#N/A</v>
      </c>
      <c r="F147" s="28" t="e">
        <f ca="1">VLOOKUP(F138,OFFSET(Pairings!$E$2,($B147-1)*gamesPerRound,0,gamesPerRound,4),4,FALSE)</f>
        <v>#N/A</v>
      </c>
      <c r="G147" s="28" t="e">
        <f ca="1">VLOOKUP(G138,OFFSET(Pairings!$E$2,($B147-1)*gamesPerRound,0,gamesPerRound,4),4,FALSE)</f>
        <v>#N/A</v>
      </c>
      <c r="H147" s="28" t="e">
        <f ca="1">VLOOKUP(H138,OFFSET(Pairings!$E$2,($B147-1)*gamesPerRound,0,gamesPerRound,4),4,FALSE)</f>
        <v>#N/A</v>
      </c>
    </row>
    <row r="148" spans="1:9" ht="15.75" hidden="1" customHeight="1" x14ac:dyDescent="0.3">
      <c r="B148" s="7">
        <v>2</v>
      </c>
      <c r="C148" s="28" t="e">
        <f ca="1">VLOOKUP(C138,OFFSET(Pairings!$D$2,($B148-1)*gamesPerRound,0,gamesPerRound,2),2,FALSE)</f>
        <v>#N/A</v>
      </c>
      <c r="D148" s="28" t="e">
        <f ca="1">VLOOKUP(D138,OFFSET(Pairings!$D$2,($B148-1)*gamesPerRound,0,gamesPerRound,2),2,FALSE)</f>
        <v>#N/A</v>
      </c>
      <c r="E148" s="28" t="e">
        <f ca="1">VLOOKUP(E138,OFFSET(Pairings!$D$2,($B148-1)*gamesPerRound,0,gamesPerRound,2),2,FALSE)</f>
        <v>#N/A</v>
      </c>
      <c r="F148" s="28" t="e">
        <f ca="1">VLOOKUP(F138,OFFSET(Pairings!$D$2,($B148-1)*gamesPerRound,0,gamesPerRound,2),2,FALSE)</f>
        <v>#N/A</v>
      </c>
      <c r="G148" s="28" t="e">
        <f ca="1">VLOOKUP(G138,OFFSET(Pairings!$D$2,($B148-1)*gamesPerRound,0,gamesPerRound,2),2,FALSE)</f>
        <v>#N/A</v>
      </c>
      <c r="H148" s="28" t="e">
        <f ca="1">VLOOKUP(H138,OFFSET(Pairings!$D$2,($B148-1)*gamesPerRound,0,gamesPerRound,2),2,FALSE)</f>
        <v>#N/A</v>
      </c>
    </row>
    <row r="149" spans="1:9" ht="15.75" hidden="1" customHeight="1" x14ac:dyDescent="0.3">
      <c r="B149" s="7">
        <v>2</v>
      </c>
      <c r="C149" s="28" t="e">
        <f ca="1">VLOOKUP(C138,OFFSET(Pairings!$E$2,($B149-1)*gamesPerRound,0,gamesPerRound,4),4,FALSE)</f>
        <v>#N/A</v>
      </c>
      <c r="D149" s="28" t="e">
        <f ca="1">VLOOKUP(D138,OFFSET(Pairings!$E$2,($B149-1)*gamesPerRound,0,gamesPerRound,4),4,FALSE)</f>
        <v>#N/A</v>
      </c>
      <c r="E149" s="28" t="e">
        <f ca="1">VLOOKUP(E138,OFFSET(Pairings!$E$2,($B149-1)*gamesPerRound,0,gamesPerRound,4),4,FALSE)</f>
        <v>#N/A</v>
      </c>
      <c r="F149" s="28" t="e">
        <f ca="1">VLOOKUP(F138,OFFSET(Pairings!$E$2,($B149-1)*gamesPerRound,0,gamesPerRound,4),4,FALSE)</f>
        <v>#N/A</v>
      </c>
      <c r="G149" s="28" t="e">
        <f ca="1">VLOOKUP(G138,OFFSET(Pairings!$E$2,($B149-1)*gamesPerRound,0,gamesPerRound,4),4,FALSE)</f>
        <v>#N/A</v>
      </c>
      <c r="H149" s="28" t="e">
        <f ca="1">VLOOKUP(H138,OFFSET(Pairings!$E$2,($B149-1)*gamesPerRound,0,gamesPerRound,4),4,FALSE)</f>
        <v>#N/A</v>
      </c>
    </row>
    <row r="150" spans="1:9" ht="15.65" hidden="1" customHeight="1" x14ac:dyDescent="0.3">
      <c r="B150" s="7">
        <v>3</v>
      </c>
      <c r="C150" s="28" t="e">
        <f ca="1">VLOOKUP(C138,OFFSET(Pairings!$D$2,($B150-1)*gamesPerRound,0,gamesPerRound,2),2,FALSE)</f>
        <v>#N/A</v>
      </c>
      <c r="D150" s="28" t="e">
        <f ca="1">VLOOKUP(D138,OFFSET(Pairings!$D$2,($B150-1)*gamesPerRound,0,gamesPerRound,2),2,FALSE)</f>
        <v>#N/A</v>
      </c>
      <c r="E150" s="28" t="e">
        <f ca="1">VLOOKUP(E138,OFFSET(Pairings!$D$2,($B150-1)*gamesPerRound,0,gamesPerRound,2),2,FALSE)</f>
        <v>#N/A</v>
      </c>
      <c r="F150" s="28" t="e">
        <f ca="1">VLOOKUP(F138,OFFSET(Pairings!$D$2,($B150-1)*gamesPerRound,0,gamesPerRound,2),2,FALSE)</f>
        <v>#N/A</v>
      </c>
      <c r="G150" s="28" t="e">
        <f ca="1">VLOOKUP(G138,OFFSET(Pairings!$D$2,($B150-1)*gamesPerRound,0,gamesPerRound,2),2,FALSE)</f>
        <v>#N/A</v>
      </c>
      <c r="H150" s="28" t="e">
        <f ca="1">VLOOKUP(H138,OFFSET(Pairings!$D$2,($B150-1)*gamesPerRound,0,gamesPerRound,2),2,FALSE)</f>
        <v>#N/A</v>
      </c>
    </row>
    <row r="151" spans="1:9" ht="15.65" hidden="1" customHeight="1" x14ac:dyDescent="0.3">
      <c r="B151" s="7">
        <v>3</v>
      </c>
      <c r="C151" s="28" t="e">
        <f ca="1">VLOOKUP(C138,OFFSET(Pairings!$E$2,($B151-1)*gamesPerRound,0,gamesPerRound,4),4,FALSE)</f>
        <v>#N/A</v>
      </c>
      <c r="D151" s="28" t="e">
        <f ca="1">VLOOKUP(D138,OFFSET(Pairings!$E$2,($B151-1)*gamesPerRound,0,gamesPerRound,4),4,FALSE)</f>
        <v>#N/A</v>
      </c>
      <c r="E151" s="28" t="e">
        <f ca="1">VLOOKUP(E138,OFFSET(Pairings!$E$2,($B151-1)*gamesPerRound,0,gamesPerRound,4),4,FALSE)</f>
        <v>#N/A</v>
      </c>
      <c r="F151" s="28" t="e">
        <f ca="1">VLOOKUP(F138,OFFSET(Pairings!$E$2,($B151-1)*gamesPerRound,0,gamesPerRound,4),4,FALSE)</f>
        <v>#N/A</v>
      </c>
      <c r="G151" s="28" t="e">
        <f ca="1">VLOOKUP(G138,OFFSET(Pairings!$E$2,($B151-1)*gamesPerRound,0,gamesPerRound,4),4,FALSE)</f>
        <v>#N/A</v>
      </c>
      <c r="H151" s="28" t="e">
        <f ca="1">VLOOKUP(H138,OFFSET(Pairings!$E$2,($B151-1)*gamesPerRound,0,gamesPerRound,4),4,FALSE)</f>
        <v>#N/A</v>
      </c>
    </row>
    <row r="152" spans="1:9" ht="15.5" thickBot="1" x14ac:dyDescent="0.35"/>
    <row r="153" spans="1:9" s="9" customFormat="1" ht="15.5" thickBot="1" x14ac:dyDescent="0.35">
      <c r="A153" s="9" t="s">
        <v>17</v>
      </c>
      <c r="B153" s="10">
        <f>VLOOKUP(A153,TeamLookup,2,FALSE)</f>
        <v>0</v>
      </c>
      <c r="C153" s="11" t="str">
        <f t="shared" ref="C153:H153" si="70">$A153&amp;"."&amp;TEXT(C$1,"00")</f>
        <v>K.01</v>
      </c>
      <c r="D153" s="12" t="str">
        <f t="shared" si="70"/>
        <v>K.02</v>
      </c>
      <c r="E153" s="12" t="str">
        <f t="shared" si="70"/>
        <v>K.03</v>
      </c>
      <c r="F153" s="12" t="str">
        <f t="shared" si="70"/>
        <v>K.04</v>
      </c>
      <c r="G153" s="12" t="str">
        <f t="shared" si="70"/>
        <v>K.05</v>
      </c>
      <c r="H153" s="12" t="str">
        <f t="shared" si="70"/>
        <v>K.06</v>
      </c>
      <c r="I153" s="13" t="s">
        <v>21</v>
      </c>
    </row>
    <row r="154" spans="1:9" ht="9" customHeight="1" x14ac:dyDescent="0.3">
      <c r="C154" s="14" t="str">
        <f t="shared" ref="C154:H154" ca="1" si="71">IF(ISNA(C161),"B","W")</f>
        <v>B</v>
      </c>
      <c r="D154" s="15" t="str">
        <f t="shared" ca="1" si="71"/>
        <v>B</v>
      </c>
      <c r="E154" s="15" t="str">
        <f t="shared" ca="1" si="71"/>
        <v>B</v>
      </c>
      <c r="F154" s="15" t="str">
        <f t="shared" ca="1" si="71"/>
        <v>B</v>
      </c>
      <c r="G154" s="15" t="str">
        <f t="shared" ca="1" si="71"/>
        <v>B</v>
      </c>
      <c r="H154" s="15" t="str">
        <f t="shared" ca="1" si="71"/>
        <v>B</v>
      </c>
      <c r="I154" s="16"/>
    </row>
    <row r="155" spans="1:9" x14ac:dyDescent="0.3">
      <c r="B155" s="7" t="s">
        <v>22</v>
      </c>
      <c r="C155" s="17" t="e">
        <f t="shared" ref="C155:H155" ca="1" si="72">IF(ISNA(C161),C162,C161)</f>
        <v>#N/A</v>
      </c>
      <c r="D155" s="18" t="e">
        <f t="shared" ca="1" si="72"/>
        <v>#N/A</v>
      </c>
      <c r="E155" s="18" t="e">
        <f t="shared" ca="1" si="72"/>
        <v>#N/A</v>
      </c>
      <c r="F155" s="18" t="e">
        <f t="shared" ca="1" si="72"/>
        <v>#N/A</v>
      </c>
      <c r="G155" s="18" t="e">
        <f t="shared" ca="1" si="72"/>
        <v>#N/A</v>
      </c>
      <c r="H155" s="18" t="e">
        <f t="shared" ca="1" si="72"/>
        <v>#N/A</v>
      </c>
      <c r="I155" s="19"/>
    </row>
    <row r="156" spans="1:9" ht="9" customHeight="1" x14ac:dyDescent="0.3">
      <c r="C156" s="20" t="str">
        <f t="shared" ref="C156:H156" ca="1" si="73">IF(ISNA(C163),"B","W")</f>
        <v>B</v>
      </c>
      <c r="D156" s="21" t="str">
        <f t="shared" ca="1" si="73"/>
        <v>B</v>
      </c>
      <c r="E156" s="21" t="str">
        <f t="shared" ca="1" si="73"/>
        <v>B</v>
      </c>
      <c r="F156" s="21" t="str">
        <f t="shared" ca="1" si="73"/>
        <v>B</v>
      </c>
      <c r="G156" s="21" t="str">
        <f t="shared" ca="1" si="73"/>
        <v>B</v>
      </c>
      <c r="H156" s="21" t="str">
        <f t="shared" ca="1" si="73"/>
        <v>B</v>
      </c>
      <c r="I156" s="16"/>
    </row>
    <row r="157" spans="1:9" x14ac:dyDescent="0.3">
      <c r="B157" s="7" t="s">
        <v>23</v>
      </c>
      <c r="C157" s="17" t="e">
        <f t="shared" ref="C157:H157" ca="1" si="74">IF(ISNA(C163),C164,C163)</f>
        <v>#N/A</v>
      </c>
      <c r="D157" s="18" t="e">
        <f t="shared" ca="1" si="74"/>
        <v>#N/A</v>
      </c>
      <c r="E157" s="18" t="e">
        <f t="shared" ca="1" si="74"/>
        <v>#N/A</v>
      </c>
      <c r="F157" s="18" t="e">
        <f t="shared" ca="1" si="74"/>
        <v>#N/A</v>
      </c>
      <c r="G157" s="18" t="e">
        <f t="shared" ca="1" si="74"/>
        <v>#N/A</v>
      </c>
      <c r="H157" s="18" t="e">
        <f t="shared" ca="1" si="74"/>
        <v>#N/A</v>
      </c>
      <c r="I157" s="19"/>
    </row>
    <row r="158" spans="1:9" ht="9" customHeight="1" x14ac:dyDescent="0.3">
      <c r="C158" s="20" t="str">
        <f t="shared" ref="C158:H158" ca="1" si="75">IF(ISNA(C165),"B","W")</f>
        <v>B</v>
      </c>
      <c r="D158" s="21" t="str">
        <f t="shared" ca="1" si="75"/>
        <v>B</v>
      </c>
      <c r="E158" s="21" t="str">
        <f t="shared" ca="1" si="75"/>
        <v>B</v>
      </c>
      <c r="F158" s="21" t="str">
        <f t="shared" ca="1" si="75"/>
        <v>B</v>
      </c>
      <c r="G158" s="21" t="str">
        <f t="shared" ca="1" si="75"/>
        <v>B</v>
      </c>
      <c r="H158" s="21" t="str">
        <f t="shared" ca="1" si="75"/>
        <v>B</v>
      </c>
      <c r="I158" s="16"/>
    </row>
    <row r="159" spans="1:9" ht="15.5" thickBot="1" x14ac:dyDescent="0.35">
      <c r="B159" s="7" t="s">
        <v>24</v>
      </c>
      <c r="C159" s="22" t="e">
        <f t="shared" ref="C159:H159" ca="1" si="76">IF(ISNA(C165),C166,C165)</f>
        <v>#N/A</v>
      </c>
      <c r="D159" s="23" t="e">
        <f t="shared" ca="1" si="76"/>
        <v>#N/A</v>
      </c>
      <c r="E159" s="23" t="e">
        <f t="shared" ca="1" si="76"/>
        <v>#N/A</v>
      </c>
      <c r="F159" s="23" t="e">
        <f t="shared" ca="1" si="76"/>
        <v>#N/A</v>
      </c>
      <c r="G159" s="23" t="e">
        <f t="shared" ca="1" si="76"/>
        <v>#N/A</v>
      </c>
      <c r="H159" s="23" t="e">
        <f t="shared" ca="1" si="76"/>
        <v>#N/A</v>
      </c>
      <c r="I159" s="24"/>
    </row>
    <row r="160" spans="1:9" ht="15.75" customHeight="1" thickBot="1" x14ac:dyDescent="0.35">
      <c r="B160" s="7" t="s">
        <v>21</v>
      </c>
      <c r="C160" s="25"/>
      <c r="D160" s="26"/>
      <c r="E160" s="26"/>
      <c r="F160" s="26"/>
      <c r="G160" s="26"/>
      <c r="H160" s="26"/>
      <c r="I160" s="27"/>
    </row>
    <row r="161" spans="1:9" ht="15.75" hidden="1" customHeight="1" x14ac:dyDescent="0.3">
      <c r="B161" s="7">
        <v>1</v>
      </c>
      <c r="C161" s="28" t="e">
        <f ca="1">VLOOKUP(C153,OFFSET(Pairings!$D$2,($B161-1)*gamesPerRound,0,gamesPerRound,2),2,FALSE)</f>
        <v>#N/A</v>
      </c>
      <c r="D161" s="28" t="e">
        <f ca="1">VLOOKUP(D153,OFFSET(Pairings!$D$2,($B161-1)*gamesPerRound,0,gamesPerRound,2),2,FALSE)</f>
        <v>#N/A</v>
      </c>
      <c r="E161" s="28" t="e">
        <f ca="1">VLOOKUP(E153,OFFSET(Pairings!$D$2,($B161-1)*gamesPerRound,0,gamesPerRound,2),2,FALSE)</f>
        <v>#N/A</v>
      </c>
      <c r="F161" s="28" t="e">
        <f ca="1">VLOOKUP(F153,OFFSET(Pairings!$D$2,($B161-1)*gamesPerRound,0,gamesPerRound,2),2,FALSE)</f>
        <v>#N/A</v>
      </c>
      <c r="G161" s="28" t="e">
        <f ca="1">VLOOKUP(G153,OFFSET(Pairings!$D$2,($B161-1)*gamesPerRound,0,gamesPerRound,2),2,FALSE)</f>
        <v>#N/A</v>
      </c>
      <c r="H161" s="28" t="e">
        <f ca="1">VLOOKUP(H153,OFFSET(Pairings!$D$2,($B161-1)*gamesPerRound,0,gamesPerRound,2),2,FALSE)</f>
        <v>#N/A</v>
      </c>
    </row>
    <row r="162" spans="1:9" ht="15.75" hidden="1" customHeight="1" x14ac:dyDescent="0.3">
      <c r="B162" s="7">
        <v>1</v>
      </c>
      <c r="C162" s="28" t="e">
        <f ca="1">VLOOKUP(C153,OFFSET(Pairings!$E$2,($B162-1)*gamesPerRound,0,gamesPerRound,4),4,FALSE)</f>
        <v>#N/A</v>
      </c>
      <c r="D162" s="28" t="e">
        <f ca="1">VLOOKUP(D153,OFFSET(Pairings!$E$2,($B162-1)*gamesPerRound,0,gamesPerRound,4),4,FALSE)</f>
        <v>#N/A</v>
      </c>
      <c r="E162" s="28" t="e">
        <f ca="1">VLOOKUP(E153,OFFSET(Pairings!$E$2,($B162-1)*gamesPerRound,0,gamesPerRound,4),4,FALSE)</f>
        <v>#N/A</v>
      </c>
      <c r="F162" s="28" t="e">
        <f ca="1">VLOOKUP(F153,OFFSET(Pairings!$E$2,($B162-1)*gamesPerRound,0,gamesPerRound,4),4,FALSE)</f>
        <v>#N/A</v>
      </c>
      <c r="G162" s="28" t="e">
        <f ca="1">VLOOKUP(G153,OFFSET(Pairings!$E$2,($B162-1)*gamesPerRound,0,gamesPerRound,4),4,FALSE)</f>
        <v>#N/A</v>
      </c>
      <c r="H162" s="28" t="e">
        <f ca="1">VLOOKUP(H153,OFFSET(Pairings!$E$2,($B162-1)*gamesPerRound,0,gamesPerRound,4),4,FALSE)</f>
        <v>#N/A</v>
      </c>
    </row>
    <row r="163" spans="1:9" ht="15.75" hidden="1" customHeight="1" x14ac:dyDescent="0.3">
      <c r="B163" s="7">
        <v>2</v>
      </c>
      <c r="C163" s="28" t="e">
        <f ca="1">VLOOKUP(C153,OFFSET(Pairings!$D$2,($B163-1)*gamesPerRound,0,gamesPerRound,2),2,FALSE)</f>
        <v>#N/A</v>
      </c>
      <c r="D163" s="28" t="e">
        <f ca="1">VLOOKUP(D153,OFFSET(Pairings!$D$2,($B163-1)*gamesPerRound,0,gamesPerRound,2),2,FALSE)</f>
        <v>#N/A</v>
      </c>
      <c r="E163" s="28" t="e">
        <f ca="1">VLOOKUP(E153,OFFSET(Pairings!$D$2,($B163-1)*gamesPerRound,0,gamesPerRound,2),2,FALSE)</f>
        <v>#N/A</v>
      </c>
      <c r="F163" s="28" t="e">
        <f ca="1">VLOOKUP(F153,OFFSET(Pairings!$D$2,($B163-1)*gamesPerRound,0,gamesPerRound,2),2,FALSE)</f>
        <v>#N/A</v>
      </c>
      <c r="G163" s="28" t="e">
        <f ca="1">VLOOKUP(G153,OFFSET(Pairings!$D$2,($B163-1)*gamesPerRound,0,gamesPerRound,2),2,FALSE)</f>
        <v>#N/A</v>
      </c>
      <c r="H163" s="28" t="e">
        <f ca="1">VLOOKUP(H153,OFFSET(Pairings!$D$2,($B163-1)*gamesPerRound,0,gamesPerRound,2),2,FALSE)</f>
        <v>#N/A</v>
      </c>
    </row>
    <row r="164" spans="1:9" ht="15.75" hidden="1" customHeight="1" x14ac:dyDescent="0.3">
      <c r="B164" s="7">
        <v>2</v>
      </c>
      <c r="C164" s="28" t="e">
        <f ca="1">VLOOKUP(C153,OFFSET(Pairings!$E$2,($B164-1)*gamesPerRound,0,gamesPerRound,4),4,FALSE)</f>
        <v>#N/A</v>
      </c>
      <c r="D164" s="28" t="e">
        <f ca="1">VLOOKUP(D153,OFFSET(Pairings!$E$2,($B164-1)*gamesPerRound,0,gamesPerRound,4),4,FALSE)</f>
        <v>#N/A</v>
      </c>
      <c r="E164" s="28" t="e">
        <f ca="1">VLOOKUP(E153,OFFSET(Pairings!$E$2,($B164-1)*gamesPerRound,0,gamesPerRound,4),4,FALSE)</f>
        <v>#N/A</v>
      </c>
      <c r="F164" s="28" t="e">
        <f ca="1">VLOOKUP(F153,OFFSET(Pairings!$E$2,($B164-1)*gamesPerRound,0,gamesPerRound,4),4,FALSE)</f>
        <v>#N/A</v>
      </c>
      <c r="G164" s="28" t="e">
        <f ca="1">VLOOKUP(G153,OFFSET(Pairings!$E$2,($B164-1)*gamesPerRound,0,gamesPerRound,4),4,FALSE)</f>
        <v>#N/A</v>
      </c>
      <c r="H164" s="28" t="e">
        <f ca="1">VLOOKUP(H153,OFFSET(Pairings!$E$2,($B164-1)*gamesPerRound,0,gamesPerRound,4),4,FALSE)</f>
        <v>#N/A</v>
      </c>
    </row>
    <row r="165" spans="1:9" ht="15.65" hidden="1" customHeight="1" x14ac:dyDescent="0.3">
      <c r="B165" s="7">
        <v>3</v>
      </c>
      <c r="C165" s="28" t="e">
        <f ca="1">VLOOKUP(C153,OFFSET(Pairings!$D$2,($B165-1)*gamesPerRound,0,gamesPerRound,2),2,FALSE)</f>
        <v>#N/A</v>
      </c>
      <c r="D165" s="28" t="e">
        <f ca="1">VLOOKUP(D153,OFFSET(Pairings!$D$2,($B165-1)*gamesPerRound,0,gamesPerRound,2),2,FALSE)</f>
        <v>#N/A</v>
      </c>
      <c r="E165" s="28" t="e">
        <f ca="1">VLOOKUP(E153,OFFSET(Pairings!$D$2,($B165-1)*gamesPerRound,0,gamesPerRound,2),2,FALSE)</f>
        <v>#N/A</v>
      </c>
      <c r="F165" s="28" t="e">
        <f ca="1">VLOOKUP(F153,OFFSET(Pairings!$D$2,($B165-1)*gamesPerRound,0,gamesPerRound,2),2,FALSE)</f>
        <v>#N/A</v>
      </c>
      <c r="G165" s="28" t="e">
        <f ca="1">VLOOKUP(G153,OFFSET(Pairings!$D$2,($B165-1)*gamesPerRound,0,gamesPerRound,2),2,FALSE)</f>
        <v>#N/A</v>
      </c>
      <c r="H165" s="28" t="e">
        <f ca="1">VLOOKUP(H153,OFFSET(Pairings!$D$2,($B165-1)*gamesPerRound,0,gamesPerRound,2),2,FALSE)</f>
        <v>#N/A</v>
      </c>
    </row>
    <row r="166" spans="1:9" ht="15.65" hidden="1" customHeight="1" x14ac:dyDescent="0.3">
      <c r="B166" s="7">
        <v>3</v>
      </c>
      <c r="C166" s="28" t="e">
        <f ca="1">VLOOKUP(C153,OFFSET(Pairings!$E$2,($B166-1)*gamesPerRound,0,gamesPerRound,4),4,FALSE)</f>
        <v>#N/A</v>
      </c>
      <c r="D166" s="28" t="e">
        <f ca="1">VLOOKUP(D153,OFFSET(Pairings!$E$2,($B166-1)*gamesPerRound,0,gamesPerRound,4),4,FALSE)</f>
        <v>#N/A</v>
      </c>
      <c r="E166" s="28" t="e">
        <f ca="1">VLOOKUP(E153,OFFSET(Pairings!$E$2,($B166-1)*gamesPerRound,0,gamesPerRound,4),4,FALSE)</f>
        <v>#N/A</v>
      </c>
      <c r="F166" s="28" t="e">
        <f ca="1">VLOOKUP(F153,OFFSET(Pairings!$E$2,($B166-1)*gamesPerRound,0,gamesPerRound,4),4,FALSE)</f>
        <v>#N/A</v>
      </c>
      <c r="G166" s="28" t="e">
        <f ca="1">VLOOKUP(G153,OFFSET(Pairings!$E$2,($B166-1)*gamesPerRound,0,gamesPerRound,4),4,FALSE)</f>
        <v>#N/A</v>
      </c>
      <c r="H166" s="28" t="e">
        <f ca="1">VLOOKUP(H153,OFFSET(Pairings!$E$2,($B166-1)*gamesPerRound,0,gamesPerRound,4),4,FALSE)</f>
        <v>#N/A</v>
      </c>
    </row>
    <row r="167" spans="1:9" ht="15.5" thickBot="1" x14ac:dyDescent="0.35"/>
    <row r="168" spans="1:9" s="9" customFormat="1" ht="15.5" thickBot="1" x14ac:dyDescent="0.35">
      <c r="A168" s="9" t="s">
        <v>18</v>
      </c>
      <c r="B168" s="10">
        <f>VLOOKUP(A168,TeamLookup,2,FALSE)</f>
        <v>0</v>
      </c>
      <c r="C168" s="11" t="str">
        <f t="shared" ref="C168:H168" si="77">$A168&amp;"."&amp;TEXT(C$1,"00")</f>
        <v>L.01</v>
      </c>
      <c r="D168" s="12" t="str">
        <f t="shared" si="77"/>
        <v>L.02</v>
      </c>
      <c r="E168" s="12" t="str">
        <f t="shared" si="77"/>
        <v>L.03</v>
      </c>
      <c r="F168" s="12" t="str">
        <f t="shared" si="77"/>
        <v>L.04</v>
      </c>
      <c r="G168" s="12" t="str">
        <f t="shared" si="77"/>
        <v>L.05</v>
      </c>
      <c r="H168" s="12" t="str">
        <f t="shared" si="77"/>
        <v>L.06</v>
      </c>
      <c r="I168" s="13" t="s">
        <v>21</v>
      </c>
    </row>
    <row r="169" spans="1:9" ht="9" customHeight="1" x14ac:dyDescent="0.3">
      <c r="C169" s="14" t="str">
        <f t="shared" ref="C169:H169" ca="1" si="78">IF(ISNA(C176),"B","W")</f>
        <v>B</v>
      </c>
      <c r="D169" s="15" t="str">
        <f t="shared" ca="1" si="78"/>
        <v>B</v>
      </c>
      <c r="E169" s="15" t="str">
        <f t="shared" ca="1" si="78"/>
        <v>B</v>
      </c>
      <c r="F169" s="15" t="str">
        <f t="shared" ca="1" si="78"/>
        <v>B</v>
      </c>
      <c r="G169" s="15" t="str">
        <f t="shared" ca="1" si="78"/>
        <v>B</v>
      </c>
      <c r="H169" s="15" t="str">
        <f t="shared" ca="1" si="78"/>
        <v>B</v>
      </c>
      <c r="I169" s="16"/>
    </row>
    <row r="170" spans="1:9" x14ac:dyDescent="0.3">
      <c r="B170" s="7" t="s">
        <v>22</v>
      </c>
      <c r="C170" s="17" t="e">
        <f t="shared" ref="C170:H170" ca="1" si="79">IF(ISNA(C176),C177,C176)</f>
        <v>#N/A</v>
      </c>
      <c r="D170" s="18" t="e">
        <f t="shared" ca="1" si="79"/>
        <v>#N/A</v>
      </c>
      <c r="E170" s="18" t="e">
        <f t="shared" ca="1" si="79"/>
        <v>#N/A</v>
      </c>
      <c r="F170" s="18" t="e">
        <f t="shared" ca="1" si="79"/>
        <v>#N/A</v>
      </c>
      <c r="G170" s="18" t="e">
        <f t="shared" ca="1" si="79"/>
        <v>#N/A</v>
      </c>
      <c r="H170" s="18" t="e">
        <f t="shared" ca="1" si="79"/>
        <v>#N/A</v>
      </c>
      <c r="I170" s="19"/>
    </row>
    <row r="171" spans="1:9" ht="9" customHeight="1" x14ac:dyDescent="0.3">
      <c r="C171" s="20" t="str">
        <f t="shared" ref="C171:H171" ca="1" si="80">IF(ISNA(C178),"B","W")</f>
        <v>B</v>
      </c>
      <c r="D171" s="21" t="str">
        <f t="shared" ca="1" si="80"/>
        <v>B</v>
      </c>
      <c r="E171" s="21" t="str">
        <f t="shared" ca="1" si="80"/>
        <v>B</v>
      </c>
      <c r="F171" s="21" t="str">
        <f t="shared" ca="1" si="80"/>
        <v>B</v>
      </c>
      <c r="G171" s="21" t="str">
        <f t="shared" ca="1" si="80"/>
        <v>B</v>
      </c>
      <c r="H171" s="21" t="str">
        <f t="shared" ca="1" si="80"/>
        <v>B</v>
      </c>
      <c r="I171" s="16"/>
    </row>
    <row r="172" spans="1:9" x14ac:dyDescent="0.3">
      <c r="B172" s="7" t="s">
        <v>23</v>
      </c>
      <c r="C172" s="17" t="e">
        <f t="shared" ref="C172:H172" ca="1" si="81">IF(ISNA(C178),C179,C178)</f>
        <v>#N/A</v>
      </c>
      <c r="D172" s="18" t="e">
        <f t="shared" ca="1" si="81"/>
        <v>#N/A</v>
      </c>
      <c r="E172" s="18" t="e">
        <f t="shared" ca="1" si="81"/>
        <v>#N/A</v>
      </c>
      <c r="F172" s="18" t="e">
        <f t="shared" ca="1" si="81"/>
        <v>#N/A</v>
      </c>
      <c r="G172" s="18" t="e">
        <f t="shared" ca="1" si="81"/>
        <v>#N/A</v>
      </c>
      <c r="H172" s="18" t="e">
        <f t="shared" ca="1" si="81"/>
        <v>#N/A</v>
      </c>
      <c r="I172" s="19"/>
    </row>
    <row r="173" spans="1:9" ht="9" customHeight="1" x14ac:dyDescent="0.3">
      <c r="C173" s="20" t="str">
        <f t="shared" ref="C173:H173" ca="1" si="82">IF(ISNA(C180),"B","W")</f>
        <v>B</v>
      </c>
      <c r="D173" s="21" t="str">
        <f t="shared" ca="1" si="82"/>
        <v>B</v>
      </c>
      <c r="E173" s="21" t="str">
        <f t="shared" ca="1" si="82"/>
        <v>B</v>
      </c>
      <c r="F173" s="21" t="str">
        <f t="shared" ca="1" si="82"/>
        <v>B</v>
      </c>
      <c r="G173" s="21" t="str">
        <f t="shared" ca="1" si="82"/>
        <v>B</v>
      </c>
      <c r="H173" s="21" t="str">
        <f t="shared" ca="1" si="82"/>
        <v>B</v>
      </c>
      <c r="I173" s="16"/>
    </row>
    <row r="174" spans="1:9" ht="15.5" thickBot="1" x14ac:dyDescent="0.35">
      <c r="B174" s="7" t="s">
        <v>24</v>
      </c>
      <c r="C174" s="22" t="e">
        <f t="shared" ref="C174:H174" ca="1" si="83">IF(ISNA(C180),C181,C180)</f>
        <v>#N/A</v>
      </c>
      <c r="D174" s="23" t="e">
        <f t="shared" ca="1" si="83"/>
        <v>#N/A</v>
      </c>
      <c r="E174" s="23" t="e">
        <f t="shared" ca="1" si="83"/>
        <v>#N/A</v>
      </c>
      <c r="F174" s="23" t="e">
        <f t="shared" ca="1" si="83"/>
        <v>#N/A</v>
      </c>
      <c r="G174" s="23" t="e">
        <f t="shared" ca="1" si="83"/>
        <v>#N/A</v>
      </c>
      <c r="H174" s="23" t="e">
        <f t="shared" ca="1" si="83"/>
        <v>#N/A</v>
      </c>
      <c r="I174" s="24"/>
    </row>
    <row r="175" spans="1:9" ht="15.75" customHeight="1" thickBot="1" x14ac:dyDescent="0.35">
      <c r="B175" s="7" t="s">
        <v>21</v>
      </c>
      <c r="C175" s="25"/>
      <c r="D175" s="26"/>
      <c r="E175" s="26"/>
      <c r="F175" s="26"/>
      <c r="G175" s="26"/>
      <c r="H175" s="26"/>
      <c r="I175" s="27"/>
    </row>
    <row r="176" spans="1:9" ht="1.1499999999999999" hidden="1" customHeight="1" x14ac:dyDescent="0.3">
      <c r="B176" s="7">
        <v>1</v>
      </c>
      <c r="C176" s="28" t="e">
        <f ca="1">VLOOKUP(C168,OFFSET(Pairings!$D$2,($B176-1)*gamesPerRound,0,gamesPerRound,2),2,FALSE)</f>
        <v>#N/A</v>
      </c>
      <c r="D176" s="28" t="e">
        <f ca="1">VLOOKUP(D168,OFFSET(Pairings!$D$2,($B176-1)*gamesPerRound,0,gamesPerRound,2),2,FALSE)</f>
        <v>#N/A</v>
      </c>
      <c r="E176" s="28" t="e">
        <f ca="1">VLOOKUP(E168,OFFSET(Pairings!$D$2,($B176-1)*gamesPerRound,0,gamesPerRound,2),2,FALSE)</f>
        <v>#N/A</v>
      </c>
      <c r="F176" s="28" t="e">
        <f ca="1">VLOOKUP(F168,OFFSET(Pairings!$D$2,($B176-1)*gamesPerRound,0,gamesPerRound,2),2,FALSE)</f>
        <v>#N/A</v>
      </c>
      <c r="G176" s="28" t="e">
        <f ca="1">VLOOKUP(G168,OFFSET(Pairings!$D$2,($B176-1)*gamesPerRound,0,gamesPerRound,2),2,FALSE)</f>
        <v>#N/A</v>
      </c>
      <c r="H176" s="28" t="e">
        <f ca="1">VLOOKUP(H168,OFFSET(Pairings!$D$2,($B176-1)*gamesPerRound,0,gamesPerRound,2),2,FALSE)</f>
        <v>#N/A</v>
      </c>
    </row>
    <row r="177" spans="1:9" ht="1.1499999999999999" hidden="1" customHeight="1" x14ac:dyDescent="0.3">
      <c r="B177" s="7">
        <v>1</v>
      </c>
      <c r="C177" s="28" t="e">
        <f ca="1">VLOOKUP(C168,OFFSET(Pairings!$E$2,($B177-1)*gamesPerRound,0,gamesPerRound,4),4,FALSE)</f>
        <v>#N/A</v>
      </c>
      <c r="D177" s="28" t="e">
        <f ca="1">VLOOKUP(D168,OFFSET(Pairings!$E$2,($B177-1)*gamesPerRound,0,gamesPerRound,4),4,FALSE)</f>
        <v>#N/A</v>
      </c>
      <c r="E177" s="28" t="e">
        <f ca="1">VLOOKUP(E168,OFFSET(Pairings!$E$2,($B177-1)*gamesPerRound,0,gamesPerRound,4),4,FALSE)</f>
        <v>#N/A</v>
      </c>
      <c r="F177" s="28" t="e">
        <f ca="1">VLOOKUP(F168,OFFSET(Pairings!$E$2,($B177-1)*gamesPerRound,0,gamesPerRound,4),4,FALSE)</f>
        <v>#N/A</v>
      </c>
      <c r="G177" s="28" t="e">
        <f ca="1">VLOOKUP(G168,OFFSET(Pairings!$E$2,($B177-1)*gamesPerRound,0,gamesPerRound,4),4,FALSE)</f>
        <v>#N/A</v>
      </c>
      <c r="H177" s="28" t="e">
        <f ca="1">VLOOKUP(H168,OFFSET(Pairings!$E$2,($B177-1)*gamesPerRound,0,gamesPerRound,4),4,FALSE)</f>
        <v>#N/A</v>
      </c>
    </row>
    <row r="178" spans="1:9" ht="1.1499999999999999" hidden="1" customHeight="1" x14ac:dyDescent="0.3">
      <c r="B178" s="7">
        <v>2</v>
      </c>
      <c r="C178" s="28" t="e">
        <f ca="1">VLOOKUP(C168,OFFSET(Pairings!$D$2,($B178-1)*gamesPerRound,0,gamesPerRound,2),2,FALSE)</f>
        <v>#N/A</v>
      </c>
      <c r="D178" s="28" t="e">
        <f ca="1">VLOOKUP(D168,OFFSET(Pairings!$D$2,($B178-1)*gamesPerRound,0,gamesPerRound,2),2,FALSE)</f>
        <v>#N/A</v>
      </c>
      <c r="E178" s="28" t="e">
        <f ca="1">VLOOKUP(E168,OFFSET(Pairings!$D$2,($B178-1)*gamesPerRound,0,gamesPerRound,2),2,FALSE)</f>
        <v>#N/A</v>
      </c>
      <c r="F178" s="28" t="e">
        <f ca="1">VLOOKUP(F168,OFFSET(Pairings!$D$2,($B178-1)*gamesPerRound,0,gamesPerRound,2),2,FALSE)</f>
        <v>#N/A</v>
      </c>
      <c r="G178" s="28" t="e">
        <f ca="1">VLOOKUP(G168,OFFSET(Pairings!$D$2,($B178-1)*gamesPerRound,0,gamesPerRound,2),2,FALSE)</f>
        <v>#N/A</v>
      </c>
      <c r="H178" s="28" t="e">
        <f ca="1">VLOOKUP(H168,OFFSET(Pairings!$D$2,($B178-1)*gamesPerRound,0,gamesPerRound,2),2,FALSE)</f>
        <v>#N/A</v>
      </c>
    </row>
    <row r="179" spans="1:9" ht="1.1499999999999999" hidden="1" customHeight="1" x14ac:dyDescent="0.3">
      <c r="B179" s="7">
        <v>2</v>
      </c>
      <c r="C179" s="28" t="e">
        <f ca="1">VLOOKUP(C168,OFFSET(Pairings!$E$2,($B179-1)*gamesPerRound,0,gamesPerRound,4),4,FALSE)</f>
        <v>#N/A</v>
      </c>
      <c r="D179" s="28" t="e">
        <f ca="1">VLOOKUP(D168,OFFSET(Pairings!$E$2,($B179-1)*gamesPerRound,0,gamesPerRound,4),4,FALSE)</f>
        <v>#N/A</v>
      </c>
      <c r="E179" s="28" t="e">
        <f ca="1">VLOOKUP(E168,OFFSET(Pairings!$E$2,($B179-1)*gamesPerRound,0,gamesPerRound,4),4,FALSE)</f>
        <v>#N/A</v>
      </c>
      <c r="F179" s="28" t="e">
        <f ca="1">VLOOKUP(F168,OFFSET(Pairings!$E$2,($B179-1)*gamesPerRound,0,gamesPerRound,4),4,FALSE)</f>
        <v>#N/A</v>
      </c>
      <c r="G179" s="28" t="e">
        <f ca="1">VLOOKUP(G168,OFFSET(Pairings!$E$2,($B179-1)*gamesPerRound,0,gamesPerRound,4),4,FALSE)</f>
        <v>#N/A</v>
      </c>
      <c r="H179" s="28" t="e">
        <f ca="1">VLOOKUP(H168,OFFSET(Pairings!$E$2,($B179-1)*gamesPerRound,0,gamesPerRound,4),4,FALSE)</f>
        <v>#N/A</v>
      </c>
    </row>
    <row r="180" spans="1:9" ht="1.1499999999999999" hidden="1" customHeight="1" x14ac:dyDescent="0.3">
      <c r="B180" s="7">
        <v>3</v>
      </c>
      <c r="C180" s="28" t="e">
        <f ca="1">VLOOKUP(C168,OFFSET(Pairings!$D$2,($B180-1)*gamesPerRound,0,gamesPerRound,2),2,FALSE)</f>
        <v>#N/A</v>
      </c>
      <c r="D180" s="28" t="e">
        <f ca="1">VLOOKUP(D168,OFFSET(Pairings!$D$2,($B180-1)*gamesPerRound,0,gamesPerRound,2),2,FALSE)</f>
        <v>#N/A</v>
      </c>
      <c r="E180" s="28" t="e">
        <f ca="1">VLOOKUP(E168,OFFSET(Pairings!$D$2,($B180-1)*gamesPerRound,0,gamesPerRound,2),2,FALSE)</f>
        <v>#N/A</v>
      </c>
      <c r="F180" s="28" t="e">
        <f ca="1">VLOOKUP(F168,OFFSET(Pairings!$D$2,($B180-1)*gamesPerRound,0,gamesPerRound,2),2,FALSE)</f>
        <v>#N/A</v>
      </c>
      <c r="G180" s="28" t="e">
        <f ca="1">VLOOKUP(G168,OFFSET(Pairings!$D$2,($B180-1)*gamesPerRound,0,gamesPerRound,2),2,FALSE)</f>
        <v>#N/A</v>
      </c>
      <c r="H180" s="28" t="e">
        <f ca="1">VLOOKUP(H168,OFFSET(Pairings!$D$2,($B180-1)*gamesPerRound,0,gamesPerRound,2),2,FALSE)</f>
        <v>#N/A</v>
      </c>
    </row>
    <row r="181" spans="1:9" ht="1.1499999999999999" hidden="1" customHeight="1" x14ac:dyDescent="0.3">
      <c r="B181" s="7">
        <v>3</v>
      </c>
      <c r="C181" s="28" t="e">
        <f ca="1">VLOOKUP(C168,OFFSET(Pairings!$E$2,($B181-1)*gamesPerRound,0,gamesPerRound,4),4,FALSE)</f>
        <v>#N/A</v>
      </c>
      <c r="D181" s="28" t="e">
        <f ca="1">VLOOKUP(D168,OFFSET(Pairings!$E$2,($B181-1)*gamesPerRound,0,gamesPerRound,4),4,FALSE)</f>
        <v>#N/A</v>
      </c>
      <c r="E181" s="28" t="e">
        <f ca="1">VLOOKUP(E168,OFFSET(Pairings!$E$2,($B181-1)*gamesPerRound,0,gamesPerRound,4),4,FALSE)</f>
        <v>#N/A</v>
      </c>
      <c r="F181" s="28" t="e">
        <f ca="1">VLOOKUP(F168,OFFSET(Pairings!$E$2,($B181-1)*gamesPerRound,0,gamesPerRound,4),4,FALSE)</f>
        <v>#N/A</v>
      </c>
      <c r="G181" s="28" t="e">
        <f ca="1">VLOOKUP(G168,OFFSET(Pairings!$E$2,($B181-1)*gamesPerRound,0,gamesPerRound,4),4,FALSE)</f>
        <v>#N/A</v>
      </c>
      <c r="H181" s="28" t="e">
        <f ca="1">VLOOKUP(H168,OFFSET(Pairings!$E$2,($B181-1)*gamesPerRound,0,gamesPerRound,4),4,FALSE)</f>
        <v>#N/A</v>
      </c>
    </row>
    <row r="182" spans="1:9" ht="15.5" thickBot="1" x14ac:dyDescent="0.35"/>
    <row r="183" spans="1:9" s="9" customFormat="1" ht="15.5" thickBot="1" x14ac:dyDescent="0.35">
      <c r="A183" s="9" t="s">
        <v>19</v>
      </c>
      <c r="B183" s="10">
        <f>VLOOKUP(A183,TeamLookup,2,FALSE)</f>
        <v>0</v>
      </c>
      <c r="C183" s="11" t="str">
        <f t="shared" ref="C183:H183" si="84">$A183&amp;"."&amp;TEXT(C$1,"00")</f>
        <v>M.01</v>
      </c>
      <c r="D183" s="12" t="str">
        <f t="shared" si="84"/>
        <v>M.02</v>
      </c>
      <c r="E183" s="12" t="str">
        <f t="shared" si="84"/>
        <v>M.03</v>
      </c>
      <c r="F183" s="12" t="str">
        <f t="shared" si="84"/>
        <v>M.04</v>
      </c>
      <c r="G183" s="12" t="str">
        <f t="shared" si="84"/>
        <v>M.05</v>
      </c>
      <c r="H183" s="12" t="str">
        <f t="shared" si="84"/>
        <v>M.06</v>
      </c>
      <c r="I183" s="13" t="s">
        <v>21</v>
      </c>
    </row>
    <row r="184" spans="1:9" ht="9" customHeight="1" x14ac:dyDescent="0.3">
      <c r="C184" s="14" t="str">
        <f t="shared" ref="C184:H184" ca="1" si="85">IF(ISNA(C191),"B","W")</f>
        <v>B</v>
      </c>
      <c r="D184" s="15" t="str">
        <f t="shared" ca="1" si="85"/>
        <v>B</v>
      </c>
      <c r="E184" s="15" t="str">
        <f t="shared" ca="1" si="85"/>
        <v>B</v>
      </c>
      <c r="F184" s="15" t="str">
        <f t="shared" ca="1" si="85"/>
        <v>B</v>
      </c>
      <c r="G184" s="15" t="str">
        <f t="shared" ca="1" si="85"/>
        <v>B</v>
      </c>
      <c r="H184" s="15" t="str">
        <f t="shared" ca="1" si="85"/>
        <v>B</v>
      </c>
      <c r="I184" s="16"/>
    </row>
    <row r="185" spans="1:9" x14ac:dyDescent="0.3">
      <c r="B185" s="7" t="s">
        <v>22</v>
      </c>
      <c r="C185" s="17" t="e">
        <f t="shared" ref="C185:H185" ca="1" si="86">IF(ISNA(C191),C192,C191)</f>
        <v>#N/A</v>
      </c>
      <c r="D185" s="18" t="e">
        <f t="shared" ca="1" si="86"/>
        <v>#N/A</v>
      </c>
      <c r="E185" s="18" t="e">
        <f t="shared" ca="1" si="86"/>
        <v>#N/A</v>
      </c>
      <c r="F185" s="18" t="e">
        <f t="shared" ca="1" si="86"/>
        <v>#N/A</v>
      </c>
      <c r="G185" s="18" t="e">
        <f t="shared" ca="1" si="86"/>
        <v>#N/A</v>
      </c>
      <c r="H185" s="18" t="e">
        <f t="shared" ca="1" si="86"/>
        <v>#N/A</v>
      </c>
      <c r="I185" s="19"/>
    </row>
    <row r="186" spans="1:9" ht="9" customHeight="1" x14ac:dyDescent="0.3">
      <c r="C186" s="20" t="str">
        <f t="shared" ref="C186:H186" ca="1" si="87">IF(ISNA(C193),"B","W")</f>
        <v>B</v>
      </c>
      <c r="D186" s="21" t="str">
        <f t="shared" ca="1" si="87"/>
        <v>B</v>
      </c>
      <c r="E186" s="21" t="str">
        <f t="shared" ca="1" si="87"/>
        <v>B</v>
      </c>
      <c r="F186" s="21" t="str">
        <f t="shared" ca="1" si="87"/>
        <v>B</v>
      </c>
      <c r="G186" s="21" t="str">
        <f t="shared" ca="1" si="87"/>
        <v>B</v>
      </c>
      <c r="H186" s="21" t="str">
        <f t="shared" ca="1" si="87"/>
        <v>B</v>
      </c>
      <c r="I186" s="16"/>
    </row>
    <row r="187" spans="1:9" x14ac:dyDescent="0.3">
      <c r="B187" s="7" t="s">
        <v>23</v>
      </c>
      <c r="C187" s="17" t="e">
        <f t="shared" ref="C187:H187" ca="1" si="88">IF(ISNA(C193),C194,C193)</f>
        <v>#N/A</v>
      </c>
      <c r="D187" s="18" t="e">
        <f t="shared" ca="1" si="88"/>
        <v>#N/A</v>
      </c>
      <c r="E187" s="18" t="e">
        <f t="shared" ca="1" si="88"/>
        <v>#N/A</v>
      </c>
      <c r="F187" s="18" t="e">
        <f t="shared" ca="1" si="88"/>
        <v>#N/A</v>
      </c>
      <c r="G187" s="18" t="e">
        <f t="shared" ca="1" si="88"/>
        <v>#N/A</v>
      </c>
      <c r="H187" s="18" t="e">
        <f t="shared" ca="1" si="88"/>
        <v>#N/A</v>
      </c>
      <c r="I187" s="19"/>
    </row>
    <row r="188" spans="1:9" ht="9" customHeight="1" x14ac:dyDescent="0.3">
      <c r="C188" s="20" t="str">
        <f t="shared" ref="C188:H188" ca="1" si="89">IF(ISNA(C195),"B","W")</f>
        <v>B</v>
      </c>
      <c r="D188" s="21" t="str">
        <f t="shared" ca="1" si="89"/>
        <v>B</v>
      </c>
      <c r="E188" s="21" t="str">
        <f t="shared" ca="1" si="89"/>
        <v>B</v>
      </c>
      <c r="F188" s="21" t="str">
        <f t="shared" ca="1" si="89"/>
        <v>B</v>
      </c>
      <c r="G188" s="21" t="str">
        <f t="shared" ca="1" si="89"/>
        <v>B</v>
      </c>
      <c r="H188" s="21" t="str">
        <f t="shared" ca="1" si="89"/>
        <v>B</v>
      </c>
      <c r="I188" s="16"/>
    </row>
    <row r="189" spans="1:9" ht="15.5" thickBot="1" x14ac:dyDescent="0.35">
      <c r="B189" s="7" t="s">
        <v>24</v>
      </c>
      <c r="C189" s="22" t="e">
        <f t="shared" ref="C189:H189" ca="1" si="90">IF(ISNA(C195),C196,C195)</f>
        <v>#N/A</v>
      </c>
      <c r="D189" s="23" t="e">
        <f t="shared" ca="1" si="90"/>
        <v>#N/A</v>
      </c>
      <c r="E189" s="23" t="e">
        <f t="shared" ca="1" si="90"/>
        <v>#N/A</v>
      </c>
      <c r="F189" s="23" t="e">
        <f t="shared" ca="1" si="90"/>
        <v>#N/A</v>
      </c>
      <c r="G189" s="23" t="e">
        <f t="shared" ca="1" si="90"/>
        <v>#N/A</v>
      </c>
      <c r="H189" s="23" t="e">
        <f t="shared" ca="1" si="90"/>
        <v>#N/A</v>
      </c>
      <c r="I189" s="24"/>
    </row>
    <row r="190" spans="1:9" ht="15.75" customHeight="1" thickBot="1" x14ac:dyDescent="0.35">
      <c r="B190" s="7" t="s">
        <v>21</v>
      </c>
      <c r="C190" s="25"/>
      <c r="D190" s="26"/>
      <c r="E190" s="26"/>
      <c r="F190" s="26"/>
      <c r="G190" s="26"/>
      <c r="H190" s="26"/>
      <c r="I190" s="27"/>
    </row>
    <row r="191" spans="1:9" ht="15.75" hidden="1" customHeight="1" x14ac:dyDescent="0.3">
      <c r="B191" s="7">
        <v>1</v>
      </c>
      <c r="C191" s="28" t="e">
        <f ca="1">VLOOKUP(C183,OFFSET(Pairings!$D$2,($B191-1)*gamesPerRound,0,gamesPerRound,2),2,FALSE)</f>
        <v>#N/A</v>
      </c>
      <c r="D191" s="28" t="e">
        <f ca="1">VLOOKUP(D183,OFFSET(Pairings!$D$2,($B191-1)*gamesPerRound,0,gamesPerRound,2),2,FALSE)</f>
        <v>#N/A</v>
      </c>
      <c r="E191" s="28" t="e">
        <f ca="1">VLOOKUP(E183,OFFSET(Pairings!$D$2,($B191-1)*gamesPerRound,0,gamesPerRound,2),2,FALSE)</f>
        <v>#N/A</v>
      </c>
      <c r="F191" s="28" t="e">
        <f ca="1">VLOOKUP(F183,OFFSET(Pairings!$D$2,($B191-1)*gamesPerRound,0,gamesPerRound,2),2,FALSE)</f>
        <v>#N/A</v>
      </c>
      <c r="G191" s="28" t="e">
        <f ca="1">VLOOKUP(G183,OFFSET(Pairings!$D$2,($B191-1)*gamesPerRound,0,gamesPerRound,2),2,FALSE)</f>
        <v>#N/A</v>
      </c>
      <c r="H191" s="28" t="e">
        <f ca="1">VLOOKUP(H183,OFFSET(Pairings!$D$2,($B191-1)*gamesPerRound,0,gamesPerRound,2),2,FALSE)</f>
        <v>#N/A</v>
      </c>
    </row>
    <row r="192" spans="1:9" ht="15.75" hidden="1" customHeight="1" x14ac:dyDescent="0.3">
      <c r="B192" s="7">
        <v>1</v>
      </c>
      <c r="C192" s="28" t="e">
        <f ca="1">VLOOKUP(C183,OFFSET(Pairings!$E$2,($B192-1)*gamesPerRound,0,gamesPerRound,4),4,FALSE)</f>
        <v>#N/A</v>
      </c>
      <c r="D192" s="28" t="e">
        <f ca="1">VLOOKUP(D183,OFFSET(Pairings!$E$2,($B192-1)*gamesPerRound,0,gamesPerRound,4),4,FALSE)</f>
        <v>#N/A</v>
      </c>
      <c r="E192" s="28" t="e">
        <f ca="1">VLOOKUP(E183,OFFSET(Pairings!$E$2,($B192-1)*gamesPerRound,0,gamesPerRound,4),4,FALSE)</f>
        <v>#N/A</v>
      </c>
      <c r="F192" s="28" t="e">
        <f ca="1">VLOOKUP(F183,OFFSET(Pairings!$E$2,($B192-1)*gamesPerRound,0,gamesPerRound,4),4,FALSE)</f>
        <v>#N/A</v>
      </c>
      <c r="G192" s="28" t="e">
        <f ca="1">VLOOKUP(G183,OFFSET(Pairings!$E$2,($B192-1)*gamesPerRound,0,gamesPerRound,4),4,FALSE)</f>
        <v>#N/A</v>
      </c>
      <c r="H192" s="28" t="e">
        <f ca="1">VLOOKUP(H183,OFFSET(Pairings!$E$2,($B192-1)*gamesPerRound,0,gamesPerRound,4),4,FALSE)</f>
        <v>#N/A</v>
      </c>
    </row>
    <row r="193" spans="1:9" ht="15.75" hidden="1" customHeight="1" x14ac:dyDescent="0.3">
      <c r="B193" s="7">
        <v>2</v>
      </c>
      <c r="C193" s="28" t="e">
        <f ca="1">VLOOKUP(C183,OFFSET(Pairings!$D$2,($B193-1)*gamesPerRound,0,gamesPerRound,2),2,FALSE)</f>
        <v>#N/A</v>
      </c>
      <c r="D193" s="28" t="e">
        <f ca="1">VLOOKUP(D183,OFFSET(Pairings!$D$2,($B193-1)*gamesPerRound,0,gamesPerRound,2),2,FALSE)</f>
        <v>#N/A</v>
      </c>
      <c r="E193" s="28" t="e">
        <f ca="1">VLOOKUP(E183,OFFSET(Pairings!$D$2,($B193-1)*gamesPerRound,0,gamesPerRound,2),2,FALSE)</f>
        <v>#N/A</v>
      </c>
      <c r="F193" s="28" t="e">
        <f ca="1">VLOOKUP(F183,OFFSET(Pairings!$D$2,($B193-1)*gamesPerRound,0,gamesPerRound,2),2,FALSE)</f>
        <v>#N/A</v>
      </c>
      <c r="G193" s="28" t="e">
        <f ca="1">VLOOKUP(G183,OFFSET(Pairings!$D$2,($B193-1)*gamesPerRound,0,gamesPerRound,2),2,FALSE)</f>
        <v>#N/A</v>
      </c>
      <c r="H193" s="28" t="e">
        <f ca="1">VLOOKUP(H183,OFFSET(Pairings!$D$2,($B193-1)*gamesPerRound,0,gamesPerRound,2),2,FALSE)</f>
        <v>#N/A</v>
      </c>
    </row>
    <row r="194" spans="1:9" ht="15.75" hidden="1" customHeight="1" x14ac:dyDescent="0.3">
      <c r="B194" s="7">
        <v>2</v>
      </c>
      <c r="C194" s="28" t="e">
        <f ca="1">VLOOKUP(C183,OFFSET(Pairings!$E$2,($B194-1)*gamesPerRound,0,gamesPerRound,4),4,FALSE)</f>
        <v>#N/A</v>
      </c>
      <c r="D194" s="28" t="e">
        <f ca="1">VLOOKUP(D183,OFFSET(Pairings!$E$2,($B194-1)*gamesPerRound,0,gamesPerRound,4),4,FALSE)</f>
        <v>#N/A</v>
      </c>
      <c r="E194" s="28" t="e">
        <f ca="1">VLOOKUP(E183,OFFSET(Pairings!$E$2,($B194-1)*gamesPerRound,0,gamesPerRound,4),4,FALSE)</f>
        <v>#N/A</v>
      </c>
      <c r="F194" s="28" t="e">
        <f ca="1">VLOOKUP(F183,OFFSET(Pairings!$E$2,($B194-1)*gamesPerRound,0,gamesPerRound,4),4,FALSE)</f>
        <v>#N/A</v>
      </c>
      <c r="G194" s="28" t="e">
        <f ca="1">VLOOKUP(G183,OFFSET(Pairings!$E$2,($B194-1)*gamesPerRound,0,gamesPerRound,4),4,FALSE)</f>
        <v>#N/A</v>
      </c>
      <c r="H194" s="28" t="e">
        <f ca="1">VLOOKUP(H183,OFFSET(Pairings!$E$2,($B194-1)*gamesPerRound,0,gamesPerRound,4),4,FALSE)</f>
        <v>#N/A</v>
      </c>
    </row>
    <row r="195" spans="1:9" ht="15.65" hidden="1" customHeight="1" x14ac:dyDescent="0.3">
      <c r="B195" s="7">
        <v>3</v>
      </c>
      <c r="C195" s="28" t="e">
        <f ca="1">VLOOKUP(C183,OFFSET(Pairings!$D$2,($B195-1)*gamesPerRound,0,gamesPerRound,2),2,FALSE)</f>
        <v>#N/A</v>
      </c>
      <c r="D195" s="28" t="e">
        <f ca="1">VLOOKUP(D183,OFFSET(Pairings!$D$2,($B195-1)*gamesPerRound,0,gamesPerRound,2),2,FALSE)</f>
        <v>#N/A</v>
      </c>
      <c r="E195" s="28" t="e">
        <f ca="1">VLOOKUP(E183,OFFSET(Pairings!$D$2,($B195-1)*gamesPerRound,0,gamesPerRound,2),2,FALSE)</f>
        <v>#N/A</v>
      </c>
      <c r="F195" s="28" t="e">
        <f ca="1">VLOOKUP(F183,OFFSET(Pairings!$D$2,($B195-1)*gamesPerRound,0,gamesPerRound,2),2,FALSE)</f>
        <v>#N/A</v>
      </c>
      <c r="G195" s="28" t="e">
        <f ca="1">VLOOKUP(G183,OFFSET(Pairings!$D$2,($B195-1)*gamesPerRound,0,gamesPerRound,2),2,FALSE)</f>
        <v>#N/A</v>
      </c>
      <c r="H195" s="28" t="e">
        <f ca="1">VLOOKUP(H183,OFFSET(Pairings!$D$2,($B195-1)*gamesPerRound,0,gamesPerRound,2),2,FALSE)</f>
        <v>#N/A</v>
      </c>
    </row>
    <row r="196" spans="1:9" ht="15.65" hidden="1" customHeight="1" x14ac:dyDescent="0.3">
      <c r="B196" s="7">
        <v>3</v>
      </c>
      <c r="C196" s="28" t="e">
        <f ca="1">VLOOKUP(C183,OFFSET(Pairings!$E$2,($B196-1)*gamesPerRound,0,gamesPerRound,4),4,FALSE)</f>
        <v>#N/A</v>
      </c>
      <c r="D196" s="28" t="e">
        <f ca="1">VLOOKUP(D183,OFFSET(Pairings!$E$2,($B196-1)*gamesPerRound,0,gamesPerRound,4),4,FALSE)</f>
        <v>#N/A</v>
      </c>
      <c r="E196" s="28" t="e">
        <f ca="1">VLOOKUP(E183,OFFSET(Pairings!$E$2,($B196-1)*gamesPerRound,0,gamesPerRound,4),4,FALSE)</f>
        <v>#N/A</v>
      </c>
      <c r="F196" s="28" t="e">
        <f ca="1">VLOOKUP(F183,OFFSET(Pairings!$E$2,($B196-1)*gamesPerRound,0,gamesPerRound,4),4,FALSE)</f>
        <v>#N/A</v>
      </c>
      <c r="G196" s="28" t="e">
        <f ca="1">VLOOKUP(G183,OFFSET(Pairings!$E$2,($B196-1)*gamesPerRound,0,gamesPerRound,4),4,FALSE)</f>
        <v>#N/A</v>
      </c>
      <c r="H196" s="28" t="e">
        <f ca="1">VLOOKUP(H183,OFFSET(Pairings!$E$2,($B196-1)*gamesPerRound,0,gamesPerRound,4),4,FALSE)</f>
        <v>#N/A</v>
      </c>
    </row>
    <row r="197" spans="1:9" ht="15.5" thickBot="1" x14ac:dyDescent="0.35"/>
    <row r="198" spans="1:9" s="9" customFormat="1" ht="15.5" thickBot="1" x14ac:dyDescent="0.35">
      <c r="A198" s="9" t="s">
        <v>20</v>
      </c>
      <c r="B198" s="10">
        <f>VLOOKUP(A198,TeamLookup,2,FALSE)</f>
        <v>0</v>
      </c>
      <c r="C198" s="11" t="str">
        <f t="shared" ref="C198:H198" si="91">$A198&amp;"."&amp;TEXT(C$1,"00")</f>
        <v>N.01</v>
      </c>
      <c r="D198" s="12" t="str">
        <f t="shared" si="91"/>
        <v>N.02</v>
      </c>
      <c r="E198" s="12" t="str">
        <f t="shared" si="91"/>
        <v>N.03</v>
      </c>
      <c r="F198" s="12" t="str">
        <f t="shared" si="91"/>
        <v>N.04</v>
      </c>
      <c r="G198" s="12" t="str">
        <f t="shared" si="91"/>
        <v>N.05</v>
      </c>
      <c r="H198" s="12" t="str">
        <f t="shared" si="91"/>
        <v>N.06</v>
      </c>
      <c r="I198" s="13" t="s">
        <v>21</v>
      </c>
    </row>
    <row r="199" spans="1:9" ht="9" customHeight="1" x14ac:dyDescent="0.3">
      <c r="C199" s="14" t="str">
        <f t="shared" ref="C199:H199" ca="1" si="92">IF(ISNA(C206),"B","W")</f>
        <v>B</v>
      </c>
      <c r="D199" s="15" t="str">
        <f t="shared" ca="1" si="92"/>
        <v>B</v>
      </c>
      <c r="E199" s="15" t="str">
        <f t="shared" ca="1" si="92"/>
        <v>B</v>
      </c>
      <c r="F199" s="15" t="str">
        <f t="shared" ca="1" si="92"/>
        <v>B</v>
      </c>
      <c r="G199" s="15" t="str">
        <f t="shared" ca="1" si="92"/>
        <v>B</v>
      </c>
      <c r="H199" s="15" t="str">
        <f t="shared" ca="1" si="92"/>
        <v>B</v>
      </c>
      <c r="I199" s="16"/>
    </row>
    <row r="200" spans="1:9" x14ac:dyDescent="0.3">
      <c r="B200" s="7" t="s">
        <v>22</v>
      </c>
      <c r="C200" s="17" t="e">
        <f t="shared" ref="C200:H200" ca="1" si="93">IF(ISNA(C206),C207,C206)</f>
        <v>#N/A</v>
      </c>
      <c r="D200" s="18" t="e">
        <f t="shared" ca="1" si="93"/>
        <v>#N/A</v>
      </c>
      <c r="E200" s="18" t="e">
        <f t="shared" ca="1" si="93"/>
        <v>#N/A</v>
      </c>
      <c r="F200" s="18" t="e">
        <f t="shared" ca="1" si="93"/>
        <v>#N/A</v>
      </c>
      <c r="G200" s="18" t="e">
        <f t="shared" ca="1" si="93"/>
        <v>#N/A</v>
      </c>
      <c r="H200" s="18" t="e">
        <f t="shared" ca="1" si="93"/>
        <v>#N/A</v>
      </c>
      <c r="I200" s="19"/>
    </row>
    <row r="201" spans="1:9" ht="9" customHeight="1" x14ac:dyDescent="0.3">
      <c r="C201" s="20" t="str">
        <f t="shared" ref="C201:H201" ca="1" si="94">IF(ISNA(C208),"B","W")</f>
        <v>B</v>
      </c>
      <c r="D201" s="21" t="str">
        <f t="shared" ca="1" si="94"/>
        <v>B</v>
      </c>
      <c r="E201" s="21" t="str">
        <f t="shared" ca="1" si="94"/>
        <v>B</v>
      </c>
      <c r="F201" s="21" t="str">
        <f t="shared" ca="1" si="94"/>
        <v>B</v>
      </c>
      <c r="G201" s="21" t="str">
        <f t="shared" ca="1" si="94"/>
        <v>B</v>
      </c>
      <c r="H201" s="21" t="str">
        <f t="shared" ca="1" si="94"/>
        <v>B</v>
      </c>
      <c r="I201" s="16"/>
    </row>
    <row r="202" spans="1:9" x14ac:dyDescent="0.3">
      <c r="B202" s="7" t="s">
        <v>23</v>
      </c>
      <c r="C202" s="17" t="e">
        <f t="shared" ref="C202:H202" ca="1" si="95">IF(ISNA(C208),C209,C208)</f>
        <v>#N/A</v>
      </c>
      <c r="D202" s="18" t="e">
        <f t="shared" ca="1" si="95"/>
        <v>#N/A</v>
      </c>
      <c r="E202" s="18" t="e">
        <f t="shared" ca="1" si="95"/>
        <v>#N/A</v>
      </c>
      <c r="F202" s="18" t="e">
        <f t="shared" ca="1" si="95"/>
        <v>#N/A</v>
      </c>
      <c r="G202" s="18" t="e">
        <f t="shared" ca="1" si="95"/>
        <v>#N/A</v>
      </c>
      <c r="H202" s="18" t="e">
        <f t="shared" ca="1" si="95"/>
        <v>#N/A</v>
      </c>
      <c r="I202" s="19"/>
    </row>
    <row r="203" spans="1:9" ht="9" customHeight="1" x14ac:dyDescent="0.3">
      <c r="C203" s="20" t="str">
        <f t="shared" ref="C203:H203" ca="1" si="96">IF(ISNA(C210),"B","W")</f>
        <v>B</v>
      </c>
      <c r="D203" s="21" t="str">
        <f t="shared" ca="1" si="96"/>
        <v>B</v>
      </c>
      <c r="E203" s="21" t="str">
        <f t="shared" ca="1" si="96"/>
        <v>B</v>
      </c>
      <c r="F203" s="21" t="str">
        <f t="shared" ca="1" si="96"/>
        <v>B</v>
      </c>
      <c r="G203" s="21" t="str">
        <f t="shared" ca="1" si="96"/>
        <v>B</v>
      </c>
      <c r="H203" s="21" t="str">
        <f t="shared" ca="1" si="96"/>
        <v>B</v>
      </c>
      <c r="I203" s="16"/>
    </row>
    <row r="204" spans="1:9" ht="15.5" thickBot="1" x14ac:dyDescent="0.35">
      <c r="B204" s="7" t="s">
        <v>24</v>
      </c>
      <c r="C204" s="22" t="e">
        <f t="shared" ref="C204:H204" ca="1" si="97">IF(ISNA(C210),C211,C210)</f>
        <v>#N/A</v>
      </c>
      <c r="D204" s="23" t="e">
        <f t="shared" ca="1" si="97"/>
        <v>#N/A</v>
      </c>
      <c r="E204" s="23" t="e">
        <f t="shared" ca="1" si="97"/>
        <v>#N/A</v>
      </c>
      <c r="F204" s="23" t="e">
        <f t="shared" ca="1" si="97"/>
        <v>#N/A</v>
      </c>
      <c r="G204" s="23" t="e">
        <f t="shared" ca="1" si="97"/>
        <v>#N/A</v>
      </c>
      <c r="H204" s="23" t="e">
        <f t="shared" ca="1" si="97"/>
        <v>#N/A</v>
      </c>
      <c r="I204" s="24"/>
    </row>
    <row r="205" spans="1:9" ht="18.649999999999999" customHeight="1" thickBot="1" x14ac:dyDescent="0.35">
      <c r="B205" s="7" t="s">
        <v>21</v>
      </c>
      <c r="C205" s="25"/>
      <c r="D205" s="26"/>
      <c r="E205" s="26"/>
      <c r="F205" s="26"/>
      <c r="G205" s="26"/>
      <c r="H205" s="26"/>
      <c r="I205" s="27"/>
    </row>
    <row r="206" spans="1:9" ht="5.15" hidden="1" customHeight="1" x14ac:dyDescent="0.3">
      <c r="B206" s="7">
        <v>1</v>
      </c>
      <c r="C206" s="28" t="e">
        <f ca="1">VLOOKUP(C198,OFFSET(Pairings!$D$2,($B206-1)*gamesPerRound,0,gamesPerRound,2),2,FALSE)</f>
        <v>#N/A</v>
      </c>
      <c r="D206" s="28" t="e">
        <f ca="1">VLOOKUP(D198,OFFSET(Pairings!$D$2,($B206-1)*gamesPerRound,0,gamesPerRound,2),2,FALSE)</f>
        <v>#N/A</v>
      </c>
      <c r="E206" s="28" t="e">
        <f ca="1">VLOOKUP(E198,OFFSET(Pairings!$D$2,($B206-1)*gamesPerRound,0,gamesPerRound,2),2,FALSE)</f>
        <v>#N/A</v>
      </c>
      <c r="F206" s="28" t="e">
        <f ca="1">VLOOKUP(F198,OFFSET(Pairings!$D$2,($B206-1)*gamesPerRound,0,gamesPerRound,2),2,FALSE)</f>
        <v>#N/A</v>
      </c>
      <c r="G206" s="28" t="e">
        <f ca="1">VLOOKUP(G198,OFFSET(Pairings!$D$2,($B206-1)*gamesPerRound,0,gamesPerRound,2),2,FALSE)</f>
        <v>#N/A</v>
      </c>
      <c r="H206" s="28" t="e">
        <f ca="1">VLOOKUP(H198,OFFSET(Pairings!$D$2,($B206-1)*gamesPerRound,0,gamesPerRound,2),2,FALSE)</f>
        <v>#N/A</v>
      </c>
    </row>
    <row r="207" spans="1:9" ht="5.15" hidden="1" customHeight="1" x14ac:dyDescent="0.3">
      <c r="B207" s="7">
        <v>1</v>
      </c>
      <c r="C207" s="28" t="e">
        <f ca="1">VLOOKUP(C198,OFFSET(Pairings!$E$2,($B207-1)*gamesPerRound,0,gamesPerRound,4),4,FALSE)</f>
        <v>#N/A</v>
      </c>
      <c r="D207" s="28" t="e">
        <f ca="1">VLOOKUP(D198,OFFSET(Pairings!$E$2,($B207-1)*gamesPerRound,0,gamesPerRound,4),4,FALSE)</f>
        <v>#N/A</v>
      </c>
      <c r="E207" s="28" t="e">
        <f ca="1">VLOOKUP(E198,OFFSET(Pairings!$E$2,($B207-1)*gamesPerRound,0,gamesPerRound,4),4,FALSE)</f>
        <v>#N/A</v>
      </c>
      <c r="F207" s="28" t="e">
        <f ca="1">VLOOKUP(F198,OFFSET(Pairings!$E$2,($B207-1)*gamesPerRound,0,gamesPerRound,4),4,FALSE)</f>
        <v>#N/A</v>
      </c>
      <c r="G207" s="28" t="e">
        <f ca="1">VLOOKUP(G198,OFFSET(Pairings!$E$2,($B207-1)*gamesPerRound,0,gamesPerRound,4),4,FALSE)</f>
        <v>#N/A</v>
      </c>
      <c r="H207" s="28" t="e">
        <f ca="1">VLOOKUP(H198,OFFSET(Pairings!$E$2,($B207-1)*gamesPerRound,0,gamesPerRound,4),4,FALSE)</f>
        <v>#N/A</v>
      </c>
    </row>
    <row r="208" spans="1:9" ht="5.15" hidden="1" customHeight="1" x14ac:dyDescent="0.3">
      <c r="B208" s="7">
        <v>2</v>
      </c>
      <c r="C208" s="28" t="e">
        <f ca="1">VLOOKUP(C198,OFFSET(Pairings!$D$2,($B208-1)*gamesPerRound,0,gamesPerRound,2),2,FALSE)</f>
        <v>#N/A</v>
      </c>
      <c r="D208" s="28" t="e">
        <f ca="1">VLOOKUP(D198,OFFSET(Pairings!$D$2,($B208-1)*gamesPerRound,0,gamesPerRound,2),2,FALSE)</f>
        <v>#N/A</v>
      </c>
      <c r="E208" s="28" t="e">
        <f ca="1">VLOOKUP(E198,OFFSET(Pairings!$D$2,($B208-1)*gamesPerRound,0,gamesPerRound,2),2,FALSE)</f>
        <v>#N/A</v>
      </c>
      <c r="F208" s="28" t="e">
        <f ca="1">VLOOKUP(F198,OFFSET(Pairings!$D$2,($B208-1)*gamesPerRound,0,gamesPerRound,2),2,FALSE)</f>
        <v>#N/A</v>
      </c>
      <c r="G208" s="28" t="e">
        <f ca="1">VLOOKUP(G198,OFFSET(Pairings!$D$2,($B208-1)*gamesPerRound,0,gamesPerRound,2),2,FALSE)</f>
        <v>#N/A</v>
      </c>
      <c r="H208" s="28" t="e">
        <f ca="1">VLOOKUP(H198,OFFSET(Pairings!$D$2,($B208-1)*gamesPerRound,0,gamesPerRound,2),2,FALSE)</f>
        <v>#N/A</v>
      </c>
    </row>
    <row r="209" spans="1:9" ht="5.15" hidden="1" customHeight="1" x14ac:dyDescent="0.3">
      <c r="B209" s="7">
        <v>2</v>
      </c>
      <c r="C209" s="28" t="e">
        <f ca="1">VLOOKUP(C198,OFFSET(Pairings!$E$2,($B209-1)*gamesPerRound,0,gamesPerRound,4),4,FALSE)</f>
        <v>#N/A</v>
      </c>
      <c r="D209" s="28" t="e">
        <f ca="1">VLOOKUP(D198,OFFSET(Pairings!$E$2,($B209-1)*gamesPerRound,0,gamesPerRound,4),4,FALSE)</f>
        <v>#N/A</v>
      </c>
      <c r="E209" s="28" t="e">
        <f ca="1">VLOOKUP(E198,OFFSET(Pairings!$E$2,($B209-1)*gamesPerRound,0,gamesPerRound,4),4,FALSE)</f>
        <v>#N/A</v>
      </c>
      <c r="F209" s="28" t="e">
        <f ca="1">VLOOKUP(F198,OFFSET(Pairings!$E$2,($B209-1)*gamesPerRound,0,gamesPerRound,4),4,FALSE)</f>
        <v>#N/A</v>
      </c>
      <c r="G209" s="28" t="e">
        <f ca="1">VLOOKUP(G198,OFFSET(Pairings!$E$2,($B209-1)*gamesPerRound,0,gamesPerRound,4),4,FALSE)</f>
        <v>#N/A</v>
      </c>
      <c r="H209" s="28" t="e">
        <f ca="1">VLOOKUP(H198,OFFSET(Pairings!$E$2,($B209-1)*gamesPerRound,0,gamesPerRound,4),4,FALSE)</f>
        <v>#N/A</v>
      </c>
    </row>
    <row r="210" spans="1:9" ht="5.15" hidden="1" customHeight="1" x14ac:dyDescent="0.3">
      <c r="B210" s="7">
        <v>3</v>
      </c>
      <c r="C210" s="28" t="e">
        <f ca="1">VLOOKUP(C198,OFFSET(Pairings!$D$2,($B210-1)*gamesPerRound,0,gamesPerRound,2),2,FALSE)</f>
        <v>#N/A</v>
      </c>
      <c r="D210" s="28" t="e">
        <f ca="1">VLOOKUP(D198,OFFSET(Pairings!$D$2,($B210-1)*gamesPerRound,0,gamesPerRound,2),2,FALSE)</f>
        <v>#N/A</v>
      </c>
      <c r="E210" s="28" t="e">
        <f ca="1">VLOOKUP(E198,OFFSET(Pairings!$D$2,($B210-1)*gamesPerRound,0,gamesPerRound,2),2,FALSE)</f>
        <v>#N/A</v>
      </c>
      <c r="F210" s="28" t="e">
        <f ca="1">VLOOKUP(F198,OFFSET(Pairings!$D$2,($B210-1)*gamesPerRound,0,gamesPerRound,2),2,FALSE)</f>
        <v>#N/A</v>
      </c>
      <c r="G210" s="28" t="e">
        <f ca="1">VLOOKUP(G198,OFFSET(Pairings!$D$2,($B210-1)*gamesPerRound,0,gamesPerRound,2),2,FALSE)</f>
        <v>#N/A</v>
      </c>
      <c r="H210" s="28" t="e">
        <f ca="1">VLOOKUP(H198,OFFSET(Pairings!$D$2,($B210-1)*gamesPerRound,0,gamesPerRound,2),2,FALSE)</f>
        <v>#N/A</v>
      </c>
    </row>
    <row r="211" spans="1:9" ht="5.15" hidden="1" customHeight="1" x14ac:dyDescent="0.3">
      <c r="B211" s="7">
        <v>3</v>
      </c>
      <c r="C211" s="28" t="e">
        <f ca="1">VLOOKUP(C198,OFFSET(Pairings!$E$2,($B211-1)*gamesPerRound,0,gamesPerRound,4),4,FALSE)</f>
        <v>#N/A</v>
      </c>
      <c r="D211" s="28" t="e">
        <f ca="1">VLOOKUP(D198,OFFSET(Pairings!$E$2,($B211-1)*gamesPerRound,0,gamesPerRound,4),4,FALSE)</f>
        <v>#N/A</v>
      </c>
      <c r="E211" s="28" t="e">
        <f ca="1">VLOOKUP(E198,OFFSET(Pairings!$E$2,($B211-1)*gamesPerRound,0,gamesPerRound,4),4,FALSE)</f>
        <v>#N/A</v>
      </c>
      <c r="F211" s="28" t="e">
        <f ca="1">VLOOKUP(F198,OFFSET(Pairings!$E$2,($B211-1)*gamesPerRound,0,gamesPerRound,4),4,FALSE)</f>
        <v>#N/A</v>
      </c>
      <c r="G211" s="28" t="e">
        <f ca="1">VLOOKUP(G198,OFFSET(Pairings!$E$2,($B211-1)*gamesPerRound,0,gamesPerRound,4),4,FALSE)</f>
        <v>#N/A</v>
      </c>
      <c r="H211" s="28" t="e">
        <f ca="1">VLOOKUP(H198,OFFSET(Pairings!$E$2,($B211-1)*gamesPerRound,0,gamesPerRound,4),4,FALSE)</f>
        <v>#N/A</v>
      </c>
    </row>
    <row r="212" spans="1:9" ht="18.649999999999999" customHeight="1" thickBot="1" x14ac:dyDescent="0.35"/>
    <row r="213" spans="1:9" s="9" customFormat="1" ht="15.5" thickBot="1" x14ac:dyDescent="0.35">
      <c r="A213" s="9" t="s">
        <v>129</v>
      </c>
      <c r="B213" s="10">
        <f>VLOOKUP(A213,TeamLookup,2,FALSE)</f>
        <v>0</v>
      </c>
      <c r="C213" s="11" t="str">
        <f t="shared" ref="C213:H213" si="98">$A213&amp;"."&amp;TEXT(C$1,"00")</f>
        <v>O.01</v>
      </c>
      <c r="D213" s="12" t="str">
        <f t="shared" si="98"/>
        <v>O.02</v>
      </c>
      <c r="E213" s="12" t="str">
        <f t="shared" si="98"/>
        <v>O.03</v>
      </c>
      <c r="F213" s="12" t="str">
        <f t="shared" si="98"/>
        <v>O.04</v>
      </c>
      <c r="G213" s="12" t="str">
        <f t="shared" si="98"/>
        <v>O.05</v>
      </c>
      <c r="H213" s="12" t="str">
        <f t="shared" si="98"/>
        <v>O.06</v>
      </c>
      <c r="I213" s="13" t="s">
        <v>21</v>
      </c>
    </row>
    <row r="214" spans="1:9" ht="9" customHeight="1" x14ac:dyDescent="0.3">
      <c r="C214" s="14" t="str">
        <f t="shared" ref="C214:H214" ca="1" si="99">IF(ISNA(C221),"B","W")</f>
        <v>B</v>
      </c>
      <c r="D214" s="15" t="str">
        <f t="shared" ca="1" si="99"/>
        <v>B</v>
      </c>
      <c r="E214" s="15" t="str">
        <f t="shared" ca="1" si="99"/>
        <v>B</v>
      </c>
      <c r="F214" s="15" t="str">
        <f t="shared" ca="1" si="99"/>
        <v>B</v>
      </c>
      <c r="G214" s="15" t="str">
        <f t="shared" ca="1" si="99"/>
        <v>B</v>
      </c>
      <c r="H214" s="15" t="str">
        <f t="shared" ca="1" si="99"/>
        <v>B</v>
      </c>
      <c r="I214" s="16"/>
    </row>
    <row r="215" spans="1:9" x14ac:dyDescent="0.3">
      <c r="B215" s="7" t="s">
        <v>22</v>
      </c>
      <c r="C215" s="17" t="e">
        <f t="shared" ref="C215:H215" ca="1" si="100">IF(ISNA(C221),C222,C221)</f>
        <v>#N/A</v>
      </c>
      <c r="D215" s="18" t="e">
        <f t="shared" ca="1" si="100"/>
        <v>#N/A</v>
      </c>
      <c r="E215" s="18" t="e">
        <f t="shared" ca="1" si="100"/>
        <v>#N/A</v>
      </c>
      <c r="F215" s="18" t="e">
        <f t="shared" ca="1" si="100"/>
        <v>#N/A</v>
      </c>
      <c r="G215" s="18" t="e">
        <f t="shared" ca="1" si="100"/>
        <v>#N/A</v>
      </c>
      <c r="H215" s="18" t="e">
        <f t="shared" ca="1" si="100"/>
        <v>#N/A</v>
      </c>
      <c r="I215" s="19"/>
    </row>
    <row r="216" spans="1:9" ht="9" customHeight="1" x14ac:dyDescent="0.3">
      <c r="C216" s="20" t="str">
        <f t="shared" ref="C216:H216" ca="1" si="101">IF(ISNA(C223),"B","W")</f>
        <v>B</v>
      </c>
      <c r="D216" s="21" t="str">
        <f t="shared" ca="1" si="101"/>
        <v>B</v>
      </c>
      <c r="E216" s="21" t="str">
        <f t="shared" ca="1" si="101"/>
        <v>B</v>
      </c>
      <c r="F216" s="21" t="str">
        <f t="shared" ca="1" si="101"/>
        <v>B</v>
      </c>
      <c r="G216" s="21" t="str">
        <f t="shared" ca="1" si="101"/>
        <v>B</v>
      </c>
      <c r="H216" s="21" t="str">
        <f t="shared" ca="1" si="101"/>
        <v>B</v>
      </c>
      <c r="I216" s="16"/>
    </row>
    <row r="217" spans="1:9" x14ac:dyDescent="0.3">
      <c r="B217" s="7" t="s">
        <v>23</v>
      </c>
      <c r="C217" s="17" t="e">
        <f t="shared" ref="C217:H217" ca="1" si="102">IF(ISNA(C223),C224,C223)</f>
        <v>#N/A</v>
      </c>
      <c r="D217" s="18" t="e">
        <f t="shared" ca="1" si="102"/>
        <v>#N/A</v>
      </c>
      <c r="E217" s="18" t="e">
        <f t="shared" ca="1" si="102"/>
        <v>#N/A</v>
      </c>
      <c r="F217" s="18" t="e">
        <f t="shared" ca="1" si="102"/>
        <v>#N/A</v>
      </c>
      <c r="G217" s="18" t="e">
        <f t="shared" ca="1" si="102"/>
        <v>#N/A</v>
      </c>
      <c r="H217" s="18" t="e">
        <f t="shared" ca="1" si="102"/>
        <v>#N/A</v>
      </c>
      <c r="I217" s="19"/>
    </row>
    <row r="218" spans="1:9" ht="9" customHeight="1" x14ac:dyDescent="0.3">
      <c r="C218" s="20" t="str">
        <f t="shared" ref="C218:H218" ca="1" si="103">IF(ISNA(C225),"B","W")</f>
        <v>B</v>
      </c>
      <c r="D218" s="21" t="str">
        <f t="shared" ca="1" si="103"/>
        <v>B</v>
      </c>
      <c r="E218" s="21" t="str">
        <f t="shared" ca="1" si="103"/>
        <v>B</v>
      </c>
      <c r="F218" s="21" t="str">
        <f t="shared" ca="1" si="103"/>
        <v>B</v>
      </c>
      <c r="G218" s="21" t="str">
        <f t="shared" ca="1" si="103"/>
        <v>B</v>
      </c>
      <c r="H218" s="21" t="str">
        <f t="shared" ca="1" si="103"/>
        <v>B</v>
      </c>
      <c r="I218" s="16"/>
    </row>
    <row r="219" spans="1:9" ht="15.5" thickBot="1" x14ac:dyDescent="0.35">
      <c r="B219" s="7" t="s">
        <v>24</v>
      </c>
      <c r="C219" s="22" t="e">
        <f t="shared" ref="C219:H219" ca="1" si="104">IF(ISNA(C225),C226,C225)</f>
        <v>#N/A</v>
      </c>
      <c r="D219" s="23" t="e">
        <f t="shared" ca="1" si="104"/>
        <v>#N/A</v>
      </c>
      <c r="E219" s="23" t="e">
        <f t="shared" ca="1" si="104"/>
        <v>#N/A</v>
      </c>
      <c r="F219" s="23" t="e">
        <f t="shared" ca="1" si="104"/>
        <v>#N/A</v>
      </c>
      <c r="G219" s="23" t="e">
        <f t="shared" ca="1" si="104"/>
        <v>#N/A</v>
      </c>
      <c r="H219" s="23" t="e">
        <f t="shared" ca="1" si="104"/>
        <v>#N/A</v>
      </c>
      <c r="I219" s="24"/>
    </row>
    <row r="220" spans="1:9" ht="18.649999999999999" customHeight="1" thickBot="1" x14ac:dyDescent="0.35">
      <c r="B220" s="7" t="s">
        <v>21</v>
      </c>
      <c r="C220" s="25"/>
      <c r="D220" s="26"/>
      <c r="E220" s="26"/>
      <c r="F220" s="26"/>
      <c r="G220" s="26"/>
      <c r="H220" s="26"/>
      <c r="I220" s="27"/>
    </row>
    <row r="221" spans="1:9" ht="5.15" hidden="1" customHeight="1" x14ac:dyDescent="0.3">
      <c r="B221" s="7">
        <v>1</v>
      </c>
      <c r="C221" s="28" t="e">
        <f ca="1">VLOOKUP(C213,OFFSET(Pairings!$D$2,($B221-1)*gamesPerRound,0,gamesPerRound,2),2,FALSE)</f>
        <v>#N/A</v>
      </c>
      <c r="D221" s="28" t="e">
        <f ca="1">VLOOKUP(D213,OFFSET(Pairings!$D$2,($B221-1)*gamesPerRound,0,gamesPerRound,2),2,FALSE)</f>
        <v>#N/A</v>
      </c>
      <c r="E221" s="28" t="e">
        <f ca="1">VLOOKUP(E213,OFFSET(Pairings!$D$2,($B221-1)*gamesPerRound,0,gamesPerRound,2),2,FALSE)</f>
        <v>#N/A</v>
      </c>
      <c r="F221" s="28" t="e">
        <f ca="1">VLOOKUP(F213,OFFSET(Pairings!$D$2,($B221-1)*gamesPerRound,0,gamesPerRound,2),2,FALSE)</f>
        <v>#N/A</v>
      </c>
      <c r="G221" s="28" t="e">
        <f ca="1">VLOOKUP(G213,OFFSET(Pairings!$D$2,($B221-1)*gamesPerRound,0,gamesPerRound,2),2,FALSE)</f>
        <v>#N/A</v>
      </c>
      <c r="H221" s="28" t="e">
        <f ca="1">VLOOKUP(H213,OFFSET(Pairings!$D$2,($B221-1)*gamesPerRound,0,gamesPerRound,2),2,FALSE)</f>
        <v>#N/A</v>
      </c>
    </row>
    <row r="222" spans="1:9" ht="5.15" hidden="1" customHeight="1" x14ac:dyDescent="0.3">
      <c r="B222" s="7">
        <v>1</v>
      </c>
      <c r="C222" s="28" t="e">
        <f ca="1">VLOOKUP(C213,OFFSET(Pairings!$E$2,($B222-1)*gamesPerRound,0,gamesPerRound,4),4,FALSE)</f>
        <v>#N/A</v>
      </c>
      <c r="D222" s="28" t="e">
        <f ca="1">VLOOKUP(D213,OFFSET(Pairings!$E$2,($B222-1)*gamesPerRound,0,gamesPerRound,4),4,FALSE)</f>
        <v>#N/A</v>
      </c>
      <c r="E222" s="28" t="e">
        <f ca="1">VLOOKUP(E213,OFFSET(Pairings!$E$2,($B222-1)*gamesPerRound,0,gamesPerRound,4),4,FALSE)</f>
        <v>#N/A</v>
      </c>
      <c r="F222" s="28" t="e">
        <f ca="1">VLOOKUP(F213,OFFSET(Pairings!$E$2,($B222-1)*gamesPerRound,0,gamesPerRound,4),4,FALSE)</f>
        <v>#N/A</v>
      </c>
      <c r="G222" s="28" t="e">
        <f ca="1">VLOOKUP(G213,OFFSET(Pairings!$E$2,($B222-1)*gamesPerRound,0,gamesPerRound,4),4,FALSE)</f>
        <v>#N/A</v>
      </c>
      <c r="H222" s="28" t="e">
        <f ca="1">VLOOKUP(H213,OFFSET(Pairings!$E$2,($B222-1)*gamesPerRound,0,gamesPerRound,4),4,FALSE)</f>
        <v>#N/A</v>
      </c>
    </row>
    <row r="223" spans="1:9" ht="5.15" hidden="1" customHeight="1" x14ac:dyDescent="0.3">
      <c r="B223" s="7">
        <v>2</v>
      </c>
      <c r="C223" s="28" t="e">
        <f ca="1">VLOOKUP(C213,OFFSET(Pairings!$D$2,($B223-1)*gamesPerRound,0,gamesPerRound,2),2,FALSE)</f>
        <v>#N/A</v>
      </c>
      <c r="D223" s="28" t="e">
        <f ca="1">VLOOKUP(D213,OFFSET(Pairings!$D$2,($B223-1)*gamesPerRound,0,gamesPerRound,2),2,FALSE)</f>
        <v>#N/A</v>
      </c>
      <c r="E223" s="28" t="e">
        <f ca="1">VLOOKUP(E213,OFFSET(Pairings!$D$2,($B223-1)*gamesPerRound,0,gamesPerRound,2),2,FALSE)</f>
        <v>#N/A</v>
      </c>
      <c r="F223" s="28" t="e">
        <f ca="1">VLOOKUP(F213,OFFSET(Pairings!$D$2,($B223-1)*gamesPerRound,0,gamesPerRound,2),2,FALSE)</f>
        <v>#N/A</v>
      </c>
      <c r="G223" s="28" t="e">
        <f ca="1">VLOOKUP(G213,OFFSET(Pairings!$D$2,($B223-1)*gamesPerRound,0,gamesPerRound,2),2,FALSE)</f>
        <v>#N/A</v>
      </c>
      <c r="H223" s="28" t="e">
        <f ca="1">VLOOKUP(H213,OFFSET(Pairings!$D$2,($B223-1)*gamesPerRound,0,gamesPerRound,2),2,FALSE)</f>
        <v>#N/A</v>
      </c>
    </row>
    <row r="224" spans="1:9" ht="5.15" hidden="1" customHeight="1" x14ac:dyDescent="0.3">
      <c r="B224" s="7">
        <v>2</v>
      </c>
      <c r="C224" s="28" t="e">
        <f ca="1">VLOOKUP(C213,OFFSET(Pairings!$E$2,($B224-1)*gamesPerRound,0,gamesPerRound,4),4,FALSE)</f>
        <v>#N/A</v>
      </c>
      <c r="D224" s="28" t="e">
        <f ca="1">VLOOKUP(D213,OFFSET(Pairings!$E$2,($B224-1)*gamesPerRound,0,gamesPerRound,4),4,FALSE)</f>
        <v>#N/A</v>
      </c>
      <c r="E224" s="28" t="e">
        <f ca="1">VLOOKUP(E213,OFFSET(Pairings!$E$2,($B224-1)*gamesPerRound,0,gamesPerRound,4),4,FALSE)</f>
        <v>#N/A</v>
      </c>
      <c r="F224" s="28" t="e">
        <f ca="1">VLOOKUP(F213,OFFSET(Pairings!$E$2,($B224-1)*gamesPerRound,0,gamesPerRound,4),4,FALSE)</f>
        <v>#N/A</v>
      </c>
      <c r="G224" s="28" t="e">
        <f ca="1">VLOOKUP(G213,OFFSET(Pairings!$E$2,($B224-1)*gamesPerRound,0,gamesPerRound,4),4,FALSE)</f>
        <v>#N/A</v>
      </c>
      <c r="H224" s="28" t="e">
        <f ca="1">VLOOKUP(H213,OFFSET(Pairings!$E$2,($B224-1)*gamesPerRound,0,gamesPerRound,4),4,FALSE)</f>
        <v>#N/A</v>
      </c>
    </row>
    <row r="225" spans="1:9" ht="5.15" hidden="1" customHeight="1" x14ac:dyDescent="0.3">
      <c r="B225" s="7">
        <v>3</v>
      </c>
      <c r="C225" s="28" t="e">
        <f ca="1">VLOOKUP(C213,OFFSET(Pairings!$D$2,($B225-1)*gamesPerRound,0,gamesPerRound,2),2,FALSE)</f>
        <v>#N/A</v>
      </c>
      <c r="D225" s="28" t="e">
        <f ca="1">VLOOKUP(D213,OFFSET(Pairings!$D$2,($B225-1)*gamesPerRound,0,gamesPerRound,2),2,FALSE)</f>
        <v>#N/A</v>
      </c>
      <c r="E225" s="28" t="e">
        <f ca="1">VLOOKUP(E213,OFFSET(Pairings!$D$2,($B225-1)*gamesPerRound,0,gamesPerRound,2),2,FALSE)</f>
        <v>#N/A</v>
      </c>
      <c r="F225" s="28" t="e">
        <f ca="1">VLOOKUP(F213,OFFSET(Pairings!$D$2,($B225-1)*gamesPerRound,0,gamesPerRound,2),2,FALSE)</f>
        <v>#N/A</v>
      </c>
      <c r="G225" s="28" t="e">
        <f ca="1">VLOOKUP(G213,OFFSET(Pairings!$D$2,($B225-1)*gamesPerRound,0,gamesPerRound,2),2,FALSE)</f>
        <v>#N/A</v>
      </c>
      <c r="H225" s="28" t="e">
        <f ca="1">VLOOKUP(H213,OFFSET(Pairings!$D$2,($B225-1)*gamesPerRound,0,gamesPerRound,2),2,FALSE)</f>
        <v>#N/A</v>
      </c>
    </row>
    <row r="226" spans="1:9" ht="5.15" hidden="1" customHeight="1" x14ac:dyDescent="0.3">
      <c r="B226" s="7">
        <v>3</v>
      </c>
      <c r="C226" s="28" t="e">
        <f ca="1">VLOOKUP(C213,OFFSET(Pairings!$E$2,($B226-1)*gamesPerRound,0,gamesPerRound,4),4,FALSE)</f>
        <v>#N/A</v>
      </c>
      <c r="D226" s="28" t="e">
        <f ca="1">VLOOKUP(D213,OFFSET(Pairings!$E$2,($B226-1)*gamesPerRound,0,gamesPerRound,4),4,FALSE)</f>
        <v>#N/A</v>
      </c>
      <c r="E226" s="28" t="e">
        <f ca="1">VLOOKUP(E213,OFFSET(Pairings!$E$2,($B226-1)*gamesPerRound,0,gamesPerRound,4),4,FALSE)</f>
        <v>#N/A</v>
      </c>
      <c r="F226" s="28" t="e">
        <f ca="1">VLOOKUP(F213,OFFSET(Pairings!$E$2,($B226-1)*gamesPerRound,0,gamesPerRound,4),4,FALSE)</f>
        <v>#N/A</v>
      </c>
      <c r="G226" s="28" t="e">
        <f ca="1">VLOOKUP(G213,OFFSET(Pairings!$E$2,($B226-1)*gamesPerRound,0,gamesPerRound,4),4,FALSE)</f>
        <v>#N/A</v>
      </c>
      <c r="H226" s="28" t="e">
        <f ca="1">VLOOKUP(H213,OFFSET(Pairings!$E$2,($B226-1)*gamesPerRound,0,gamesPerRound,4),4,FALSE)</f>
        <v>#N/A</v>
      </c>
    </row>
    <row r="227" spans="1:9" ht="18.649999999999999" customHeight="1" thickBot="1" x14ac:dyDescent="0.35"/>
    <row r="228" spans="1:9" s="9" customFormat="1" ht="15.5" thickBot="1" x14ac:dyDescent="0.35">
      <c r="A228" s="9" t="s">
        <v>128</v>
      </c>
      <c r="B228" s="10">
        <f>VLOOKUP(A228,TeamLookup,2,FALSE)</f>
        <v>0</v>
      </c>
      <c r="C228" s="11" t="str">
        <f t="shared" ref="C228:H228" si="105">$A228&amp;"."&amp;TEXT(C$1,"00")</f>
        <v>P.01</v>
      </c>
      <c r="D228" s="12" t="str">
        <f t="shared" si="105"/>
        <v>P.02</v>
      </c>
      <c r="E228" s="12" t="str">
        <f t="shared" si="105"/>
        <v>P.03</v>
      </c>
      <c r="F228" s="12" t="str">
        <f t="shared" si="105"/>
        <v>P.04</v>
      </c>
      <c r="G228" s="12" t="str">
        <f t="shared" si="105"/>
        <v>P.05</v>
      </c>
      <c r="H228" s="12" t="str">
        <f t="shared" si="105"/>
        <v>P.06</v>
      </c>
      <c r="I228" s="13" t="s">
        <v>21</v>
      </c>
    </row>
    <row r="229" spans="1:9" ht="9" customHeight="1" x14ac:dyDescent="0.3">
      <c r="C229" s="14" t="str">
        <f t="shared" ref="C229:H229" ca="1" si="106">IF(ISNA(C236),"B","W")</f>
        <v>B</v>
      </c>
      <c r="D229" s="15" t="str">
        <f t="shared" ca="1" si="106"/>
        <v>B</v>
      </c>
      <c r="E229" s="15" t="str">
        <f t="shared" ca="1" si="106"/>
        <v>B</v>
      </c>
      <c r="F229" s="15" t="str">
        <f t="shared" ca="1" si="106"/>
        <v>B</v>
      </c>
      <c r="G229" s="15" t="str">
        <f t="shared" ca="1" si="106"/>
        <v>B</v>
      </c>
      <c r="H229" s="15" t="str">
        <f t="shared" ca="1" si="106"/>
        <v>B</v>
      </c>
      <c r="I229" s="16"/>
    </row>
    <row r="230" spans="1:9" x14ac:dyDescent="0.3">
      <c r="B230" s="7" t="s">
        <v>22</v>
      </c>
      <c r="C230" s="17" t="e">
        <f t="shared" ref="C230:H230" ca="1" si="107">IF(ISNA(C236),C237,C236)</f>
        <v>#N/A</v>
      </c>
      <c r="D230" s="18" t="e">
        <f t="shared" ca="1" si="107"/>
        <v>#N/A</v>
      </c>
      <c r="E230" s="18" t="e">
        <f t="shared" ca="1" si="107"/>
        <v>#N/A</v>
      </c>
      <c r="F230" s="18" t="e">
        <f t="shared" ca="1" si="107"/>
        <v>#N/A</v>
      </c>
      <c r="G230" s="18" t="e">
        <f t="shared" ca="1" si="107"/>
        <v>#N/A</v>
      </c>
      <c r="H230" s="18" t="e">
        <f t="shared" ca="1" si="107"/>
        <v>#N/A</v>
      </c>
      <c r="I230" s="19"/>
    </row>
    <row r="231" spans="1:9" ht="9" customHeight="1" x14ac:dyDescent="0.3">
      <c r="C231" s="20" t="str">
        <f t="shared" ref="C231:H231" ca="1" si="108">IF(ISNA(C238),"B","W")</f>
        <v>B</v>
      </c>
      <c r="D231" s="21" t="str">
        <f t="shared" ca="1" si="108"/>
        <v>B</v>
      </c>
      <c r="E231" s="21" t="str">
        <f t="shared" ca="1" si="108"/>
        <v>B</v>
      </c>
      <c r="F231" s="21" t="str">
        <f t="shared" ca="1" si="108"/>
        <v>B</v>
      </c>
      <c r="G231" s="21" t="str">
        <f t="shared" ca="1" si="108"/>
        <v>B</v>
      </c>
      <c r="H231" s="21" t="str">
        <f t="shared" ca="1" si="108"/>
        <v>B</v>
      </c>
      <c r="I231" s="16"/>
    </row>
    <row r="232" spans="1:9" x14ac:dyDescent="0.3">
      <c r="B232" s="7" t="s">
        <v>23</v>
      </c>
      <c r="C232" s="17" t="e">
        <f t="shared" ref="C232:H232" ca="1" si="109">IF(ISNA(C238),C239,C238)</f>
        <v>#N/A</v>
      </c>
      <c r="D232" s="18" t="e">
        <f t="shared" ca="1" si="109"/>
        <v>#N/A</v>
      </c>
      <c r="E232" s="18" t="e">
        <f t="shared" ca="1" si="109"/>
        <v>#N/A</v>
      </c>
      <c r="F232" s="18" t="e">
        <f t="shared" ca="1" si="109"/>
        <v>#N/A</v>
      </c>
      <c r="G232" s="18" t="e">
        <f t="shared" ca="1" si="109"/>
        <v>#N/A</v>
      </c>
      <c r="H232" s="18" t="e">
        <f t="shared" ca="1" si="109"/>
        <v>#N/A</v>
      </c>
      <c r="I232" s="19"/>
    </row>
    <row r="233" spans="1:9" ht="9" customHeight="1" x14ac:dyDescent="0.3">
      <c r="C233" s="20" t="str">
        <f t="shared" ref="C233:H233" ca="1" si="110">IF(ISNA(C240),"B","W")</f>
        <v>B</v>
      </c>
      <c r="D233" s="21" t="str">
        <f t="shared" ca="1" si="110"/>
        <v>B</v>
      </c>
      <c r="E233" s="21" t="str">
        <f t="shared" ca="1" si="110"/>
        <v>B</v>
      </c>
      <c r="F233" s="21" t="str">
        <f t="shared" ca="1" si="110"/>
        <v>B</v>
      </c>
      <c r="G233" s="21" t="str">
        <f t="shared" ca="1" si="110"/>
        <v>B</v>
      </c>
      <c r="H233" s="21" t="str">
        <f t="shared" ca="1" si="110"/>
        <v>B</v>
      </c>
      <c r="I233" s="16"/>
    </row>
    <row r="234" spans="1:9" ht="15.5" thickBot="1" x14ac:dyDescent="0.35">
      <c r="B234" s="7" t="s">
        <v>24</v>
      </c>
      <c r="C234" s="22" t="e">
        <f t="shared" ref="C234:H234" ca="1" si="111">IF(ISNA(C240),C241,C240)</f>
        <v>#N/A</v>
      </c>
      <c r="D234" s="23" t="e">
        <f t="shared" ca="1" si="111"/>
        <v>#N/A</v>
      </c>
      <c r="E234" s="23" t="e">
        <f t="shared" ca="1" si="111"/>
        <v>#N/A</v>
      </c>
      <c r="F234" s="23" t="e">
        <f t="shared" ca="1" si="111"/>
        <v>#N/A</v>
      </c>
      <c r="G234" s="23" t="e">
        <f t="shared" ca="1" si="111"/>
        <v>#N/A</v>
      </c>
      <c r="H234" s="23" t="e">
        <f t="shared" ca="1" si="111"/>
        <v>#N/A</v>
      </c>
      <c r="I234" s="24"/>
    </row>
    <row r="235" spans="1:9" ht="18.649999999999999" customHeight="1" thickBot="1" x14ac:dyDescent="0.35">
      <c r="B235" s="7" t="s">
        <v>21</v>
      </c>
      <c r="C235" s="25"/>
      <c r="D235" s="26"/>
      <c r="E235" s="26"/>
      <c r="F235" s="26"/>
      <c r="G235" s="26"/>
      <c r="H235" s="26"/>
      <c r="I235" s="27"/>
    </row>
    <row r="236" spans="1:9" ht="5.15" hidden="1" customHeight="1" x14ac:dyDescent="0.3">
      <c r="B236" s="7">
        <v>1</v>
      </c>
      <c r="C236" s="28" t="e">
        <f ca="1">VLOOKUP(C228,OFFSET(Pairings!$D$2,($B236-1)*gamesPerRound,0,gamesPerRound,2),2,FALSE)</f>
        <v>#N/A</v>
      </c>
      <c r="D236" s="28" t="e">
        <f ca="1">VLOOKUP(D228,OFFSET(Pairings!$D$2,($B236-1)*gamesPerRound,0,gamesPerRound,2),2,FALSE)</f>
        <v>#N/A</v>
      </c>
      <c r="E236" s="28" t="e">
        <f ca="1">VLOOKUP(E228,OFFSET(Pairings!$D$2,($B236-1)*gamesPerRound,0,gamesPerRound,2),2,FALSE)</f>
        <v>#N/A</v>
      </c>
      <c r="F236" s="28" t="e">
        <f ca="1">VLOOKUP(F228,OFFSET(Pairings!$D$2,($B236-1)*gamesPerRound,0,gamesPerRound,2),2,FALSE)</f>
        <v>#N/A</v>
      </c>
      <c r="G236" s="28" t="e">
        <f ca="1">VLOOKUP(G228,OFFSET(Pairings!$D$2,($B236-1)*gamesPerRound,0,gamesPerRound,2),2,FALSE)</f>
        <v>#N/A</v>
      </c>
      <c r="H236" s="28" t="e">
        <f ca="1">VLOOKUP(H228,OFFSET(Pairings!$D$2,($B236-1)*gamesPerRound,0,gamesPerRound,2),2,FALSE)</f>
        <v>#N/A</v>
      </c>
    </row>
    <row r="237" spans="1:9" ht="5.15" hidden="1" customHeight="1" x14ac:dyDescent="0.3">
      <c r="B237" s="7">
        <v>1</v>
      </c>
      <c r="C237" s="28" t="e">
        <f ca="1">VLOOKUP(C228,OFFSET(Pairings!$E$2,($B237-1)*gamesPerRound,0,gamesPerRound,4),4,FALSE)</f>
        <v>#N/A</v>
      </c>
      <c r="D237" s="28" t="e">
        <f ca="1">VLOOKUP(D228,OFFSET(Pairings!$E$2,($B237-1)*gamesPerRound,0,gamesPerRound,4),4,FALSE)</f>
        <v>#N/A</v>
      </c>
      <c r="E237" s="28" t="e">
        <f ca="1">VLOOKUP(E228,OFFSET(Pairings!$E$2,($B237-1)*gamesPerRound,0,gamesPerRound,4),4,FALSE)</f>
        <v>#N/A</v>
      </c>
      <c r="F237" s="28" t="e">
        <f ca="1">VLOOKUP(F228,OFFSET(Pairings!$E$2,($B237-1)*gamesPerRound,0,gamesPerRound,4),4,FALSE)</f>
        <v>#N/A</v>
      </c>
      <c r="G237" s="28" t="e">
        <f ca="1">VLOOKUP(G228,OFFSET(Pairings!$E$2,($B237-1)*gamesPerRound,0,gamesPerRound,4),4,FALSE)</f>
        <v>#N/A</v>
      </c>
      <c r="H237" s="28" t="e">
        <f ca="1">VLOOKUP(H228,OFFSET(Pairings!$E$2,($B237-1)*gamesPerRound,0,gamesPerRound,4),4,FALSE)</f>
        <v>#N/A</v>
      </c>
    </row>
    <row r="238" spans="1:9" ht="5.15" hidden="1" customHeight="1" x14ac:dyDescent="0.3">
      <c r="B238" s="7">
        <v>2</v>
      </c>
      <c r="C238" s="28" t="e">
        <f ca="1">VLOOKUP(C228,OFFSET(Pairings!$D$2,($B238-1)*gamesPerRound,0,gamesPerRound,2),2,FALSE)</f>
        <v>#N/A</v>
      </c>
      <c r="D238" s="28" t="e">
        <f ca="1">VLOOKUP(D228,OFFSET(Pairings!$D$2,($B238-1)*gamesPerRound,0,gamesPerRound,2),2,FALSE)</f>
        <v>#N/A</v>
      </c>
      <c r="E238" s="28" t="e">
        <f ca="1">VLOOKUP(E228,OFFSET(Pairings!$D$2,($B238-1)*gamesPerRound,0,gamesPerRound,2),2,FALSE)</f>
        <v>#N/A</v>
      </c>
      <c r="F238" s="28" t="e">
        <f ca="1">VLOOKUP(F228,OFFSET(Pairings!$D$2,($B238-1)*gamesPerRound,0,gamesPerRound,2),2,FALSE)</f>
        <v>#N/A</v>
      </c>
      <c r="G238" s="28" t="e">
        <f ca="1">VLOOKUP(G228,OFFSET(Pairings!$D$2,($B238-1)*gamesPerRound,0,gamesPerRound,2),2,FALSE)</f>
        <v>#N/A</v>
      </c>
      <c r="H238" s="28" t="e">
        <f ca="1">VLOOKUP(H228,OFFSET(Pairings!$D$2,($B238-1)*gamesPerRound,0,gamesPerRound,2),2,FALSE)</f>
        <v>#N/A</v>
      </c>
    </row>
    <row r="239" spans="1:9" ht="5.15" hidden="1" customHeight="1" x14ac:dyDescent="0.3">
      <c r="B239" s="7">
        <v>2</v>
      </c>
      <c r="C239" s="28" t="e">
        <f ca="1">VLOOKUP(C228,OFFSET(Pairings!$E$2,($B239-1)*gamesPerRound,0,gamesPerRound,4),4,FALSE)</f>
        <v>#N/A</v>
      </c>
      <c r="D239" s="28" t="e">
        <f ca="1">VLOOKUP(D228,OFFSET(Pairings!$E$2,($B239-1)*gamesPerRound,0,gamesPerRound,4),4,FALSE)</f>
        <v>#N/A</v>
      </c>
      <c r="E239" s="28" t="e">
        <f ca="1">VLOOKUP(E228,OFFSET(Pairings!$E$2,($B239-1)*gamesPerRound,0,gamesPerRound,4),4,FALSE)</f>
        <v>#N/A</v>
      </c>
      <c r="F239" s="28" t="e">
        <f ca="1">VLOOKUP(F228,OFFSET(Pairings!$E$2,($B239-1)*gamesPerRound,0,gamesPerRound,4),4,FALSE)</f>
        <v>#N/A</v>
      </c>
      <c r="G239" s="28" t="e">
        <f ca="1">VLOOKUP(G228,OFFSET(Pairings!$E$2,($B239-1)*gamesPerRound,0,gamesPerRound,4),4,FALSE)</f>
        <v>#N/A</v>
      </c>
      <c r="H239" s="28" t="e">
        <f ca="1">VLOOKUP(H228,OFFSET(Pairings!$E$2,($B239-1)*gamesPerRound,0,gamesPerRound,4),4,FALSE)</f>
        <v>#N/A</v>
      </c>
    </row>
    <row r="240" spans="1:9" ht="5.15" hidden="1" customHeight="1" x14ac:dyDescent="0.3">
      <c r="B240" s="7">
        <v>3</v>
      </c>
      <c r="C240" s="28" t="e">
        <f ca="1">VLOOKUP(C228,OFFSET(Pairings!$D$2,($B240-1)*gamesPerRound,0,gamesPerRound,2),2,FALSE)</f>
        <v>#N/A</v>
      </c>
      <c r="D240" s="28" t="e">
        <f ca="1">VLOOKUP(D228,OFFSET(Pairings!$D$2,($B240-1)*gamesPerRound,0,gamesPerRound,2),2,FALSE)</f>
        <v>#N/A</v>
      </c>
      <c r="E240" s="28" t="e">
        <f ca="1">VLOOKUP(E228,OFFSET(Pairings!$D$2,($B240-1)*gamesPerRound,0,gamesPerRound,2),2,FALSE)</f>
        <v>#N/A</v>
      </c>
      <c r="F240" s="28" t="e">
        <f ca="1">VLOOKUP(F228,OFFSET(Pairings!$D$2,($B240-1)*gamesPerRound,0,gamesPerRound,2),2,FALSE)</f>
        <v>#N/A</v>
      </c>
      <c r="G240" s="28" t="e">
        <f ca="1">VLOOKUP(G228,OFFSET(Pairings!$D$2,($B240-1)*gamesPerRound,0,gamesPerRound,2),2,FALSE)</f>
        <v>#N/A</v>
      </c>
      <c r="H240" s="28" t="e">
        <f ca="1">VLOOKUP(H228,OFFSET(Pairings!$D$2,($B240-1)*gamesPerRound,0,gamesPerRound,2),2,FALSE)</f>
        <v>#N/A</v>
      </c>
    </row>
    <row r="241" spans="1:9" ht="5.15" hidden="1" customHeight="1" x14ac:dyDescent="0.3">
      <c r="B241" s="7">
        <v>3</v>
      </c>
      <c r="C241" s="28" t="e">
        <f ca="1">VLOOKUP(C228,OFFSET(Pairings!$E$2,($B241-1)*gamesPerRound,0,gamesPerRound,4),4,FALSE)</f>
        <v>#N/A</v>
      </c>
      <c r="D241" s="28" t="e">
        <f ca="1">VLOOKUP(D228,OFFSET(Pairings!$E$2,($B241-1)*gamesPerRound,0,gamesPerRound,4),4,FALSE)</f>
        <v>#N/A</v>
      </c>
      <c r="E241" s="28" t="e">
        <f ca="1">VLOOKUP(E228,OFFSET(Pairings!$E$2,($B241-1)*gamesPerRound,0,gamesPerRound,4),4,FALSE)</f>
        <v>#N/A</v>
      </c>
      <c r="F241" s="28" t="e">
        <f ca="1">VLOOKUP(F228,OFFSET(Pairings!$E$2,($B241-1)*gamesPerRound,0,gamesPerRound,4),4,FALSE)</f>
        <v>#N/A</v>
      </c>
      <c r="G241" s="28" t="e">
        <f ca="1">VLOOKUP(G228,OFFSET(Pairings!$E$2,($B241-1)*gamesPerRound,0,gamesPerRound,4),4,FALSE)</f>
        <v>#N/A</v>
      </c>
      <c r="H241" s="28" t="e">
        <f ca="1">VLOOKUP(H228,OFFSET(Pairings!$E$2,($B241-1)*gamesPerRound,0,gamesPerRound,4),4,FALSE)</f>
        <v>#N/A</v>
      </c>
    </row>
    <row r="242" spans="1:9" ht="18.649999999999999" customHeight="1" thickBot="1" x14ac:dyDescent="0.35"/>
    <row r="243" spans="1:9" s="9" customFormat="1" ht="15.5" thickBot="1" x14ac:dyDescent="0.35">
      <c r="A243" s="9" t="s">
        <v>130</v>
      </c>
      <c r="B243" s="10">
        <f>VLOOKUP(A243,TeamLookup,2,FALSE)</f>
        <v>0</v>
      </c>
      <c r="C243" s="11" t="str">
        <f t="shared" ref="C243:H243" si="112">$A243&amp;"."&amp;TEXT(C$1,"00")</f>
        <v>Q.01</v>
      </c>
      <c r="D243" s="12" t="str">
        <f t="shared" si="112"/>
        <v>Q.02</v>
      </c>
      <c r="E243" s="12" t="str">
        <f t="shared" si="112"/>
        <v>Q.03</v>
      </c>
      <c r="F243" s="12" t="str">
        <f t="shared" si="112"/>
        <v>Q.04</v>
      </c>
      <c r="G243" s="12" t="str">
        <f t="shared" si="112"/>
        <v>Q.05</v>
      </c>
      <c r="H243" s="12" t="str">
        <f t="shared" si="112"/>
        <v>Q.06</v>
      </c>
      <c r="I243" s="13" t="s">
        <v>21</v>
      </c>
    </row>
    <row r="244" spans="1:9" ht="9" customHeight="1" x14ac:dyDescent="0.3">
      <c r="C244" s="14" t="str">
        <f t="shared" ref="C244:H244" ca="1" si="113">IF(ISNA(C251),"B","W")</f>
        <v>B</v>
      </c>
      <c r="D244" s="15" t="str">
        <f t="shared" ca="1" si="113"/>
        <v>B</v>
      </c>
      <c r="E244" s="15" t="str">
        <f t="shared" ca="1" si="113"/>
        <v>B</v>
      </c>
      <c r="F244" s="15" t="str">
        <f t="shared" ca="1" si="113"/>
        <v>B</v>
      </c>
      <c r="G244" s="15" t="str">
        <f t="shared" ca="1" si="113"/>
        <v>B</v>
      </c>
      <c r="H244" s="15" t="str">
        <f t="shared" ca="1" si="113"/>
        <v>B</v>
      </c>
      <c r="I244" s="16"/>
    </row>
    <row r="245" spans="1:9" x14ac:dyDescent="0.3">
      <c r="B245" s="7" t="s">
        <v>22</v>
      </c>
      <c r="C245" s="17" t="e">
        <f t="shared" ref="C245:H245" ca="1" si="114">IF(ISNA(C251),C252,C251)</f>
        <v>#N/A</v>
      </c>
      <c r="D245" s="18" t="e">
        <f t="shared" ca="1" si="114"/>
        <v>#N/A</v>
      </c>
      <c r="E245" s="18" t="e">
        <f t="shared" ca="1" si="114"/>
        <v>#N/A</v>
      </c>
      <c r="F245" s="18" t="e">
        <f t="shared" ca="1" si="114"/>
        <v>#N/A</v>
      </c>
      <c r="G245" s="18" t="e">
        <f t="shared" ca="1" si="114"/>
        <v>#N/A</v>
      </c>
      <c r="H245" s="18" t="e">
        <f t="shared" ca="1" si="114"/>
        <v>#N/A</v>
      </c>
      <c r="I245" s="19"/>
    </row>
    <row r="246" spans="1:9" ht="9" customHeight="1" x14ac:dyDescent="0.3">
      <c r="C246" s="20" t="str">
        <f t="shared" ref="C246:H246" ca="1" si="115">IF(ISNA(C253),"B","W")</f>
        <v>B</v>
      </c>
      <c r="D246" s="21" t="str">
        <f t="shared" ca="1" si="115"/>
        <v>B</v>
      </c>
      <c r="E246" s="21" t="str">
        <f t="shared" ca="1" si="115"/>
        <v>B</v>
      </c>
      <c r="F246" s="21" t="str">
        <f t="shared" ca="1" si="115"/>
        <v>B</v>
      </c>
      <c r="G246" s="21" t="str">
        <f t="shared" ca="1" si="115"/>
        <v>B</v>
      </c>
      <c r="H246" s="21" t="str">
        <f t="shared" ca="1" si="115"/>
        <v>B</v>
      </c>
      <c r="I246" s="16"/>
    </row>
    <row r="247" spans="1:9" x14ac:dyDescent="0.3">
      <c r="B247" s="7" t="s">
        <v>23</v>
      </c>
      <c r="C247" s="17" t="e">
        <f t="shared" ref="C247:H247" ca="1" si="116">IF(ISNA(C253),C254,C253)</f>
        <v>#N/A</v>
      </c>
      <c r="D247" s="18" t="e">
        <f t="shared" ca="1" si="116"/>
        <v>#N/A</v>
      </c>
      <c r="E247" s="18" t="e">
        <f t="shared" ca="1" si="116"/>
        <v>#N/A</v>
      </c>
      <c r="F247" s="18" t="e">
        <f t="shared" ca="1" si="116"/>
        <v>#N/A</v>
      </c>
      <c r="G247" s="18" t="e">
        <f t="shared" ca="1" si="116"/>
        <v>#N/A</v>
      </c>
      <c r="H247" s="18" t="e">
        <f t="shared" ca="1" si="116"/>
        <v>#N/A</v>
      </c>
      <c r="I247" s="19"/>
    </row>
    <row r="248" spans="1:9" ht="9" customHeight="1" x14ac:dyDescent="0.3">
      <c r="C248" s="20" t="str">
        <f t="shared" ref="C248:H248" ca="1" si="117">IF(ISNA(C255),"B","W")</f>
        <v>B</v>
      </c>
      <c r="D248" s="21" t="str">
        <f t="shared" ca="1" si="117"/>
        <v>B</v>
      </c>
      <c r="E248" s="21" t="str">
        <f t="shared" ca="1" si="117"/>
        <v>B</v>
      </c>
      <c r="F248" s="21" t="str">
        <f t="shared" ca="1" si="117"/>
        <v>B</v>
      </c>
      <c r="G248" s="21" t="str">
        <f t="shared" ca="1" si="117"/>
        <v>B</v>
      </c>
      <c r="H248" s="21" t="str">
        <f t="shared" ca="1" si="117"/>
        <v>B</v>
      </c>
      <c r="I248" s="16"/>
    </row>
    <row r="249" spans="1:9" ht="15.5" thickBot="1" x14ac:dyDescent="0.35">
      <c r="B249" s="7" t="s">
        <v>24</v>
      </c>
      <c r="C249" s="22" t="e">
        <f t="shared" ref="C249:H249" ca="1" si="118">IF(ISNA(C255),C256,C255)</f>
        <v>#N/A</v>
      </c>
      <c r="D249" s="23" t="e">
        <f t="shared" ca="1" si="118"/>
        <v>#N/A</v>
      </c>
      <c r="E249" s="23" t="e">
        <f t="shared" ca="1" si="118"/>
        <v>#N/A</v>
      </c>
      <c r="F249" s="23" t="e">
        <f t="shared" ca="1" si="118"/>
        <v>#N/A</v>
      </c>
      <c r="G249" s="23" t="e">
        <f t="shared" ca="1" si="118"/>
        <v>#N/A</v>
      </c>
      <c r="H249" s="23" t="e">
        <f t="shared" ca="1" si="118"/>
        <v>#N/A</v>
      </c>
      <c r="I249" s="24"/>
    </row>
    <row r="250" spans="1:9" ht="18.649999999999999" customHeight="1" thickBot="1" x14ac:dyDescent="0.35">
      <c r="B250" s="7" t="s">
        <v>21</v>
      </c>
      <c r="C250" s="25"/>
      <c r="D250" s="26"/>
      <c r="E250" s="26"/>
      <c r="F250" s="26"/>
      <c r="G250" s="26"/>
      <c r="H250" s="26"/>
      <c r="I250" s="27"/>
    </row>
    <row r="251" spans="1:9" ht="5.15" hidden="1" customHeight="1" x14ac:dyDescent="0.3">
      <c r="B251" s="7">
        <v>1</v>
      </c>
      <c r="C251" s="28" t="e">
        <f ca="1">VLOOKUP(C243,OFFSET(Pairings!$D$2,($B251-1)*gamesPerRound,0,gamesPerRound,2),2,FALSE)</f>
        <v>#N/A</v>
      </c>
      <c r="D251" s="28" t="e">
        <f ca="1">VLOOKUP(D243,OFFSET(Pairings!$D$2,($B251-1)*gamesPerRound,0,gamesPerRound,2),2,FALSE)</f>
        <v>#N/A</v>
      </c>
      <c r="E251" s="28" t="e">
        <f ca="1">VLOOKUP(E243,OFFSET(Pairings!$D$2,($B251-1)*gamesPerRound,0,gamesPerRound,2),2,FALSE)</f>
        <v>#N/A</v>
      </c>
      <c r="F251" s="28" t="e">
        <f ca="1">VLOOKUP(F243,OFFSET(Pairings!$D$2,($B251-1)*gamesPerRound,0,gamesPerRound,2),2,FALSE)</f>
        <v>#N/A</v>
      </c>
      <c r="G251" s="28" t="e">
        <f ca="1">VLOOKUP(G243,OFFSET(Pairings!$D$2,($B251-1)*gamesPerRound,0,gamesPerRound,2),2,FALSE)</f>
        <v>#N/A</v>
      </c>
      <c r="H251" s="28" t="e">
        <f ca="1">VLOOKUP(H243,OFFSET(Pairings!$D$2,($B251-1)*gamesPerRound,0,gamesPerRound,2),2,FALSE)</f>
        <v>#N/A</v>
      </c>
    </row>
    <row r="252" spans="1:9" ht="5.15" hidden="1" customHeight="1" x14ac:dyDescent="0.3">
      <c r="B252" s="7">
        <v>1</v>
      </c>
      <c r="C252" s="28" t="e">
        <f ca="1">VLOOKUP(C243,OFFSET(Pairings!$E$2,($B252-1)*gamesPerRound,0,gamesPerRound,4),4,FALSE)</f>
        <v>#N/A</v>
      </c>
      <c r="D252" s="28" t="e">
        <f ca="1">VLOOKUP(D243,OFFSET(Pairings!$E$2,($B252-1)*gamesPerRound,0,gamesPerRound,4),4,FALSE)</f>
        <v>#N/A</v>
      </c>
      <c r="E252" s="28" t="e">
        <f ca="1">VLOOKUP(E243,OFFSET(Pairings!$E$2,($B252-1)*gamesPerRound,0,gamesPerRound,4),4,FALSE)</f>
        <v>#N/A</v>
      </c>
      <c r="F252" s="28" t="e">
        <f ca="1">VLOOKUP(F243,OFFSET(Pairings!$E$2,($B252-1)*gamesPerRound,0,gamesPerRound,4),4,FALSE)</f>
        <v>#N/A</v>
      </c>
      <c r="G252" s="28" t="e">
        <f ca="1">VLOOKUP(G243,OFFSET(Pairings!$E$2,($B252-1)*gamesPerRound,0,gamesPerRound,4),4,FALSE)</f>
        <v>#N/A</v>
      </c>
      <c r="H252" s="28" t="e">
        <f ca="1">VLOOKUP(H243,OFFSET(Pairings!$E$2,($B252-1)*gamesPerRound,0,gamesPerRound,4),4,FALSE)</f>
        <v>#N/A</v>
      </c>
    </row>
    <row r="253" spans="1:9" ht="5.15" hidden="1" customHeight="1" x14ac:dyDescent="0.3">
      <c r="B253" s="7">
        <v>2</v>
      </c>
      <c r="C253" s="28" t="e">
        <f ca="1">VLOOKUP(C243,OFFSET(Pairings!$D$2,($B253-1)*gamesPerRound,0,gamesPerRound,2),2,FALSE)</f>
        <v>#N/A</v>
      </c>
      <c r="D253" s="28" t="e">
        <f ca="1">VLOOKUP(D243,OFFSET(Pairings!$D$2,($B253-1)*gamesPerRound,0,gamesPerRound,2),2,FALSE)</f>
        <v>#N/A</v>
      </c>
      <c r="E253" s="28" t="e">
        <f ca="1">VLOOKUP(E243,OFFSET(Pairings!$D$2,($B253-1)*gamesPerRound,0,gamesPerRound,2),2,FALSE)</f>
        <v>#N/A</v>
      </c>
      <c r="F253" s="28" t="e">
        <f ca="1">VLOOKUP(F243,OFFSET(Pairings!$D$2,($B253-1)*gamesPerRound,0,gamesPerRound,2),2,FALSE)</f>
        <v>#N/A</v>
      </c>
      <c r="G253" s="28" t="e">
        <f ca="1">VLOOKUP(G243,OFFSET(Pairings!$D$2,($B253-1)*gamesPerRound,0,gamesPerRound,2),2,FALSE)</f>
        <v>#N/A</v>
      </c>
      <c r="H253" s="28" t="e">
        <f ca="1">VLOOKUP(H243,OFFSET(Pairings!$D$2,($B253-1)*gamesPerRound,0,gamesPerRound,2),2,FALSE)</f>
        <v>#N/A</v>
      </c>
    </row>
    <row r="254" spans="1:9" ht="5.15" hidden="1" customHeight="1" x14ac:dyDescent="0.3">
      <c r="B254" s="7">
        <v>2</v>
      </c>
      <c r="C254" s="28" t="e">
        <f ca="1">VLOOKUP(C243,OFFSET(Pairings!$E$2,($B254-1)*gamesPerRound,0,gamesPerRound,4),4,FALSE)</f>
        <v>#N/A</v>
      </c>
      <c r="D254" s="28" t="e">
        <f ca="1">VLOOKUP(D243,OFFSET(Pairings!$E$2,($B254-1)*gamesPerRound,0,gamesPerRound,4),4,FALSE)</f>
        <v>#N/A</v>
      </c>
      <c r="E254" s="28" t="e">
        <f ca="1">VLOOKUP(E243,OFFSET(Pairings!$E$2,($B254-1)*gamesPerRound,0,gamesPerRound,4),4,FALSE)</f>
        <v>#N/A</v>
      </c>
      <c r="F254" s="28" t="e">
        <f ca="1">VLOOKUP(F243,OFFSET(Pairings!$E$2,($B254-1)*gamesPerRound,0,gamesPerRound,4),4,FALSE)</f>
        <v>#N/A</v>
      </c>
      <c r="G254" s="28" t="e">
        <f ca="1">VLOOKUP(G243,OFFSET(Pairings!$E$2,($B254-1)*gamesPerRound,0,gamesPerRound,4),4,FALSE)</f>
        <v>#N/A</v>
      </c>
      <c r="H254" s="28" t="e">
        <f ca="1">VLOOKUP(H243,OFFSET(Pairings!$E$2,($B254-1)*gamesPerRound,0,gamesPerRound,4),4,FALSE)</f>
        <v>#N/A</v>
      </c>
    </row>
    <row r="255" spans="1:9" ht="5.15" hidden="1" customHeight="1" x14ac:dyDescent="0.3">
      <c r="B255" s="7">
        <v>3</v>
      </c>
      <c r="C255" s="28" t="e">
        <f ca="1">VLOOKUP(C243,OFFSET(Pairings!$D$2,($B255-1)*gamesPerRound,0,gamesPerRound,2),2,FALSE)</f>
        <v>#N/A</v>
      </c>
      <c r="D255" s="28" t="e">
        <f ca="1">VLOOKUP(D243,OFFSET(Pairings!$D$2,($B255-1)*gamesPerRound,0,gamesPerRound,2),2,FALSE)</f>
        <v>#N/A</v>
      </c>
      <c r="E255" s="28" t="e">
        <f ca="1">VLOOKUP(E243,OFFSET(Pairings!$D$2,($B255-1)*gamesPerRound,0,gamesPerRound,2),2,FALSE)</f>
        <v>#N/A</v>
      </c>
      <c r="F255" s="28" t="e">
        <f ca="1">VLOOKUP(F243,OFFSET(Pairings!$D$2,($B255-1)*gamesPerRound,0,gamesPerRound,2),2,FALSE)</f>
        <v>#N/A</v>
      </c>
      <c r="G255" s="28" t="e">
        <f ca="1">VLOOKUP(G243,OFFSET(Pairings!$D$2,($B255-1)*gamesPerRound,0,gamesPerRound,2),2,FALSE)</f>
        <v>#N/A</v>
      </c>
      <c r="H255" s="28" t="e">
        <f ca="1">VLOOKUP(H243,OFFSET(Pairings!$D$2,($B255-1)*gamesPerRound,0,gamesPerRound,2),2,FALSE)</f>
        <v>#N/A</v>
      </c>
    </row>
    <row r="256" spans="1:9" ht="5.15" hidden="1" customHeight="1" x14ac:dyDescent="0.3">
      <c r="B256" s="7">
        <v>3</v>
      </c>
      <c r="C256" s="28" t="e">
        <f ca="1">VLOOKUP(C243,OFFSET(Pairings!$E$2,($B256-1)*gamesPerRound,0,gamesPerRound,4),4,FALSE)</f>
        <v>#N/A</v>
      </c>
      <c r="D256" s="28" t="e">
        <f ca="1">VLOOKUP(D243,OFFSET(Pairings!$E$2,($B256-1)*gamesPerRound,0,gamesPerRound,4),4,FALSE)</f>
        <v>#N/A</v>
      </c>
      <c r="E256" s="28" t="e">
        <f ca="1">VLOOKUP(E243,OFFSET(Pairings!$E$2,($B256-1)*gamesPerRound,0,gamesPerRound,4),4,FALSE)</f>
        <v>#N/A</v>
      </c>
      <c r="F256" s="28" t="e">
        <f ca="1">VLOOKUP(F243,OFFSET(Pairings!$E$2,($B256-1)*gamesPerRound,0,gamesPerRound,4),4,FALSE)</f>
        <v>#N/A</v>
      </c>
      <c r="G256" s="28" t="e">
        <f ca="1">VLOOKUP(G243,OFFSET(Pairings!$E$2,($B256-1)*gamesPerRound,0,gamesPerRound,4),4,FALSE)</f>
        <v>#N/A</v>
      </c>
      <c r="H256" s="28" t="e">
        <f ca="1">VLOOKUP(H243,OFFSET(Pairings!$E$2,($B256-1)*gamesPerRound,0,gamesPerRound,4),4,FALSE)</f>
        <v>#N/A</v>
      </c>
    </row>
    <row r="257" spans="1:9" ht="18.649999999999999" customHeight="1" thickBot="1" x14ac:dyDescent="0.35"/>
    <row r="258" spans="1:9" s="9" customFormat="1" ht="15.5" thickBot="1" x14ac:dyDescent="0.35">
      <c r="A258" s="9" t="s">
        <v>131</v>
      </c>
      <c r="B258" s="10">
        <f>VLOOKUP(A258,TeamLookup,2,FALSE)</f>
        <v>0</v>
      </c>
      <c r="C258" s="11" t="str">
        <f t="shared" ref="C258:H258" si="119">$A258&amp;"."&amp;TEXT(C$1,"00")</f>
        <v>R.01</v>
      </c>
      <c r="D258" s="12" t="str">
        <f t="shared" si="119"/>
        <v>R.02</v>
      </c>
      <c r="E258" s="12" t="str">
        <f t="shared" si="119"/>
        <v>R.03</v>
      </c>
      <c r="F258" s="12" t="str">
        <f t="shared" si="119"/>
        <v>R.04</v>
      </c>
      <c r="G258" s="12" t="str">
        <f t="shared" si="119"/>
        <v>R.05</v>
      </c>
      <c r="H258" s="12" t="str">
        <f t="shared" si="119"/>
        <v>R.06</v>
      </c>
      <c r="I258" s="13" t="s">
        <v>21</v>
      </c>
    </row>
    <row r="259" spans="1:9" ht="9" customHeight="1" x14ac:dyDescent="0.3">
      <c r="C259" s="14" t="str">
        <f t="shared" ref="C259:H259" ca="1" si="120">IF(ISNA(C266),"B","W")</f>
        <v>B</v>
      </c>
      <c r="D259" s="15" t="str">
        <f t="shared" ca="1" si="120"/>
        <v>B</v>
      </c>
      <c r="E259" s="15" t="str">
        <f t="shared" ca="1" si="120"/>
        <v>B</v>
      </c>
      <c r="F259" s="15" t="str">
        <f t="shared" ca="1" si="120"/>
        <v>B</v>
      </c>
      <c r="G259" s="15" t="str">
        <f t="shared" ca="1" si="120"/>
        <v>B</v>
      </c>
      <c r="H259" s="15" t="str">
        <f t="shared" ca="1" si="120"/>
        <v>B</v>
      </c>
      <c r="I259" s="16"/>
    </row>
    <row r="260" spans="1:9" x14ac:dyDescent="0.3">
      <c r="B260" s="7" t="s">
        <v>22</v>
      </c>
      <c r="C260" s="17" t="e">
        <f t="shared" ref="C260:H260" ca="1" si="121">IF(ISNA(C266),C267,C266)</f>
        <v>#N/A</v>
      </c>
      <c r="D260" s="18" t="e">
        <f t="shared" ca="1" si="121"/>
        <v>#N/A</v>
      </c>
      <c r="E260" s="18" t="e">
        <f t="shared" ca="1" si="121"/>
        <v>#N/A</v>
      </c>
      <c r="F260" s="18" t="e">
        <f t="shared" ca="1" si="121"/>
        <v>#N/A</v>
      </c>
      <c r="G260" s="18" t="e">
        <f t="shared" ca="1" si="121"/>
        <v>#N/A</v>
      </c>
      <c r="H260" s="18" t="e">
        <f t="shared" ca="1" si="121"/>
        <v>#N/A</v>
      </c>
      <c r="I260" s="19"/>
    </row>
    <row r="261" spans="1:9" ht="9" customHeight="1" x14ac:dyDescent="0.3">
      <c r="C261" s="20" t="str">
        <f t="shared" ref="C261:H261" ca="1" si="122">IF(ISNA(C268),"B","W")</f>
        <v>B</v>
      </c>
      <c r="D261" s="21" t="str">
        <f t="shared" ca="1" si="122"/>
        <v>B</v>
      </c>
      <c r="E261" s="21" t="str">
        <f t="shared" ca="1" si="122"/>
        <v>B</v>
      </c>
      <c r="F261" s="21" t="str">
        <f t="shared" ca="1" si="122"/>
        <v>B</v>
      </c>
      <c r="G261" s="21" t="str">
        <f t="shared" ca="1" si="122"/>
        <v>B</v>
      </c>
      <c r="H261" s="21" t="str">
        <f t="shared" ca="1" si="122"/>
        <v>B</v>
      </c>
      <c r="I261" s="16"/>
    </row>
    <row r="262" spans="1:9" x14ac:dyDescent="0.3">
      <c r="B262" s="7" t="s">
        <v>23</v>
      </c>
      <c r="C262" s="17" t="e">
        <f t="shared" ref="C262:H262" ca="1" si="123">IF(ISNA(C268),C269,C268)</f>
        <v>#N/A</v>
      </c>
      <c r="D262" s="18" t="e">
        <f t="shared" ca="1" si="123"/>
        <v>#N/A</v>
      </c>
      <c r="E262" s="18" t="e">
        <f t="shared" ca="1" si="123"/>
        <v>#N/A</v>
      </c>
      <c r="F262" s="18" t="e">
        <f t="shared" ca="1" si="123"/>
        <v>#N/A</v>
      </c>
      <c r="G262" s="18" t="e">
        <f t="shared" ca="1" si="123"/>
        <v>#N/A</v>
      </c>
      <c r="H262" s="18" t="e">
        <f t="shared" ca="1" si="123"/>
        <v>#N/A</v>
      </c>
      <c r="I262" s="19"/>
    </row>
    <row r="263" spans="1:9" ht="9" customHeight="1" x14ac:dyDescent="0.3">
      <c r="C263" s="20" t="str">
        <f t="shared" ref="C263:H263" ca="1" si="124">IF(ISNA(C270),"B","W")</f>
        <v>B</v>
      </c>
      <c r="D263" s="21" t="str">
        <f t="shared" ca="1" si="124"/>
        <v>B</v>
      </c>
      <c r="E263" s="21" t="str">
        <f t="shared" ca="1" si="124"/>
        <v>B</v>
      </c>
      <c r="F263" s="21" t="str">
        <f t="shared" ca="1" si="124"/>
        <v>B</v>
      </c>
      <c r="G263" s="21" t="str">
        <f t="shared" ca="1" si="124"/>
        <v>B</v>
      </c>
      <c r="H263" s="21" t="str">
        <f t="shared" ca="1" si="124"/>
        <v>B</v>
      </c>
      <c r="I263" s="16"/>
    </row>
    <row r="264" spans="1:9" ht="15.5" thickBot="1" x14ac:dyDescent="0.35">
      <c r="B264" s="7" t="s">
        <v>24</v>
      </c>
      <c r="C264" s="22" t="e">
        <f t="shared" ref="C264:H264" ca="1" si="125">IF(ISNA(C270),C271,C270)</f>
        <v>#N/A</v>
      </c>
      <c r="D264" s="23" t="e">
        <f t="shared" ca="1" si="125"/>
        <v>#N/A</v>
      </c>
      <c r="E264" s="23" t="e">
        <f t="shared" ca="1" si="125"/>
        <v>#N/A</v>
      </c>
      <c r="F264" s="23" t="e">
        <f t="shared" ca="1" si="125"/>
        <v>#N/A</v>
      </c>
      <c r="G264" s="23" t="e">
        <f t="shared" ca="1" si="125"/>
        <v>#N/A</v>
      </c>
      <c r="H264" s="23" t="e">
        <f t="shared" ca="1" si="125"/>
        <v>#N/A</v>
      </c>
      <c r="I264" s="24"/>
    </row>
    <row r="265" spans="1:9" ht="18.649999999999999" customHeight="1" thickBot="1" x14ac:dyDescent="0.35">
      <c r="B265" s="7" t="s">
        <v>21</v>
      </c>
      <c r="C265" s="25"/>
      <c r="D265" s="26"/>
      <c r="E265" s="26"/>
      <c r="F265" s="26"/>
      <c r="G265" s="26"/>
      <c r="H265" s="26"/>
      <c r="I265" s="27"/>
    </row>
    <row r="266" spans="1:9" ht="5.15" hidden="1" customHeight="1" x14ac:dyDescent="0.3">
      <c r="B266" s="7">
        <v>1</v>
      </c>
      <c r="C266" s="28" t="e">
        <f ca="1">VLOOKUP(C258,OFFSET(Pairings!$D$2,($B266-1)*gamesPerRound,0,gamesPerRound,2),2,FALSE)</f>
        <v>#N/A</v>
      </c>
      <c r="D266" s="28" t="e">
        <f ca="1">VLOOKUP(D258,OFFSET(Pairings!$D$2,($B266-1)*gamesPerRound,0,gamesPerRound,2),2,FALSE)</f>
        <v>#N/A</v>
      </c>
      <c r="E266" s="28" t="e">
        <f ca="1">VLOOKUP(E258,OFFSET(Pairings!$D$2,($B266-1)*gamesPerRound,0,gamesPerRound,2),2,FALSE)</f>
        <v>#N/A</v>
      </c>
      <c r="F266" s="28" t="e">
        <f ca="1">VLOOKUP(F258,OFFSET(Pairings!$D$2,($B266-1)*gamesPerRound,0,gamesPerRound,2),2,FALSE)</f>
        <v>#N/A</v>
      </c>
      <c r="G266" s="28" t="e">
        <f ca="1">VLOOKUP(G258,OFFSET(Pairings!$D$2,($B266-1)*gamesPerRound,0,gamesPerRound,2),2,FALSE)</f>
        <v>#N/A</v>
      </c>
      <c r="H266" s="28" t="e">
        <f ca="1">VLOOKUP(H258,OFFSET(Pairings!$D$2,($B266-1)*gamesPerRound,0,gamesPerRound,2),2,FALSE)</f>
        <v>#N/A</v>
      </c>
    </row>
    <row r="267" spans="1:9" ht="5.15" hidden="1" customHeight="1" x14ac:dyDescent="0.3">
      <c r="B267" s="7">
        <v>1</v>
      </c>
      <c r="C267" s="28" t="e">
        <f ca="1">VLOOKUP(C258,OFFSET(Pairings!$E$2,($B267-1)*gamesPerRound,0,gamesPerRound,4),4,FALSE)</f>
        <v>#N/A</v>
      </c>
      <c r="D267" s="28" t="e">
        <f ca="1">VLOOKUP(D258,OFFSET(Pairings!$E$2,($B267-1)*gamesPerRound,0,gamesPerRound,4),4,FALSE)</f>
        <v>#N/A</v>
      </c>
      <c r="E267" s="28" t="e">
        <f ca="1">VLOOKUP(E258,OFFSET(Pairings!$E$2,($B267-1)*gamesPerRound,0,gamesPerRound,4),4,FALSE)</f>
        <v>#N/A</v>
      </c>
      <c r="F267" s="28" t="e">
        <f ca="1">VLOOKUP(F258,OFFSET(Pairings!$E$2,($B267-1)*gamesPerRound,0,gamesPerRound,4),4,FALSE)</f>
        <v>#N/A</v>
      </c>
      <c r="G267" s="28" t="e">
        <f ca="1">VLOOKUP(G258,OFFSET(Pairings!$E$2,($B267-1)*gamesPerRound,0,gamesPerRound,4),4,FALSE)</f>
        <v>#N/A</v>
      </c>
      <c r="H267" s="28" t="e">
        <f ca="1">VLOOKUP(H258,OFFSET(Pairings!$E$2,($B267-1)*gamesPerRound,0,gamesPerRound,4),4,FALSE)</f>
        <v>#N/A</v>
      </c>
    </row>
    <row r="268" spans="1:9" ht="5.15" hidden="1" customHeight="1" x14ac:dyDescent="0.3">
      <c r="B268" s="7">
        <v>2</v>
      </c>
      <c r="C268" s="28" t="e">
        <f ca="1">VLOOKUP(C258,OFFSET(Pairings!$D$2,($B268-1)*gamesPerRound,0,gamesPerRound,2),2,FALSE)</f>
        <v>#N/A</v>
      </c>
      <c r="D268" s="28" t="e">
        <f ca="1">VLOOKUP(D258,OFFSET(Pairings!$D$2,($B268-1)*gamesPerRound,0,gamesPerRound,2),2,FALSE)</f>
        <v>#N/A</v>
      </c>
      <c r="E268" s="28" t="e">
        <f ca="1">VLOOKUP(E258,OFFSET(Pairings!$D$2,($B268-1)*gamesPerRound,0,gamesPerRound,2),2,FALSE)</f>
        <v>#N/A</v>
      </c>
      <c r="F268" s="28" t="e">
        <f ca="1">VLOOKUP(F258,OFFSET(Pairings!$D$2,($B268-1)*gamesPerRound,0,gamesPerRound,2),2,FALSE)</f>
        <v>#N/A</v>
      </c>
      <c r="G268" s="28" t="e">
        <f ca="1">VLOOKUP(G258,OFFSET(Pairings!$D$2,($B268-1)*gamesPerRound,0,gamesPerRound,2),2,FALSE)</f>
        <v>#N/A</v>
      </c>
      <c r="H268" s="28" t="e">
        <f ca="1">VLOOKUP(H258,OFFSET(Pairings!$D$2,($B268-1)*gamesPerRound,0,gamesPerRound,2),2,FALSE)</f>
        <v>#N/A</v>
      </c>
    </row>
    <row r="269" spans="1:9" ht="5.15" hidden="1" customHeight="1" x14ac:dyDescent="0.3">
      <c r="B269" s="7">
        <v>2</v>
      </c>
      <c r="C269" s="28" t="e">
        <f ca="1">VLOOKUP(C258,OFFSET(Pairings!$E$2,($B269-1)*gamesPerRound,0,gamesPerRound,4),4,FALSE)</f>
        <v>#N/A</v>
      </c>
      <c r="D269" s="28" t="e">
        <f ca="1">VLOOKUP(D258,OFFSET(Pairings!$E$2,($B269-1)*gamesPerRound,0,gamesPerRound,4),4,FALSE)</f>
        <v>#N/A</v>
      </c>
      <c r="E269" s="28" t="e">
        <f ca="1">VLOOKUP(E258,OFFSET(Pairings!$E$2,($B269-1)*gamesPerRound,0,gamesPerRound,4),4,FALSE)</f>
        <v>#N/A</v>
      </c>
      <c r="F269" s="28" t="e">
        <f ca="1">VLOOKUP(F258,OFFSET(Pairings!$E$2,($B269-1)*gamesPerRound,0,gamesPerRound,4),4,FALSE)</f>
        <v>#N/A</v>
      </c>
      <c r="G269" s="28" t="e">
        <f ca="1">VLOOKUP(G258,OFFSET(Pairings!$E$2,($B269-1)*gamesPerRound,0,gamesPerRound,4),4,FALSE)</f>
        <v>#N/A</v>
      </c>
      <c r="H269" s="28" t="e">
        <f ca="1">VLOOKUP(H258,OFFSET(Pairings!$E$2,($B269-1)*gamesPerRound,0,gamesPerRound,4),4,FALSE)</f>
        <v>#N/A</v>
      </c>
    </row>
    <row r="270" spans="1:9" ht="5.15" hidden="1" customHeight="1" x14ac:dyDescent="0.3">
      <c r="B270" s="7">
        <v>3</v>
      </c>
      <c r="C270" s="28" t="e">
        <f ca="1">VLOOKUP(C258,OFFSET(Pairings!$D$2,($B270-1)*gamesPerRound,0,gamesPerRound,2),2,FALSE)</f>
        <v>#N/A</v>
      </c>
      <c r="D270" s="28" t="e">
        <f ca="1">VLOOKUP(D258,OFFSET(Pairings!$D$2,($B270-1)*gamesPerRound,0,gamesPerRound,2),2,FALSE)</f>
        <v>#N/A</v>
      </c>
      <c r="E270" s="28" t="e">
        <f ca="1">VLOOKUP(E258,OFFSET(Pairings!$D$2,($B270-1)*gamesPerRound,0,gamesPerRound,2),2,FALSE)</f>
        <v>#N/A</v>
      </c>
      <c r="F270" s="28" t="e">
        <f ca="1">VLOOKUP(F258,OFFSET(Pairings!$D$2,($B270-1)*gamesPerRound,0,gamesPerRound,2),2,FALSE)</f>
        <v>#N/A</v>
      </c>
      <c r="G270" s="28" t="e">
        <f ca="1">VLOOKUP(G258,OFFSET(Pairings!$D$2,($B270-1)*gamesPerRound,0,gamesPerRound,2),2,FALSE)</f>
        <v>#N/A</v>
      </c>
      <c r="H270" s="28" t="e">
        <f ca="1">VLOOKUP(H258,OFFSET(Pairings!$D$2,($B270-1)*gamesPerRound,0,gamesPerRound,2),2,FALSE)</f>
        <v>#N/A</v>
      </c>
    </row>
    <row r="271" spans="1:9" ht="5.15" hidden="1" customHeight="1" x14ac:dyDescent="0.3">
      <c r="B271" s="7">
        <v>3</v>
      </c>
      <c r="C271" s="28" t="e">
        <f ca="1">VLOOKUP(C258,OFFSET(Pairings!$E$2,($B271-1)*gamesPerRound,0,gamesPerRound,4),4,FALSE)</f>
        <v>#N/A</v>
      </c>
      <c r="D271" s="28" t="e">
        <f ca="1">VLOOKUP(D258,OFFSET(Pairings!$E$2,($B271-1)*gamesPerRound,0,gamesPerRound,4),4,FALSE)</f>
        <v>#N/A</v>
      </c>
      <c r="E271" s="28" t="e">
        <f ca="1">VLOOKUP(E258,OFFSET(Pairings!$E$2,($B271-1)*gamesPerRound,0,gamesPerRound,4),4,FALSE)</f>
        <v>#N/A</v>
      </c>
      <c r="F271" s="28" t="e">
        <f ca="1">VLOOKUP(F258,OFFSET(Pairings!$E$2,($B271-1)*gamesPerRound,0,gamesPerRound,4),4,FALSE)</f>
        <v>#N/A</v>
      </c>
      <c r="G271" s="28" t="e">
        <f ca="1">VLOOKUP(G258,OFFSET(Pairings!$E$2,($B271-1)*gamesPerRound,0,gamesPerRound,4),4,FALSE)</f>
        <v>#N/A</v>
      </c>
      <c r="H271" s="28" t="e">
        <f ca="1">VLOOKUP(H258,OFFSET(Pairings!$E$2,($B271-1)*gamesPerRound,0,gamesPerRound,4),4,FALSE)</f>
        <v>#N/A</v>
      </c>
    </row>
    <row r="272" spans="1:9" ht="18.649999999999999" customHeight="1" thickBot="1" x14ac:dyDescent="0.35"/>
    <row r="273" spans="1:9" s="9" customFormat="1" ht="15.5" thickBot="1" x14ac:dyDescent="0.35">
      <c r="A273" s="9" t="s">
        <v>132</v>
      </c>
      <c r="B273" s="10">
        <f>VLOOKUP(A273,TeamLookup,2,FALSE)</f>
        <v>0</v>
      </c>
      <c r="C273" s="11" t="str">
        <f t="shared" ref="C273:H273" si="126">$A273&amp;"."&amp;TEXT(C$1,"00")</f>
        <v>S.01</v>
      </c>
      <c r="D273" s="12" t="str">
        <f t="shared" si="126"/>
        <v>S.02</v>
      </c>
      <c r="E273" s="12" t="str">
        <f t="shared" si="126"/>
        <v>S.03</v>
      </c>
      <c r="F273" s="12" t="str">
        <f t="shared" si="126"/>
        <v>S.04</v>
      </c>
      <c r="G273" s="12" t="str">
        <f t="shared" si="126"/>
        <v>S.05</v>
      </c>
      <c r="H273" s="12" t="str">
        <f t="shared" si="126"/>
        <v>S.06</v>
      </c>
      <c r="I273" s="13" t="s">
        <v>21</v>
      </c>
    </row>
    <row r="274" spans="1:9" ht="9" customHeight="1" x14ac:dyDescent="0.3">
      <c r="C274" s="14" t="str">
        <f t="shared" ref="C274:H274" ca="1" si="127">IF(ISNA(C281),"B","W")</f>
        <v>B</v>
      </c>
      <c r="D274" s="15" t="str">
        <f t="shared" ca="1" si="127"/>
        <v>B</v>
      </c>
      <c r="E274" s="15" t="str">
        <f t="shared" ca="1" si="127"/>
        <v>B</v>
      </c>
      <c r="F274" s="15" t="str">
        <f t="shared" ca="1" si="127"/>
        <v>B</v>
      </c>
      <c r="G274" s="15" t="str">
        <f t="shared" ca="1" si="127"/>
        <v>B</v>
      </c>
      <c r="H274" s="15" t="str">
        <f t="shared" ca="1" si="127"/>
        <v>B</v>
      </c>
      <c r="I274" s="16"/>
    </row>
    <row r="275" spans="1:9" x14ac:dyDescent="0.3">
      <c r="B275" s="7" t="s">
        <v>22</v>
      </c>
      <c r="C275" s="17" t="e">
        <f t="shared" ref="C275:H275" ca="1" si="128">IF(ISNA(C281),C282,C281)</f>
        <v>#N/A</v>
      </c>
      <c r="D275" s="18" t="e">
        <f t="shared" ca="1" si="128"/>
        <v>#N/A</v>
      </c>
      <c r="E275" s="18" t="e">
        <f t="shared" ca="1" si="128"/>
        <v>#N/A</v>
      </c>
      <c r="F275" s="18" t="e">
        <f t="shared" ca="1" si="128"/>
        <v>#N/A</v>
      </c>
      <c r="G275" s="18" t="e">
        <f t="shared" ca="1" si="128"/>
        <v>#N/A</v>
      </c>
      <c r="H275" s="18" t="e">
        <f t="shared" ca="1" si="128"/>
        <v>#N/A</v>
      </c>
      <c r="I275" s="19"/>
    </row>
    <row r="276" spans="1:9" ht="9" customHeight="1" x14ac:dyDescent="0.3">
      <c r="C276" s="20" t="str">
        <f t="shared" ref="C276:H276" ca="1" si="129">IF(ISNA(C283),"B","W")</f>
        <v>B</v>
      </c>
      <c r="D276" s="21" t="str">
        <f t="shared" ca="1" si="129"/>
        <v>B</v>
      </c>
      <c r="E276" s="21" t="str">
        <f t="shared" ca="1" si="129"/>
        <v>B</v>
      </c>
      <c r="F276" s="21" t="str">
        <f t="shared" ca="1" si="129"/>
        <v>B</v>
      </c>
      <c r="G276" s="21" t="str">
        <f t="shared" ca="1" si="129"/>
        <v>B</v>
      </c>
      <c r="H276" s="21" t="str">
        <f t="shared" ca="1" si="129"/>
        <v>B</v>
      </c>
      <c r="I276" s="16"/>
    </row>
    <row r="277" spans="1:9" x14ac:dyDescent="0.3">
      <c r="B277" s="7" t="s">
        <v>23</v>
      </c>
      <c r="C277" s="17" t="e">
        <f t="shared" ref="C277:H277" ca="1" si="130">IF(ISNA(C283),C284,C283)</f>
        <v>#N/A</v>
      </c>
      <c r="D277" s="18" t="e">
        <f t="shared" ca="1" si="130"/>
        <v>#N/A</v>
      </c>
      <c r="E277" s="18" t="e">
        <f t="shared" ca="1" si="130"/>
        <v>#N/A</v>
      </c>
      <c r="F277" s="18" t="e">
        <f t="shared" ca="1" si="130"/>
        <v>#N/A</v>
      </c>
      <c r="G277" s="18" t="e">
        <f t="shared" ca="1" si="130"/>
        <v>#N/A</v>
      </c>
      <c r="H277" s="18" t="e">
        <f t="shared" ca="1" si="130"/>
        <v>#N/A</v>
      </c>
      <c r="I277" s="19"/>
    </row>
    <row r="278" spans="1:9" ht="9" customHeight="1" x14ac:dyDescent="0.3">
      <c r="C278" s="20" t="str">
        <f t="shared" ref="C278:H278" ca="1" si="131">IF(ISNA(C285),"B","W")</f>
        <v>B</v>
      </c>
      <c r="D278" s="21" t="str">
        <f t="shared" ca="1" si="131"/>
        <v>B</v>
      </c>
      <c r="E278" s="21" t="str">
        <f t="shared" ca="1" si="131"/>
        <v>B</v>
      </c>
      <c r="F278" s="21" t="str">
        <f t="shared" ca="1" si="131"/>
        <v>B</v>
      </c>
      <c r="G278" s="21" t="str">
        <f t="shared" ca="1" si="131"/>
        <v>B</v>
      </c>
      <c r="H278" s="21" t="str">
        <f t="shared" ca="1" si="131"/>
        <v>B</v>
      </c>
      <c r="I278" s="16"/>
    </row>
    <row r="279" spans="1:9" ht="15.5" thickBot="1" x14ac:dyDescent="0.35">
      <c r="B279" s="7" t="s">
        <v>24</v>
      </c>
      <c r="C279" s="22" t="e">
        <f t="shared" ref="C279:H279" ca="1" si="132">IF(ISNA(C285),C286,C285)</f>
        <v>#N/A</v>
      </c>
      <c r="D279" s="23" t="e">
        <f t="shared" ca="1" si="132"/>
        <v>#N/A</v>
      </c>
      <c r="E279" s="23" t="e">
        <f t="shared" ca="1" si="132"/>
        <v>#N/A</v>
      </c>
      <c r="F279" s="23" t="e">
        <f t="shared" ca="1" si="132"/>
        <v>#N/A</v>
      </c>
      <c r="G279" s="23" t="e">
        <f t="shared" ca="1" si="132"/>
        <v>#N/A</v>
      </c>
      <c r="H279" s="23" t="e">
        <f t="shared" ca="1" si="132"/>
        <v>#N/A</v>
      </c>
      <c r="I279" s="24"/>
    </row>
    <row r="280" spans="1:9" ht="18.649999999999999" customHeight="1" thickBot="1" x14ac:dyDescent="0.35">
      <c r="B280" s="7" t="s">
        <v>21</v>
      </c>
      <c r="C280" s="25"/>
      <c r="D280" s="26"/>
      <c r="E280" s="26"/>
      <c r="F280" s="26"/>
      <c r="G280" s="26"/>
      <c r="H280" s="26"/>
      <c r="I280" s="27"/>
    </row>
    <row r="281" spans="1:9" ht="5.15" hidden="1" customHeight="1" x14ac:dyDescent="0.3">
      <c r="B281" s="7">
        <v>1</v>
      </c>
      <c r="C281" s="28" t="e">
        <f ca="1">VLOOKUP(C273,OFFSET(Pairings!$D$2,($B281-1)*gamesPerRound,0,gamesPerRound,2),2,FALSE)</f>
        <v>#N/A</v>
      </c>
      <c r="D281" s="28" t="e">
        <f ca="1">VLOOKUP(D273,OFFSET(Pairings!$D$2,($B281-1)*gamesPerRound,0,gamesPerRound,2),2,FALSE)</f>
        <v>#N/A</v>
      </c>
      <c r="E281" s="28" t="e">
        <f ca="1">VLOOKUP(E273,OFFSET(Pairings!$D$2,($B281-1)*gamesPerRound,0,gamesPerRound,2),2,FALSE)</f>
        <v>#N/A</v>
      </c>
      <c r="F281" s="28" t="e">
        <f ca="1">VLOOKUP(F273,OFFSET(Pairings!$D$2,($B281-1)*gamesPerRound,0,gamesPerRound,2),2,FALSE)</f>
        <v>#N/A</v>
      </c>
      <c r="G281" s="28" t="e">
        <f ca="1">VLOOKUP(G273,OFFSET(Pairings!$D$2,($B281-1)*gamesPerRound,0,gamesPerRound,2),2,FALSE)</f>
        <v>#N/A</v>
      </c>
      <c r="H281" s="28" t="e">
        <f ca="1">VLOOKUP(H273,OFFSET(Pairings!$D$2,($B281-1)*gamesPerRound,0,gamesPerRound,2),2,FALSE)</f>
        <v>#N/A</v>
      </c>
    </row>
    <row r="282" spans="1:9" ht="5.15" hidden="1" customHeight="1" x14ac:dyDescent="0.3">
      <c r="B282" s="7">
        <v>1</v>
      </c>
      <c r="C282" s="28" t="e">
        <f ca="1">VLOOKUP(C273,OFFSET(Pairings!$E$2,($B282-1)*gamesPerRound,0,gamesPerRound,4),4,FALSE)</f>
        <v>#N/A</v>
      </c>
      <c r="D282" s="28" t="e">
        <f ca="1">VLOOKUP(D273,OFFSET(Pairings!$E$2,($B282-1)*gamesPerRound,0,gamesPerRound,4),4,FALSE)</f>
        <v>#N/A</v>
      </c>
      <c r="E282" s="28" t="e">
        <f ca="1">VLOOKUP(E273,OFFSET(Pairings!$E$2,($B282-1)*gamesPerRound,0,gamesPerRound,4),4,FALSE)</f>
        <v>#N/A</v>
      </c>
      <c r="F282" s="28" t="e">
        <f ca="1">VLOOKUP(F273,OFFSET(Pairings!$E$2,($B282-1)*gamesPerRound,0,gamesPerRound,4),4,FALSE)</f>
        <v>#N/A</v>
      </c>
      <c r="G282" s="28" t="e">
        <f ca="1">VLOOKUP(G273,OFFSET(Pairings!$E$2,($B282-1)*gamesPerRound,0,gamesPerRound,4),4,FALSE)</f>
        <v>#N/A</v>
      </c>
      <c r="H282" s="28" t="e">
        <f ca="1">VLOOKUP(H273,OFFSET(Pairings!$E$2,($B282-1)*gamesPerRound,0,gamesPerRound,4),4,FALSE)</f>
        <v>#N/A</v>
      </c>
    </row>
    <row r="283" spans="1:9" ht="5.15" hidden="1" customHeight="1" x14ac:dyDescent="0.3">
      <c r="B283" s="7">
        <v>2</v>
      </c>
      <c r="C283" s="28" t="e">
        <f ca="1">VLOOKUP(C273,OFFSET(Pairings!$D$2,($B283-1)*gamesPerRound,0,gamesPerRound,2),2,FALSE)</f>
        <v>#N/A</v>
      </c>
      <c r="D283" s="28" t="e">
        <f ca="1">VLOOKUP(D273,OFFSET(Pairings!$D$2,($B283-1)*gamesPerRound,0,gamesPerRound,2),2,FALSE)</f>
        <v>#N/A</v>
      </c>
      <c r="E283" s="28" t="e">
        <f ca="1">VLOOKUP(E273,OFFSET(Pairings!$D$2,($B283-1)*gamesPerRound,0,gamesPerRound,2),2,FALSE)</f>
        <v>#N/A</v>
      </c>
      <c r="F283" s="28" t="e">
        <f ca="1">VLOOKUP(F273,OFFSET(Pairings!$D$2,($B283-1)*gamesPerRound,0,gamesPerRound,2),2,FALSE)</f>
        <v>#N/A</v>
      </c>
      <c r="G283" s="28" t="e">
        <f ca="1">VLOOKUP(G273,OFFSET(Pairings!$D$2,($B283-1)*gamesPerRound,0,gamesPerRound,2),2,FALSE)</f>
        <v>#N/A</v>
      </c>
      <c r="H283" s="28" t="e">
        <f ca="1">VLOOKUP(H273,OFFSET(Pairings!$D$2,($B283-1)*gamesPerRound,0,gamesPerRound,2),2,FALSE)</f>
        <v>#N/A</v>
      </c>
    </row>
    <row r="284" spans="1:9" ht="5.15" hidden="1" customHeight="1" x14ac:dyDescent="0.3">
      <c r="B284" s="7">
        <v>2</v>
      </c>
      <c r="C284" s="28" t="e">
        <f ca="1">VLOOKUP(C273,OFFSET(Pairings!$E$2,($B284-1)*gamesPerRound,0,gamesPerRound,4),4,FALSE)</f>
        <v>#N/A</v>
      </c>
      <c r="D284" s="28" t="e">
        <f ca="1">VLOOKUP(D273,OFFSET(Pairings!$E$2,($B284-1)*gamesPerRound,0,gamesPerRound,4),4,FALSE)</f>
        <v>#N/A</v>
      </c>
      <c r="E284" s="28" t="e">
        <f ca="1">VLOOKUP(E273,OFFSET(Pairings!$E$2,($B284-1)*gamesPerRound,0,gamesPerRound,4),4,FALSE)</f>
        <v>#N/A</v>
      </c>
      <c r="F284" s="28" t="e">
        <f ca="1">VLOOKUP(F273,OFFSET(Pairings!$E$2,($B284-1)*gamesPerRound,0,gamesPerRound,4),4,FALSE)</f>
        <v>#N/A</v>
      </c>
      <c r="G284" s="28" t="e">
        <f ca="1">VLOOKUP(G273,OFFSET(Pairings!$E$2,($B284-1)*gamesPerRound,0,gamesPerRound,4),4,FALSE)</f>
        <v>#N/A</v>
      </c>
      <c r="H284" s="28" t="e">
        <f ca="1">VLOOKUP(H273,OFFSET(Pairings!$E$2,($B284-1)*gamesPerRound,0,gamesPerRound,4),4,FALSE)</f>
        <v>#N/A</v>
      </c>
    </row>
    <row r="285" spans="1:9" ht="5.15" hidden="1" customHeight="1" x14ac:dyDescent="0.3">
      <c r="B285" s="7">
        <v>3</v>
      </c>
      <c r="C285" s="28" t="e">
        <f ca="1">VLOOKUP(C273,OFFSET(Pairings!$D$2,($B285-1)*gamesPerRound,0,gamesPerRound,2),2,FALSE)</f>
        <v>#N/A</v>
      </c>
      <c r="D285" s="28" t="e">
        <f ca="1">VLOOKUP(D273,OFFSET(Pairings!$D$2,($B285-1)*gamesPerRound,0,gamesPerRound,2),2,FALSE)</f>
        <v>#N/A</v>
      </c>
      <c r="E285" s="28" t="e">
        <f ca="1">VLOOKUP(E273,OFFSET(Pairings!$D$2,($B285-1)*gamesPerRound,0,gamesPerRound,2),2,FALSE)</f>
        <v>#N/A</v>
      </c>
      <c r="F285" s="28" t="e">
        <f ca="1">VLOOKUP(F273,OFFSET(Pairings!$D$2,($B285-1)*gamesPerRound,0,gamesPerRound,2),2,FALSE)</f>
        <v>#N/A</v>
      </c>
      <c r="G285" s="28" t="e">
        <f ca="1">VLOOKUP(G273,OFFSET(Pairings!$D$2,($B285-1)*gamesPerRound,0,gamesPerRound,2),2,FALSE)</f>
        <v>#N/A</v>
      </c>
      <c r="H285" s="28" t="e">
        <f ca="1">VLOOKUP(H273,OFFSET(Pairings!$D$2,($B285-1)*gamesPerRound,0,gamesPerRound,2),2,FALSE)</f>
        <v>#N/A</v>
      </c>
    </row>
    <row r="286" spans="1:9" ht="5.15" hidden="1" customHeight="1" x14ac:dyDescent="0.3">
      <c r="B286" s="7">
        <v>3</v>
      </c>
      <c r="C286" s="28" t="e">
        <f ca="1">VLOOKUP(C273,OFFSET(Pairings!$E$2,($B286-1)*gamesPerRound,0,gamesPerRound,4),4,FALSE)</f>
        <v>#N/A</v>
      </c>
      <c r="D286" s="28" t="e">
        <f ca="1">VLOOKUP(D273,OFFSET(Pairings!$E$2,($B286-1)*gamesPerRound,0,gamesPerRound,4),4,FALSE)</f>
        <v>#N/A</v>
      </c>
      <c r="E286" s="28" t="e">
        <f ca="1">VLOOKUP(E273,OFFSET(Pairings!$E$2,($B286-1)*gamesPerRound,0,gamesPerRound,4),4,FALSE)</f>
        <v>#N/A</v>
      </c>
      <c r="F286" s="28" t="e">
        <f ca="1">VLOOKUP(F273,OFFSET(Pairings!$E$2,($B286-1)*gamesPerRound,0,gamesPerRound,4),4,FALSE)</f>
        <v>#N/A</v>
      </c>
      <c r="G286" s="28" t="e">
        <f ca="1">VLOOKUP(G273,OFFSET(Pairings!$E$2,($B286-1)*gamesPerRound,0,gamesPerRound,4),4,FALSE)</f>
        <v>#N/A</v>
      </c>
      <c r="H286" s="28" t="e">
        <f ca="1">VLOOKUP(H273,OFFSET(Pairings!$E$2,($B286-1)*gamesPerRound,0,gamesPerRound,4),4,FALSE)</f>
        <v>#N/A</v>
      </c>
    </row>
    <row r="287" spans="1:9" ht="18.649999999999999" customHeight="1" thickBot="1" x14ac:dyDescent="0.35"/>
    <row r="288" spans="1:9" s="9" customFormat="1" ht="15.5" thickBot="1" x14ac:dyDescent="0.35">
      <c r="A288" s="9" t="s">
        <v>133</v>
      </c>
      <c r="B288" s="10">
        <f>VLOOKUP(A288,TeamLookup,2,FALSE)</f>
        <v>0</v>
      </c>
      <c r="C288" s="11" t="str">
        <f t="shared" ref="C288:H288" si="133">$A288&amp;"."&amp;TEXT(C$1,"00")</f>
        <v>T.01</v>
      </c>
      <c r="D288" s="12" t="str">
        <f t="shared" si="133"/>
        <v>T.02</v>
      </c>
      <c r="E288" s="12" t="str">
        <f t="shared" si="133"/>
        <v>T.03</v>
      </c>
      <c r="F288" s="12" t="str">
        <f t="shared" si="133"/>
        <v>T.04</v>
      </c>
      <c r="G288" s="12" t="str">
        <f t="shared" si="133"/>
        <v>T.05</v>
      </c>
      <c r="H288" s="12" t="str">
        <f t="shared" si="133"/>
        <v>T.06</v>
      </c>
      <c r="I288" s="13" t="s">
        <v>21</v>
      </c>
    </row>
    <row r="289" spans="1:9" ht="9" customHeight="1" x14ac:dyDescent="0.3">
      <c r="C289" s="14" t="str">
        <f t="shared" ref="C289:H289" ca="1" si="134">IF(ISNA(C296),"B","W")</f>
        <v>B</v>
      </c>
      <c r="D289" s="15" t="str">
        <f t="shared" ca="1" si="134"/>
        <v>B</v>
      </c>
      <c r="E289" s="15" t="str">
        <f t="shared" ca="1" si="134"/>
        <v>B</v>
      </c>
      <c r="F289" s="15" t="str">
        <f t="shared" ca="1" si="134"/>
        <v>B</v>
      </c>
      <c r="G289" s="15" t="str">
        <f t="shared" ca="1" si="134"/>
        <v>B</v>
      </c>
      <c r="H289" s="15" t="str">
        <f t="shared" ca="1" si="134"/>
        <v>B</v>
      </c>
      <c r="I289" s="16"/>
    </row>
    <row r="290" spans="1:9" x14ac:dyDescent="0.3">
      <c r="B290" s="7" t="s">
        <v>22</v>
      </c>
      <c r="C290" s="17" t="e">
        <f t="shared" ref="C290:H290" ca="1" si="135">IF(ISNA(C296),C297,C296)</f>
        <v>#N/A</v>
      </c>
      <c r="D290" s="18" t="e">
        <f t="shared" ca="1" si="135"/>
        <v>#N/A</v>
      </c>
      <c r="E290" s="18" t="e">
        <f t="shared" ca="1" si="135"/>
        <v>#N/A</v>
      </c>
      <c r="F290" s="18" t="e">
        <f t="shared" ca="1" si="135"/>
        <v>#N/A</v>
      </c>
      <c r="G290" s="18" t="e">
        <f t="shared" ca="1" si="135"/>
        <v>#N/A</v>
      </c>
      <c r="H290" s="18" t="e">
        <f t="shared" ca="1" si="135"/>
        <v>#N/A</v>
      </c>
      <c r="I290" s="19"/>
    </row>
    <row r="291" spans="1:9" ht="9" customHeight="1" x14ac:dyDescent="0.3">
      <c r="C291" s="20" t="str">
        <f t="shared" ref="C291:H291" ca="1" si="136">IF(ISNA(C298),"B","W")</f>
        <v>B</v>
      </c>
      <c r="D291" s="21" t="str">
        <f t="shared" ca="1" si="136"/>
        <v>B</v>
      </c>
      <c r="E291" s="21" t="str">
        <f t="shared" ca="1" si="136"/>
        <v>B</v>
      </c>
      <c r="F291" s="21" t="str">
        <f t="shared" ca="1" si="136"/>
        <v>B</v>
      </c>
      <c r="G291" s="21" t="str">
        <f t="shared" ca="1" si="136"/>
        <v>B</v>
      </c>
      <c r="H291" s="21" t="str">
        <f t="shared" ca="1" si="136"/>
        <v>B</v>
      </c>
      <c r="I291" s="16"/>
    </row>
    <row r="292" spans="1:9" x14ac:dyDescent="0.3">
      <c r="B292" s="7" t="s">
        <v>23</v>
      </c>
      <c r="C292" s="17" t="e">
        <f t="shared" ref="C292:H292" ca="1" si="137">IF(ISNA(C298),C299,C298)</f>
        <v>#N/A</v>
      </c>
      <c r="D292" s="18" t="e">
        <f t="shared" ca="1" si="137"/>
        <v>#N/A</v>
      </c>
      <c r="E292" s="18" t="e">
        <f t="shared" ca="1" si="137"/>
        <v>#N/A</v>
      </c>
      <c r="F292" s="18" t="e">
        <f t="shared" ca="1" si="137"/>
        <v>#N/A</v>
      </c>
      <c r="G292" s="18" t="e">
        <f t="shared" ca="1" si="137"/>
        <v>#N/A</v>
      </c>
      <c r="H292" s="18" t="e">
        <f t="shared" ca="1" si="137"/>
        <v>#N/A</v>
      </c>
      <c r="I292" s="19"/>
    </row>
    <row r="293" spans="1:9" ht="9" customHeight="1" x14ac:dyDescent="0.3">
      <c r="C293" s="20" t="str">
        <f t="shared" ref="C293:H293" ca="1" si="138">IF(ISNA(C300),"B","W")</f>
        <v>B</v>
      </c>
      <c r="D293" s="21" t="str">
        <f t="shared" ca="1" si="138"/>
        <v>B</v>
      </c>
      <c r="E293" s="21" t="str">
        <f t="shared" ca="1" si="138"/>
        <v>B</v>
      </c>
      <c r="F293" s="21" t="str">
        <f t="shared" ca="1" si="138"/>
        <v>B</v>
      </c>
      <c r="G293" s="21" t="str">
        <f t="shared" ca="1" si="138"/>
        <v>B</v>
      </c>
      <c r="H293" s="21" t="str">
        <f t="shared" ca="1" si="138"/>
        <v>B</v>
      </c>
      <c r="I293" s="16"/>
    </row>
    <row r="294" spans="1:9" ht="15.5" thickBot="1" x14ac:dyDescent="0.35">
      <c r="B294" s="7" t="s">
        <v>24</v>
      </c>
      <c r="C294" s="22" t="e">
        <f t="shared" ref="C294:H294" ca="1" si="139">IF(ISNA(C300),C301,C300)</f>
        <v>#N/A</v>
      </c>
      <c r="D294" s="23" t="e">
        <f t="shared" ca="1" si="139"/>
        <v>#N/A</v>
      </c>
      <c r="E294" s="23" t="e">
        <f t="shared" ca="1" si="139"/>
        <v>#N/A</v>
      </c>
      <c r="F294" s="23" t="e">
        <f t="shared" ca="1" si="139"/>
        <v>#N/A</v>
      </c>
      <c r="G294" s="23" t="e">
        <f t="shared" ca="1" si="139"/>
        <v>#N/A</v>
      </c>
      <c r="H294" s="23" t="e">
        <f t="shared" ca="1" si="139"/>
        <v>#N/A</v>
      </c>
      <c r="I294" s="24"/>
    </row>
    <row r="295" spans="1:9" ht="18.649999999999999" customHeight="1" thickBot="1" x14ac:dyDescent="0.35">
      <c r="B295" s="7" t="s">
        <v>21</v>
      </c>
      <c r="C295" s="25"/>
      <c r="D295" s="26"/>
      <c r="E295" s="26"/>
      <c r="F295" s="26"/>
      <c r="G295" s="26"/>
      <c r="H295" s="26"/>
      <c r="I295" s="27"/>
    </row>
    <row r="296" spans="1:9" ht="5.15" hidden="1" customHeight="1" x14ac:dyDescent="0.3">
      <c r="B296" s="7">
        <v>1</v>
      </c>
      <c r="C296" s="28" t="e">
        <f ca="1">VLOOKUP(C288,OFFSET(Pairings!$D$2,($B296-1)*gamesPerRound,0,gamesPerRound,2),2,FALSE)</f>
        <v>#N/A</v>
      </c>
      <c r="D296" s="28" t="e">
        <f ca="1">VLOOKUP(D288,OFFSET(Pairings!$D$2,($B296-1)*gamesPerRound,0,gamesPerRound,2),2,FALSE)</f>
        <v>#N/A</v>
      </c>
      <c r="E296" s="28" t="e">
        <f ca="1">VLOOKUP(E288,OFFSET(Pairings!$D$2,($B296-1)*gamesPerRound,0,gamesPerRound,2),2,FALSE)</f>
        <v>#N/A</v>
      </c>
      <c r="F296" s="28" t="e">
        <f ca="1">VLOOKUP(F288,OFFSET(Pairings!$D$2,($B296-1)*gamesPerRound,0,gamesPerRound,2),2,FALSE)</f>
        <v>#N/A</v>
      </c>
      <c r="G296" s="28" t="e">
        <f ca="1">VLOOKUP(G288,OFFSET(Pairings!$D$2,($B296-1)*gamesPerRound,0,gamesPerRound,2),2,FALSE)</f>
        <v>#N/A</v>
      </c>
      <c r="H296" s="28" t="e">
        <f ca="1">VLOOKUP(H288,OFFSET(Pairings!$D$2,($B296-1)*gamesPerRound,0,gamesPerRound,2),2,FALSE)</f>
        <v>#N/A</v>
      </c>
    </row>
    <row r="297" spans="1:9" ht="5.15" hidden="1" customHeight="1" x14ac:dyDescent="0.3">
      <c r="B297" s="7">
        <v>1</v>
      </c>
      <c r="C297" s="28" t="e">
        <f ca="1">VLOOKUP(C288,OFFSET(Pairings!$E$2,($B297-1)*gamesPerRound,0,gamesPerRound,4),4,FALSE)</f>
        <v>#N/A</v>
      </c>
      <c r="D297" s="28" t="e">
        <f ca="1">VLOOKUP(D288,OFFSET(Pairings!$E$2,($B297-1)*gamesPerRound,0,gamesPerRound,4),4,FALSE)</f>
        <v>#N/A</v>
      </c>
      <c r="E297" s="28" t="e">
        <f ca="1">VLOOKUP(E288,OFFSET(Pairings!$E$2,($B297-1)*gamesPerRound,0,gamesPerRound,4),4,FALSE)</f>
        <v>#N/A</v>
      </c>
      <c r="F297" s="28" t="e">
        <f ca="1">VLOOKUP(F288,OFFSET(Pairings!$E$2,($B297-1)*gamesPerRound,0,gamesPerRound,4),4,FALSE)</f>
        <v>#N/A</v>
      </c>
      <c r="G297" s="28" t="e">
        <f ca="1">VLOOKUP(G288,OFFSET(Pairings!$E$2,($B297-1)*gamesPerRound,0,gamesPerRound,4),4,FALSE)</f>
        <v>#N/A</v>
      </c>
      <c r="H297" s="28" t="e">
        <f ca="1">VLOOKUP(H288,OFFSET(Pairings!$E$2,($B297-1)*gamesPerRound,0,gamesPerRound,4),4,FALSE)</f>
        <v>#N/A</v>
      </c>
    </row>
    <row r="298" spans="1:9" ht="5.15" hidden="1" customHeight="1" x14ac:dyDescent="0.3">
      <c r="B298" s="7">
        <v>2</v>
      </c>
      <c r="C298" s="28" t="e">
        <f ca="1">VLOOKUP(C288,OFFSET(Pairings!$D$2,($B298-1)*gamesPerRound,0,gamesPerRound,2),2,FALSE)</f>
        <v>#N/A</v>
      </c>
      <c r="D298" s="28" t="e">
        <f ca="1">VLOOKUP(D288,OFFSET(Pairings!$D$2,($B298-1)*gamesPerRound,0,gamesPerRound,2),2,FALSE)</f>
        <v>#N/A</v>
      </c>
      <c r="E298" s="28" t="e">
        <f ca="1">VLOOKUP(E288,OFFSET(Pairings!$D$2,($B298-1)*gamesPerRound,0,gamesPerRound,2),2,FALSE)</f>
        <v>#N/A</v>
      </c>
      <c r="F298" s="28" t="e">
        <f ca="1">VLOOKUP(F288,OFFSET(Pairings!$D$2,($B298-1)*gamesPerRound,0,gamesPerRound,2),2,FALSE)</f>
        <v>#N/A</v>
      </c>
      <c r="G298" s="28" t="e">
        <f ca="1">VLOOKUP(G288,OFFSET(Pairings!$D$2,($B298-1)*gamesPerRound,0,gamesPerRound,2),2,FALSE)</f>
        <v>#N/A</v>
      </c>
      <c r="H298" s="28" t="e">
        <f ca="1">VLOOKUP(H288,OFFSET(Pairings!$D$2,($B298-1)*gamesPerRound,0,gamesPerRound,2),2,FALSE)</f>
        <v>#N/A</v>
      </c>
    </row>
    <row r="299" spans="1:9" ht="5.15" hidden="1" customHeight="1" x14ac:dyDescent="0.3">
      <c r="B299" s="7">
        <v>2</v>
      </c>
      <c r="C299" s="28" t="e">
        <f ca="1">VLOOKUP(C288,OFFSET(Pairings!$E$2,($B299-1)*gamesPerRound,0,gamesPerRound,4),4,FALSE)</f>
        <v>#N/A</v>
      </c>
      <c r="D299" s="28" t="e">
        <f ca="1">VLOOKUP(D288,OFFSET(Pairings!$E$2,($B299-1)*gamesPerRound,0,gamesPerRound,4),4,FALSE)</f>
        <v>#N/A</v>
      </c>
      <c r="E299" s="28" t="e">
        <f ca="1">VLOOKUP(E288,OFFSET(Pairings!$E$2,($B299-1)*gamesPerRound,0,gamesPerRound,4),4,FALSE)</f>
        <v>#N/A</v>
      </c>
      <c r="F299" s="28" t="e">
        <f ca="1">VLOOKUP(F288,OFFSET(Pairings!$E$2,($B299-1)*gamesPerRound,0,gamesPerRound,4),4,FALSE)</f>
        <v>#N/A</v>
      </c>
      <c r="G299" s="28" t="e">
        <f ca="1">VLOOKUP(G288,OFFSET(Pairings!$E$2,($B299-1)*gamesPerRound,0,gamesPerRound,4),4,FALSE)</f>
        <v>#N/A</v>
      </c>
      <c r="H299" s="28" t="e">
        <f ca="1">VLOOKUP(H288,OFFSET(Pairings!$E$2,($B299-1)*gamesPerRound,0,gamesPerRound,4),4,FALSE)</f>
        <v>#N/A</v>
      </c>
    </row>
    <row r="300" spans="1:9" ht="5.15" hidden="1" customHeight="1" x14ac:dyDescent="0.3">
      <c r="B300" s="7">
        <v>3</v>
      </c>
      <c r="C300" s="28" t="e">
        <f ca="1">VLOOKUP(C288,OFFSET(Pairings!$D$2,($B300-1)*gamesPerRound,0,gamesPerRound,2),2,FALSE)</f>
        <v>#N/A</v>
      </c>
      <c r="D300" s="28" t="e">
        <f ca="1">VLOOKUP(D288,OFFSET(Pairings!$D$2,($B300-1)*gamesPerRound,0,gamesPerRound,2),2,FALSE)</f>
        <v>#N/A</v>
      </c>
      <c r="E300" s="28" t="e">
        <f ca="1">VLOOKUP(E288,OFFSET(Pairings!$D$2,($B300-1)*gamesPerRound,0,gamesPerRound,2),2,FALSE)</f>
        <v>#N/A</v>
      </c>
      <c r="F300" s="28" t="e">
        <f ca="1">VLOOKUP(F288,OFFSET(Pairings!$D$2,($B300-1)*gamesPerRound,0,gamesPerRound,2),2,FALSE)</f>
        <v>#N/A</v>
      </c>
      <c r="G300" s="28" t="e">
        <f ca="1">VLOOKUP(G288,OFFSET(Pairings!$D$2,($B300-1)*gamesPerRound,0,gamesPerRound,2),2,FALSE)</f>
        <v>#N/A</v>
      </c>
      <c r="H300" s="28" t="e">
        <f ca="1">VLOOKUP(H288,OFFSET(Pairings!$D$2,($B300-1)*gamesPerRound,0,gamesPerRound,2),2,FALSE)</f>
        <v>#N/A</v>
      </c>
    </row>
    <row r="301" spans="1:9" ht="5.15" hidden="1" customHeight="1" x14ac:dyDescent="0.3">
      <c r="B301" s="7">
        <v>3</v>
      </c>
      <c r="C301" s="28" t="e">
        <f ca="1">VLOOKUP(C288,OFFSET(Pairings!$E$2,($B301-1)*gamesPerRound,0,gamesPerRound,4),4,FALSE)</f>
        <v>#N/A</v>
      </c>
      <c r="D301" s="28" t="e">
        <f ca="1">VLOOKUP(D288,OFFSET(Pairings!$E$2,($B301-1)*gamesPerRound,0,gamesPerRound,4),4,FALSE)</f>
        <v>#N/A</v>
      </c>
      <c r="E301" s="28" t="e">
        <f ca="1">VLOOKUP(E288,OFFSET(Pairings!$E$2,($B301-1)*gamesPerRound,0,gamesPerRound,4),4,FALSE)</f>
        <v>#N/A</v>
      </c>
      <c r="F301" s="28" t="e">
        <f ca="1">VLOOKUP(F288,OFFSET(Pairings!$E$2,($B301-1)*gamesPerRound,0,gamesPerRound,4),4,FALSE)</f>
        <v>#N/A</v>
      </c>
      <c r="G301" s="28" t="e">
        <f ca="1">VLOOKUP(G288,OFFSET(Pairings!$E$2,($B301-1)*gamesPerRound,0,gamesPerRound,4),4,FALSE)</f>
        <v>#N/A</v>
      </c>
      <c r="H301" s="28" t="e">
        <f ca="1">VLOOKUP(H288,OFFSET(Pairings!$E$2,($B301-1)*gamesPerRound,0,gamesPerRound,4),4,FALSE)</f>
        <v>#N/A</v>
      </c>
    </row>
    <row r="302" spans="1:9" ht="18.649999999999999" customHeight="1" thickBot="1" x14ac:dyDescent="0.35"/>
    <row r="303" spans="1:9" s="9" customFormat="1" ht="15.5" thickBot="1" x14ac:dyDescent="0.35">
      <c r="A303" s="9" t="s">
        <v>226</v>
      </c>
      <c r="B303" s="10">
        <f>VLOOKUP(A303,TeamLookup,2,FALSE)</f>
        <v>0</v>
      </c>
      <c r="C303" s="11" t="str">
        <f t="shared" ref="C303:H303" si="140">$A303&amp;"."&amp;TEXT(C$1,"00")</f>
        <v>U.01</v>
      </c>
      <c r="D303" s="12" t="str">
        <f t="shared" si="140"/>
        <v>U.02</v>
      </c>
      <c r="E303" s="12" t="str">
        <f t="shared" si="140"/>
        <v>U.03</v>
      </c>
      <c r="F303" s="12" t="str">
        <f t="shared" si="140"/>
        <v>U.04</v>
      </c>
      <c r="G303" s="12" t="str">
        <f t="shared" si="140"/>
        <v>U.05</v>
      </c>
      <c r="H303" s="12" t="str">
        <f t="shared" si="140"/>
        <v>U.06</v>
      </c>
      <c r="I303" s="13" t="s">
        <v>21</v>
      </c>
    </row>
    <row r="304" spans="1:9" ht="9" customHeight="1" x14ac:dyDescent="0.3">
      <c r="C304" s="14" t="str">
        <f t="shared" ref="C304:H304" ca="1" si="141">IF(ISNA(C311),"B","W")</f>
        <v>B</v>
      </c>
      <c r="D304" s="15" t="str">
        <f t="shared" ca="1" si="141"/>
        <v>B</v>
      </c>
      <c r="E304" s="15" t="str">
        <f t="shared" ca="1" si="141"/>
        <v>B</v>
      </c>
      <c r="F304" s="15" t="str">
        <f t="shared" ca="1" si="141"/>
        <v>B</v>
      </c>
      <c r="G304" s="15" t="str">
        <f t="shared" ca="1" si="141"/>
        <v>B</v>
      </c>
      <c r="H304" s="15" t="str">
        <f t="shared" ca="1" si="141"/>
        <v>B</v>
      </c>
      <c r="I304" s="16"/>
    </row>
    <row r="305" spans="1:9" x14ac:dyDescent="0.3">
      <c r="B305" s="7" t="s">
        <v>22</v>
      </c>
      <c r="C305" s="17" t="e">
        <f t="shared" ref="C305:H305" ca="1" si="142">IF(ISNA(C311),C312,C311)</f>
        <v>#N/A</v>
      </c>
      <c r="D305" s="18" t="e">
        <f t="shared" ca="1" si="142"/>
        <v>#N/A</v>
      </c>
      <c r="E305" s="18" t="e">
        <f t="shared" ca="1" si="142"/>
        <v>#N/A</v>
      </c>
      <c r="F305" s="18" t="e">
        <f t="shared" ca="1" si="142"/>
        <v>#N/A</v>
      </c>
      <c r="G305" s="18" t="e">
        <f t="shared" ca="1" si="142"/>
        <v>#N/A</v>
      </c>
      <c r="H305" s="18" t="e">
        <f t="shared" ca="1" si="142"/>
        <v>#N/A</v>
      </c>
      <c r="I305" s="19"/>
    </row>
    <row r="306" spans="1:9" ht="9" customHeight="1" x14ac:dyDescent="0.3">
      <c r="C306" s="20" t="str">
        <f t="shared" ref="C306:H306" ca="1" si="143">IF(ISNA(C313),"B","W")</f>
        <v>B</v>
      </c>
      <c r="D306" s="21" t="str">
        <f t="shared" ca="1" si="143"/>
        <v>B</v>
      </c>
      <c r="E306" s="21" t="str">
        <f t="shared" ca="1" si="143"/>
        <v>B</v>
      </c>
      <c r="F306" s="21" t="str">
        <f t="shared" ca="1" si="143"/>
        <v>B</v>
      </c>
      <c r="G306" s="21" t="str">
        <f t="shared" ca="1" si="143"/>
        <v>B</v>
      </c>
      <c r="H306" s="21" t="str">
        <f t="shared" ca="1" si="143"/>
        <v>B</v>
      </c>
      <c r="I306" s="16"/>
    </row>
    <row r="307" spans="1:9" x14ac:dyDescent="0.3">
      <c r="B307" s="7" t="s">
        <v>23</v>
      </c>
      <c r="C307" s="17" t="e">
        <f t="shared" ref="C307:H307" ca="1" si="144">IF(ISNA(C313),C314,C313)</f>
        <v>#N/A</v>
      </c>
      <c r="D307" s="18" t="e">
        <f t="shared" ca="1" si="144"/>
        <v>#N/A</v>
      </c>
      <c r="E307" s="18" t="e">
        <f t="shared" ca="1" si="144"/>
        <v>#N/A</v>
      </c>
      <c r="F307" s="18" t="e">
        <f t="shared" ca="1" si="144"/>
        <v>#N/A</v>
      </c>
      <c r="G307" s="18" t="e">
        <f t="shared" ca="1" si="144"/>
        <v>#N/A</v>
      </c>
      <c r="H307" s="18" t="e">
        <f t="shared" ca="1" si="144"/>
        <v>#N/A</v>
      </c>
      <c r="I307" s="19"/>
    </row>
    <row r="308" spans="1:9" ht="9" customHeight="1" x14ac:dyDescent="0.3">
      <c r="C308" s="20" t="str">
        <f t="shared" ref="C308:H308" ca="1" si="145">IF(ISNA(C315),"B","W")</f>
        <v>B</v>
      </c>
      <c r="D308" s="21" t="str">
        <f t="shared" ca="1" si="145"/>
        <v>B</v>
      </c>
      <c r="E308" s="21" t="str">
        <f t="shared" ca="1" si="145"/>
        <v>B</v>
      </c>
      <c r="F308" s="21" t="str">
        <f t="shared" ca="1" si="145"/>
        <v>B</v>
      </c>
      <c r="G308" s="21" t="str">
        <f t="shared" ca="1" si="145"/>
        <v>B</v>
      </c>
      <c r="H308" s="21" t="str">
        <f t="shared" ca="1" si="145"/>
        <v>B</v>
      </c>
      <c r="I308" s="16"/>
    </row>
    <row r="309" spans="1:9" ht="15.5" thickBot="1" x14ac:dyDescent="0.35">
      <c r="B309" s="7" t="s">
        <v>24</v>
      </c>
      <c r="C309" s="22" t="e">
        <f t="shared" ref="C309:H309" ca="1" si="146">IF(ISNA(C315),C316,C315)</f>
        <v>#N/A</v>
      </c>
      <c r="D309" s="23" t="e">
        <f t="shared" ca="1" si="146"/>
        <v>#N/A</v>
      </c>
      <c r="E309" s="23" t="e">
        <f t="shared" ca="1" si="146"/>
        <v>#N/A</v>
      </c>
      <c r="F309" s="23" t="e">
        <f t="shared" ca="1" si="146"/>
        <v>#N/A</v>
      </c>
      <c r="G309" s="23" t="e">
        <f t="shared" ca="1" si="146"/>
        <v>#N/A</v>
      </c>
      <c r="H309" s="23" t="e">
        <f t="shared" ca="1" si="146"/>
        <v>#N/A</v>
      </c>
      <c r="I309" s="24"/>
    </row>
    <row r="310" spans="1:9" ht="18.649999999999999" customHeight="1" thickBot="1" x14ac:dyDescent="0.35">
      <c r="B310" s="7" t="s">
        <v>21</v>
      </c>
      <c r="C310" s="25"/>
      <c r="D310" s="26"/>
      <c r="E310" s="26"/>
      <c r="F310" s="26"/>
      <c r="G310" s="26"/>
      <c r="H310" s="26"/>
      <c r="I310" s="27"/>
    </row>
    <row r="311" spans="1:9" ht="5.15" hidden="1" customHeight="1" x14ac:dyDescent="0.3">
      <c r="B311" s="7">
        <v>1</v>
      </c>
      <c r="C311" s="28" t="e">
        <f ca="1">VLOOKUP(C303,OFFSET(Pairings!$D$2,($B311-1)*gamesPerRound,0,gamesPerRound,2),2,FALSE)</f>
        <v>#N/A</v>
      </c>
      <c r="D311" s="28" t="e">
        <f ca="1">VLOOKUP(D303,OFFSET(Pairings!$D$2,($B311-1)*gamesPerRound,0,gamesPerRound,2),2,FALSE)</f>
        <v>#N/A</v>
      </c>
      <c r="E311" s="28" t="e">
        <f ca="1">VLOOKUP(E303,OFFSET(Pairings!$D$2,($B311-1)*gamesPerRound,0,gamesPerRound,2),2,FALSE)</f>
        <v>#N/A</v>
      </c>
      <c r="F311" s="28" t="e">
        <f ca="1">VLOOKUP(F303,OFFSET(Pairings!$D$2,($B311-1)*gamesPerRound,0,gamesPerRound,2),2,FALSE)</f>
        <v>#N/A</v>
      </c>
      <c r="G311" s="28" t="e">
        <f ca="1">VLOOKUP(G303,OFFSET(Pairings!$D$2,($B311-1)*gamesPerRound,0,gamesPerRound,2),2,FALSE)</f>
        <v>#N/A</v>
      </c>
      <c r="H311" s="28" t="e">
        <f ca="1">VLOOKUP(H303,OFFSET(Pairings!$D$2,($B311-1)*gamesPerRound,0,gamesPerRound,2),2,FALSE)</f>
        <v>#N/A</v>
      </c>
    </row>
    <row r="312" spans="1:9" ht="5.15" hidden="1" customHeight="1" x14ac:dyDescent="0.3">
      <c r="B312" s="7">
        <v>1</v>
      </c>
      <c r="C312" s="28" t="e">
        <f ca="1">VLOOKUP(C303,OFFSET(Pairings!$E$2,($B312-1)*gamesPerRound,0,gamesPerRound,4),4,FALSE)</f>
        <v>#N/A</v>
      </c>
      <c r="D312" s="28" t="e">
        <f ca="1">VLOOKUP(D303,OFFSET(Pairings!$E$2,($B312-1)*gamesPerRound,0,gamesPerRound,4),4,FALSE)</f>
        <v>#N/A</v>
      </c>
      <c r="E312" s="28" t="e">
        <f ca="1">VLOOKUP(E303,OFFSET(Pairings!$E$2,($B312-1)*gamesPerRound,0,gamesPerRound,4),4,FALSE)</f>
        <v>#N/A</v>
      </c>
      <c r="F312" s="28" t="e">
        <f ca="1">VLOOKUP(F303,OFFSET(Pairings!$E$2,($B312-1)*gamesPerRound,0,gamesPerRound,4),4,FALSE)</f>
        <v>#N/A</v>
      </c>
      <c r="G312" s="28" t="e">
        <f ca="1">VLOOKUP(G303,OFFSET(Pairings!$E$2,($B312-1)*gamesPerRound,0,gamesPerRound,4),4,FALSE)</f>
        <v>#N/A</v>
      </c>
      <c r="H312" s="28" t="e">
        <f ca="1">VLOOKUP(H303,OFFSET(Pairings!$E$2,($B312-1)*gamesPerRound,0,gamesPerRound,4),4,FALSE)</f>
        <v>#N/A</v>
      </c>
    </row>
    <row r="313" spans="1:9" ht="5.15" hidden="1" customHeight="1" x14ac:dyDescent="0.3">
      <c r="B313" s="7">
        <v>2</v>
      </c>
      <c r="C313" s="28" t="e">
        <f ca="1">VLOOKUP(C303,OFFSET(Pairings!$D$2,($B313-1)*gamesPerRound,0,gamesPerRound,2),2,FALSE)</f>
        <v>#N/A</v>
      </c>
      <c r="D313" s="28" t="e">
        <f ca="1">VLOOKUP(D303,OFFSET(Pairings!$D$2,($B313-1)*gamesPerRound,0,gamesPerRound,2),2,FALSE)</f>
        <v>#N/A</v>
      </c>
      <c r="E313" s="28" t="e">
        <f ca="1">VLOOKUP(E303,OFFSET(Pairings!$D$2,($B313-1)*gamesPerRound,0,gamesPerRound,2),2,FALSE)</f>
        <v>#N/A</v>
      </c>
      <c r="F313" s="28" t="e">
        <f ca="1">VLOOKUP(F303,OFFSET(Pairings!$D$2,($B313-1)*gamesPerRound,0,gamesPerRound,2),2,FALSE)</f>
        <v>#N/A</v>
      </c>
      <c r="G313" s="28" t="e">
        <f ca="1">VLOOKUP(G303,OFFSET(Pairings!$D$2,($B313-1)*gamesPerRound,0,gamesPerRound,2),2,FALSE)</f>
        <v>#N/A</v>
      </c>
      <c r="H313" s="28" t="e">
        <f ca="1">VLOOKUP(H303,OFFSET(Pairings!$D$2,($B313-1)*gamesPerRound,0,gamesPerRound,2),2,FALSE)</f>
        <v>#N/A</v>
      </c>
    </row>
    <row r="314" spans="1:9" ht="5.15" hidden="1" customHeight="1" x14ac:dyDescent="0.3">
      <c r="B314" s="7">
        <v>2</v>
      </c>
      <c r="C314" s="28" t="e">
        <f ca="1">VLOOKUP(C303,OFFSET(Pairings!$E$2,($B314-1)*gamesPerRound,0,gamesPerRound,4),4,FALSE)</f>
        <v>#N/A</v>
      </c>
      <c r="D314" s="28" t="e">
        <f ca="1">VLOOKUP(D303,OFFSET(Pairings!$E$2,($B314-1)*gamesPerRound,0,gamesPerRound,4),4,FALSE)</f>
        <v>#N/A</v>
      </c>
      <c r="E314" s="28" t="e">
        <f ca="1">VLOOKUP(E303,OFFSET(Pairings!$E$2,($B314-1)*gamesPerRound,0,gamesPerRound,4),4,FALSE)</f>
        <v>#N/A</v>
      </c>
      <c r="F314" s="28" t="e">
        <f ca="1">VLOOKUP(F303,OFFSET(Pairings!$E$2,($B314-1)*gamesPerRound,0,gamesPerRound,4),4,FALSE)</f>
        <v>#N/A</v>
      </c>
      <c r="G314" s="28" t="e">
        <f ca="1">VLOOKUP(G303,OFFSET(Pairings!$E$2,($B314-1)*gamesPerRound,0,gamesPerRound,4),4,FALSE)</f>
        <v>#N/A</v>
      </c>
      <c r="H314" s="28" t="e">
        <f ca="1">VLOOKUP(H303,OFFSET(Pairings!$E$2,($B314-1)*gamesPerRound,0,gamesPerRound,4),4,FALSE)</f>
        <v>#N/A</v>
      </c>
    </row>
    <row r="315" spans="1:9" ht="5.15" hidden="1" customHeight="1" x14ac:dyDescent="0.3">
      <c r="B315" s="7">
        <v>3</v>
      </c>
      <c r="C315" s="28" t="e">
        <f ca="1">VLOOKUP(C303,OFFSET(Pairings!$D$2,($B315-1)*gamesPerRound,0,gamesPerRound,2),2,FALSE)</f>
        <v>#N/A</v>
      </c>
      <c r="D315" s="28" t="e">
        <f ca="1">VLOOKUP(D303,OFFSET(Pairings!$D$2,($B315-1)*gamesPerRound,0,gamesPerRound,2),2,FALSE)</f>
        <v>#N/A</v>
      </c>
      <c r="E315" s="28" t="e">
        <f ca="1">VLOOKUP(E303,OFFSET(Pairings!$D$2,($B315-1)*gamesPerRound,0,gamesPerRound,2),2,FALSE)</f>
        <v>#N/A</v>
      </c>
      <c r="F315" s="28" t="e">
        <f ca="1">VLOOKUP(F303,OFFSET(Pairings!$D$2,($B315-1)*gamesPerRound,0,gamesPerRound,2),2,FALSE)</f>
        <v>#N/A</v>
      </c>
      <c r="G315" s="28" t="e">
        <f ca="1">VLOOKUP(G303,OFFSET(Pairings!$D$2,($B315-1)*gamesPerRound,0,gamesPerRound,2),2,FALSE)</f>
        <v>#N/A</v>
      </c>
      <c r="H315" s="28" t="e">
        <f ca="1">VLOOKUP(H303,OFFSET(Pairings!$D$2,($B315-1)*gamesPerRound,0,gamesPerRound,2),2,FALSE)</f>
        <v>#N/A</v>
      </c>
    </row>
    <row r="316" spans="1:9" ht="5.15" hidden="1" customHeight="1" x14ac:dyDescent="0.3">
      <c r="B316" s="7">
        <v>3</v>
      </c>
      <c r="C316" s="28" t="e">
        <f ca="1">VLOOKUP(C303,OFFSET(Pairings!$E$2,($B316-1)*gamesPerRound,0,gamesPerRound,4),4,FALSE)</f>
        <v>#N/A</v>
      </c>
      <c r="D316" s="28" t="e">
        <f ca="1">VLOOKUP(D303,OFFSET(Pairings!$E$2,($B316-1)*gamesPerRound,0,gamesPerRound,4),4,FALSE)</f>
        <v>#N/A</v>
      </c>
      <c r="E316" s="28" t="e">
        <f ca="1">VLOOKUP(E303,OFFSET(Pairings!$E$2,($B316-1)*gamesPerRound,0,gamesPerRound,4),4,FALSE)</f>
        <v>#N/A</v>
      </c>
      <c r="F316" s="28" t="e">
        <f ca="1">VLOOKUP(F303,OFFSET(Pairings!$E$2,($B316-1)*gamesPerRound,0,gamesPerRound,4),4,FALSE)</f>
        <v>#N/A</v>
      </c>
      <c r="G316" s="28" t="e">
        <f ca="1">VLOOKUP(G303,OFFSET(Pairings!$E$2,($B316-1)*gamesPerRound,0,gamesPerRound,4),4,FALSE)</f>
        <v>#N/A</v>
      </c>
      <c r="H316" s="28" t="e">
        <f ca="1">VLOOKUP(H303,OFFSET(Pairings!$E$2,($B316-1)*gamesPerRound,0,gamesPerRound,4),4,FALSE)</f>
        <v>#N/A</v>
      </c>
    </row>
    <row r="317" spans="1:9" ht="18.649999999999999" customHeight="1" thickBot="1" x14ac:dyDescent="0.35"/>
    <row r="318" spans="1:9" s="9" customFormat="1" ht="15.5" thickBot="1" x14ac:dyDescent="0.35">
      <c r="A318" s="9" t="s">
        <v>227</v>
      </c>
      <c r="B318" s="10">
        <f>VLOOKUP(A318,TeamLookup,2,FALSE)</f>
        <v>0</v>
      </c>
      <c r="C318" s="11" t="str">
        <f t="shared" ref="C318:H318" si="147">$A318&amp;"."&amp;TEXT(C$1,"00")</f>
        <v>V.01</v>
      </c>
      <c r="D318" s="12" t="str">
        <f t="shared" si="147"/>
        <v>V.02</v>
      </c>
      <c r="E318" s="12" t="str">
        <f t="shared" si="147"/>
        <v>V.03</v>
      </c>
      <c r="F318" s="12" t="str">
        <f t="shared" si="147"/>
        <v>V.04</v>
      </c>
      <c r="G318" s="12" t="str">
        <f t="shared" si="147"/>
        <v>V.05</v>
      </c>
      <c r="H318" s="12" t="str">
        <f t="shared" si="147"/>
        <v>V.06</v>
      </c>
      <c r="I318" s="13" t="s">
        <v>21</v>
      </c>
    </row>
    <row r="319" spans="1:9" ht="9" customHeight="1" x14ac:dyDescent="0.3">
      <c r="C319" s="14" t="str">
        <f t="shared" ref="C319:H319" ca="1" si="148">IF(ISNA(C326),"B","W")</f>
        <v>B</v>
      </c>
      <c r="D319" s="15" t="str">
        <f t="shared" ca="1" si="148"/>
        <v>B</v>
      </c>
      <c r="E319" s="15" t="str">
        <f t="shared" ca="1" si="148"/>
        <v>B</v>
      </c>
      <c r="F319" s="15" t="str">
        <f t="shared" ca="1" si="148"/>
        <v>B</v>
      </c>
      <c r="G319" s="15" t="str">
        <f t="shared" ca="1" si="148"/>
        <v>B</v>
      </c>
      <c r="H319" s="15" t="str">
        <f t="shared" ca="1" si="148"/>
        <v>B</v>
      </c>
      <c r="I319" s="16"/>
    </row>
    <row r="320" spans="1:9" x14ac:dyDescent="0.3">
      <c r="B320" s="7" t="s">
        <v>22</v>
      </c>
      <c r="C320" s="17" t="e">
        <f t="shared" ref="C320:H320" ca="1" si="149">IF(ISNA(C326),C327,C326)</f>
        <v>#N/A</v>
      </c>
      <c r="D320" s="18" t="e">
        <f t="shared" ca="1" si="149"/>
        <v>#N/A</v>
      </c>
      <c r="E320" s="18" t="e">
        <f t="shared" ca="1" si="149"/>
        <v>#N/A</v>
      </c>
      <c r="F320" s="18" t="e">
        <f t="shared" ca="1" si="149"/>
        <v>#N/A</v>
      </c>
      <c r="G320" s="18" t="e">
        <f t="shared" ca="1" si="149"/>
        <v>#N/A</v>
      </c>
      <c r="H320" s="18" t="e">
        <f t="shared" ca="1" si="149"/>
        <v>#N/A</v>
      </c>
      <c r="I320" s="19"/>
    </row>
    <row r="321" spans="1:9" ht="9" customHeight="1" x14ac:dyDescent="0.3">
      <c r="C321" s="20" t="str">
        <f t="shared" ref="C321:H321" ca="1" si="150">IF(ISNA(C328),"B","W")</f>
        <v>B</v>
      </c>
      <c r="D321" s="21" t="str">
        <f t="shared" ca="1" si="150"/>
        <v>B</v>
      </c>
      <c r="E321" s="21" t="str">
        <f t="shared" ca="1" si="150"/>
        <v>B</v>
      </c>
      <c r="F321" s="21" t="str">
        <f t="shared" ca="1" si="150"/>
        <v>B</v>
      </c>
      <c r="G321" s="21" t="str">
        <f t="shared" ca="1" si="150"/>
        <v>B</v>
      </c>
      <c r="H321" s="21" t="str">
        <f t="shared" ca="1" si="150"/>
        <v>B</v>
      </c>
      <c r="I321" s="16"/>
    </row>
    <row r="322" spans="1:9" x14ac:dyDescent="0.3">
      <c r="B322" s="7" t="s">
        <v>23</v>
      </c>
      <c r="C322" s="17" t="e">
        <f t="shared" ref="C322:H322" ca="1" si="151">IF(ISNA(C328),C329,C328)</f>
        <v>#N/A</v>
      </c>
      <c r="D322" s="18" t="e">
        <f t="shared" ca="1" si="151"/>
        <v>#N/A</v>
      </c>
      <c r="E322" s="18" t="e">
        <f t="shared" ca="1" si="151"/>
        <v>#N/A</v>
      </c>
      <c r="F322" s="18" t="e">
        <f t="shared" ca="1" si="151"/>
        <v>#N/A</v>
      </c>
      <c r="G322" s="18" t="e">
        <f t="shared" ca="1" si="151"/>
        <v>#N/A</v>
      </c>
      <c r="H322" s="18" t="e">
        <f t="shared" ca="1" si="151"/>
        <v>#N/A</v>
      </c>
      <c r="I322" s="19"/>
    </row>
    <row r="323" spans="1:9" ht="9" customHeight="1" x14ac:dyDescent="0.3">
      <c r="C323" s="20" t="str">
        <f t="shared" ref="C323:H323" ca="1" si="152">IF(ISNA(C330),"B","W")</f>
        <v>B</v>
      </c>
      <c r="D323" s="21" t="str">
        <f t="shared" ca="1" si="152"/>
        <v>B</v>
      </c>
      <c r="E323" s="21" t="str">
        <f t="shared" ca="1" si="152"/>
        <v>B</v>
      </c>
      <c r="F323" s="21" t="str">
        <f t="shared" ca="1" si="152"/>
        <v>B</v>
      </c>
      <c r="G323" s="21" t="str">
        <f t="shared" ca="1" si="152"/>
        <v>B</v>
      </c>
      <c r="H323" s="21" t="str">
        <f t="shared" ca="1" si="152"/>
        <v>B</v>
      </c>
      <c r="I323" s="16"/>
    </row>
    <row r="324" spans="1:9" ht="15.5" thickBot="1" x14ac:dyDescent="0.35">
      <c r="B324" s="7" t="s">
        <v>24</v>
      </c>
      <c r="C324" s="22" t="e">
        <f t="shared" ref="C324:H324" ca="1" si="153">IF(ISNA(C330),C331,C330)</f>
        <v>#N/A</v>
      </c>
      <c r="D324" s="23" t="e">
        <f t="shared" ca="1" si="153"/>
        <v>#N/A</v>
      </c>
      <c r="E324" s="23" t="e">
        <f t="shared" ca="1" si="153"/>
        <v>#N/A</v>
      </c>
      <c r="F324" s="23" t="e">
        <f t="shared" ca="1" si="153"/>
        <v>#N/A</v>
      </c>
      <c r="G324" s="23" t="e">
        <f t="shared" ca="1" si="153"/>
        <v>#N/A</v>
      </c>
      <c r="H324" s="23" t="e">
        <f t="shared" ca="1" si="153"/>
        <v>#N/A</v>
      </c>
      <c r="I324" s="24"/>
    </row>
    <row r="325" spans="1:9" ht="18.649999999999999" customHeight="1" thickBot="1" x14ac:dyDescent="0.35">
      <c r="B325" s="7" t="s">
        <v>21</v>
      </c>
      <c r="C325" s="25"/>
      <c r="D325" s="26"/>
      <c r="E325" s="26"/>
      <c r="F325" s="26"/>
      <c r="G325" s="26"/>
      <c r="H325" s="26"/>
      <c r="I325" s="27"/>
    </row>
    <row r="326" spans="1:9" ht="5.15" hidden="1" customHeight="1" x14ac:dyDescent="0.3">
      <c r="B326" s="7">
        <v>1</v>
      </c>
      <c r="C326" s="28" t="e">
        <f ca="1">VLOOKUP(C318,OFFSET(Pairings!$D$2,($B326-1)*gamesPerRound,0,gamesPerRound,2),2,FALSE)</f>
        <v>#N/A</v>
      </c>
      <c r="D326" s="28" t="e">
        <f ca="1">VLOOKUP(D318,OFFSET(Pairings!$D$2,($B326-1)*gamesPerRound,0,gamesPerRound,2),2,FALSE)</f>
        <v>#N/A</v>
      </c>
      <c r="E326" s="28" t="e">
        <f ca="1">VLOOKUP(E318,OFFSET(Pairings!$D$2,($B326-1)*gamesPerRound,0,gamesPerRound,2),2,FALSE)</f>
        <v>#N/A</v>
      </c>
      <c r="F326" s="28" t="e">
        <f ca="1">VLOOKUP(F318,OFFSET(Pairings!$D$2,($B326-1)*gamesPerRound,0,gamesPerRound,2),2,FALSE)</f>
        <v>#N/A</v>
      </c>
      <c r="G326" s="28" t="e">
        <f ca="1">VLOOKUP(G318,OFFSET(Pairings!$D$2,($B326-1)*gamesPerRound,0,gamesPerRound,2),2,FALSE)</f>
        <v>#N/A</v>
      </c>
      <c r="H326" s="28" t="e">
        <f ca="1">VLOOKUP(H318,OFFSET(Pairings!$D$2,($B326-1)*gamesPerRound,0,gamesPerRound,2),2,FALSE)</f>
        <v>#N/A</v>
      </c>
    </row>
    <row r="327" spans="1:9" ht="5.15" hidden="1" customHeight="1" x14ac:dyDescent="0.3">
      <c r="B327" s="7">
        <v>1</v>
      </c>
      <c r="C327" s="28" t="e">
        <f ca="1">VLOOKUP(C318,OFFSET(Pairings!$E$2,($B327-1)*gamesPerRound,0,gamesPerRound,4),4,FALSE)</f>
        <v>#N/A</v>
      </c>
      <c r="D327" s="28" t="e">
        <f ca="1">VLOOKUP(D318,OFFSET(Pairings!$E$2,($B327-1)*gamesPerRound,0,gamesPerRound,4),4,FALSE)</f>
        <v>#N/A</v>
      </c>
      <c r="E327" s="28" t="e">
        <f ca="1">VLOOKUP(E318,OFFSET(Pairings!$E$2,($B327-1)*gamesPerRound,0,gamesPerRound,4),4,FALSE)</f>
        <v>#N/A</v>
      </c>
      <c r="F327" s="28" t="e">
        <f ca="1">VLOOKUP(F318,OFFSET(Pairings!$E$2,($B327-1)*gamesPerRound,0,gamesPerRound,4),4,FALSE)</f>
        <v>#N/A</v>
      </c>
      <c r="G327" s="28" t="e">
        <f ca="1">VLOOKUP(G318,OFFSET(Pairings!$E$2,($B327-1)*gamesPerRound,0,gamesPerRound,4),4,FALSE)</f>
        <v>#N/A</v>
      </c>
      <c r="H327" s="28" t="e">
        <f ca="1">VLOOKUP(H318,OFFSET(Pairings!$E$2,($B327-1)*gamesPerRound,0,gamesPerRound,4),4,FALSE)</f>
        <v>#N/A</v>
      </c>
    </row>
    <row r="328" spans="1:9" ht="5.15" hidden="1" customHeight="1" x14ac:dyDescent="0.3">
      <c r="B328" s="7">
        <v>2</v>
      </c>
      <c r="C328" s="28" t="e">
        <f ca="1">VLOOKUP(C318,OFFSET(Pairings!$D$2,($B328-1)*gamesPerRound,0,gamesPerRound,2),2,FALSE)</f>
        <v>#N/A</v>
      </c>
      <c r="D328" s="28" t="e">
        <f ca="1">VLOOKUP(D318,OFFSET(Pairings!$D$2,($B328-1)*gamesPerRound,0,gamesPerRound,2),2,FALSE)</f>
        <v>#N/A</v>
      </c>
      <c r="E328" s="28" t="e">
        <f ca="1">VLOOKUP(E318,OFFSET(Pairings!$D$2,($B328-1)*gamesPerRound,0,gamesPerRound,2),2,FALSE)</f>
        <v>#N/A</v>
      </c>
      <c r="F328" s="28" t="e">
        <f ca="1">VLOOKUP(F318,OFFSET(Pairings!$D$2,($B328-1)*gamesPerRound,0,gamesPerRound,2),2,FALSE)</f>
        <v>#N/A</v>
      </c>
      <c r="G328" s="28" t="e">
        <f ca="1">VLOOKUP(G318,OFFSET(Pairings!$D$2,($B328-1)*gamesPerRound,0,gamesPerRound,2),2,FALSE)</f>
        <v>#N/A</v>
      </c>
      <c r="H328" s="28" t="e">
        <f ca="1">VLOOKUP(H318,OFFSET(Pairings!$D$2,($B328-1)*gamesPerRound,0,gamesPerRound,2),2,FALSE)</f>
        <v>#N/A</v>
      </c>
    </row>
    <row r="329" spans="1:9" ht="5.15" hidden="1" customHeight="1" x14ac:dyDescent="0.3">
      <c r="B329" s="7">
        <v>2</v>
      </c>
      <c r="C329" s="28" t="e">
        <f ca="1">VLOOKUP(C318,OFFSET(Pairings!$E$2,($B329-1)*gamesPerRound,0,gamesPerRound,4),4,FALSE)</f>
        <v>#N/A</v>
      </c>
      <c r="D329" s="28" t="e">
        <f ca="1">VLOOKUP(D318,OFFSET(Pairings!$E$2,($B329-1)*gamesPerRound,0,gamesPerRound,4),4,FALSE)</f>
        <v>#N/A</v>
      </c>
      <c r="E329" s="28" t="e">
        <f ca="1">VLOOKUP(E318,OFFSET(Pairings!$E$2,($B329-1)*gamesPerRound,0,gamesPerRound,4),4,FALSE)</f>
        <v>#N/A</v>
      </c>
      <c r="F329" s="28" t="e">
        <f ca="1">VLOOKUP(F318,OFFSET(Pairings!$E$2,($B329-1)*gamesPerRound,0,gamesPerRound,4),4,FALSE)</f>
        <v>#N/A</v>
      </c>
      <c r="G329" s="28" t="e">
        <f ca="1">VLOOKUP(G318,OFFSET(Pairings!$E$2,($B329-1)*gamesPerRound,0,gamesPerRound,4),4,FALSE)</f>
        <v>#N/A</v>
      </c>
      <c r="H329" s="28" t="e">
        <f ca="1">VLOOKUP(H318,OFFSET(Pairings!$E$2,($B329-1)*gamesPerRound,0,gamesPerRound,4),4,FALSE)</f>
        <v>#N/A</v>
      </c>
    </row>
    <row r="330" spans="1:9" ht="5.15" hidden="1" customHeight="1" x14ac:dyDescent="0.3">
      <c r="B330" s="7">
        <v>3</v>
      </c>
      <c r="C330" s="28" t="e">
        <f ca="1">VLOOKUP(C318,OFFSET(Pairings!$D$2,($B330-1)*gamesPerRound,0,gamesPerRound,2),2,FALSE)</f>
        <v>#N/A</v>
      </c>
      <c r="D330" s="28" t="e">
        <f ca="1">VLOOKUP(D318,OFFSET(Pairings!$D$2,($B330-1)*gamesPerRound,0,gamesPerRound,2),2,FALSE)</f>
        <v>#N/A</v>
      </c>
      <c r="E330" s="28" t="e">
        <f ca="1">VLOOKUP(E318,OFFSET(Pairings!$D$2,($B330-1)*gamesPerRound,0,gamesPerRound,2),2,FALSE)</f>
        <v>#N/A</v>
      </c>
      <c r="F330" s="28" t="e">
        <f ca="1">VLOOKUP(F318,OFFSET(Pairings!$D$2,($B330-1)*gamesPerRound,0,gamesPerRound,2),2,FALSE)</f>
        <v>#N/A</v>
      </c>
      <c r="G330" s="28" t="e">
        <f ca="1">VLOOKUP(G318,OFFSET(Pairings!$D$2,($B330-1)*gamesPerRound,0,gamesPerRound,2),2,FALSE)</f>
        <v>#N/A</v>
      </c>
      <c r="H330" s="28" t="e">
        <f ca="1">VLOOKUP(H318,OFFSET(Pairings!$D$2,($B330-1)*gamesPerRound,0,gamesPerRound,2),2,FALSE)</f>
        <v>#N/A</v>
      </c>
    </row>
    <row r="331" spans="1:9" ht="5.15" hidden="1" customHeight="1" x14ac:dyDescent="0.3">
      <c r="B331" s="7">
        <v>3</v>
      </c>
      <c r="C331" s="28" t="e">
        <f ca="1">VLOOKUP(C318,OFFSET(Pairings!$E$2,($B331-1)*gamesPerRound,0,gamesPerRound,4),4,FALSE)</f>
        <v>#N/A</v>
      </c>
      <c r="D331" s="28" t="e">
        <f ca="1">VLOOKUP(D318,OFFSET(Pairings!$E$2,($B331-1)*gamesPerRound,0,gamesPerRound,4),4,FALSE)</f>
        <v>#N/A</v>
      </c>
      <c r="E331" s="28" t="e">
        <f ca="1">VLOOKUP(E318,OFFSET(Pairings!$E$2,($B331-1)*gamesPerRound,0,gamesPerRound,4),4,FALSE)</f>
        <v>#N/A</v>
      </c>
      <c r="F331" s="28" t="e">
        <f ca="1">VLOOKUP(F318,OFFSET(Pairings!$E$2,($B331-1)*gamesPerRound,0,gamesPerRound,4),4,FALSE)</f>
        <v>#N/A</v>
      </c>
      <c r="G331" s="28" t="e">
        <f ca="1">VLOOKUP(G318,OFFSET(Pairings!$E$2,($B331-1)*gamesPerRound,0,gamesPerRound,4),4,FALSE)</f>
        <v>#N/A</v>
      </c>
      <c r="H331" s="28" t="e">
        <f ca="1">VLOOKUP(H318,OFFSET(Pairings!$E$2,($B331-1)*gamesPerRound,0,gamesPerRound,4),4,FALSE)</f>
        <v>#N/A</v>
      </c>
    </row>
    <row r="332" spans="1:9" ht="18.649999999999999" customHeight="1" thickBot="1" x14ac:dyDescent="0.35"/>
    <row r="333" spans="1:9" s="9" customFormat="1" ht="15.5" thickBot="1" x14ac:dyDescent="0.35">
      <c r="A333" s="9" t="s">
        <v>228</v>
      </c>
      <c r="B333" s="10">
        <f>VLOOKUP(A333,TeamLookup,2,FALSE)</f>
        <v>0</v>
      </c>
      <c r="C333" s="11" t="str">
        <f t="shared" ref="C333:H333" si="154">$A333&amp;"."&amp;TEXT(C$1,"00")</f>
        <v>W.01</v>
      </c>
      <c r="D333" s="12" t="str">
        <f t="shared" si="154"/>
        <v>W.02</v>
      </c>
      <c r="E333" s="12" t="str">
        <f t="shared" si="154"/>
        <v>W.03</v>
      </c>
      <c r="F333" s="12" t="str">
        <f t="shared" si="154"/>
        <v>W.04</v>
      </c>
      <c r="G333" s="12" t="str">
        <f t="shared" si="154"/>
        <v>W.05</v>
      </c>
      <c r="H333" s="12" t="str">
        <f t="shared" si="154"/>
        <v>W.06</v>
      </c>
      <c r="I333" s="13" t="s">
        <v>21</v>
      </c>
    </row>
    <row r="334" spans="1:9" ht="9" customHeight="1" x14ac:dyDescent="0.3">
      <c r="C334" s="14" t="str">
        <f t="shared" ref="C334:H334" ca="1" si="155">IF(ISNA(C341),"B","W")</f>
        <v>B</v>
      </c>
      <c r="D334" s="15" t="str">
        <f t="shared" ca="1" si="155"/>
        <v>B</v>
      </c>
      <c r="E334" s="15" t="str">
        <f t="shared" ca="1" si="155"/>
        <v>B</v>
      </c>
      <c r="F334" s="15" t="str">
        <f t="shared" ca="1" si="155"/>
        <v>B</v>
      </c>
      <c r="G334" s="15" t="str">
        <f t="shared" ca="1" si="155"/>
        <v>B</v>
      </c>
      <c r="H334" s="15" t="str">
        <f t="shared" ca="1" si="155"/>
        <v>B</v>
      </c>
      <c r="I334" s="16"/>
    </row>
    <row r="335" spans="1:9" x14ac:dyDescent="0.3">
      <c r="B335" s="7" t="s">
        <v>22</v>
      </c>
      <c r="C335" s="17" t="e">
        <f t="shared" ref="C335:H335" ca="1" si="156">IF(ISNA(C341),C342,C341)</f>
        <v>#N/A</v>
      </c>
      <c r="D335" s="18" t="e">
        <f t="shared" ca="1" si="156"/>
        <v>#N/A</v>
      </c>
      <c r="E335" s="18" t="e">
        <f t="shared" ca="1" si="156"/>
        <v>#N/A</v>
      </c>
      <c r="F335" s="18" t="e">
        <f t="shared" ca="1" si="156"/>
        <v>#N/A</v>
      </c>
      <c r="G335" s="18" t="e">
        <f t="shared" ca="1" si="156"/>
        <v>#N/A</v>
      </c>
      <c r="H335" s="18" t="e">
        <f t="shared" ca="1" si="156"/>
        <v>#N/A</v>
      </c>
      <c r="I335" s="19"/>
    </row>
    <row r="336" spans="1:9" ht="9" customHeight="1" x14ac:dyDescent="0.3">
      <c r="C336" s="20" t="str">
        <f t="shared" ref="C336:H336" ca="1" si="157">IF(ISNA(C343),"B","W")</f>
        <v>B</v>
      </c>
      <c r="D336" s="21" t="str">
        <f t="shared" ca="1" si="157"/>
        <v>B</v>
      </c>
      <c r="E336" s="21" t="str">
        <f t="shared" ca="1" si="157"/>
        <v>B</v>
      </c>
      <c r="F336" s="21" t="str">
        <f t="shared" ca="1" si="157"/>
        <v>B</v>
      </c>
      <c r="G336" s="21" t="str">
        <f t="shared" ca="1" si="157"/>
        <v>B</v>
      </c>
      <c r="H336" s="21" t="str">
        <f t="shared" ca="1" si="157"/>
        <v>B</v>
      </c>
      <c r="I336" s="16"/>
    </row>
    <row r="337" spans="1:9" x14ac:dyDescent="0.3">
      <c r="B337" s="7" t="s">
        <v>23</v>
      </c>
      <c r="C337" s="17" t="e">
        <f t="shared" ref="C337:H337" ca="1" si="158">IF(ISNA(C343),C344,C343)</f>
        <v>#N/A</v>
      </c>
      <c r="D337" s="18" t="e">
        <f t="shared" ca="1" si="158"/>
        <v>#N/A</v>
      </c>
      <c r="E337" s="18" t="e">
        <f t="shared" ca="1" si="158"/>
        <v>#N/A</v>
      </c>
      <c r="F337" s="18" t="e">
        <f t="shared" ca="1" si="158"/>
        <v>#N/A</v>
      </c>
      <c r="G337" s="18" t="e">
        <f t="shared" ca="1" si="158"/>
        <v>#N/A</v>
      </c>
      <c r="H337" s="18" t="e">
        <f t="shared" ca="1" si="158"/>
        <v>#N/A</v>
      </c>
      <c r="I337" s="19"/>
    </row>
    <row r="338" spans="1:9" ht="9" customHeight="1" x14ac:dyDescent="0.3">
      <c r="C338" s="20" t="str">
        <f t="shared" ref="C338:H338" ca="1" si="159">IF(ISNA(C345),"B","W")</f>
        <v>B</v>
      </c>
      <c r="D338" s="21" t="str">
        <f t="shared" ca="1" si="159"/>
        <v>B</v>
      </c>
      <c r="E338" s="21" t="str">
        <f t="shared" ca="1" si="159"/>
        <v>B</v>
      </c>
      <c r="F338" s="21" t="str">
        <f t="shared" ca="1" si="159"/>
        <v>B</v>
      </c>
      <c r="G338" s="21" t="str">
        <f t="shared" ca="1" si="159"/>
        <v>B</v>
      </c>
      <c r="H338" s="21" t="str">
        <f t="shared" ca="1" si="159"/>
        <v>B</v>
      </c>
      <c r="I338" s="16"/>
    </row>
    <row r="339" spans="1:9" ht="15.5" thickBot="1" x14ac:dyDescent="0.35">
      <c r="B339" s="7" t="s">
        <v>24</v>
      </c>
      <c r="C339" s="22" t="e">
        <f t="shared" ref="C339:H339" ca="1" si="160">IF(ISNA(C345),C346,C345)</f>
        <v>#N/A</v>
      </c>
      <c r="D339" s="23" t="e">
        <f t="shared" ca="1" si="160"/>
        <v>#N/A</v>
      </c>
      <c r="E339" s="23" t="e">
        <f t="shared" ca="1" si="160"/>
        <v>#N/A</v>
      </c>
      <c r="F339" s="23" t="e">
        <f t="shared" ca="1" si="160"/>
        <v>#N/A</v>
      </c>
      <c r="G339" s="23" t="e">
        <f t="shared" ca="1" si="160"/>
        <v>#N/A</v>
      </c>
      <c r="H339" s="23" t="e">
        <f t="shared" ca="1" si="160"/>
        <v>#N/A</v>
      </c>
      <c r="I339" s="24"/>
    </row>
    <row r="340" spans="1:9" ht="18.649999999999999" customHeight="1" thickBot="1" x14ac:dyDescent="0.35">
      <c r="B340" s="7" t="s">
        <v>21</v>
      </c>
      <c r="C340" s="25"/>
      <c r="D340" s="26"/>
      <c r="E340" s="26"/>
      <c r="F340" s="26"/>
      <c r="G340" s="26"/>
      <c r="H340" s="26"/>
      <c r="I340" s="27"/>
    </row>
    <row r="341" spans="1:9" ht="5.15" hidden="1" customHeight="1" x14ac:dyDescent="0.3">
      <c r="B341" s="7">
        <v>1</v>
      </c>
      <c r="C341" s="28" t="e">
        <f ca="1">VLOOKUP(C333,OFFSET(Pairings!$D$2,($B341-1)*gamesPerRound,0,gamesPerRound,2),2,FALSE)</f>
        <v>#N/A</v>
      </c>
      <c r="D341" s="28" t="e">
        <f ca="1">VLOOKUP(D333,OFFSET(Pairings!$D$2,($B341-1)*gamesPerRound,0,gamesPerRound,2),2,FALSE)</f>
        <v>#N/A</v>
      </c>
      <c r="E341" s="28" t="e">
        <f ca="1">VLOOKUP(E333,OFFSET(Pairings!$D$2,($B341-1)*gamesPerRound,0,gamesPerRound,2),2,FALSE)</f>
        <v>#N/A</v>
      </c>
      <c r="F341" s="28" t="e">
        <f ca="1">VLOOKUP(F333,OFFSET(Pairings!$D$2,($B341-1)*gamesPerRound,0,gamesPerRound,2),2,FALSE)</f>
        <v>#N/A</v>
      </c>
      <c r="G341" s="28" t="e">
        <f ca="1">VLOOKUP(G333,OFFSET(Pairings!$D$2,($B341-1)*gamesPerRound,0,gamesPerRound,2),2,FALSE)</f>
        <v>#N/A</v>
      </c>
      <c r="H341" s="28" t="e">
        <f ca="1">VLOOKUP(H333,OFFSET(Pairings!$D$2,($B341-1)*gamesPerRound,0,gamesPerRound,2),2,FALSE)</f>
        <v>#N/A</v>
      </c>
    </row>
    <row r="342" spans="1:9" ht="5.15" hidden="1" customHeight="1" x14ac:dyDescent="0.3">
      <c r="B342" s="7">
        <v>1</v>
      </c>
      <c r="C342" s="28" t="e">
        <f ca="1">VLOOKUP(C333,OFFSET(Pairings!$E$2,($B342-1)*gamesPerRound,0,gamesPerRound,4),4,FALSE)</f>
        <v>#N/A</v>
      </c>
      <c r="D342" s="28" t="e">
        <f ca="1">VLOOKUP(D333,OFFSET(Pairings!$E$2,($B342-1)*gamesPerRound,0,gamesPerRound,4),4,FALSE)</f>
        <v>#N/A</v>
      </c>
      <c r="E342" s="28" t="e">
        <f ca="1">VLOOKUP(E333,OFFSET(Pairings!$E$2,($B342-1)*gamesPerRound,0,gamesPerRound,4),4,FALSE)</f>
        <v>#N/A</v>
      </c>
      <c r="F342" s="28" t="e">
        <f ca="1">VLOOKUP(F333,OFFSET(Pairings!$E$2,($B342-1)*gamesPerRound,0,gamesPerRound,4),4,FALSE)</f>
        <v>#N/A</v>
      </c>
      <c r="G342" s="28" t="e">
        <f ca="1">VLOOKUP(G333,OFFSET(Pairings!$E$2,($B342-1)*gamesPerRound,0,gamesPerRound,4),4,FALSE)</f>
        <v>#N/A</v>
      </c>
      <c r="H342" s="28" t="e">
        <f ca="1">VLOOKUP(H333,OFFSET(Pairings!$E$2,($B342-1)*gamesPerRound,0,gamesPerRound,4),4,FALSE)</f>
        <v>#N/A</v>
      </c>
    </row>
    <row r="343" spans="1:9" ht="5.15" hidden="1" customHeight="1" x14ac:dyDescent="0.3">
      <c r="B343" s="7">
        <v>2</v>
      </c>
      <c r="C343" s="28" t="e">
        <f ca="1">VLOOKUP(C333,OFFSET(Pairings!$D$2,($B343-1)*gamesPerRound,0,gamesPerRound,2),2,FALSE)</f>
        <v>#N/A</v>
      </c>
      <c r="D343" s="28" t="e">
        <f ca="1">VLOOKUP(D333,OFFSET(Pairings!$D$2,($B343-1)*gamesPerRound,0,gamesPerRound,2),2,FALSE)</f>
        <v>#N/A</v>
      </c>
      <c r="E343" s="28" t="e">
        <f ca="1">VLOOKUP(E333,OFFSET(Pairings!$D$2,($B343-1)*gamesPerRound,0,gamesPerRound,2),2,FALSE)</f>
        <v>#N/A</v>
      </c>
      <c r="F343" s="28" t="e">
        <f ca="1">VLOOKUP(F333,OFFSET(Pairings!$D$2,($B343-1)*gamesPerRound,0,gamesPerRound,2),2,FALSE)</f>
        <v>#N/A</v>
      </c>
      <c r="G343" s="28" t="e">
        <f ca="1">VLOOKUP(G333,OFFSET(Pairings!$D$2,($B343-1)*gamesPerRound,0,gamesPerRound,2),2,FALSE)</f>
        <v>#N/A</v>
      </c>
      <c r="H343" s="28" t="e">
        <f ca="1">VLOOKUP(H333,OFFSET(Pairings!$D$2,($B343-1)*gamesPerRound,0,gamesPerRound,2),2,FALSE)</f>
        <v>#N/A</v>
      </c>
    </row>
    <row r="344" spans="1:9" ht="5.15" hidden="1" customHeight="1" x14ac:dyDescent="0.3">
      <c r="B344" s="7">
        <v>2</v>
      </c>
      <c r="C344" s="28" t="e">
        <f ca="1">VLOOKUP(C333,OFFSET(Pairings!$E$2,($B344-1)*gamesPerRound,0,gamesPerRound,4),4,FALSE)</f>
        <v>#N/A</v>
      </c>
      <c r="D344" s="28" t="e">
        <f ca="1">VLOOKUP(D333,OFFSET(Pairings!$E$2,($B344-1)*gamesPerRound,0,gamesPerRound,4),4,FALSE)</f>
        <v>#N/A</v>
      </c>
      <c r="E344" s="28" t="e">
        <f ca="1">VLOOKUP(E333,OFFSET(Pairings!$E$2,($B344-1)*gamesPerRound,0,gamesPerRound,4),4,FALSE)</f>
        <v>#N/A</v>
      </c>
      <c r="F344" s="28" t="e">
        <f ca="1">VLOOKUP(F333,OFFSET(Pairings!$E$2,($B344-1)*gamesPerRound,0,gamesPerRound,4),4,FALSE)</f>
        <v>#N/A</v>
      </c>
      <c r="G344" s="28" t="e">
        <f ca="1">VLOOKUP(G333,OFFSET(Pairings!$E$2,($B344-1)*gamesPerRound,0,gamesPerRound,4),4,FALSE)</f>
        <v>#N/A</v>
      </c>
      <c r="H344" s="28" t="e">
        <f ca="1">VLOOKUP(H333,OFFSET(Pairings!$E$2,($B344-1)*gamesPerRound,0,gamesPerRound,4),4,FALSE)</f>
        <v>#N/A</v>
      </c>
    </row>
    <row r="345" spans="1:9" ht="5.15" hidden="1" customHeight="1" x14ac:dyDescent="0.3">
      <c r="B345" s="7">
        <v>3</v>
      </c>
      <c r="C345" s="28" t="e">
        <f ca="1">VLOOKUP(C333,OFFSET(Pairings!$D$2,($B345-1)*gamesPerRound,0,gamesPerRound,2),2,FALSE)</f>
        <v>#N/A</v>
      </c>
      <c r="D345" s="28" t="e">
        <f ca="1">VLOOKUP(D333,OFFSET(Pairings!$D$2,($B345-1)*gamesPerRound,0,gamesPerRound,2),2,FALSE)</f>
        <v>#N/A</v>
      </c>
      <c r="E345" s="28" t="e">
        <f ca="1">VLOOKUP(E333,OFFSET(Pairings!$D$2,($B345-1)*gamesPerRound,0,gamesPerRound,2),2,FALSE)</f>
        <v>#N/A</v>
      </c>
      <c r="F345" s="28" t="e">
        <f ca="1">VLOOKUP(F333,OFFSET(Pairings!$D$2,($B345-1)*gamesPerRound,0,gamesPerRound,2),2,FALSE)</f>
        <v>#N/A</v>
      </c>
      <c r="G345" s="28" t="e">
        <f ca="1">VLOOKUP(G333,OFFSET(Pairings!$D$2,($B345-1)*gamesPerRound,0,gamesPerRound,2),2,FALSE)</f>
        <v>#N/A</v>
      </c>
      <c r="H345" s="28" t="e">
        <f ca="1">VLOOKUP(H333,OFFSET(Pairings!$D$2,($B345-1)*gamesPerRound,0,gamesPerRound,2),2,FALSE)</f>
        <v>#N/A</v>
      </c>
    </row>
    <row r="346" spans="1:9" ht="5.15" hidden="1" customHeight="1" x14ac:dyDescent="0.3">
      <c r="B346" s="7">
        <v>3</v>
      </c>
      <c r="C346" s="28" t="e">
        <f ca="1">VLOOKUP(C333,OFFSET(Pairings!$E$2,($B346-1)*gamesPerRound,0,gamesPerRound,4),4,FALSE)</f>
        <v>#N/A</v>
      </c>
      <c r="D346" s="28" t="e">
        <f ca="1">VLOOKUP(D333,OFFSET(Pairings!$E$2,($B346-1)*gamesPerRound,0,gamesPerRound,4),4,FALSE)</f>
        <v>#N/A</v>
      </c>
      <c r="E346" s="28" t="e">
        <f ca="1">VLOOKUP(E333,OFFSET(Pairings!$E$2,($B346-1)*gamesPerRound,0,gamesPerRound,4),4,FALSE)</f>
        <v>#N/A</v>
      </c>
      <c r="F346" s="28" t="e">
        <f ca="1">VLOOKUP(F333,OFFSET(Pairings!$E$2,($B346-1)*gamesPerRound,0,gamesPerRound,4),4,FALSE)</f>
        <v>#N/A</v>
      </c>
      <c r="G346" s="28" t="e">
        <f ca="1">VLOOKUP(G333,OFFSET(Pairings!$E$2,($B346-1)*gamesPerRound,0,gamesPerRound,4),4,FALSE)</f>
        <v>#N/A</v>
      </c>
      <c r="H346" s="28" t="e">
        <f ca="1">VLOOKUP(H333,OFFSET(Pairings!$E$2,($B346-1)*gamesPerRound,0,gamesPerRound,4),4,FALSE)</f>
        <v>#N/A</v>
      </c>
    </row>
    <row r="347" spans="1:9" ht="18.649999999999999" customHeight="1" thickBot="1" x14ac:dyDescent="0.35"/>
    <row r="348" spans="1:9" s="9" customFormat="1" ht="15.5" thickBot="1" x14ac:dyDescent="0.35">
      <c r="A348" s="9" t="s">
        <v>229</v>
      </c>
      <c r="B348" s="10">
        <f>VLOOKUP(A348,TeamLookup,2,FALSE)</f>
        <v>0</v>
      </c>
      <c r="C348" s="11" t="str">
        <f t="shared" ref="C348:H348" si="161">$A348&amp;"."&amp;TEXT(C$1,"00")</f>
        <v>X.01</v>
      </c>
      <c r="D348" s="12" t="str">
        <f t="shared" si="161"/>
        <v>X.02</v>
      </c>
      <c r="E348" s="12" t="str">
        <f t="shared" si="161"/>
        <v>X.03</v>
      </c>
      <c r="F348" s="12" t="str">
        <f t="shared" si="161"/>
        <v>X.04</v>
      </c>
      <c r="G348" s="12" t="str">
        <f t="shared" si="161"/>
        <v>X.05</v>
      </c>
      <c r="H348" s="12" t="str">
        <f t="shared" si="161"/>
        <v>X.06</v>
      </c>
      <c r="I348" s="13" t="s">
        <v>21</v>
      </c>
    </row>
    <row r="349" spans="1:9" ht="9" customHeight="1" x14ac:dyDescent="0.3">
      <c r="C349" s="14" t="str">
        <f t="shared" ref="C349:H349" ca="1" si="162">IF(ISNA(C356),"B","W")</f>
        <v>B</v>
      </c>
      <c r="D349" s="15" t="str">
        <f t="shared" ca="1" si="162"/>
        <v>B</v>
      </c>
      <c r="E349" s="15" t="str">
        <f t="shared" ca="1" si="162"/>
        <v>B</v>
      </c>
      <c r="F349" s="15" t="str">
        <f t="shared" ca="1" si="162"/>
        <v>B</v>
      </c>
      <c r="G349" s="15" t="str">
        <f t="shared" ca="1" si="162"/>
        <v>B</v>
      </c>
      <c r="H349" s="15" t="str">
        <f t="shared" ca="1" si="162"/>
        <v>B</v>
      </c>
      <c r="I349" s="16"/>
    </row>
    <row r="350" spans="1:9" x14ac:dyDescent="0.3">
      <c r="B350" s="7" t="s">
        <v>22</v>
      </c>
      <c r="C350" s="17" t="e">
        <f t="shared" ref="C350:H350" ca="1" si="163">IF(ISNA(C356),C357,C356)</f>
        <v>#N/A</v>
      </c>
      <c r="D350" s="18" t="e">
        <f t="shared" ca="1" si="163"/>
        <v>#N/A</v>
      </c>
      <c r="E350" s="18" t="e">
        <f t="shared" ca="1" si="163"/>
        <v>#N/A</v>
      </c>
      <c r="F350" s="18" t="e">
        <f t="shared" ca="1" si="163"/>
        <v>#N/A</v>
      </c>
      <c r="G350" s="18" t="e">
        <f t="shared" ca="1" si="163"/>
        <v>#N/A</v>
      </c>
      <c r="H350" s="18" t="e">
        <f t="shared" ca="1" si="163"/>
        <v>#N/A</v>
      </c>
      <c r="I350" s="19"/>
    </row>
    <row r="351" spans="1:9" ht="9" customHeight="1" x14ac:dyDescent="0.3">
      <c r="C351" s="20" t="str">
        <f t="shared" ref="C351:H351" ca="1" si="164">IF(ISNA(C358),"B","W")</f>
        <v>B</v>
      </c>
      <c r="D351" s="21" t="str">
        <f t="shared" ca="1" si="164"/>
        <v>B</v>
      </c>
      <c r="E351" s="21" t="str">
        <f t="shared" ca="1" si="164"/>
        <v>B</v>
      </c>
      <c r="F351" s="21" t="str">
        <f t="shared" ca="1" si="164"/>
        <v>B</v>
      </c>
      <c r="G351" s="21" t="str">
        <f t="shared" ca="1" si="164"/>
        <v>B</v>
      </c>
      <c r="H351" s="21" t="str">
        <f t="shared" ca="1" si="164"/>
        <v>B</v>
      </c>
      <c r="I351" s="16"/>
    </row>
    <row r="352" spans="1:9" x14ac:dyDescent="0.3">
      <c r="B352" s="7" t="s">
        <v>23</v>
      </c>
      <c r="C352" s="17" t="e">
        <f t="shared" ref="C352:H352" ca="1" si="165">IF(ISNA(C358),C359,C358)</f>
        <v>#N/A</v>
      </c>
      <c r="D352" s="18" t="e">
        <f t="shared" ca="1" si="165"/>
        <v>#N/A</v>
      </c>
      <c r="E352" s="18" t="e">
        <f t="shared" ca="1" si="165"/>
        <v>#N/A</v>
      </c>
      <c r="F352" s="18" t="e">
        <f t="shared" ca="1" si="165"/>
        <v>#N/A</v>
      </c>
      <c r="G352" s="18" t="e">
        <f t="shared" ca="1" si="165"/>
        <v>#N/A</v>
      </c>
      <c r="H352" s="18" t="e">
        <f t="shared" ca="1" si="165"/>
        <v>#N/A</v>
      </c>
      <c r="I352" s="19"/>
    </row>
    <row r="353" spans="1:9" ht="9" customHeight="1" x14ac:dyDescent="0.3">
      <c r="C353" s="20" t="str">
        <f t="shared" ref="C353:H353" ca="1" si="166">IF(ISNA(C360),"B","W")</f>
        <v>B</v>
      </c>
      <c r="D353" s="21" t="str">
        <f t="shared" ca="1" si="166"/>
        <v>B</v>
      </c>
      <c r="E353" s="21" t="str">
        <f t="shared" ca="1" si="166"/>
        <v>B</v>
      </c>
      <c r="F353" s="21" t="str">
        <f t="shared" ca="1" si="166"/>
        <v>B</v>
      </c>
      <c r="G353" s="21" t="str">
        <f t="shared" ca="1" si="166"/>
        <v>B</v>
      </c>
      <c r="H353" s="21" t="str">
        <f t="shared" ca="1" si="166"/>
        <v>B</v>
      </c>
      <c r="I353" s="16"/>
    </row>
    <row r="354" spans="1:9" ht="15.5" thickBot="1" x14ac:dyDescent="0.35">
      <c r="B354" s="7" t="s">
        <v>24</v>
      </c>
      <c r="C354" s="22" t="e">
        <f t="shared" ref="C354:H354" ca="1" si="167">IF(ISNA(C360),C361,C360)</f>
        <v>#N/A</v>
      </c>
      <c r="D354" s="23" t="e">
        <f t="shared" ca="1" si="167"/>
        <v>#N/A</v>
      </c>
      <c r="E354" s="23" t="e">
        <f t="shared" ca="1" si="167"/>
        <v>#N/A</v>
      </c>
      <c r="F354" s="23" t="e">
        <f t="shared" ca="1" si="167"/>
        <v>#N/A</v>
      </c>
      <c r="G354" s="23" t="e">
        <f t="shared" ca="1" si="167"/>
        <v>#N/A</v>
      </c>
      <c r="H354" s="23" t="e">
        <f t="shared" ca="1" si="167"/>
        <v>#N/A</v>
      </c>
      <c r="I354" s="24"/>
    </row>
    <row r="355" spans="1:9" ht="18.649999999999999" customHeight="1" thickBot="1" x14ac:dyDescent="0.35">
      <c r="B355" s="7" t="s">
        <v>21</v>
      </c>
      <c r="C355" s="25"/>
      <c r="D355" s="26"/>
      <c r="E355" s="26"/>
      <c r="F355" s="26"/>
      <c r="G355" s="26"/>
      <c r="H355" s="26"/>
      <c r="I355" s="27"/>
    </row>
    <row r="356" spans="1:9" ht="5.15" hidden="1" customHeight="1" x14ac:dyDescent="0.3">
      <c r="B356" s="7">
        <v>1</v>
      </c>
      <c r="C356" s="28" t="e">
        <f ca="1">VLOOKUP(C348,OFFSET(Pairings!$D$2,($B356-1)*gamesPerRound,0,gamesPerRound,2),2,FALSE)</f>
        <v>#N/A</v>
      </c>
      <c r="D356" s="28" t="e">
        <f ca="1">VLOOKUP(D348,OFFSET(Pairings!$D$2,($B356-1)*gamesPerRound,0,gamesPerRound,2),2,FALSE)</f>
        <v>#N/A</v>
      </c>
      <c r="E356" s="28" t="e">
        <f ca="1">VLOOKUP(E348,OFFSET(Pairings!$D$2,($B356-1)*gamesPerRound,0,gamesPerRound,2),2,FALSE)</f>
        <v>#N/A</v>
      </c>
      <c r="F356" s="28" t="e">
        <f ca="1">VLOOKUP(F348,OFFSET(Pairings!$D$2,($B356-1)*gamesPerRound,0,gamesPerRound,2),2,FALSE)</f>
        <v>#N/A</v>
      </c>
      <c r="G356" s="28" t="e">
        <f ca="1">VLOOKUP(G348,OFFSET(Pairings!$D$2,($B356-1)*gamesPerRound,0,gamesPerRound,2),2,FALSE)</f>
        <v>#N/A</v>
      </c>
      <c r="H356" s="28" t="e">
        <f ca="1">VLOOKUP(H348,OFFSET(Pairings!$D$2,($B356-1)*gamesPerRound,0,gamesPerRound,2),2,FALSE)</f>
        <v>#N/A</v>
      </c>
    </row>
    <row r="357" spans="1:9" ht="5.15" hidden="1" customHeight="1" x14ac:dyDescent="0.3">
      <c r="B357" s="7">
        <v>1</v>
      </c>
      <c r="C357" s="28" t="e">
        <f ca="1">VLOOKUP(C348,OFFSET(Pairings!$E$2,($B357-1)*gamesPerRound,0,gamesPerRound,4),4,FALSE)</f>
        <v>#N/A</v>
      </c>
      <c r="D357" s="28" t="e">
        <f ca="1">VLOOKUP(D348,OFFSET(Pairings!$E$2,($B357-1)*gamesPerRound,0,gamesPerRound,4),4,FALSE)</f>
        <v>#N/A</v>
      </c>
      <c r="E357" s="28" t="e">
        <f ca="1">VLOOKUP(E348,OFFSET(Pairings!$E$2,($B357-1)*gamesPerRound,0,gamesPerRound,4),4,FALSE)</f>
        <v>#N/A</v>
      </c>
      <c r="F357" s="28" t="e">
        <f ca="1">VLOOKUP(F348,OFFSET(Pairings!$E$2,($B357-1)*gamesPerRound,0,gamesPerRound,4),4,FALSE)</f>
        <v>#N/A</v>
      </c>
      <c r="G357" s="28" t="e">
        <f ca="1">VLOOKUP(G348,OFFSET(Pairings!$E$2,($B357-1)*gamesPerRound,0,gamesPerRound,4),4,FALSE)</f>
        <v>#N/A</v>
      </c>
      <c r="H357" s="28" t="e">
        <f ca="1">VLOOKUP(H348,OFFSET(Pairings!$E$2,($B357-1)*gamesPerRound,0,gamesPerRound,4),4,FALSE)</f>
        <v>#N/A</v>
      </c>
    </row>
    <row r="358" spans="1:9" ht="5.15" hidden="1" customHeight="1" x14ac:dyDescent="0.3">
      <c r="B358" s="7">
        <v>2</v>
      </c>
      <c r="C358" s="28" t="e">
        <f ca="1">VLOOKUP(C348,OFFSET(Pairings!$D$2,($B358-1)*gamesPerRound,0,gamesPerRound,2),2,FALSE)</f>
        <v>#N/A</v>
      </c>
      <c r="D358" s="28" t="e">
        <f ca="1">VLOOKUP(D348,OFFSET(Pairings!$D$2,($B358-1)*gamesPerRound,0,gamesPerRound,2),2,FALSE)</f>
        <v>#N/A</v>
      </c>
      <c r="E358" s="28" t="e">
        <f ca="1">VLOOKUP(E348,OFFSET(Pairings!$D$2,($B358-1)*gamesPerRound,0,gamesPerRound,2),2,FALSE)</f>
        <v>#N/A</v>
      </c>
      <c r="F358" s="28" t="e">
        <f ca="1">VLOOKUP(F348,OFFSET(Pairings!$D$2,($B358-1)*gamesPerRound,0,gamesPerRound,2),2,FALSE)</f>
        <v>#N/A</v>
      </c>
      <c r="G358" s="28" t="e">
        <f ca="1">VLOOKUP(G348,OFFSET(Pairings!$D$2,($B358-1)*gamesPerRound,0,gamesPerRound,2),2,FALSE)</f>
        <v>#N/A</v>
      </c>
      <c r="H358" s="28" t="e">
        <f ca="1">VLOOKUP(H348,OFFSET(Pairings!$D$2,($B358-1)*gamesPerRound,0,gamesPerRound,2),2,FALSE)</f>
        <v>#N/A</v>
      </c>
    </row>
    <row r="359" spans="1:9" ht="5.15" hidden="1" customHeight="1" x14ac:dyDescent="0.3">
      <c r="B359" s="7">
        <v>2</v>
      </c>
      <c r="C359" s="28" t="e">
        <f ca="1">VLOOKUP(C348,OFFSET(Pairings!$E$2,($B359-1)*gamesPerRound,0,gamesPerRound,4),4,FALSE)</f>
        <v>#N/A</v>
      </c>
      <c r="D359" s="28" t="e">
        <f ca="1">VLOOKUP(D348,OFFSET(Pairings!$E$2,($B359-1)*gamesPerRound,0,gamesPerRound,4),4,FALSE)</f>
        <v>#N/A</v>
      </c>
      <c r="E359" s="28" t="e">
        <f ca="1">VLOOKUP(E348,OFFSET(Pairings!$E$2,($B359-1)*gamesPerRound,0,gamesPerRound,4),4,FALSE)</f>
        <v>#N/A</v>
      </c>
      <c r="F359" s="28" t="e">
        <f ca="1">VLOOKUP(F348,OFFSET(Pairings!$E$2,($B359-1)*gamesPerRound,0,gamesPerRound,4),4,FALSE)</f>
        <v>#N/A</v>
      </c>
      <c r="G359" s="28" t="e">
        <f ca="1">VLOOKUP(G348,OFFSET(Pairings!$E$2,($B359-1)*gamesPerRound,0,gamesPerRound,4),4,FALSE)</f>
        <v>#N/A</v>
      </c>
      <c r="H359" s="28" t="e">
        <f ca="1">VLOOKUP(H348,OFFSET(Pairings!$E$2,($B359-1)*gamesPerRound,0,gamesPerRound,4),4,FALSE)</f>
        <v>#N/A</v>
      </c>
    </row>
    <row r="360" spans="1:9" ht="5.15" hidden="1" customHeight="1" x14ac:dyDescent="0.3">
      <c r="B360" s="7">
        <v>3</v>
      </c>
      <c r="C360" s="28" t="e">
        <f ca="1">VLOOKUP(C348,OFFSET(Pairings!$D$2,($B360-1)*gamesPerRound,0,gamesPerRound,2),2,FALSE)</f>
        <v>#N/A</v>
      </c>
      <c r="D360" s="28" t="e">
        <f ca="1">VLOOKUP(D348,OFFSET(Pairings!$D$2,($B360-1)*gamesPerRound,0,gamesPerRound,2),2,FALSE)</f>
        <v>#N/A</v>
      </c>
      <c r="E360" s="28" t="e">
        <f ca="1">VLOOKUP(E348,OFFSET(Pairings!$D$2,($B360-1)*gamesPerRound,0,gamesPerRound,2),2,FALSE)</f>
        <v>#N/A</v>
      </c>
      <c r="F360" s="28" t="e">
        <f ca="1">VLOOKUP(F348,OFFSET(Pairings!$D$2,($B360-1)*gamesPerRound,0,gamesPerRound,2),2,FALSE)</f>
        <v>#N/A</v>
      </c>
      <c r="G360" s="28" t="e">
        <f ca="1">VLOOKUP(G348,OFFSET(Pairings!$D$2,($B360-1)*gamesPerRound,0,gamesPerRound,2),2,FALSE)</f>
        <v>#N/A</v>
      </c>
      <c r="H360" s="28" t="e">
        <f ca="1">VLOOKUP(H348,OFFSET(Pairings!$D$2,($B360-1)*gamesPerRound,0,gamesPerRound,2),2,FALSE)</f>
        <v>#N/A</v>
      </c>
    </row>
    <row r="361" spans="1:9" ht="5.15" hidden="1" customHeight="1" x14ac:dyDescent="0.3">
      <c r="B361" s="7">
        <v>3</v>
      </c>
      <c r="C361" s="28" t="e">
        <f ca="1">VLOOKUP(C348,OFFSET(Pairings!$E$2,($B361-1)*gamesPerRound,0,gamesPerRound,4),4,FALSE)</f>
        <v>#N/A</v>
      </c>
      <c r="D361" s="28" t="e">
        <f ca="1">VLOOKUP(D348,OFFSET(Pairings!$E$2,($B361-1)*gamesPerRound,0,gamesPerRound,4),4,FALSE)</f>
        <v>#N/A</v>
      </c>
      <c r="E361" s="28" t="e">
        <f ca="1">VLOOKUP(E348,OFFSET(Pairings!$E$2,($B361-1)*gamesPerRound,0,gamesPerRound,4),4,FALSE)</f>
        <v>#N/A</v>
      </c>
      <c r="F361" s="28" t="e">
        <f ca="1">VLOOKUP(F348,OFFSET(Pairings!$E$2,($B361-1)*gamesPerRound,0,gamesPerRound,4),4,FALSE)</f>
        <v>#N/A</v>
      </c>
      <c r="G361" s="28" t="e">
        <f ca="1">VLOOKUP(G348,OFFSET(Pairings!$E$2,($B361-1)*gamesPerRound,0,gamesPerRound,4),4,FALSE)</f>
        <v>#N/A</v>
      </c>
      <c r="H361" s="28" t="e">
        <f ca="1">VLOOKUP(H348,OFFSET(Pairings!$E$2,($B361-1)*gamesPerRound,0,gamesPerRound,4),4,FALSE)</f>
        <v>#N/A</v>
      </c>
    </row>
    <row r="362" spans="1:9" ht="18.649999999999999" customHeight="1" thickBot="1" x14ac:dyDescent="0.35"/>
    <row r="363" spans="1:9" s="9" customFormat="1" ht="15.5" thickBot="1" x14ac:dyDescent="0.35">
      <c r="A363" s="9" t="s">
        <v>230</v>
      </c>
      <c r="B363" s="10">
        <f>VLOOKUP(A363,TeamLookup,2,FALSE)</f>
        <v>0</v>
      </c>
      <c r="C363" s="11" t="str">
        <f t="shared" ref="C363:H363" si="168">$A363&amp;"."&amp;TEXT(C$1,"00")</f>
        <v>Y.01</v>
      </c>
      <c r="D363" s="12" t="str">
        <f t="shared" si="168"/>
        <v>Y.02</v>
      </c>
      <c r="E363" s="12" t="str">
        <f t="shared" si="168"/>
        <v>Y.03</v>
      </c>
      <c r="F363" s="12" t="str">
        <f t="shared" si="168"/>
        <v>Y.04</v>
      </c>
      <c r="G363" s="12" t="str">
        <f t="shared" si="168"/>
        <v>Y.05</v>
      </c>
      <c r="H363" s="12" t="str">
        <f t="shared" si="168"/>
        <v>Y.06</v>
      </c>
      <c r="I363" s="13" t="s">
        <v>21</v>
      </c>
    </row>
    <row r="364" spans="1:9" ht="9" customHeight="1" x14ac:dyDescent="0.3">
      <c r="C364" s="14" t="str">
        <f t="shared" ref="C364:H364" ca="1" si="169">IF(ISNA(C371),"B","W")</f>
        <v>B</v>
      </c>
      <c r="D364" s="15" t="str">
        <f t="shared" ca="1" si="169"/>
        <v>B</v>
      </c>
      <c r="E364" s="15" t="str">
        <f t="shared" ca="1" si="169"/>
        <v>B</v>
      </c>
      <c r="F364" s="15" t="str">
        <f t="shared" ca="1" si="169"/>
        <v>B</v>
      </c>
      <c r="G364" s="15" t="str">
        <f t="shared" ca="1" si="169"/>
        <v>B</v>
      </c>
      <c r="H364" s="15" t="str">
        <f t="shared" ca="1" si="169"/>
        <v>B</v>
      </c>
      <c r="I364" s="16"/>
    </row>
    <row r="365" spans="1:9" x14ac:dyDescent="0.3">
      <c r="B365" s="7" t="s">
        <v>22</v>
      </c>
      <c r="C365" s="17" t="e">
        <f t="shared" ref="C365:H365" ca="1" si="170">IF(ISNA(C371),C372,C371)</f>
        <v>#N/A</v>
      </c>
      <c r="D365" s="18" t="e">
        <f t="shared" ca="1" si="170"/>
        <v>#N/A</v>
      </c>
      <c r="E365" s="18" t="e">
        <f t="shared" ca="1" si="170"/>
        <v>#N/A</v>
      </c>
      <c r="F365" s="18" t="e">
        <f t="shared" ca="1" si="170"/>
        <v>#N/A</v>
      </c>
      <c r="G365" s="18" t="e">
        <f t="shared" ca="1" si="170"/>
        <v>#N/A</v>
      </c>
      <c r="H365" s="18" t="e">
        <f t="shared" ca="1" si="170"/>
        <v>#N/A</v>
      </c>
      <c r="I365" s="19"/>
    </row>
    <row r="366" spans="1:9" ht="9" customHeight="1" x14ac:dyDescent="0.3">
      <c r="C366" s="20" t="str">
        <f t="shared" ref="C366:H366" ca="1" si="171">IF(ISNA(C373),"B","W")</f>
        <v>B</v>
      </c>
      <c r="D366" s="21" t="str">
        <f t="shared" ca="1" si="171"/>
        <v>B</v>
      </c>
      <c r="E366" s="21" t="str">
        <f t="shared" ca="1" si="171"/>
        <v>B</v>
      </c>
      <c r="F366" s="21" t="str">
        <f t="shared" ca="1" si="171"/>
        <v>B</v>
      </c>
      <c r="G366" s="21" t="str">
        <f t="shared" ca="1" si="171"/>
        <v>B</v>
      </c>
      <c r="H366" s="21" t="str">
        <f t="shared" ca="1" si="171"/>
        <v>B</v>
      </c>
      <c r="I366" s="16"/>
    </row>
    <row r="367" spans="1:9" x14ac:dyDescent="0.3">
      <c r="B367" s="7" t="s">
        <v>23</v>
      </c>
      <c r="C367" s="17" t="e">
        <f t="shared" ref="C367:H367" ca="1" si="172">IF(ISNA(C373),C374,C373)</f>
        <v>#N/A</v>
      </c>
      <c r="D367" s="18" t="e">
        <f t="shared" ca="1" si="172"/>
        <v>#N/A</v>
      </c>
      <c r="E367" s="18" t="e">
        <f t="shared" ca="1" si="172"/>
        <v>#N/A</v>
      </c>
      <c r="F367" s="18" t="e">
        <f t="shared" ca="1" si="172"/>
        <v>#N/A</v>
      </c>
      <c r="G367" s="18" t="e">
        <f t="shared" ca="1" si="172"/>
        <v>#N/A</v>
      </c>
      <c r="H367" s="18" t="e">
        <f t="shared" ca="1" si="172"/>
        <v>#N/A</v>
      </c>
      <c r="I367" s="19"/>
    </row>
    <row r="368" spans="1:9" ht="9" customHeight="1" x14ac:dyDescent="0.3">
      <c r="C368" s="20" t="str">
        <f t="shared" ref="C368:H368" ca="1" si="173">IF(ISNA(C375),"B","W")</f>
        <v>B</v>
      </c>
      <c r="D368" s="21" t="str">
        <f t="shared" ca="1" si="173"/>
        <v>B</v>
      </c>
      <c r="E368" s="21" t="str">
        <f t="shared" ca="1" si="173"/>
        <v>B</v>
      </c>
      <c r="F368" s="21" t="str">
        <f t="shared" ca="1" si="173"/>
        <v>B</v>
      </c>
      <c r="G368" s="21" t="str">
        <f t="shared" ca="1" si="173"/>
        <v>B</v>
      </c>
      <c r="H368" s="21" t="str">
        <f t="shared" ca="1" si="173"/>
        <v>B</v>
      </c>
      <c r="I368" s="16"/>
    </row>
    <row r="369" spans="1:9" ht="15.5" thickBot="1" x14ac:dyDescent="0.35">
      <c r="B369" s="7" t="s">
        <v>24</v>
      </c>
      <c r="C369" s="22" t="e">
        <f t="shared" ref="C369:H369" ca="1" si="174">IF(ISNA(C375),C376,C375)</f>
        <v>#N/A</v>
      </c>
      <c r="D369" s="23" t="e">
        <f t="shared" ca="1" si="174"/>
        <v>#N/A</v>
      </c>
      <c r="E369" s="23" t="e">
        <f t="shared" ca="1" si="174"/>
        <v>#N/A</v>
      </c>
      <c r="F369" s="23" t="e">
        <f t="shared" ca="1" si="174"/>
        <v>#N/A</v>
      </c>
      <c r="G369" s="23" t="e">
        <f t="shared" ca="1" si="174"/>
        <v>#N/A</v>
      </c>
      <c r="H369" s="23" t="e">
        <f t="shared" ca="1" si="174"/>
        <v>#N/A</v>
      </c>
      <c r="I369" s="24"/>
    </row>
    <row r="370" spans="1:9" ht="18.649999999999999" customHeight="1" thickBot="1" x14ac:dyDescent="0.35">
      <c r="B370" s="7" t="s">
        <v>21</v>
      </c>
      <c r="C370" s="25"/>
      <c r="D370" s="26"/>
      <c r="E370" s="26"/>
      <c r="F370" s="26"/>
      <c r="G370" s="26"/>
      <c r="H370" s="26"/>
      <c r="I370" s="27"/>
    </row>
    <row r="371" spans="1:9" ht="5.15" hidden="1" customHeight="1" x14ac:dyDescent="0.3">
      <c r="B371" s="7">
        <v>1</v>
      </c>
      <c r="C371" s="28" t="e">
        <f ca="1">VLOOKUP(C363,OFFSET(Pairings!$D$2,($B371-1)*gamesPerRound,0,gamesPerRound,2),2,FALSE)</f>
        <v>#N/A</v>
      </c>
      <c r="D371" s="28" t="e">
        <f ca="1">VLOOKUP(D363,OFFSET(Pairings!$D$2,($B371-1)*gamesPerRound,0,gamesPerRound,2),2,FALSE)</f>
        <v>#N/A</v>
      </c>
      <c r="E371" s="28" t="e">
        <f ca="1">VLOOKUP(E363,OFFSET(Pairings!$D$2,($B371-1)*gamesPerRound,0,gamesPerRound,2),2,FALSE)</f>
        <v>#N/A</v>
      </c>
      <c r="F371" s="28" t="e">
        <f ca="1">VLOOKUP(F363,OFFSET(Pairings!$D$2,($B371-1)*gamesPerRound,0,gamesPerRound,2),2,FALSE)</f>
        <v>#N/A</v>
      </c>
      <c r="G371" s="28" t="e">
        <f ca="1">VLOOKUP(G363,OFFSET(Pairings!$D$2,($B371-1)*gamesPerRound,0,gamesPerRound,2),2,FALSE)</f>
        <v>#N/A</v>
      </c>
      <c r="H371" s="28" t="e">
        <f ca="1">VLOOKUP(H363,OFFSET(Pairings!$D$2,($B371-1)*gamesPerRound,0,gamesPerRound,2),2,FALSE)</f>
        <v>#N/A</v>
      </c>
    </row>
    <row r="372" spans="1:9" ht="5.15" hidden="1" customHeight="1" x14ac:dyDescent="0.3">
      <c r="B372" s="7">
        <v>1</v>
      </c>
      <c r="C372" s="28" t="e">
        <f ca="1">VLOOKUP(C363,OFFSET(Pairings!$E$2,($B372-1)*gamesPerRound,0,gamesPerRound,4),4,FALSE)</f>
        <v>#N/A</v>
      </c>
      <c r="D372" s="28" t="e">
        <f ca="1">VLOOKUP(D363,OFFSET(Pairings!$E$2,($B372-1)*gamesPerRound,0,gamesPerRound,4),4,FALSE)</f>
        <v>#N/A</v>
      </c>
      <c r="E372" s="28" t="e">
        <f ca="1">VLOOKUP(E363,OFFSET(Pairings!$E$2,($B372-1)*gamesPerRound,0,gamesPerRound,4),4,FALSE)</f>
        <v>#N/A</v>
      </c>
      <c r="F372" s="28" t="e">
        <f ca="1">VLOOKUP(F363,OFFSET(Pairings!$E$2,($B372-1)*gamesPerRound,0,gamesPerRound,4),4,FALSE)</f>
        <v>#N/A</v>
      </c>
      <c r="G372" s="28" t="e">
        <f ca="1">VLOOKUP(G363,OFFSET(Pairings!$E$2,($B372-1)*gamesPerRound,0,gamesPerRound,4),4,FALSE)</f>
        <v>#N/A</v>
      </c>
      <c r="H372" s="28" t="e">
        <f ca="1">VLOOKUP(H363,OFFSET(Pairings!$E$2,($B372-1)*gamesPerRound,0,gamesPerRound,4),4,FALSE)</f>
        <v>#N/A</v>
      </c>
    </row>
    <row r="373" spans="1:9" ht="5.15" hidden="1" customHeight="1" x14ac:dyDescent="0.3">
      <c r="B373" s="7">
        <v>2</v>
      </c>
      <c r="C373" s="28" t="e">
        <f ca="1">VLOOKUP(C363,OFFSET(Pairings!$D$2,($B373-1)*gamesPerRound,0,gamesPerRound,2),2,FALSE)</f>
        <v>#N/A</v>
      </c>
      <c r="D373" s="28" t="e">
        <f ca="1">VLOOKUP(D363,OFFSET(Pairings!$D$2,($B373-1)*gamesPerRound,0,gamesPerRound,2),2,FALSE)</f>
        <v>#N/A</v>
      </c>
      <c r="E373" s="28" t="e">
        <f ca="1">VLOOKUP(E363,OFFSET(Pairings!$D$2,($B373-1)*gamesPerRound,0,gamesPerRound,2),2,FALSE)</f>
        <v>#N/A</v>
      </c>
      <c r="F373" s="28" t="e">
        <f ca="1">VLOOKUP(F363,OFFSET(Pairings!$D$2,($B373-1)*gamesPerRound,0,gamesPerRound,2),2,FALSE)</f>
        <v>#N/A</v>
      </c>
      <c r="G373" s="28" t="e">
        <f ca="1">VLOOKUP(G363,OFFSET(Pairings!$D$2,($B373-1)*gamesPerRound,0,gamesPerRound,2),2,FALSE)</f>
        <v>#N/A</v>
      </c>
      <c r="H373" s="28" t="e">
        <f ca="1">VLOOKUP(H363,OFFSET(Pairings!$D$2,($B373-1)*gamesPerRound,0,gamesPerRound,2),2,FALSE)</f>
        <v>#N/A</v>
      </c>
    </row>
    <row r="374" spans="1:9" ht="5.15" hidden="1" customHeight="1" x14ac:dyDescent="0.3">
      <c r="B374" s="7">
        <v>2</v>
      </c>
      <c r="C374" s="28" t="e">
        <f ca="1">VLOOKUP(C363,OFFSET(Pairings!$E$2,($B374-1)*gamesPerRound,0,gamesPerRound,4),4,FALSE)</f>
        <v>#N/A</v>
      </c>
      <c r="D374" s="28" t="e">
        <f ca="1">VLOOKUP(D363,OFFSET(Pairings!$E$2,($B374-1)*gamesPerRound,0,gamesPerRound,4),4,FALSE)</f>
        <v>#N/A</v>
      </c>
      <c r="E374" s="28" t="e">
        <f ca="1">VLOOKUP(E363,OFFSET(Pairings!$E$2,($B374-1)*gamesPerRound,0,gamesPerRound,4),4,FALSE)</f>
        <v>#N/A</v>
      </c>
      <c r="F374" s="28" t="e">
        <f ca="1">VLOOKUP(F363,OFFSET(Pairings!$E$2,($B374-1)*gamesPerRound,0,gamesPerRound,4),4,FALSE)</f>
        <v>#N/A</v>
      </c>
      <c r="G374" s="28" t="e">
        <f ca="1">VLOOKUP(G363,OFFSET(Pairings!$E$2,($B374-1)*gamesPerRound,0,gamesPerRound,4),4,FALSE)</f>
        <v>#N/A</v>
      </c>
      <c r="H374" s="28" t="e">
        <f ca="1">VLOOKUP(H363,OFFSET(Pairings!$E$2,($B374-1)*gamesPerRound,0,gamesPerRound,4),4,FALSE)</f>
        <v>#N/A</v>
      </c>
    </row>
    <row r="375" spans="1:9" ht="5.15" hidden="1" customHeight="1" x14ac:dyDescent="0.3">
      <c r="B375" s="7">
        <v>3</v>
      </c>
      <c r="C375" s="28" t="e">
        <f ca="1">VLOOKUP(C363,OFFSET(Pairings!$D$2,($B375-1)*gamesPerRound,0,gamesPerRound,2),2,FALSE)</f>
        <v>#N/A</v>
      </c>
      <c r="D375" s="28" t="e">
        <f ca="1">VLOOKUP(D363,OFFSET(Pairings!$D$2,($B375-1)*gamesPerRound,0,gamesPerRound,2),2,FALSE)</f>
        <v>#N/A</v>
      </c>
      <c r="E375" s="28" t="e">
        <f ca="1">VLOOKUP(E363,OFFSET(Pairings!$D$2,($B375-1)*gamesPerRound,0,gamesPerRound,2),2,FALSE)</f>
        <v>#N/A</v>
      </c>
      <c r="F375" s="28" t="e">
        <f ca="1">VLOOKUP(F363,OFFSET(Pairings!$D$2,($B375-1)*gamesPerRound,0,gamesPerRound,2),2,FALSE)</f>
        <v>#N/A</v>
      </c>
      <c r="G375" s="28" t="e">
        <f ca="1">VLOOKUP(G363,OFFSET(Pairings!$D$2,($B375-1)*gamesPerRound,0,gamesPerRound,2),2,FALSE)</f>
        <v>#N/A</v>
      </c>
      <c r="H375" s="28" t="e">
        <f ca="1">VLOOKUP(H363,OFFSET(Pairings!$D$2,($B375-1)*gamesPerRound,0,gamesPerRound,2),2,FALSE)</f>
        <v>#N/A</v>
      </c>
    </row>
    <row r="376" spans="1:9" ht="5.15" hidden="1" customHeight="1" x14ac:dyDescent="0.3">
      <c r="B376" s="7">
        <v>3</v>
      </c>
      <c r="C376" s="28" t="e">
        <f ca="1">VLOOKUP(C363,OFFSET(Pairings!$E$2,($B376-1)*gamesPerRound,0,gamesPerRound,4),4,FALSE)</f>
        <v>#N/A</v>
      </c>
      <c r="D376" s="28" t="e">
        <f ca="1">VLOOKUP(D363,OFFSET(Pairings!$E$2,($B376-1)*gamesPerRound,0,gamesPerRound,4),4,FALSE)</f>
        <v>#N/A</v>
      </c>
      <c r="E376" s="28" t="e">
        <f ca="1">VLOOKUP(E363,OFFSET(Pairings!$E$2,($B376-1)*gamesPerRound,0,gamesPerRound,4),4,FALSE)</f>
        <v>#N/A</v>
      </c>
      <c r="F376" s="28" t="e">
        <f ca="1">VLOOKUP(F363,OFFSET(Pairings!$E$2,($B376-1)*gamesPerRound,0,gamesPerRound,4),4,FALSE)</f>
        <v>#N/A</v>
      </c>
      <c r="G376" s="28" t="e">
        <f ca="1">VLOOKUP(G363,OFFSET(Pairings!$E$2,($B376-1)*gamesPerRound,0,gamesPerRound,4),4,FALSE)</f>
        <v>#N/A</v>
      </c>
      <c r="H376" s="28" t="e">
        <f ca="1">VLOOKUP(H363,OFFSET(Pairings!$E$2,($B376-1)*gamesPerRound,0,gamesPerRound,4),4,FALSE)</f>
        <v>#N/A</v>
      </c>
    </row>
    <row r="377" spans="1:9" ht="18.649999999999999" customHeight="1" thickBot="1" x14ac:dyDescent="0.35"/>
    <row r="378" spans="1:9" s="9" customFormat="1" ht="15.5" thickBot="1" x14ac:dyDescent="0.35">
      <c r="A378" s="9" t="s">
        <v>231</v>
      </c>
      <c r="B378" s="10">
        <f>VLOOKUP(A378,TeamLookup,2,FALSE)</f>
        <v>0</v>
      </c>
      <c r="C378" s="11" t="str">
        <f t="shared" ref="C378:H378" si="175">$A378&amp;"."&amp;TEXT(C$1,"00")</f>
        <v>Z.01</v>
      </c>
      <c r="D378" s="12" t="str">
        <f t="shared" si="175"/>
        <v>Z.02</v>
      </c>
      <c r="E378" s="12" t="str">
        <f t="shared" si="175"/>
        <v>Z.03</v>
      </c>
      <c r="F378" s="12" t="str">
        <f t="shared" si="175"/>
        <v>Z.04</v>
      </c>
      <c r="G378" s="12" t="str">
        <f t="shared" si="175"/>
        <v>Z.05</v>
      </c>
      <c r="H378" s="12" t="str">
        <f t="shared" si="175"/>
        <v>Z.06</v>
      </c>
      <c r="I378" s="13" t="s">
        <v>21</v>
      </c>
    </row>
    <row r="379" spans="1:9" ht="9" customHeight="1" x14ac:dyDescent="0.3">
      <c r="C379" s="14" t="str">
        <f t="shared" ref="C379:H379" ca="1" si="176">IF(ISNA(C386),"B","W")</f>
        <v>B</v>
      </c>
      <c r="D379" s="15" t="str">
        <f t="shared" ca="1" si="176"/>
        <v>B</v>
      </c>
      <c r="E379" s="15" t="str">
        <f t="shared" ca="1" si="176"/>
        <v>B</v>
      </c>
      <c r="F379" s="15" t="str">
        <f t="shared" ca="1" si="176"/>
        <v>B</v>
      </c>
      <c r="G379" s="15" t="str">
        <f t="shared" ca="1" si="176"/>
        <v>B</v>
      </c>
      <c r="H379" s="15" t="str">
        <f t="shared" ca="1" si="176"/>
        <v>B</v>
      </c>
      <c r="I379" s="16"/>
    </row>
    <row r="380" spans="1:9" x14ac:dyDescent="0.3">
      <c r="B380" s="7" t="s">
        <v>22</v>
      </c>
      <c r="C380" s="17" t="e">
        <f t="shared" ref="C380:H380" ca="1" si="177">IF(ISNA(C386),C387,C386)</f>
        <v>#N/A</v>
      </c>
      <c r="D380" s="18" t="e">
        <f t="shared" ca="1" si="177"/>
        <v>#N/A</v>
      </c>
      <c r="E380" s="18" t="e">
        <f t="shared" ca="1" si="177"/>
        <v>#N/A</v>
      </c>
      <c r="F380" s="18" t="e">
        <f t="shared" ca="1" si="177"/>
        <v>#N/A</v>
      </c>
      <c r="G380" s="18" t="e">
        <f t="shared" ca="1" si="177"/>
        <v>#N/A</v>
      </c>
      <c r="H380" s="18" t="e">
        <f t="shared" ca="1" si="177"/>
        <v>#N/A</v>
      </c>
      <c r="I380" s="19"/>
    </row>
    <row r="381" spans="1:9" ht="9" customHeight="1" x14ac:dyDescent="0.3">
      <c r="C381" s="20" t="str">
        <f t="shared" ref="C381:H381" ca="1" si="178">IF(ISNA(C388),"B","W")</f>
        <v>B</v>
      </c>
      <c r="D381" s="21" t="str">
        <f t="shared" ca="1" si="178"/>
        <v>B</v>
      </c>
      <c r="E381" s="21" t="str">
        <f t="shared" ca="1" si="178"/>
        <v>B</v>
      </c>
      <c r="F381" s="21" t="str">
        <f t="shared" ca="1" si="178"/>
        <v>B</v>
      </c>
      <c r="G381" s="21" t="str">
        <f t="shared" ca="1" si="178"/>
        <v>B</v>
      </c>
      <c r="H381" s="21" t="str">
        <f t="shared" ca="1" si="178"/>
        <v>B</v>
      </c>
      <c r="I381" s="16"/>
    </row>
    <row r="382" spans="1:9" x14ac:dyDescent="0.3">
      <c r="B382" s="7" t="s">
        <v>23</v>
      </c>
      <c r="C382" s="17" t="e">
        <f t="shared" ref="C382:H382" ca="1" si="179">IF(ISNA(C388),C389,C388)</f>
        <v>#N/A</v>
      </c>
      <c r="D382" s="18" t="e">
        <f t="shared" ca="1" si="179"/>
        <v>#N/A</v>
      </c>
      <c r="E382" s="18" t="e">
        <f t="shared" ca="1" si="179"/>
        <v>#N/A</v>
      </c>
      <c r="F382" s="18" t="e">
        <f t="shared" ca="1" si="179"/>
        <v>#N/A</v>
      </c>
      <c r="G382" s="18" t="e">
        <f t="shared" ca="1" si="179"/>
        <v>#N/A</v>
      </c>
      <c r="H382" s="18" t="e">
        <f t="shared" ca="1" si="179"/>
        <v>#N/A</v>
      </c>
      <c r="I382" s="19"/>
    </row>
    <row r="383" spans="1:9" ht="9" customHeight="1" x14ac:dyDescent="0.3">
      <c r="C383" s="20" t="str">
        <f t="shared" ref="C383:H383" ca="1" si="180">IF(ISNA(C390),"B","W")</f>
        <v>B</v>
      </c>
      <c r="D383" s="21" t="str">
        <f t="shared" ca="1" si="180"/>
        <v>B</v>
      </c>
      <c r="E383" s="21" t="str">
        <f t="shared" ca="1" si="180"/>
        <v>B</v>
      </c>
      <c r="F383" s="21" t="str">
        <f t="shared" ca="1" si="180"/>
        <v>B</v>
      </c>
      <c r="G383" s="21" t="str">
        <f t="shared" ca="1" si="180"/>
        <v>B</v>
      </c>
      <c r="H383" s="21" t="str">
        <f t="shared" ca="1" si="180"/>
        <v>B</v>
      </c>
      <c r="I383" s="16"/>
    </row>
    <row r="384" spans="1:9" ht="15.5" thickBot="1" x14ac:dyDescent="0.35">
      <c r="B384" s="7" t="s">
        <v>24</v>
      </c>
      <c r="C384" s="22" t="e">
        <f t="shared" ref="C384:H384" ca="1" si="181">IF(ISNA(C390),C391,C390)</f>
        <v>#N/A</v>
      </c>
      <c r="D384" s="23" t="e">
        <f t="shared" ca="1" si="181"/>
        <v>#N/A</v>
      </c>
      <c r="E384" s="23" t="e">
        <f t="shared" ca="1" si="181"/>
        <v>#N/A</v>
      </c>
      <c r="F384" s="23" t="e">
        <f t="shared" ca="1" si="181"/>
        <v>#N/A</v>
      </c>
      <c r="G384" s="23" t="e">
        <f t="shared" ca="1" si="181"/>
        <v>#N/A</v>
      </c>
      <c r="H384" s="23" t="e">
        <f t="shared" ca="1" si="181"/>
        <v>#N/A</v>
      </c>
      <c r="I384" s="24"/>
    </row>
    <row r="385" spans="2:9" ht="18.649999999999999" customHeight="1" thickBot="1" x14ac:dyDescent="0.35">
      <c r="B385" s="7" t="s">
        <v>21</v>
      </c>
      <c r="C385" s="25"/>
      <c r="D385" s="26"/>
      <c r="E385" s="26"/>
      <c r="F385" s="26"/>
      <c r="G385" s="26"/>
      <c r="H385" s="26"/>
      <c r="I385" s="27"/>
    </row>
    <row r="386" spans="2:9" ht="5.15" hidden="1" customHeight="1" x14ac:dyDescent="0.3">
      <c r="B386" s="7">
        <v>1</v>
      </c>
      <c r="C386" s="28" t="e">
        <f ca="1">VLOOKUP(C378,OFFSET(Pairings!$D$2,($B386-1)*gamesPerRound,0,gamesPerRound,2),2,FALSE)</f>
        <v>#N/A</v>
      </c>
      <c r="D386" s="28" t="e">
        <f ca="1">VLOOKUP(D378,OFFSET(Pairings!$D$2,($B386-1)*gamesPerRound,0,gamesPerRound,2),2,FALSE)</f>
        <v>#N/A</v>
      </c>
      <c r="E386" s="28" t="e">
        <f ca="1">VLOOKUP(E378,OFFSET(Pairings!$D$2,($B386-1)*gamesPerRound,0,gamesPerRound,2),2,FALSE)</f>
        <v>#N/A</v>
      </c>
      <c r="F386" s="28" t="e">
        <f ca="1">VLOOKUP(F378,OFFSET(Pairings!$D$2,($B386-1)*gamesPerRound,0,gamesPerRound,2),2,FALSE)</f>
        <v>#N/A</v>
      </c>
      <c r="G386" s="28" t="e">
        <f ca="1">VLOOKUP(G378,OFFSET(Pairings!$D$2,($B386-1)*gamesPerRound,0,gamesPerRound,2),2,FALSE)</f>
        <v>#N/A</v>
      </c>
      <c r="H386" s="28" t="e">
        <f ca="1">VLOOKUP(H378,OFFSET(Pairings!$D$2,($B386-1)*gamesPerRound,0,gamesPerRound,2),2,FALSE)</f>
        <v>#N/A</v>
      </c>
    </row>
    <row r="387" spans="2:9" ht="5.15" hidden="1" customHeight="1" x14ac:dyDescent="0.3">
      <c r="B387" s="7">
        <v>1</v>
      </c>
      <c r="C387" s="28" t="e">
        <f ca="1">VLOOKUP(C378,OFFSET(Pairings!$E$2,($B387-1)*gamesPerRound,0,gamesPerRound,4),4,FALSE)</f>
        <v>#N/A</v>
      </c>
      <c r="D387" s="28" t="e">
        <f ca="1">VLOOKUP(D378,OFFSET(Pairings!$E$2,($B387-1)*gamesPerRound,0,gamesPerRound,4),4,FALSE)</f>
        <v>#N/A</v>
      </c>
      <c r="E387" s="28" t="e">
        <f ca="1">VLOOKUP(E378,OFFSET(Pairings!$E$2,($B387-1)*gamesPerRound,0,gamesPerRound,4),4,FALSE)</f>
        <v>#N/A</v>
      </c>
      <c r="F387" s="28" t="e">
        <f ca="1">VLOOKUP(F378,OFFSET(Pairings!$E$2,($B387-1)*gamesPerRound,0,gamesPerRound,4),4,FALSE)</f>
        <v>#N/A</v>
      </c>
      <c r="G387" s="28" t="e">
        <f ca="1">VLOOKUP(G378,OFFSET(Pairings!$E$2,($B387-1)*gamesPerRound,0,gamesPerRound,4),4,FALSE)</f>
        <v>#N/A</v>
      </c>
      <c r="H387" s="28" t="e">
        <f ca="1">VLOOKUP(H378,OFFSET(Pairings!$E$2,($B387-1)*gamesPerRound,0,gamesPerRound,4),4,FALSE)</f>
        <v>#N/A</v>
      </c>
    </row>
    <row r="388" spans="2:9" ht="5.15" hidden="1" customHeight="1" x14ac:dyDescent="0.3">
      <c r="B388" s="7">
        <v>2</v>
      </c>
      <c r="C388" s="28" t="e">
        <f ca="1">VLOOKUP(C378,OFFSET(Pairings!$D$2,($B388-1)*gamesPerRound,0,gamesPerRound,2),2,FALSE)</f>
        <v>#N/A</v>
      </c>
      <c r="D388" s="28" t="e">
        <f ca="1">VLOOKUP(D378,OFFSET(Pairings!$D$2,($B388-1)*gamesPerRound,0,gamesPerRound,2),2,FALSE)</f>
        <v>#N/A</v>
      </c>
      <c r="E388" s="28" t="e">
        <f ca="1">VLOOKUP(E378,OFFSET(Pairings!$D$2,($B388-1)*gamesPerRound,0,gamesPerRound,2),2,FALSE)</f>
        <v>#N/A</v>
      </c>
      <c r="F388" s="28" t="e">
        <f ca="1">VLOOKUP(F378,OFFSET(Pairings!$D$2,($B388-1)*gamesPerRound,0,gamesPerRound,2),2,FALSE)</f>
        <v>#N/A</v>
      </c>
      <c r="G388" s="28" t="e">
        <f ca="1">VLOOKUP(G378,OFFSET(Pairings!$D$2,($B388-1)*gamesPerRound,0,gamesPerRound,2),2,FALSE)</f>
        <v>#N/A</v>
      </c>
      <c r="H388" s="28" t="e">
        <f ca="1">VLOOKUP(H378,OFFSET(Pairings!$D$2,($B388-1)*gamesPerRound,0,gamesPerRound,2),2,FALSE)</f>
        <v>#N/A</v>
      </c>
    </row>
    <row r="389" spans="2:9" ht="5.15" hidden="1" customHeight="1" x14ac:dyDescent="0.3">
      <c r="B389" s="7">
        <v>2</v>
      </c>
      <c r="C389" s="28" t="e">
        <f ca="1">VLOOKUP(C378,OFFSET(Pairings!$E$2,($B389-1)*gamesPerRound,0,gamesPerRound,4),4,FALSE)</f>
        <v>#N/A</v>
      </c>
      <c r="D389" s="28" t="e">
        <f ca="1">VLOOKUP(D378,OFFSET(Pairings!$E$2,($B389-1)*gamesPerRound,0,gamesPerRound,4),4,FALSE)</f>
        <v>#N/A</v>
      </c>
      <c r="E389" s="28" t="e">
        <f ca="1">VLOOKUP(E378,OFFSET(Pairings!$E$2,($B389-1)*gamesPerRound,0,gamesPerRound,4),4,FALSE)</f>
        <v>#N/A</v>
      </c>
      <c r="F389" s="28" t="e">
        <f ca="1">VLOOKUP(F378,OFFSET(Pairings!$E$2,($B389-1)*gamesPerRound,0,gamesPerRound,4),4,FALSE)</f>
        <v>#N/A</v>
      </c>
      <c r="G389" s="28" t="e">
        <f ca="1">VLOOKUP(G378,OFFSET(Pairings!$E$2,($B389-1)*gamesPerRound,0,gamesPerRound,4),4,FALSE)</f>
        <v>#N/A</v>
      </c>
      <c r="H389" s="28" t="e">
        <f ca="1">VLOOKUP(H378,OFFSET(Pairings!$E$2,($B389-1)*gamesPerRound,0,gamesPerRound,4),4,FALSE)</f>
        <v>#N/A</v>
      </c>
    </row>
    <row r="390" spans="2:9" ht="5.15" hidden="1" customHeight="1" x14ac:dyDescent="0.3">
      <c r="B390" s="7">
        <v>3</v>
      </c>
      <c r="C390" s="28" t="e">
        <f ca="1">VLOOKUP(C378,OFFSET(Pairings!$D$2,($B390-1)*gamesPerRound,0,gamesPerRound,2),2,FALSE)</f>
        <v>#N/A</v>
      </c>
      <c r="D390" s="28" t="e">
        <f ca="1">VLOOKUP(D378,OFFSET(Pairings!$D$2,($B390-1)*gamesPerRound,0,gamesPerRound,2),2,FALSE)</f>
        <v>#N/A</v>
      </c>
      <c r="E390" s="28" t="e">
        <f ca="1">VLOOKUP(E378,OFFSET(Pairings!$D$2,($B390-1)*gamesPerRound,0,gamesPerRound,2),2,FALSE)</f>
        <v>#N/A</v>
      </c>
      <c r="F390" s="28" t="e">
        <f ca="1">VLOOKUP(F378,OFFSET(Pairings!$D$2,($B390-1)*gamesPerRound,0,gamesPerRound,2),2,FALSE)</f>
        <v>#N/A</v>
      </c>
      <c r="G390" s="28" t="e">
        <f ca="1">VLOOKUP(G378,OFFSET(Pairings!$D$2,($B390-1)*gamesPerRound,0,gamesPerRound,2),2,FALSE)</f>
        <v>#N/A</v>
      </c>
      <c r="H390" s="28" t="e">
        <f ca="1">VLOOKUP(H378,OFFSET(Pairings!$D$2,($B390-1)*gamesPerRound,0,gamesPerRound,2),2,FALSE)</f>
        <v>#N/A</v>
      </c>
    </row>
    <row r="391" spans="2:9" ht="5.15" hidden="1" customHeight="1" x14ac:dyDescent="0.3">
      <c r="B391" s="7">
        <v>3</v>
      </c>
      <c r="C391" s="28" t="e">
        <f ca="1">VLOOKUP(C378,OFFSET(Pairings!$E$2,($B391-1)*gamesPerRound,0,gamesPerRound,4),4,FALSE)</f>
        <v>#N/A</v>
      </c>
      <c r="D391" s="28" t="e">
        <f ca="1">VLOOKUP(D378,OFFSET(Pairings!$E$2,($B391-1)*gamesPerRound,0,gamesPerRound,4),4,FALSE)</f>
        <v>#N/A</v>
      </c>
      <c r="E391" s="28" t="e">
        <f ca="1">VLOOKUP(E378,OFFSET(Pairings!$E$2,($B391-1)*gamesPerRound,0,gamesPerRound,4),4,FALSE)</f>
        <v>#N/A</v>
      </c>
      <c r="F391" s="28" t="e">
        <f ca="1">VLOOKUP(F378,OFFSET(Pairings!$E$2,($B391-1)*gamesPerRound,0,gamesPerRound,4),4,FALSE)</f>
        <v>#N/A</v>
      </c>
      <c r="G391" s="28" t="e">
        <f ca="1">VLOOKUP(G378,OFFSET(Pairings!$E$2,($B391-1)*gamesPerRound,0,gamesPerRound,4),4,FALSE)</f>
        <v>#N/A</v>
      </c>
      <c r="H391" s="28" t="e">
        <f ca="1">VLOOKUP(H378,OFFSET(Pairings!$E$2,($B391-1)*gamesPerRound,0,gamesPerRound,4),4,FALSE)</f>
        <v>#N/A</v>
      </c>
    </row>
    <row r="392" spans="2:9" ht="18.649999999999999" customHeight="1" x14ac:dyDescent="0.3"/>
  </sheetData>
  <sheetProtection sheet="1" objects="1" scenarios="1" formatCells="0" formatColumns="0" formatRows="0" autoFilter="0"/>
  <phoneticPr fontId="9" type="noConversion"/>
  <conditionalFormatting sqref="C4:H4 C6:H6 C8:H8 C19:H19 C21:H21 C23:H23 C34:H34 C36:H36 C38:H38 C49:H49 C51:H51 C53:H53 C64:H64 C66:H66 C68:H68 C79:H79 C81:H81 C83:H83 C94:H94 C96:H96 C98:H98 C109:H109 C111:H111 C113:H113 C124:H124 C126:H126 C128:H128 C139:H139 C141:H141 C143:H143 C154:H154 C156:H156 C158:H158 C169:H169 C171:H171 C173:H173 C184:H184 C186:H186 C188:H188 C199:H199 C201:H201 C203:H203">
    <cfRule type="cellIs" dxfId="29" priority="26" stopIfTrue="1" operator="equal">
      <formula>"""B"""</formula>
    </cfRule>
  </conditionalFormatting>
  <conditionalFormatting sqref="C214:H214 C216:H216 C218:H218">
    <cfRule type="cellIs" dxfId="28" priority="23" stopIfTrue="1" operator="equal">
      <formula>"""B"""</formula>
    </cfRule>
  </conditionalFormatting>
  <conditionalFormatting sqref="C229:H229 C231:H231 C233:H233">
    <cfRule type="cellIs" dxfId="27" priority="21" stopIfTrue="1" operator="equal">
      <formula>"""B"""</formula>
    </cfRule>
  </conditionalFormatting>
  <conditionalFormatting sqref="C244:H244 C246:H246 C248:H248">
    <cfRule type="cellIs" dxfId="26" priority="19" stopIfTrue="1" operator="equal">
      <formula>"""B"""</formula>
    </cfRule>
  </conditionalFormatting>
  <conditionalFormatting sqref="C259:H259 C261:H261 C263:H263">
    <cfRule type="cellIs" dxfId="25" priority="17" stopIfTrue="1" operator="equal">
      <formula>"""B"""</formula>
    </cfRule>
  </conditionalFormatting>
  <conditionalFormatting sqref="C274:H274 C276:H276 C278:H278">
    <cfRule type="cellIs" dxfId="24" priority="15" stopIfTrue="1" operator="equal">
      <formula>"""B"""</formula>
    </cfRule>
  </conditionalFormatting>
  <conditionalFormatting sqref="C289:H289 C291:H291 C293:H293">
    <cfRule type="cellIs" dxfId="23" priority="13" stopIfTrue="1" operator="equal">
      <formula>"""B"""</formula>
    </cfRule>
  </conditionalFormatting>
  <conditionalFormatting sqref="C304:H304 C306:H306 C308:H308">
    <cfRule type="cellIs" dxfId="22" priority="11" stopIfTrue="1" operator="equal">
      <formula>"""B"""</formula>
    </cfRule>
  </conditionalFormatting>
  <conditionalFormatting sqref="C319:H319 C321:H321 C323:H323">
    <cfRule type="cellIs" dxfId="21" priority="9" stopIfTrue="1" operator="equal">
      <formula>"""B"""</formula>
    </cfRule>
  </conditionalFormatting>
  <conditionalFormatting sqref="C334:H334 C336:H336 C338:H338">
    <cfRule type="cellIs" dxfId="20" priority="7" stopIfTrue="1" operator="equal">
      <formula>"""B"""</formula>
    </cfRule>
  </conditionalFormatting>
  <conditionalFormatting sqref="C349:H349 C351:H351 C353:H353">
    <cfRule type="cellIs" dxfId="19" priority="5" stopIfTrue="1" operator="equal">
      <formula>"""B"""</formula>
    </cfRule>
  </conditionalFormatting>
  <conditionalFormatting sqref="C364:H364 C366:H366 C368:H368">
    <cfRule type="cellIs" dxfId="18" priority="3" stopIfTrue="1" operator="equal">
      <formula>"""B"""</formula>
    </cfRule>
  </conditionalFormatting>
  <conditionalFormatting sqref="C379:H379 C381:H381 C383:H383">
    <cfRule type="cellIs" dxfId="17" priority="1" stopIfTrue="1" operator="equal">
      <formula>"""B"""</formula>
    </cfRule>
  </conditionalFormatting>
  <conditionalFormatting sqref="D12:H12 D14:H14 D16:H16 D27:H27 D29:H29 D31:H31 D42:H42 D44:H44 D46:H46 D57:H57 D59:H59 D61:H61 D72:H72 D74:H74 D76:H76 D87:H87 D89:H89 D91:H91 D102:H102 D104:H104 D106:H106 D117:H117 D119:H119 D121:H121 D132:H132 D134:H134 D136:H136 D147:H147 D149:H149 D151:H151 D162:H162 D164:H164 D166:H166 D177:H177 D179:H179 D181:H181 D192:H192 D194:H194 D196:H196 D207:H207 D209:H209 D211:H211">
    <cfRule type="cellIs" dxfId="16" priority="25" stopIfTrue="1" operator="equal">
      <formula>NA()</formula>
    </cfRule>
  </conditionalFormatting>
  <conditionalFormatting sqref="D222:H222 D224:H224 D226:H226">
    <cfRule type="cellIs" dxfId="15" priority="24" stopIfTrue="1" operator="equal">
      <formula>NA()</formula>
    </cfRule>
  </conditionalFormatting>
  <conditionalFormatting sqref="D237:H237 D239:H239 D241:H241">
    <cfRule type="cellIs" dxfId="14" priority="22" stopIfTrue="1" operator="equal">
      <formula>NA()</formula>
    </cfRule>
  </conditionalFormatting>
  <conditionalFormatting sqref="D252:H252 D254:H254 D256:H256">
    <cfRule type="cellIs" dxfId="13" priority="20" stopIfTrue="1" operator="equal">
      <formula>NA()</formula>
    </cfRule>
  </conditionalFormatting>
  <conditionalFormatting sqref="D267:H267 D269:H269 D271:H271">
    <cfRule type="cellIs" dxfId="12" priority="18" stopIfTrue="1" operator="equal">
      <formula>NA()</formula>
    </cfRule>
  </conditionalFormatting>
  <conditionalFormatting sqref="D282:H282 D284:H284 D286:H286">
    <cfRule type="cellIs" dxfId="11" priority="16" stopIfTrue="1" operator="equal">
      <formula>NA()</formula>
    </cfRule>
  </conditionalFormatting>
  <conditionalFormatting sqref="D297:H297 D299:H299 D301:H301">
    <cfRule type="cellIs" dxfId="10" priority="14" stopIfTrue="1" operator="equal">
      <formula>NA()</formula>
    </cfRule>
  </conditionalFormatting>
  <conditionalFormatting sqref="D312:H312 D314:H314 D316:H316">
    <cfRule type="cellIs" dxfId="9" priority="12" stopIfTrue="1" operator="equal">
      <formula>NA()</formula>
    </cfRule>
  </conditionalFormatting>
  <conditionalFormatting sqref="D327:H327 D329:H329 D331:H331">
    <cfRule type="cellIs" dxfId="8" priority="10" stopIfTrue="1" operator="equal">
      <formula>NA()</formula>
    </cfRule>
  </conditionalFormatting>
  <conditionalFormatting sqref="D342:H342 D344:H344 D346:H346">
    <cfRule type="cellIs" dxfId="7" priority="8" stopIfTrue="1" operator="equal">
      <formula>NA()</formula>
    </cfRule>
  </conditionalFormatting>
  <conditionalFormatting sqref="D357:H357 D359:H359 D361:H361">
    <cfRule type="cellIs" dxfId="6" priority="6" stopIfTrue="1" operator="equal">
      <formula>NA()</formula>
    </cfRule>
  </conditionalFormatting>
  <conditionalFormatting sqref="D372:H372 D374:H374 D376:H376">
    <cfRule type="cellIs" dxfId="5" priority="4" stopIfTrue="1" operator="equal">
      <formula>NA()</formula>
    </cfRule>
  </conditionalFormatting>
  <conditionalFormatting sqref="D387:H387 D389:H389 D391:H391">
    <cfRule type="cellIs" dxfId="4" priority="2" stopIfTrue="1" operator="equal">
      <formula>NA()</formula>
    </cfRule>
  </conditionalFormatting>
  <pageMargins left="0.39370078740157483" right="0.82677165354330717" top="0.82677165354330717" bottom="0.82677165354330717" header="0.39370078740157483" footer="0.35433070866141736"/>
  <pageSetup paperSize="9" scale="98" firstPageNumber="0" fitToHeight="0" orientation="landscape" horizontalDpi="300" verticalDpi="300" r:id="rId1"/>
  <headerFooter alignWithMargins="0">
    <oddHeader>&amp;C&amp;"Swis721 BT,Regular"&amp;18Team Sheets Showing Pairings and Colours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P361"/>
  <sheetViews>
    <sheetView workbookViewId="0">
      <pane ySplit="1" topLeftCell="A2" activePane="bottomLeft" state="frozen"/>
      <selection pane="bottomLeft" activeCell="B2" sqref="B2"/>
    </sheetView>
  </sheetViews>
  <sheetFormatPr defaultColWidth="9.1796875" defaultRowHeight="13.5" x14ac:dyDescent="0.3"/>
  <cols>
    <col min="1" max="1" width="9.1796875" style="29"/>
    <col min="2" max="2" width="13.54296875" style="30" customWidth="1"/>
    <col min="3" max="3" width="9.7265625" style="30" bestFit="1" customWidth="1"/>
    <col min="4" max="5" width="9.1796875" style="29"/>
    <col min="6" max="7" width="9.7265625" style="29" customWidth="1"/>
    <col min="8" max="8" width="9.1796875" style="86"/>
    <col min="9" max="9" width="9.1796875" style="55"/>
    <col min="10" max="10" width="10.81640625" style="29" customWidth="1"/>
    <col min="11" max="11" width="9.1796875" style="28"/>
    <col min="12" max="12" width="11.453125" style="28" bestFit="1" customWidth="1"/>
    <col min="13" max="13" width="9.1796875" style="28"/>
    <col min="14" max="14" width="11.453125" style="28" bestFit="1" customWidth="1"/>
    <col min="15" max="15" width="9.1796875" style="28"/>
    <col min="16" max="16" width="11.26953125" style="28" customWidth="1"/>
    <col min="17" max="16384" width="9.1796875" style="28"/>
  </cols>
  <sheetData>
    <row r="1" spans="1:16" s="53" customFormat="1" ht="38.25" customHeight="1" x14ac:dyDescent="0.3">
      <c r="A1" s="50" t="str">
        <f>Pairings!B:B</f>
        <v>Round</v>
      </c>
      <c r="B1" s="56" t="s">
        <v>25</v>
      </c>
      <c r="C1" s="56" t="s">
        <v>158</v>
      </c>
      <c r="D1" s="50" t="s">
        <v>26</v>
      </c>
      <c r="E1" s="50" t="s">
        <v>27</v>
      </c>
      <c r="F1" s="57" t="s">
        <v>159</v>
      </c>
      <c r="G1" s="57" t="s">
        <v>160</v>
      </c>
      <c r="H1" s="86"/>
      <c r="I1" s="55" t="s">
        <v>22</v>
      </c>
      <c r="J1" s="120" t="str">
        <f ca="1">IF(COUNTIF(OFFSET($F$2,0,0,gamesPerRound,1),"&gt;-1")=gamesPerRound,"Complete","Incomplete")</f>
        <v>Incomplete</v>
      </c>
      <c r="K1" s="28" t="s">
        <v>23</v>
      </c>
      <c r="L1" s="120" t="str">
        <f ca="1">IF(COUNTIF(OFFSET($F$2,gamesPerRound,0,gamesPerRound,1),"&gt;-1")=gamesPerRound,"Complete","Incomplete")</f>
        <v>Incomplete</v>
      </c>
      <c r="M1" s="28" t="s">
        <v>24</v>
      </c>
      <c r="N1" s="120" t="str">
        <f ca="1">IF(COUNTIF(OFFSET($F$2,2*gamesPerRound,0,gamesPerRound,1),"&gt;-1")=gamesPerRound,"Complete","Incomplete")</f>
        <v>Incomplete</v>
      </c>
    </row>
    <row r="2" spans="1:16" x14ac:dyDescent="0.3">
      <c r="A2" s="29">
        <f>Pairings!B2</f>
        <v>1</v>
      </c>
      <c r="B2" s="68"/>
      <c r="C2" s="31"/>
      <c r="D2" s="29" t="str">
        <f ca="1">IF($B2&gt;0,VLOOKUP($B2,OFFSET(Pairings!$C$2,($A2-1)*gamesPerRound,0,gamesPerRound,3),2,FALSE),"")</f>
        <v/>
      </c>
      <c r="E2" s="29" t="str">
        <f ca="1">IF($B2&gt;0,VLOOKUP($B2,OFFSET(Pairings!$C$2,($A2-1)*gamesPerRound,0,gamesPerRound,3),3,FALSE),"")</f>
        <v/>
      </c>
      <c r="F2" s="29" t="str">
        <f t="shared" ref="F2:F65" si="0">IF(C2="","",IF(C2="n",0,IF(C2="d",0.5,C2)))</f>
        <v/>
      </c>
      <c r="G2" s="29" t="str">
        <f t="shared" ref="G2:G65" si="1">IF(C2="","",IF(C2="n",0,1-F2))</f>
        <v/>
      </c>
      <c r="H2" s="86" t="str">
        <f ca="1">IF(OR(MOD(ROW(B2)-1,gamesPerRound)=1,B2="",ISNA(MATCH(B2,OFFSET($B$1,1+($A2-1)*gamesPerRound,0):B1,0))),"","duplicate result")</f>
        <v/>
      </c>
      <c r="L2" s="29"/>
    </row>
    <row r="3" spans="1:16" x14ac:dyDescent="0.3">
      <c r="A3" s="29">
        <f>Pairings!B3</f>
        <v>1</v>
      </c>
      <c r="B3" s="68"/>
      <c r="C3" s="31"/>
      <c r="D3" s="29" t="str">
        <f ca="1">IF($B3&gt;0,VLOOKUP($B3,OFFSET(Pairings!$C$2,($A3-1)*gamesPerRound,0,gamesPerRound,3),2,FALSE),"")</f>
        <v/>
      </c>
      <c r="E3" s="29" t="str">
        <f ca="1">IF($B3&gt;0,VLOOKUP($B3,OFFSET(Pairings!$C$2,($A3-1)*gamesPerRound,0,gamesPerRound,3),3,FALSE),"")</f>
        <v/>
      </c>
      <c r="F3" s="29" t="str">
        <f t="shared" si="0"/>
        <v/>
      </c>
      <c r="G3" s="29" t="str">
        <f t="shared" si="1"/>
        <v/>
      </c>
      <c r="H3" s="86" t="str">
        <f ca="1">IF(OR(MOD(ROW(B3)-1,gamesPerRound)=1,B3="",ISNA(MATCH(B3,OFFSET($B$1,1+($A3-1)*gamesPerRound,0):B2,0))),"","duplicate result")</f>
        <v/>
      </c>
      <c r="I3" s="104">
        <v>1</v>
      </c>
      <c r="J3" s="121" t="s">
        <v>222</v>
      </c>
      <c r="K3" s="121"/>
      <c r="L3" s="118" t="s">
        <v>44</v>
      </c>
    </row>
    <row r="4" spans="1:16" x14ac:dyDescent="0.3">
      <c r="A4" s="29">
        <f>Pairings!B4</f>
        <v>1</v>
      </c>
      <c r="B4" s="68"/>
      <c r="C4" s="31"/>
      <c r="D4" s="29" t="str">
        <f ca="1">IF($B4&gt;0,VLOOKUP($B4,OFFSET(Pairings!$C$2,($A4-1)*gamesPerRound,0,gamesPerRound,3),2,FALSE),"")</f>
        <v/>
      </c>
      <c r="E4" s="29" t="str">
        <f ca="1">IF($B4&gt;0,VLOOKUP($B4,OFFSET(Pairings!$C$2,($A4-1)*gamesPerRound,0,gamesPerRound,3),3,FALSE),"")</f>
        <v/>
      </c>
      <c r="F4" s="29" t="str">
        <f t="shared" si="0"/>
        <v/>
      </c>
      <c r="G4" s="29" t="str">
        <f t="shared" si="1"/>
        <v/>
      </c>
      <c r="H4" s="86" t="str">
        <f ca="1">IF(OR(MOD(ROW(B4)-1,gamesPerRound)=1,B4="",ISNA(MATCH(B4,OFFSET($B$1,1+($A4-1)*gamesPerRound,0):B3,0))),"","duplicate result")</f>
        <v/>
      </c>
      <c r="I4" s="105" t="s">
        <v>28</v>
      </c>
      <c r="J4" s="28" t="s">
        <v>223</v>
      </c>
      <c r="L4" s="119" t="s">
        <v>540</v>
      </c>
    </row>
    <row r="5" spans="1:16" x14ac:dyDescent="0.3">
      <c r="A5" s="29">
        <f>Pairings!B5</f>
        <v>1</v>
      </c>
      <c r="B5" s="68"/>
      <c r="C5" s="31"/>
      <c r="D5" s="29" t="str">
        <f ca="1">IF($B5&gt;0,VLOOKUP($B5,OFFSET(Pairings!$C$2,($A5-1)*gamesPerRound,0,gamesPerRound,3),2,FALSE),"")</f>
        <v/>
      </c>
      <c r="E5" s="29" t="str">
        <f ca="1">IF($B5&gt;0,VLOOKUP($B5,OFFSET(Pairings!$C$2,($A5-1)*gamesPerRound,0,gamesPerRound,3),3,FALSE),"")</f>
        <v/>
      </c>
      <c r="F5" s="29" t="str">
        <f t="shared" si="0"/>
        <v/>
      </c>
      <c r="G5" s="29" t="str">
        <f t="shared" si="1"/>
        <v/>
      </c>
      <c r="H5" s="86" t="str">
        <f ca="1">IF(OR(MOD(ROW(B5)-1,gamesPerRound)=1,B5="",ISNA(MATCH(B5,OFFSET($B$1,1+($A5-1)*gamesPerRound,0):B4,0))),"","duplicate result")</f>
        <v/>
      </c>
      <c r="I5" s="105">
        <v>0</v>
      </c>
      <c r="J5" s="28" t="s">
        <v>224</v>
      </c>
      <c r="L5" s="119" t="s">
        <v>33</v>
      </c>
    </row>
    <row r="6" spans="1:16" x14ac:dyDescent="0.3">
      <c r="A6" s="29">
        <v>1</v>
      </c>
      <c r="B6" s="68"/>
      <c r="C6" s="31"/>
      <c r="D6" s="29" t="str">
        <f ca="1">IF($B6&gt;0,VLOOKUP($B6,OFFSET(Pairings!$C$2,($A6-1)*gamesPerRound,0,gamesPerRound,3),2,FALSE),"")</f>
        <v/>
      </c>
      <c r="E6" s="29" t="str">
        <f ca="1">IF($B6&gt;0,VLOOKUP($B6,OFFSET(Pairings!$C$2,($A6-1)*gamesPerRound,0,gamesPerRound,3),3,FALSE),"")</f>
        <v/>
      </c>
      <c r="F6" s="29" t="str">
        <f t="shared" si="0"/>
        <v/>
      </c>
      <c r="G6" s="29" t="str">
        <f t="shared" si="1"/>
        <v/>
      </c>
      <c r="H6" s="86" t="str">
        <f ca="1">IF(OR(MOD(ROW(B6)-1,gamesPerRound)=1,B6="",ISNA(MATCH(B6,OFFSET($B$1,1+($A6-1)*gamesPerRound,0):B5,0))),"","duplicate result")</f>
        <v/>
      </c>
      <c r="I6" s="123" t="s">
        <v>221</v>
      </c>
      <c r="J6" s="122" t="s">
        <v>225</v>
      </c>
      <c r="K6" s="122"/>
      <c r="L6" s="124" t="s">
        <v>541</v>
      </c>
      <c r="P6" s="54"/>
    </row>
    <row r="7" spans="1:16" x14ac:dyDescent="0.3">
      <c r="A7" s="29">
        <v>1</v>
      </c>
      <c r="B7" s="68"/>
      <c r="C7" s="31"/>
      <c r="D7" s="29" t="str">
        <f ca="1">IF($B7&gt;0,VLOOKUP($B7,OFFSET(Pairings!$C$2,($A7-1)*gamesPerRound,0,gamesPerRound,3),2,FALSE),"")</f>
        <v/>
      </c>
      <c r="E7" s="29" t="str">
        <f ca="1">IF($B7&gt;0,VLOOKUP($B7,OFFSET(Pairings!$C$2,($A7-1)*gamesPerRound,0,gamesPerRound,3),3,FALSE),"")</f>
        <v/>
      </c>
      <c r="F7" s="29" t="str">
        <f t="shared" si="0"/>
        <v/>
      </c>
      <c r="G7" s="29" t="str">
        <f t="shared" si="1"/>
        <v/>
      </c>
      <c r="H7" s="86" t="str">
        <f ca="1">IF(OR(MOD(ROW(B7)-1,gamesPerRound)=1,B7="",ISNA(MATCH(B7,OFFSET($B$1,1+($A7-1)*gamesPerRound,0):B6,0))),"","duplicate result")</f>
        <v/>
      </c>
      <c r="P7" s="69"/>
    </row>
    <row r="8" spans="1:16" x14ac:dyDescent="0.3">
      <c r="A8" s="29">
        <v>1</v>
      </c>
      <c r="B8" s="68"/>
      <c r="C8" s="31"/>
      <c r="D8" s="29" t="str">
        <f ca="1">IF($B8&gt;0,VLOOKUP($B8,OFFSET(Pairings!$C$2,($A8-1)*gamesPerRound,0,gamesPerRound,3),2,FALSE),"")</f>
        <v/>
      </c>
      <c r="E8" s="29" t="str">
        <f ca="1">IF($B8&gt;0,VLOOKUP($B8,OFFSET(Pairings!$C$2,($A8-1)*gamesPerRound,0,gamesPerRound,3),3,FALSE),"")</f>
        <v/>
      </c>
      <c r="F8" s="29" t="str">
        <f t="shared" si="0"/>
        <v/>
      </c>
      <c r="G8" s="29" t="str">
        <f t="shared" si="1"/>
        <v/>
      </c>
      <c r="H8" s="86" t="str">
        <f ca="1">IF(OR(MOD(ROW(B8)-1,gamesPerRound)=1,B8="",ISNA(MATCH(B8,OFFSET($B$1,1+($A8-1)*gamesPerRound,0):B7,0))),"","duplicate result")</f>
        <v/>
      </c>
    </row>
    <row r="9" spans="1:16" x14ac:dyDescent="0.3">
      <c r="A9" s="29">
        <f>Pairings!B6</f>
        <v>1</v>
      </c>
      <c r="B9" s="68"/>
      <c r="C9" s="31"/>
      <c r="D9" s="29" t="str">
        <f ca="1">IF($B9&gt;0,VLOOKUP($B9,OFFSET(Pairings!$C$2,($A9-1)*gamesPerRound,0,gamesPerRound,3),2,FALSE),"")</f>
        <v/>
      </c>
      <c r="E9" s="29" t="str">
        <f ca="1">IF($B9&gt;0,VLOOKUP($B9,OFFSET(Pairings!$C$2,($A9-1)*gamesPerRound,0,gamesPerRound,3),3,FALSE),"")</f>
        <v/>
      </c>
      <c r="F9" s="29" t="str">
        <f t="shared" si="0"/>
        <v/>
      </c>
      <c r="G9" s="29" t="str">
        <f t="shared" si="1"/>
        <v/>
      </c>
      <c r="H9" s="86" t="str">
        <f ca="1">IF(OR(MOD(ROW(B9)-1,gamesPerRound)=1,B9="",ISNA(MATCH(B9,OFFSET($B$1,1+($A9-1)*gamesPerRound,0):B8,0))),"","duplicate result")</f>
        <v/>
      </c>
      <c r="P9" s="54"/>
    </row>
    <row r="10" spans="1:16" x14ac:dyDescent="0.3">
      <c r="A10" s="29">
        <f>Pairings!B10</f>
        <v>1</v>
      </c>
      <c r="B10" s="68"/>
      <c r="C10" s="31"/>
      <c r="D10" s="29" t="str">
        <f ca="1">IF($B10&gt;0,VLOOKUP($B10,OFFSET(Pairings!$C$2,($A10-1)*gamesPerRound,0,gamesPerRound,3),2,FALSE),"")</f>
        <v/>
      </c>
      <c r="E10" s="29" t="str">
        <f ca="1">IF($B10&gt;0,VLOOKUP($B10,OFFSET(Pairings!$C$2,($A10-1)*gamesPerRound,0,gamesPerRound,3),3,FALSE),"")</f>
        <v/>
      </c>
      <c r="F10" s="29" t="str">
        <f t="shared" si="0"/>
        <v/>
      </c>
      <c r="G10" s="29" t="str">
        <f t="shared" si="1"/>
        <v/>
      </c>
      <c r="H10" s="86" t="str">
        <f ca="1">IF(OR(MOD(ROW(B10)-1,gamesPerRound)=1,B10="",ISNA(MATCH(B10,OFFSET($B$1,1+($A10-1)*gamesPerRound,0):B9,0))),"","duplicate result")</f>
        <v/>
      </c>
    </row>
    <row r="11" spans="1:16" x14ac:dyDescent="0.3">
      <c r="A11" s="29">
        <f>Pairings!B11</f>
        <v>1</v>
      </c>
      <c r="B11" s="68"/>
      <c r="C11" s="31"/>
      <c r="D11" s="29" t="str">
        <f ca="1">IF($B11&gt;0,VLOOKUP($B11,OFFSET(Pairings!$C$2,($A11-1)*gamesPerRound,0,gamesPerRound,3),2,FALSE),"")</f>
        <v/>
      </c>
      <c r="E11" s="29" t="str">
        <f ca="1">IF($B11&gt;0,VLOOKUP($B11,OFFSET(Pairings!$C$2,($A11-1)*gamesPerRound,0,gamesPerRound,3),3,FALSE),"")</f>
        <v/>
      </c>
      <c r="F11" s="29" t="str">
        <f t="shared" si="0"/>
        <v/>
      </c>
      <c r="G11" s="29" t="str">
        <f t="shared" si="1"/>
        <v/>
      </c>
      <c r="H11" s="86" t="str">
        <f ca="1">IF(OR(MOD(ROW(B11)-1,gamesPerRound)=1,B11="",ISNA(MATCH(B11,OFFSET($B$1,1+($A11-1)*gamesPerRound,0):B10,0))),"","duplicate result")</f>
        <v/>
      </c>
    </row>
    <row r="12" spans="1:16" x14ac:dyDescent="0.3">
      <c r="A12" s="29">
        <f>Pairings!B12</f>
        <v>1</v>
      </c>
      <c r="B12" s="68"/>
      <c r="C12" s="31"/>
      <c r="D12" s="29" t="str">
        <f ca="1">IF($B12&gt;0,VLOOKUP($B12,OFFSET(Pairings!$C$2,($A12-1)*gamesPerRound,0,gamesPerRound,3),2,FALSE),"")</f>
        <v/>
      </c>
      <c r="E12" s="29" t="str">
        <f ca="1">IF($B12&gt;0,VLOOKUP($B12,OFFSET(Pairings!$C$2,($A12-1)*gamesPerRound,0,gamesPerRound,3),3,FALSE),"")</f>
        <v/>
      </c>
      <c r="F12" s="29" t="str">
        <f t="shared" si="0"/>
        <v/>
      </c>
      <c r="G12" s="29" t="str">
        <f t="shared" si="1"/>
        <v/>
      </c>
      <c r="H12" s="86" t="str">
        <f ca="1">IF(OR(MOD(ROW(B12)-1,gamesPerRound)=1,B12="",ISNA(MATCH(B12,OFFSET($B$1,1+($A12-1)*gamesPerRound,0):B11,0))),"","duplicate result")</f>
        <v/>
      </c>
    </row>
    <row r="13" spans="1:16" x14ac:dyDescent="0.3">
      <c r="A13" s="29">
        <f>Pairings!B13</f>
        <v>1</v>
      </c>
      <c r="B13" s="68"/>
      <c r="C13" s="31"/>
      <c r="D13" s="29" t="str">
        <f ca="1">IF($B13&gt;0,VLOOKUP($B13,OFFSET(Pairings!$C$2,($A13-1)*gamesPerRound,0,gamesPerRound,3),2,FALSE),"")</f>
        <v/>
      </c>
      <c r="E13" s="29" t="str">
        <f ca="1">IF($B13&gt;0,VLOOKUP($B13,OFFSET(Pairings!$C$2,($A13-1)*gamesPerRound,0,gamesPerRound,3),3,FALSE),"")</f>
        <v/>
      </c>
      <c r="F13" s="29" t="str">
        <f t="shared" si="0"/>
        <v/>
      </c>
      <c r="G13" s="29" t="str">
        <f t="shared" si="1"/>
        <v/>
      </c>
      <c r="H13" s="86" t="str">
        <f ca="1">IF(OR(MOD(ROW(B13)-1,gamesPerRound)=1,B13="",ISNA(MATCH(B13,OFFSET($B$1,1+($A13-1)*gamesPerRound,0):B12,0))),"","duplicate result")</f>
        <v/>
      </c>
    </row>
    <row r="14" spans="1:16" x14ac:dyDescent="0.3">
      <c r="A14" s="29">
        <f>Pairings!B14</f>
        <v>1</v>
      </c>
      <c r="B14" s="68"/>
      <c r="C14" s="31"/>
      <c r="D14" s="29" t="str">
        <f ca="1">IF($B14&gt;0,VLOOKUP($B14,OFFSET(Pairings!$C$2,($A14-1)*gamesPerRound,0,gamesPerRound,3),2,FALSE),"")</f>
        <v/>
      </c>
      <c r="E14" s="29" t="str">
        <f ca="1">IF($B14&gt;0,VLOOKUP($B14,OFFSET(Pairings!$C$2,($A14-1)*gamesPerRound,0,gamesPerRound,3),3,FALSE),"")</f>
        <v/>
      </c>
      <c r="F14" s="29" t="str">
        <f t="shared" si="0"/>
        <v/>
      </c>
      <c r="G14" s="29" t="str">
        <f t="shared" si="1"/>
        <v/>
      </c>
      <c r="H14" s="86" t="str">
        <f ca="1">IF(OR(MOD(ROW(B14)-1,gamesPerRound)=1,B14="",ISNA(MATCH(B14,OFFSET($B$1,1+($A14-1)*gamesPerRound,0):B13,0))),"","duplicate result")</f>
        <v/>
      </c>
    </row>
    <row r="15" spans="1:16" x14ac:dyDescent="0.3">
      <c r="A15" s="29">
        <f>Pairings!B15</f>
        <v>1</v>
      </c>
      <c r="B15" s="68"/>
      <c r="C15" s="31"/>
      <c r="D15" s="29" t="str">
        <f ca="1">IF($B15&gt;0,VLOOKUP($B15,OFFSET(Pairings!$C$2,($A15-1)*gamesPerRound,0,gamesPerRound,3),2,FALSE),"")</f>
        <v/>
      </c>
      <c r="E15" s="29" t="str">
        <f ca="1">IF($B15&gt;0,VLOOKUP($B15,OFFSET(Pairings!$C$2,($A15-1)*gamesPerRound,0,gamesPerRound,3),3,FALSE),"")</f>
        <v/>
      </c>
      <c r="F15" s="29" t="str">
        <f t="shared" si="0"/>
        <v/>
      </c>
      <c r="G15" s="29" t="str">
        <f t="shared" si="1"/>
        <v/>
      </c>
      <c r="H15" s="86" t="str">
        <f ca="1">IF(OR(MOD(ROW(B15)-1,gamesPerRound)=1,B15="",ISNA(MATCH(B15,OFFSET($B$1,1+($A15-1)*gamesPerRound,0):B14,0))),"","duplicate result")</f>
        <v/>
      </c>
    </row>
    <row r="16" spans="1:16" x14ac:dyDescent="0.3">
      <c r="A16" s="29">
        <f>Pairings!B16</f>
        <v>1</v>
      </c>
      <c r="B16" s="68"/>
      <c r="C16" s="31"/>
      <c r="D16" s="29" t="str">
        <f ca="1">IF($B16&gt;0,VLOOKUP($B16,OFFSET(Pairings!$C$2,($A16-1)*gamesPerRound,0,gamesPerRound,3),2,FALSE),"")</f>
        <v/>
      </c>
      <c r="E16" s="29" t="str">
        <f ca="1">IF($B16&gt;0,VLOOKUP($B16,OFFSET(Pairings!$C$2,($A16-1)*gamesPerRound,0,gamesPerRound,3),3,FALSE),"")</f>
        <v/>
      </c>
      <c r="F16" s="29" t="str">
        <f t="shared" si="0"/>
        <v/>
      </c>
      <c r="G16" s="29" t="str">
        <f t="shared" si="1"/>
        <v/>
      </c>
      <c r="H16" s="86" t="str">
        <f ca="1">IF(OR(MOD(ROW(B16)-1,gamesPerRound)=1,B16="",ISNA(MATCH(B16,OFFSET($B$1,1+($A16-1)*gamesPerRound,0):B15,0))),"","duplicate result")</f>
        <v/>
      </c>
    </row>
    <row r="17" spans="1:8" x14ac:dyDescent="0.3">
      <c r="A17" s="29">
        <f>Pairings!B17</f>
        <v>1</v>
      </c>
      <c r="B17" s="68"/>
      <c r="C17" s="31"/>
      <c r="D17" s="29" t="str">
        <f ca="1">IF($B17&gt;0,VLOOKUP($B17,OFFSET(Pairings!$C$2,($A17-1)*gamesPerRound,0,gamesPerRound,3),2,FALSE),"")</f>
        <v/>
      </c>
      <c r="E17" s="29" t="str">
        <f ca="1">IF($B17&gt;0,VLOOKUP($B17,OFFSET(Pairings!$C$2,($A17-1)*gamesPerRound,0,gamesPerRound,3),3,FALSE),"")</f>
        <v/>
      </c>
      <c r="F17" s="29" t="str">
        <f t="shared" si="0"/>
        <v/>
      </c>
      <c r="G17" s="29" t="str">
        <f t="shared" si="1"/>
        <v/>
      </c>
      <c r="H17" s="86" t="str">
        <f ca="1">IF(OR(MOD(ROW(B17)-1,gamesPerRound)=1,B17="",ISNA(MATCH(B17,OFFSET($B$1,1+($A17-1)*gamesPerRound,0):B16,0))),"","duplicate result")</f>
        <v/>
      </c>
    </row>
    <row r="18" spans="1:8" x14ac:dyDescent="0.3">
      <c r="A18" s="29">
        <f>Pairings!B18</f>
        <v>1</v>
      </c>
      <c r="B18" s="68"/>
      <c r="C18" s="31"/>
      <c r="D18" s="29" t="str">
        <f ca="1">IF($B18&gt;0,VLOOKUP($B18,OFFSET(Pairings!$C$2,($A18-1)*gamesPerRound,0,gamesPerRound,3),2,FALSE),"")</f>
        <v/>
      </c>
      <c r="E18" s="29" t="str">
        <f ca="1">IF($B18&gt;0,VLOOKUP($B18,OFFSET(Pairings!$C$2,($A18-1)*gamesPerRound,0,gamesPerRound,3),3,FALSE),"")</f>
        <v/>
      </c>
      <c r="F18" s="29" t="str">
        <f t="shared" si="0"/>
        <v/>
      </c>
      <c r="G18" s="29" t="str">
        <f t="shared" si="1"/>
        <v/>
      </c>
      <c r="H18" s="86" t="str">
        <f ca="1">IF(OR(MOD(ROW(B18)-1,gamesPerRound)=1,B18="",ISNA(MATCH(B18,OFFSET($B$1,1+($A18-1)*gamesPerRound,0):B17,0))),"","duplicate result")</f>
        <v/>
      </c>
    </row>
    <row r="19" spans="1:8" x14ac:dyDescent="0.3">
      <c r="A19" s="29">
        <f>Pairings!B19</f>
        <v>1</v>
      </c>
      <c r="B19" s="68"/>
      <c r="C19" s="31"/>
      <c r="D19" s="29" t="str">
        <f ca="1">IF($B19&gt;0,VLOOKUP($B19,OFFSET(Pairings!$C$2,($A19-1)*gamesPerRound,0,gamesPerRound,3),2,FALSE),"")</f>
        <v/>
      </c>
      <c r="E19" s="29" t="str">
        <f ca="1">IF($B19&gt;0,VLOOKUP($B19,OFFSET(Pairings!$C$2,($A19-1)*gamesPerRound,0,gamesPerRound,3),3,FALSE),"")</f>
        <v/>
      </c>
      <c r="F19" s="29" t="str">
        <f t="shared" si="0"/>
        <v/>
      </c>
      <c r="G19" s="29" t="str">
        <f t="shared" si="1"/>
        <v/>
      </c>
      <c r="H19" s="86" t="str">
        <f ca="1">IF(OR(MOD(ROW(B19)-1,gamesPerRound)=1,B19="",ISNA(MATCH(B19,OFFSET($B$1,1+($A19-1)*gamesPerRound,0):B18,0))),"","duplicate result")</f>
        <v/>
      </c>
    </row>
    <row r="20" spans="1:8" x14ac:dyDescent="0.3">
      <c r="A20" s="29">
        <f>Pairings!B20</f>
        <v>2</v>
      </c>
      <c r="B20" s="68"/>
      <c r="C20" s="31"/>
      <c r="D20" s="29" t="str">
        <f ca="1">IF($B20&gt;0,VLOOKUP($B20,OFFSET(Pairings!$C$2,($A20-1)*gamesPerRound,0,gamesPerRound,3),2,FALSE),"")</f>
        <v/>
      </c>
      <c r="E20" s="29" t="str">
        <f ca="1">IF($B20&gt;0,VLOOKUP($B20,OFFSET(Pairings!$C$2,($A20-1)*gamesPerRound,0,gamesPerRound,3),3,FALSE),"")</f>
        <v/>
      </c>
      <c r="F20" s="29" t="str">
        <f t="shared" si="0"/>
        <v/>
      </c>
      <c r="G20" s="29" t="str">
        <f t="shared" si="1"/>
        <v/>
      </c>
      <c r="H20" s="86" t="str">
        <f ca="1">IF(OR(MOD(ROW(B20)-1,gamesPerRound)=1,B20="",ISNA(MATCH(B20,OFFSET($B$1,1+($A20-1)*gamesPerRound,0):B19,0))),"","duplicate result")</f>
        <v/>
      </c>
    </row>
    <row r="21" spans="1:8" x14ac:dyDescent="0.3">
      <c r="A21" s="29">
        <f>Pairings!B21</f>
        <v>2</v>
      </c>
      <c r="B21" s="68"/>
      <c r="C21" s="31"/>
      <c r="D21" s="29" t="str">
        <f ca="1">IF($B21&gt;0,VLOOKUP($B21,OFFSET(Pairings!$C$2,($A21-1)*gamesPerRound,0,gamesPerRound,3),2,FALSE),"")</f>
        <v/>
      </c>
      <c r="E21" s="29" t="str">
        <f ca="1">IF($B21&gt;0,VLOOKUP($B21,OFFSET(Pairings!$C$2,($A21-1)*gamesPerRound,0,gamesPerRound,3),3,FALSE),"")</f>
        <v/>
      </c>
      <c r="F21" s="29" t="str">
        <f t="shared" si="0"/>
        <v/>
      </c>
      <c r="G21" s="29" t="str">
        <f t="shared" si="1"/>
        <v/>
      </c>
      <c r="H21" s="86" t="str">
        <f ca="1">IF(OR(MOD(ROW(B21)-1,gamesPerRound)=1,B21="",ISNA(MATCH(B21,OFFSET($B$1,1+($A21-1)*gamesPerRound,0):B20,0))),"","duplicate result")</f>
        <v/>
      </c>
    </row>
    <row r="22" spans="1:8" x14ac:dyDescent="0.3">
      <c r="A22" s="29">
        <f>Pairings!B22</f>
        <v>2</v>
      </c>
      <c r="B22" s="68"/>
      <c r="C22" s="31"/>
      <c r="D22" s="29" t="str">
        <f ca="1">IF($B22&gt;0,VLOOKUP($B22,OFFSET(Pairings!$C$2,($A22-1)*gamesPerRound,0,gamesPerRound,3),2,FALSE),"")</f>
        <v/>
      </c>
      <c r="E22" s="29" t="str">
        <f ca="1">IF($B22&gt;0,VLOOKUP($B22,OFFSET(Pairings!$C$2,($A22-1)*gamesPerRound,0,gamesPerRound,3),3,FALSE),"")</f>
        <v/>
      </c>
      <c r="F22" s="29" t="str">
        <f t="shared" si="0"/>
        <v/>
      </c>
      <c r="G22" s="29" t="str">
        <f t="shared" si="1"/>
        <v/>
      </c>
      <c r="H22" s="86" t="str">
        <f ca="1">IF(OR(MOD(ROW(B22)-1,gamesPerRound)=1,B22="",ISNA(MATCH(B22,OFFSET($B$1,1+($A22-1)*gamesPerRound,0):B21,0))),"","duplicate result")</f>
        <v/>
      </c>
    </row>
    <row r="23" spans="1:8" x14ac:dyDescent="0.3">
      <c r="A23" s="29">
        <f>Pairings!B23</f>
        <v>2</v>
      </c>
      <c r="B23" s="68"/>
      <c r="C23" s="31"/>
      <c r="D23" s="29" t="str">
        <f ca="1">IF($B23&gt;0,VLOOKUP($B23,OFFSET(Pairings!$C$2,($A23-1)*gamesPerRound,0,gamesPerRound,3),2,FALSE),"")</f>
        <v/>
      </c>
      <c r="E23" s="29" t="str">
        <f ca="1">IF($B23&gt;0,VLOOKUP($B23,OFFSET(Pairings!$C$2,($A23-1)*gamesPerRound,0,gamesPerRound,3),3,FALSE),"")</f>
        <v/>
      </c>
      <c r="F23" s="29" t="str">
        <f t="shared" si="0"/>
        <v/>
      </c>
      <c r="G23" s="29" t="str">
        <f t="shared" si="1"/>
        <v/>
      </c>
      <c r="H23" s="86" t="str">
        <f ca="1">IF(OR(MOD(ROW(B23)-1,gamesPerRound)=1,B23="",ISNA(MATCH(B23,OFFSET($B$1,1+($A23-1)*gamesPerRound,0):B22,0))),"","duplicate result")</f>
        <v/>
      </c>
    </row>
    <row r="24" spans="1:8" x14ac:dyDescent="0.3">
      <c r="A24" s="29">
        <f>Pairings!B24</f>
        <v>2</v>
      </c>
      <c r="B24" s="68"/>
      <c r="C24" s="31"/>
      <c r="D24" s="29" t="str">
        <f ca="1">IF($B24&gt;0,VLOOKUP($B24,OFFSET(Pairings!$C$2,($A24-1)*gamesPerRound,0,gamesPerRound,3),2,FALSE),"")</f>
        <v/>
      </c>
      <c r="E24" s="29" t="str">
        <f ca="1">IF($B24&gt;0,VLOOKUP($B24,OFFSET(Pairings!$C$2,($A24-1)*gamesPerRound,0,gamesPerRound,3),3,FALSE),"")</f>
        <v/>
      </c>
      <c r="F24" s="29" t="str">
        <f t="shared" si="0"/>
        <v/>
      </c>
      <c r="G24" s="29" t="str">
        <f t="shared" si="1"/>
        <v/>
      </c>
      <c r="H24" s="86" t="str">
        <f ca="1">IF(OR(MOD(ROW(B24)-1,gamesPerRound)=1,B24="",ISNA(MATCH(B24,OFFSET($B$1,1+($A24-1)*gamesPerRound,0):B23,0))),"","duplicate result")</f>
        <v/>
      </c>
    </row>
    <row r="25" spans="1:8" x14ac:dyDescent="0.3">
      <c r="A25" s="29">
        <f>Pairings!B25</f>
        <v>2</v>
      </c>
      <c r="B25" s="68"/>
      <c r="C25" s="31"/>
      <c r="D25" s="29" t="str">
        <f ca="1">IF($B25&gt;0,VLOOKUP($B25,OFFSET(Pairings!$C$2,($A25-1)*gamesPerRound,0,gamesPerRound,3),2,FALSE),"")</f>
        <v/>
      </c>
      <c r="E25" s="29" t="str">
        <f ca="1">IF($B25&gt;0,VLOOKUP($B25,OFFSET(Pairings!$C$2,($A25-1)*gamesPerRound,0,gamesPerRound,3),3,FALSE),"")</f>
        <v/>
      </c>
      <c r="F25" s="29" t="str">
        <f t="shared" si="0"/>
        <v/>
      </c>
      <c r="G25" s="29" t="str">
        <f t="shared" si="1"/>
        <v/>
      </c>
      <c r="H25" s="86" t="str">
        <f ca="1">IF(OR(MOD(ROW(B25)-1,gamesPerRound)=1,B25="",ISNA(MATCH(B25,OFFSET($B$1,1+($A25-1)*gamesPerRound,0):B24,0))),"","duplicate result")</f>
        <v/>
      </c>
    </row>
    <row r="26" spans="1:8" x14ac:dyDescent="0.3">
      <c r="A26" s="29">
        <f>Pairings!B26</f>
        <v>2</v>
      </c>
      <c r="B26" s="68"/>
      <c r="C26" s="31"/>
      <c r="D26" s="29" t="str">
        <f ca="1">IF($B26&gt;0,VLOOKUP($B26,OFFSET(Pairings!$C$2,($A26-1)*gamesPerRound,0,gamesPerRound,3),2,FALSE),"")</f>
        <v/>
      </c>
      <c r="E26" s="29" t="str">
        <f ca="1">IF($B26&gt;0,VLOOKUP($B26,OFFSET(Pairings!$C$2,($A26-1)*gamesPerRound,0,gamesPerRound,3),3,FALSE),"")</f>
        <v/>
      </c>
      <c r="F26" s="29" t="str">
        <f t="shared" si="0"/>
        <v/>
      </c>
      <c r="G26" s="29" t="str">
        <f t="shared" si="1"/>
        <v/>
      </c>
      <c r="H26" s="86" t="str">
        <f ca="1">IF(OR(MOD(ROW(B26)-1,gamesPerRound)=1,B26="",ISNA(MATCH(B26,OFFSET($B$1,1+($A26-1)*gamesPerRound,0):B25,0))),"","duplicate result")</f>
        <v/>
      </c>
    </row>
    <row r="27" spans="1:8" x14ac:dyDescent="0.3">
      <c r="A27" s="29">
        <f>Pairings!B27</f>
        <v>2</v>
      </c>
      <c r="B27" s="68"/>
      <c r="C27" s="31"/>
      <c r="D27" s="29" t="str">
        <f ca="1">IF($B27&gt;0,VLOOKUP($B27,OFFSET(Pairings!$C$2,($A27-1)*gamesPerRound,0,gamesPerRound,3),2,FALSE),"")</f>
        <v/>
      </c>
      <c r="E27" s="29" t="str">
        <f ca="1">IF($B27&gt;0,VLOOKUP($B27,OFFSET(Pairings!$C$2,($A27-1)*gamesPerRound,0,gamesPerRound,3),3,FALSE),"")</f>
        <v/>
      </c>
      <c r="F27" s="29" t="str">
        <f t="shared" si="0"/>
        <v/>
      </c>
      <c r="G27" s="29" t="str">
        <f t="shared" si="1"/>
        <v/>
      </c>
      <c r="H27" s="86" t="str">
        <f ca="1">IF(OR(MOD(ROW(B27)-1,gamesPerRound)=1,B27="",ISNA(MATCH(B27,OFFSET($B$1,1+($A27-1)*gamesPerRound,0):B26,0))),"","duplicate result")</f>
        <v/>
      </c>
    </row>
    <row r="28" spans="1:8" x14ac:dyDescent="0.3">
      <c r="A28" s="29">
        <f>Pairings!B28</f>
        <v>2</v>
      </c>
      <c r="B28" s="68"/>
      <c r="C28" s="31"/>
      <c r="D28" s="29" t="str">
        <f ca="1">IF($B28&gt;0,VLOOKUP($B28,OFFSET(Pairings!$C$2,($A28-1)*gamesPerRound,0,gamesPerRound,3),2,FALSE),"")</f>
        <v/>
      </c>
      <c r="E28" s="29" t="str">
        <f ca="1">IF($B28&gt;0,VLOOKUP($B28,OFFSET(Pairings!$C$2,($A28-1)*gamesPerRound,0,gamesPerRound,3),3,FALSE),"")</f>
        <v/>
      </c>
      <c r="F28" s="29" t="str">
        <f t="shared" si="0"/>
        <v/>
      </c>
      <c r="G28" s="29" t="str">
        <f t="shared" si="1"/>
        <v/>
      </c>
      <c r="H28" s="86" t="str">
        <f ca="1">IF(OR(MOD(ROW(B28)-1,gamesPerRound)=1,B28="",ISNA(MATCH(B28,OFFSET($B$1,1+($A28-1)*gamesPerRound,0):B27,0))),"","duplicate result")</f>
        <v/>
      </c>
    </row>
    <row r="29" spans="1:8" x14ac:dyDescent="0.3">
      <c r="A29" s="29">
        <f>Pairings!B29</f>
        <v>2</v>
      </c>
      <c r="B29" s="68"/>
      <c r="C29" s="31"/>
      <c r="D29" s="29" t="str">
        <f ca="1">IF($B29&gt;0,VLOOKUP($B29,OFFSET(Pairings!$C$2,($A29-1)*gamesPerRound,0,gamesPerRound,3),2,FALSE),"")</f>
        <v/>
      </c>
      <c r="E29" s="29" t="str">
        <f ca="1">IF($B29&gt;0,VLOOKUP($B29,OFFSET(Pairings!$C$2,($A29-1)*gamesPerRound,0,gamesPerRound,3),3,FALSE),"")</f>
        <v/>
      </c>
      <c r="F29" s="29" t="str">
        <f t="shared" si="0"/>
        <v/>
      </c>
      <c r="G29" s="29" t="str">
        <f t="shared" si="1"/>
        <v/>
      </c>
      <c r="H29" s="86" t="str">
        <f ca="1">IF(OR(MOD(ROW(B29)-1,gamesPerRound)=1,B29="",ISNA(MATCH(B29,OFFSET($B$1,1+($A29-1)*gamesPerRound,0):B28,0))),"","duplicate result")</f>
        <v/>
      </c>
    </row>
    <row r="30" spans="1:8" x14ac:dyDescent="0.3">
      <c r="A30" s="29">
        <f>Pairings!B30</f>
        <v>2</v>
      </c>
      <c r="B30" s="68"/>
      <c r="C30" s="31"/>
      <c r="D30" s="29" t="str">
        <f ca="1">IF($B30&gt;0,VLOOKUP($B30,OFFSET(Pairings!$C$2,($A30-1)*gamesPerRound,0,gamesPerRound,3),2,FALSE),"")</f>
        <v/>
      </c>
      <c r="E30" s="29" t="str">
        <f ca="1">IF($B30&gt;0,VLOOKUP($B30,OFFSET(Pairings!$C$2,($A30-1)*gamesPerRound,0,gamesPerRound,3),3,FALSE),"")</f>
        <v/>
      </c>
      <c r="F30" s="29" t="str">
        <f t="shared" si="0"/>
        <v/>
      </c>
      <c r="G30" s="29" t="str">
        <f t="shared" si="1"/>
        <v/>
      </c>
      <c r="H30" s="86" t="str">
        <f ca="1">IF(OR(MOD(ROW(B30)-1,gamesPerRound)=1,B30="",ISNA(MATCH(B30,OFFSET($B$1,1+($A30-1)*gamesPerRound,0):B29,0))),"","duplicate result")</f>
        <v/>
      </c>
    </row>
    <row r="31" spans="1:8" x14ac:dyDescent="0.3">
      <c r="A31" s="29">
        <f>Pairings!B31</f>
        <v>2</v>
      </c>
      <c r="B31" s="68"/>
      <c r="C31" s="31"/>
      <c r="D31" s="29" t="str">
        <f ca="1">IF($B31&gt;0,VLOOKUP($B31,OFFSET(Pairings!$C$2,($A31-1)*gamesPerRound,0,gamesPerRound,3),2,FALSE),"")</f>
        <v/>
      </c>
      <c r="E31" s="29" t="str">
        <f ca="1">IF($B31&gt;0,VLOOKUP($B31,OFFSET(Pairings!$C$2,($A31-1)*gamesPerRound,0,gamesPerRound,3),3,FALSE),"")</f>
        <v/>
      </c>
      <c r="F31" s="29" t="str">
        <f t="shared" si="0"/>
        <v/>
      </c>
      <c r="G31" s="29" t="str">
        <f t="shared" si="1"/>
        <v/>
      </c>
      <c r="H31" s="86" t="str">
        <f ca="1">IF(OR(MOD(ROW(B31)-1,gamesPerRound)=1,B31="",ISNA(MATCH(B31,OFFSET($B$1,1+($A31-1)*gamesPerRound,0):B30,0))),"","duplicate result")</f>
        <v/>
      </c>
    </row>
    <row r="32" spans="1:8" x14ac:dyDescent="0.3">
      <c r="A32" s="29">
        <f>Pairings!B32</f>
        <v>2</v>
      </c>
      <c r="B32" s="68"/>
      <c r="C32" s="31"/>
      <c r="D32" s="29" t="str">
        <f ca="1">IF($B32&gt;0,VLOOKUP($B32,OFFSET(Pairings!$C$2,($A32-1)*gamesPerRound,0,gamesPerRound,3),2,FALSE),"")</f>
        <v/>
      </c>
      <c r="E32" s="29" t="str">
        <f ca="1">IF($B32&gt;0,VLOOKUP($B32,OFFSET(Pairings!$C$2,($A32-1)*gamesPerRound,0,gamesPerRound,3),3,FALSE),"")</f>
        <v/>
      </c>
      <c r="F32" s="29" t="str">
        <f t="shared" si="0"/>
        <v/>
      </c>
      <c r="G32" s="29" t="str">
        <f t="shared" si="1"/>
        <v/>
      </c>
      <c r="H32" s="86" t="str">
        <f ca="1">IF(OR(MOD(ROW(B32)-1,gamesPerRound)=1,B32="",ISNA(MATCH(B32,OFFSET($B$1,1+($A32-1)*gamesPerRound,0):B31,0))),"","duplicate result")</f>
        <v/>
      </c>
    </row>
    <row r="33" spans="1:8" x14ac:dyDescent="0.3">
      <c r="A33" s="29">
        <f>Pairings!B33</f>
        <v>2</v>
      </c>
      <c r="B33" s="68"/>
      <c r="C33" s="31"/>
      <c r="D33" s="29" t="str">
        <f ca="1">IF($B33&gt;0,VLOOKUP($B33,OFFSET(Pairings!$C$2,($A33-1)*gamesPerRound,0,gamesPerRound,3),2,FALSE),"")</f>
        <v/>
      </c>
      <c r="E33" s="29" t="str">
        <f ca="1">IF($B33&gt;0,VLOOKUP($B33,OFFSET(Pairings!$C$2,($A33-1)*gamesPerRound,0,gamesPerRound,3),3,FALSE),"")</f>
        <v/>
      </c>
      <c r="F33" s="29" t="str">
        <f t="shared" si="0"/>
        <v/>
      </c>
      <c r="G33" s="29" t="str">
        <f t="shared" si="1"/>
        <v/>
      </c>
      <c r="H33" s="86" t="str">
        <f ca="1">IF(OR(MOD(ROW(B33)-1,gamesPerRound)=1,B33="",ISNA(MATCH(B33,OFFSET($B$1,1+($A33-1)*gamesPerRound,0):B32,0))),"","duplicate result")</f>
        <v/>
      </c>
    </row>
    <row r="34" spans="1:8" x14ac:dyDescent="0.3">
      <c r="A34" s="29">
        <f>Pairings!B34</f>
        <v>2</v>
      </c>
      <c r="B34" s="68"/>
      <c r="C34" s="31"/>
      <c r="D34" s="29" t="str">
        <f ca="1">IF($B34&gt;0,VLOOKUP($B34,OFFSET(Pairings!$C$2,($A34-1)*gamesPerRound,0,gamesPerRound,3),2,FALSE),"")</f>
        <v/>
      </c>
      <c r="E34" s="29" t="str">
        <f ca="1">IF($B34&gt;0,VLOOKUP($B34,OFFSET(Pairings!$C$2,($A34-1)*gamesPerRound,0,gamesPerRound,3),3,FALSE),"")</f>
        <v/>
      </c>
      <c r="F34" s="29" t="str">
        <f t="shared" si="0"/>
        <v/>
      </c>
      <c r="G34" s="29" t="str">
        <f t="shared" si="1"/>
        <v/>
      </c>
      <c r="H34" s="86" t="str">
        <f ca="1">IF(OR(MOD(ROW(B34)-1,gamesPerRound)=1,B34="",ISNA(MATCH(B34,OFFSET($B$1,1+($A34-1)*gamesPerRound,0):B33,0))),"","duplicate result")</f>
        <v/>
      </c>
    </row>
    <row r="35" spans="1:8" x14ac:dyDescent="0.3">
      <c r="A35" s="29">
        <f>Pairings!B35</f>
        <v>2</v>
      </c>
      <c r="B35" s="68"/>
      <c r="C35" s="31"/>
      <c r="D35" s="29" t="str">
        <f ca="1">IF($B35&gt;0,VLOOKUP($B35,OFFSET(Pairings!$C$2,($A35-1)*gamesPerRound,0,gamesPerRound,3),2,FALSE),"")</f>
        <v/>
      </c>
      <c r="E35" s="29" t="str">
        <f ca="1">IF($B35&gt;0,VLOOKUP($B35,OFFSET(Pairings!$C$2,($A35-1)*gamesPerRound,0,gamesPerRound,3),3,FALSE),"")</f>
        <v/>
      </c>
      <c r="F35" s="29" t="str">
        <f t="shared" si="0"/>
        <v/>
      </c>
      <c r="G35" s="29" t="str">
        <f t="shared" si="1"/>
        <v/>
      </c>
      <c r="H35" s="86" t="str">
        <f ca="1">IF(OR(MOD(ROW(B35)-1,gamesPerRound)=1,B35="",ISNA(MATCH(B35,OFFSET($B$1,1+($A35-1)*gamesPerRound,0):B34,0))),"","duplicate result")</f>
        <v/>
      </c>
    </row>
    <row r="36" spans="1:8" x14ac:dyDescent="0.3">
      <c r="A36" s="29">
        <f>Pairings!B36</f>
        <v>2</v>
      </c>
      <c r="B36" s="68"/>
      <c r="C36" s="31"/>
      <c r="D36" s="29" t="str">
        <f ca="1">IF($B36&gt;0,VLOOKUP($B36,OFFSET(Pairings!$C$2,($A36-1)*gamesPerRound,0,gamesPerRound,3),2,FALSE),"")</f>
        <v/>
      </c>
      <c r="E36" s="29" t="str">
        <f ca="1">IF($B36&gt;0,VLOOKUP($B36,OFFSET(Pairings!$C$2,($A36-1)*gamesPerRound,0,gamesPerRound,3),3,FALSE),"")</f>
        <v/>
      </c>
      <c r="F36" s="29" t="str">
        <f t="shared" si="0"/>
        <v/>
      </c>
      <c r="G36" s="29" t="str">
        <f t="shared" si="1"/>
        <v/>
      </c>
      <c r="H36" s="86" t="str">
        <f ca="1">IF(OR(MOD(ROW(B36)-1,gamesPerRound)=1,B36="",ISNA(MATCH(B36,OFFSET($B$1,1+($A36-1)*gamesPerRound,0):B35,0))),"","duplicate result")</f>
        <v/>
      </c>
    </row>
    <row r="37" spans="1:8" x14ac:dyDescent="0.3">
      <c r="A37" s="29">
        <f>Pairings!B37</f>
        <v>2</v>
      </c>
      <c r="B37" s="68"/>
      <c r="C37" s="31"/>
      <c r="D37" s="29" t="str">
        <f ca="1">IF($B37&gt;0,VLOOKUP($B37,OFFSET(Pairings!$C$2,($A37-1)*gamesPerRound,0,gamesPerRound,3),2,FALSE),"")</f>
        <v/>
      </c>
      <c r="E37" s="29" t="str">
        <f ca="1">IF($B37&gt;0,VLOOKUP($B37,OFFSET(Pairings!$C$2,($A37-1)*gamesPerRound,0,gamesPerRound,3),3,FALSE),"")</f>
        <v/>
      </c>
      <c r="F37" s="29" t="str">
        <f t="shared" si="0"/>
        <v/>
      </c>
      <c r="G37" s="29" t="str">
        <f t="shared" si="1"/>
        <v/>
      </c>
      <c r="H37" s="86" t="str">
        <f ca="1">IF(OR(MOD(ROW(B37)-1,gamesPerRound)=1,B37="",ISNA(MATCH(B37,OFFSET($B$1,1+($A37-1)*gamesPerRound,0):B36,0))),"","duplicate result")</f>
        <v/>
      </c>
    </row>
    <row r="38" spans="1:8" x14ac:dyDescent="0.3">
      <c r="A38" s="29">
        <f>Pairings!B38</f>
        <v>3</v>
      </c>
      <c r="B38" s="68"/>
      <c r="C38" s="31"/>
      <c r="D38" s="29" t="str">
        <f ca="1">IF($B38&gt;0,VLOOKUP($B38,OFFSET(Pairings!$C$2,($A38-1)*gamesPerRound,0,gamesPerRound,3),2,FALSE),"")</f>
        <v/>
      </c>
      <c r="E38" s="29" t="str">
        <f ca="1">IF($B38&gt;0,VLOOKUP($B38,OFFSET(Pairings!$C$2,($A38-1)*gamesPerRound,0,gamesPerRound,3),3,FALSE),"")</f>
        <v/>
      </c>
      <c r="F38" s="29" t="str">
        <f t="shared" si="0"/>
        <v/>
      </c>
      <c r="G38" s="29" t="str">
        <f t="shared" si="1"/>
        <v/>
      </c>
      <c r="H38" s="86" t="str">
        <f ca="1">IF(OR(MOD(ROW(B38)-1,gamesPerRound)=1,B38="",ISNA(MATCH(B38,OFFSET($B$1,1+($A38-1)*gamesPerRound,0):B37,0))),"","duplicate result")</f>
        <v/>
      </c>
    </row>
    <row r="39" spans="1:8" x14ac:dyDescent="0.3">
      <c r="A39" s="29">
        <f>Pairings!B39</f>
        <v>3</v>
      </c>
      <c r="B39" s="68"/>
      <c r="C39" s="31"/>
      <c r="D39" s="29" t="str">
        <f ca="1">IF($B39&gt;0,VLOOKUP($B39,OFFSET(Pairings!$C$2,($A39-1)*gamesPerRound,0,gamesPerRound,3),2,FALSE),"")</f>
        <v/>
      </c>
      <c r="E39" s="29" t="str">
        <f ca="1">IF($B39&gt;0,VLOOKUP($B39,OFFSET(Pairings!$C$2,($A39-1)*gamesPerRound,0,gamesPerRound,3),3,FALSE),"")</f>
        <v/>
      </c>
      <c r="F39" s="29" t="str">
        <f t="shared" si="0"/>
        <v/>
      </c>
      <c r="G39" s="29" t="str">
        <f t="shared" si="1"/>
        <v/>
      </c>
      <c r="H39" s="86" t="str">
        <f ca="1">IF(OR(MOD(ROW(B39)-1,gamesPerRound)=1,B39="",ISNA(MATCH(B39,OFFSET($B$1,1+($A39-1)*gamesPerRound,0):B38,0))),"","duplicate result")</f>
        <v/>
      </c>
    </row>
    <row r="40" spans="1:8" x14ac:dyDescent="0.3">
      <c r="A40" s="29">
        <f>Pairings!B40</f>
        <v>3</v>
      </c>
      <c r="B40" s="68"/>
      <c r="C40" s="31"/>
      <c r="D40" s="29" t="str">
        <f ca="1">IF($B40&gt;0,VLOOKUP($B40,OFFSET(Pairings!$C$2,($A40-1)*gamesPerRound,0,gamesPerRound,3),2,FALSE),"")</f>
        <v/>
      </c>
      <c r="E40" s="29" t="str">
        <f ca="1">IF($B40&gt;0,VLOOKUP($B40,OFFSET(Pairings!$C$2,($A40-1)*gamesPerRound,0,gamesPerRound,3),3,FALSE),"")</f>
        <v/>
      </c>
      <c r="F40" s="29" t="str">
        <f t="shared" si="0"/>
        <v/>
      </c>
      <c r="G40" s="29" t="str">
        <f t="shared" si="1"/>
        <v/>
      </c>
      <c r="H40" s="86" t="str">
        <f ca="1">IF(OR(MOD(ROW(B40)-1,gamesPerRound)=1,B40="",ISNA(MATCH(B40,OFFSET($B$1,1+($A40-1)*gamesPerRound,0):B39,0))),"","duplicate result")</f>
        <v/>
      </c>
    </row>
    <row r="41" spans="1:8" x14ac:dyDescent="0.3">
      <c r="A41" s="29">
        <f>Pairings!B41</f>
        <v>3</v>
      </c>
      <c r="B41" s="68"/>
      <c r="C41" s="31"/>
      <c r="D41" s="29" t="str">
        <f ca="1">IF($B41&gt;0,VLOOKUP($B41,OFFSET(Pairings!$C$2,($A41-1)*gamesPerRound,0,gamesPerRound,3),2,FALSE),"")</f>
        <v/>
      </c>
      <c r="E41" s="29" t="str">
        <f ca="1">IF($B41&gt;0,VLOOKUP($B41,OFFSET(Pairings!$C$2,($A41-1)*gamesPerRound,0,gamesPerRound,3),3,FALSE),"")</f>
        <v/>
      </c>
      <c r="F41" s="29" t="str">
        <f t="shared" si="0"/>
        <v/>
      </c>
      <c r="G41" s="29" t="str">
        <f t="shared" si="1"/>
        <v/>
      </c>
      <c r="H41" s="86" t="str">
        <f ca="1">IF(OR(MOD(ROW(B41)-1,gamesPerRound)=1,B41="",ISNA(MATCH(B41,OFFSET($B$1,1+($A41-1)*gamesPerRound,0):B40,0))),"","duplicate result")</f>
        <v/>
      </c>
    </row>
    <row r="42" spans="1:8" x14ac:dyDescent="0.3">
      <c r="A42" s="29">
        <f>Pairings!B42</f>
        <v>3</v>
      </c>
      <c r="B42" s="68"/>
      <c r="C42" s="31"/>
      <c r="D42" s="29" t="str">
        <f ca="1">IF($B42&gt;0,VLOOKUP($B42,OFFSET(Pairings!$C$2,($A42-1)*gamesPerRound,0,gamesPerRound,3),2,FALSE),"")</f>
        <v/>
      </c>
      <c r="E42" s="29" t="str">
        <f ca="1">IF($B42&gt;0,VLOOKUP($B42,OFFSET(Pairings!$C$2,($A42-1)*gamesPerRound,0,gamesPerRound,3),3,FALSE),"")</f>
        <v/>
      </c>
      <c r="F42" s="29" t="str">
        <f t="shared" si="0"/>
        <v/>
      </c>
      <c r="G42" s="29" t="str">
        <f t="shared" si="1"/>
        <v/>
      </c>
      <c r="H42" s="86" t="str">
        <f ca="1">IF(OR(MOD(ROW(B42)-1,gamesPerRound)=1,B42="",ISNA(MATCH(B42,OFFSET($B$1,1+($A42-1)*gamesPerRound,0):B41,0))),"","duplicate result")</f>
        <v/>
      </c>
    </row>
    <row r="43" spans="1:8" x14ac:dyDescent="0.3">
      <c r="A43" s="29">
        <f>Pairings!B43</f>
        <v>3</v>
      </c>
      <c r="B43" s="68"/>
      <c r="C43" s="31"/>
      <c r="D43" s="29" t="str">
        <f ca="1">IF($B43&gt;0,VLOOKUP($B43,OFFSET(Pairings!$C$2,($A43-1)*gamesPerRound,0,gamesPerRound,3),2,FALSE),"")</f>
        <v/>
      </c>
      <c r="E43" s="29" t="str">
        <f ca="1">IF($B43&gt;0,VLOOKUP($B43,OFFSET(Pairings!$C$2,($A43-1)*gamesPerRound,0,gamesPerRound,3),3,FALSE),"")</f>
        <v/>
      </c>
      <c r="F43" s="29" t="str">
        <f t="shared" si="0"/>
        <v/>
      </c>
      <c r="G43" s="29" t="str">
        <f t="shared" si="1"/>
        <v/>
      </c>
      <c r="H43" s="86" t="str">
        <f ca="1">IF(OR(MOD(ROW(B43)-1,gamesPerRound)=1,B43="",ISNA(MATCH(B43,OFFSET($B$1,1+($A43-1)*gamesPerRound,0):B42,0))),"","duplicate result")</f>
        <v/>
      </c>
    </row>
    <row r="44" spans="1:8" x14ac:dyDescent="0.3">
      <c r="A44" s="29">
        <f>Pairings!B44</f>
        <v>3</v>
      </c>
      <c r="B44" s="68"/>
      <c r="C44" s="31"/>
      <c r="D44" s="29" t="str">
        <f ca="1">IF($B44&gt;0,VLOOKUP($B44,OFFSET(Pairings!$C$2,($A44-1)*gamesPerRound,0,gamesPerRound,3),2,FALSE),"")</f>
        <v/>
      </c>
      <c r="E44" s="29" t="str">
        <f ca="1">IF($B44&gt;0,VLOOKUP($B44,OFFSET(Pairings!$C$2,($A44-1)*gamesPerRound,0,gamesPerRound,3),3,FALSE),"")</f>
        <v/>
      </c>
      <c r="F44" s="29" t="str">
        <f t="shared" si="0"/>
        <v/>
      </c>
      <c r="G44" s="29" t="str">
        <f t="shared" si="1"/>
        <v/>
      </c>
      <c r="H44" s="86" t="str">
        <f ca="1">IF(OR(MOD(ROW(B44)-1,gamesPerRound)=1,B44="",ISNA(MATCH(B44,OFFSET($B$1,1+($A44-1)*gamesPerRound,0):B43,0))),"","duplicate result")</f>
        <v/>
      </c>
    </row>
    <row r="45" spans="1:8" x14ac:dyDescent="0.3">
      <c r="A45" s="29">
        <f>Pairings!B45</f>
        <v>3</v>
      </c>
      <c r="B45" s="68"/>
      <c r="C45" s="31"/>
      <c r="D45" s="29" t="str">
        <f ca="1">IF($B45&gt;0,VLOOKUP($B45,OFFSET(Pairings!$C$2,($A45-1)*gamesPerRound,0,gamesPerRound,3),2,FALSE),"")</f>
        <v/>
      </c>
      <c r="E45" s="29" t="str">
        <f ca="1">IF($B45&gt;0,VLOOKUP($B45,OFFSET(Pairings!$C$2,($A45-1)*gamesPerRound,0,gamesPerRound,3),3,FALSE),"")</f>
        <v/>
      </c>
      <c r="F45" s="29" t="str">
        <f t="shared" si="0"/>
        <v/>
      </c>
      <c r="G45" s="29" t="str">
        <f t="shared" si="1"/>
        <v/>
      </c>
      <c r="H45" s="86" t="str">
        <f ca="1">IF(OR(MOD(ROW(B45)-1,gamesPerRound)=1,B45="",ISNA(MATCH(B45,OFFSET($B$1,1+($A45-1)*gamesPerRound,0):B44,0))),"","duplicate result")</f>
        <v/>
      </c>
    </row>
    <row r="46" spans="1:8" x14ac:dyDescent="0.3">
      <c r="A46" s="29">
        <f>Pairings!B46</f>
        <v>3</v>
      </c>
      <c r="B46" s="68"/>
      <c r="C46" s="31"/>
      <c r="D46" s="29" t="str">
        <f ca="1">IF($B46&gt;0,VLOOKUP($B46,OFFSET(Pairings!$C$2,($A46-1)*gamesPerRound,0,gamesPerRound,3),2,FALSE),"")</f>
        <v/>
      </c>
      <c r="E46" s="29" t="str">
        <f ca="1">IF($B46&gt;0,VLOOKUP($B46,OFFSET(Pairings!$C$2,($A46-1)*gamesPerRound,0,gamesPerRound,3),3,FALSE),"")</f>
        <v/>
      </c>
      <c r="F46" s="29" t="str">
        <f t="shared" si="0"/>
        <v/>
      </c>
      <c r="G46" s="29" t="str">
        <f t="shared" si="1"/>
        <v/>
      </c>
      <c r="H46" s="86" t="str">
        <f ca="1">IF(OR(MOD(ROW(B46)-1,gamesPerRound)=1,B46="",ISNA(MATCH(B46,OFFSET($B$1,1+($A46-1)*gamesPerRound,0):B45,0))),"","duplicate result")</f>
        <v/>
      </c>
    </row>
    <row r="47" spans="1:8" x14ac:dyDescent="0.3">
      <c r="A47" s="29">
        <f>Pairings!B47</f>
        <v>3</v>
      </c>
      <c r="B47" s="68"/>
      <c r="C47" s="31"/>
      <c r="D47" s="29" t="str">
        <f ca="1">IF($B47&gt;0,VLOOKUP($B47,OFFSET(Pairings!$C$2,($A47-1)*gamesPerRound,0,gamesPerRound,3),2,FALSE),"")</f>
        <v/>
      </c>
      <c r="E47" s="29" t="str">
        <f ca="1">IF($B47&gt;0,VLOOKUP($B47,OFFSET(Pairings!$C$2,($A47-1)*gamesPerRound,0,gamesPerRound,3),3,FALSE),"")</f>
        <v/>
      </c>
      <c r="F47" s="29" t="str">
        <f t="shared" si="0"/>
        <v/>
      </c>
      <c r="G47" s="29" t="str">
        <f t="shared" si="1"/>
        <v/>
      </c>
      <c r="H47" s="86" t="str">
        <f ca="1">IF(OR(MOD(ROW(B47)-1,gamesPerRound)=1,B47="",ISNA(MATCH(B47,OFFSET($B$1,1+($A47-1)*gamesPerRound,0):B46,0))),"","duplicate result")</f>
        <v/>
      </c>
    </row>
    <row r="48" spans="1:8" x14ac:dyDescent="0.3">
      <c r="A48" s="29">
        <f>Pairings!B48</f>
        <v>3</v>
      </c>
      <c r="B48" s="68"/>
      <c r="C48" s="31"/>
      <c r="D48" s="29" t="str">
        <f ca="1">IF($B48&gt;0,VLOOKUP($B48,OFFSET(Pairings!$C$2,($A48-1)*gamesPerRound,0,gamesPerRound,3),2,FALSE),"")</f>
        <v/>
      </c>
      <c r="E48" s="29" t="str">
        <f ca="1">IF($B48&gt;0,VLOOKUP($B48,OFFSET(Pairings!$C$2,($A48-1)*gamesPerRound,0,gamesPerRound,3),3,FALSE),"")</f>
        <v/>
      </c>
      <c r="F48" s="29" t="str">
        <f t="shared" si="0"/>
        <v/>
      </c>
      <c r="G48" s="29" t="str">
        <f t="shared" si="1"/>
        <v/>
      </c>
      <c r="H48" s="86" t="str">
        <f ca="1">IF(OR(MOD(ROW(B48)-1,gamesPerRound)=1,B48="",ISNA(MATCH(B48,OFFSET($B$1,1+($A48-1)*gamesPerRound,0):B47,0))),"","duplicate result")</f>
        <v/>
      </c>
    </row>
    <row r="49" spans="1:8" x14ac:dyDescent="0.3">
      <c r="A49" s="29">
        <f>Pairings!B49</f>
        <v>3</v>
      </c>
      <c r="B49" s="68"/>
      <c r="C49" s="31"/>
      <c r="D49" s="29" t="str">
        <f ca="1">IF($B49&gt;0,VLOOKUP($B49,OFFSET(Pairings!$C$2,($A49-1)*gamesPerRound,0,gamesPerRound,3),2,FALSE),"")</f>
        <v/>
      </c>
      <c r="E49" s="29" t="str">
        <f ca="1">IF($B49&gt;0,VLOOKUP($B49,OFFSET(Pairings!$C$2,($A49-1)*gamesPerRound,0,gamesPerRound,3),3,FALSE),"")</f>
        <v/>
      </c>
      <c r="F49" s="29" t="str">
        <f t="shared" si="0"/>
        <v/>
      </c>
      <c r="G49" s="29" t="str">
        <f t="shared" si="1"/>
        <v/>
      </c>
      <c r="H49" s="86" t="str">
        <f ca="1">IF(OR(MOD(ROW(B49)-1,gamesPerRound)=1,B49="",ISNA(MATCH(B49,OFFSET($B$1,1+($A49-1)*gamesPerRound,0):B48,0))),"","duplicate result")</f>
        <v/>
      </c>
    </row>
    <row r="50" spans="1:8" x14ac:dyDescent="0.3">
      <c r="A50" s="29">
        <f>Pairings!B50</f>
        <v>3</v>
      </c>
      <c r="B50" s="68"/>
      <c r="C50" s="31"/>
      <c r="D50" s="29" t="str">
        <f ca="1">IF($B50&gt;0,VLOOKUP($B50,OFFSET(Pairings!$C$2,($A50-1)*gamesPerRound,0,gamesPerRound,3),2,FALSE),"")</f>
        <v/>
      </c>
      <c r="E50" s="29" t="str">
        <f ca="1">IF($B50&gt;0,VLOOKUP($B50,OFFSET(Pairings!$C$2,($A50-1)*gamesPerRound,0,gamesPerRound,3),3,FALSE),"")</f>
        <v/>
      </c>
      <c r="F50" s="29" t="str">
        <f t="shared" si="0"/>
        <v/>
      </c>
      <c r="G50" s="29" t="str">
        <f t="shared" si="1"/>
        <v/>
      </c>
      <c r="H50" s="86" t="str">
        <f ca="1">IF(OR(MOD(ROW(B50)-1,gamesPerRound)=1,B50="",ISNA(MATCH(B50,OFFSET($B$1,1+($A50-1)*gamesPerRound,0):B49,0))),"","duplicate result")</f>
        <v/>
      </c>
    </row>
    <row r="51" spans="1:8" x14ac:dyDescent="0.3">
      <c r="A51" s="29">
        <f>Pairings!B51</f>
        <v>3</v>
      </c>
      <c r="B51" s="68"/>
      <c r="C51" s="31"/>
      <c r="D51" s="29" t="str">
        <f ca="1">IF($B51&gt;0,VLOOKUP($B51,OFFSET(Pairings!$C$2,($A51-1)*gamesPerRound,0,gamesPerRound,3),2,FALSE),"")</f>
        <v/>
      </c>
      <c r="E51" s="29" t="str">
        <f ca="1">IF($B51&gt;0,VLOOKUP($B51,OFFSET(Pairings!$C$2,($A51-1)*gamesPerRound,0,gamesPerRound,3),3,FALSE),"")</f>
        <v/>
      </c>
      <c r="F51" s="29" t="str">
        <f t="shared" si="0"/>
        <v/>
      </c>
      <c r="G51" s="29" t="str">
        <f t="shared" si="1"/>
        <v/>
      </c>
      <c r="H51" s="86" t="str">
        <f ca="1">IF(OR(MOD(ROW(B51)-1,gamesPerRound)=1,B51="",ISNA(MATCH(B51,OFFSET($B$1,1+($A51-1)*gamesPerRound,0):B50,0))),"","duplicate result")</f>
        <v/>
      </c>
    </row>
    <row r="52" spans="1:8" x14ac:dyDescent="0.3">
      <c r="A52" s="29">
        <f>Pairings!B52</f>
        <v>3</v>
      </c>
      <c r="B52" s="68"/>
      <c r="C52" s="31"/>
      <c r="D52" s="29" t="str">
        <f ca="1">IF($B52&gt;0,VLOOKUP($B52,OFFSET(Pairings!$C$2,($A52-1)*gamesPerRound,0,gamesPerRound,3),2,FALSE),"")</f>
        <v/>
      </c>
      <c r="E52" s="29" t="str">
        <f ca="1">IF($B52&gt;0,VLOOKUP($B52,OFFSET(Pairings!$C$2,($A52-1)*gamesPerRound,0,gamesPerRound,3),3,FALSE),"")</f>
        <v/>
      </c>
      <c r="F52" s="29" t="str">
        <f t="shared" si="0"/>
        <v/>
      </c>
      <c r="G52" s="29" t="str">
        <f t="shared" si="1"/>
        <v/>
      </c>
      <c r="H52" s="86" t="str">
        <f ca="1">IF(OR(MOD(ROW(B52)-1,gamesPerRound)=1,B52="",ISNA(MATCH(B52,OFFSET($B$1,1+($A52-1)*gamesPerRound,0):B51,0))),"","duplicate result")</f>
        <v/>
      </c>
    </row>
    <row r="53" spans="1:8" x14ac:dyDescent="0.3">
      <c r="A53" s="29">
        <f>Pairings!B53</f>
        <v>3</v>
      </c>
      <c r="B53" s="68"/>
      <c r="C53" s="31"/>
      <c r="D53" s="29" t="str">
        <f ca="1">IF($B53&gt;0,VLOOKUP($B53,OFFSET(Pairings!$C$2,($A53-1)*gamesPerRound,0,gamesPerRound,3),2,FALSE),"")</f>
        <v/>
      </c>
      <c r="E53" s="29" t="str">
        <f ca="1">IF($B53&gt;0,VLOOKUP($B53,OFFSET(Pairings!$C$2,($A53-1)*gamesPerRound,0,gamesPerRound,3),3,FALSE),"")</f>
        <v/>
      </c>
      <c r="F53" s="29" t="str">
        <f t="shared" si="0"/>
        <v/>
      </c>
      <c r="G53" s="29" t="str">
        <f t="shared" si="1"/>
        <v/>
      </c>
      <c r="H53" s="86" t="str">
        <f ca="1">IF(OR(MOD(ROW(B53)-1,gamesPerRound)=1,B53="",ISNA(MATCH(B53,OFFSET($B$1,1+($A53-1)*gamesPerRound,0):B52,0))),"","duplicate result")</f>
        <v/>
      </c>
    </row>
    <row r="54" spans="1:8" x14ac:dyDescent="0.3">
      <c r="A54" s="29">
        <f>Pairings!B54</f>
        <v>3</v>
      </c>
      <c r="B54" s="68"/>
      <c r="C54" s="31"/>
      <c r="D54" s="29" t="str">
        <f ca="1">IF($B54&gt;0,VLOOKUP($B54,OFFSET(Pairings!$C$2,($A54-1)*gamesPerRound,0,gamesPerRound,3),2,FALSE),"")</f>
        <v/>
      </c>
      <c r="E54" s="29" t="str">
        <f ca="1">IF($B54&gt;0,VLOOKUP($B54,OFFSET(Pairings!$C$2,($A54-1)*gamesPerRound,0,gamesPerRound,3),3,FALSE),"")</f>
        <v/>
      </c>
      <c r="F54" s="29" t="str">
        <f t="shared" si="0"/>
        <v/>
      </c>
      <c r="G54" s="29" t="str">
        <f t="shared" si="1"/>
        <v/>
      </c>
      <c r="H54" s="86" t="str">
        <f ca="1">IF(OR(MOD(ROW(B54)-1,gamesPerRound)=1,B54="",ISNA(MATCH(B54,OFFSET($B$1,1+($A54-1)*gamesPerRound,0):B53,0))),"","duplicate result")</f>
        <v/>
      </c>
    </row>
    <row r="55" spans="1:8" x14ac:dyDescent="0.3">
      <c r="A55" s="29">
        <f>Pairings!B55</f>
        <v>3</v>
      </c>
      <c r="B55" s="68"/>
      <c r="C55" s="31"/>
      <c r="D55" s="29" t="str">
        <f ca="1">IF($B55&gt;0,VLOOKUP($B55,OFFSET(Pairings!$C$2,($A55-1)*gamesPerRound,0,gamesPerRound,3),2,FALSE),"")</f>
        <v/>
      </c>
      <c r="E55" s="29" t="str">
        <f ca="1">IF($B55&gt;0,VLOOKUP($B55,OFFSET(Pairings!$C$2,($A55-1)*gamesPerRound,0,gamesPerRound,3),3,FALSE),"")</f>
        <v/>
      </c>
      <c r="F55" s="29" t="str">
        <f t="shared" si="0"/>
        <v/>
      </c>
      <c r="G55" s="29" t="str">
        <f t="shared" si="1"/>
        <v/>
      </c>
      <c r="H55" s="86" t="str">
        <f ca="1">IF(OR(MOD(ROW(B55)-1,gamesPerRound)=1,B55="",ISNA(MATCH(B55,OFFSET($B$1,1+($A55-1)*gamesPerRound,0):B54,0))),"","duplicate result")</f>
        <v/>
      </c>
    </row>
    <row r="56" spans="1:8" x14ac:dyDescent="0.3">
      <c r="A56" s="29" t="str">
        <f>Pairings!B56</f>
        <v/>
      </c>
      <c r="B56" s="68"/>
      <c r="C56" s="31"/>
      <c r="D56" s="29" t="str">
        <f ca="1">IF($B56&gt;0,VLOOKUP($B56,OFFSET(Pairings!$C$2,($A56-1)*gamesPerRound,0,gamesPerRound,3),2,FALSE),"")</f>
        <v/>
      </c>
      <c r="E56" s="29" t="str">
        <f ca="1">IF($B56&gt;0,VLOOKUP($B56,OFFSET(Pairings!$C$2,($A56-1)*gamesPerRound,0,gamesPerRound,3),3,FALSE),"")</f>
        <v/>
      </c>
      <c r="F56" s="29" t="str">
        <f t="shared" si="0"/>
        <v/>
      </c>
      <c r="G56" s="29" t="str">
        <f t="shared" si="1"/>
        <v/>
      </c>
      <c r="H56" s="86" t="str">
        <f ca="1">IF(OR(MOD(ROW(B56)-1,gamesPerRound)=1,B56="",ISNA(MATCH(B56,OFFSET($B$1,1+($A56-1)*gamesPerRound,0):B55,0))),"","duplicate result")</f>
        <v/>
      </c>
    </row>
    <row r="57" spans="1:8" x14ac:dyDescent="0.3">
      <c r="A57" s="29" t="str">
        <f>Pairings!B57</f>
        <v/>
      </c>
      <c r="B57" s="68"/>
      <c r="C57" s="31"/>
      <c r="D57" s="29" t="str">
        <f ca="1">IF($B57&gt;0,VLOOKUP($B57,OFFSET(Pairings!$C$2,($A57-1)*gamesPerRound,0,gamesPerRound,3),2,FALSE),"")</f>
        <v/>
      </c>
      <c r="E57" s="29" t="str">
        <f ca="1">IF($B57&gt;0,VLOOKUP($B57,OFFSET(Pairings!$C$2,($A57-1)*gamesPerRound,0,gamesPerRound,3),3,FALSE),"")</f>
        <v/>
      </c>
      <c r="F57" s="29" t="str">
        <f t="shared" si="0"/>
        <v/>
      </c>
      <c r="G57" s="29" t="str">
        <f t="shared" si="1"/>
        <v/>
      </c>
      <c r="H57" s="86" t="str">
        <f ca="1">IF(OR(MOD(ROW(B57)-1,gamesPerRound)=1,B57="",ISNA(MATCH(B57,OFFSET($B$1,1+($A57-1)*gamesPerRound,0):B56,0))),"","duplicate result")</f>
        <v/>
      </c>
    </row>
    <row r="58" spans="1:8" x14ac:dyDescent="0.3">
      <c r="A58" s="29" t="str">
        <f>Pairings!B58</f>
        <v/>
      </c>
      <c r="B58" s="68"/>
      <c r="C58" s="31"/>
      <c r="D58" s="29" t="str">
        <f ca="1">IF($B58&gt;0,VLOOKUP($B58,OFFSET(Pairings!$C$2,($A58-1)*gamesPerRound,0,gamesPerRound,3),2,FALSE),"")</f>
        <v/>
      </c>
      <c r="E58" s="29" t="str">
        <f ca="1">IF($B58&gt;0,VLOOKUP($B58,OFFSET(Pairings!$C$2,($A58-1)*gamesPerRound,0,gamesPerRound,3),3,FALSE),"")</f>
        <v/>
      </c>
      <c r="F58" s="29" t="str">
        <f t="shared" si="0"/>
        <v/>
      </c>
      <c r="G58" s="29" t="str">
        <f t="shared" si="1"/>
        <v/>
      </c>
      <c r="H58" s="86" t="str">
        <f ca="1">IF(OR(MOD(ROW(B58)-1,gamesPerRound)=1,B58="",ISNA(MATCH(B58,OFFSET($B$1,1+($A58-1)*gamesPerRound,0):B57,0))),"","duplicate result")</f>
        <v/>
      </c>
    </row>
    <row r="59" spans="1:8" x14ac:dyDescent="0.3">
      <c r="A59" s="29" t="str">
        <f>Pairings!B59</f>
        <v/>
      </c>
      <c r="B59" s="68"/>
      <c r="C59" s="31"/>
      <c r="D59" s="29" t="str">
        <f ca="1">IF($B59&gt;0,VLOOKUP($B59,OFFSET(Pairings!$C$2,($A59-1)*gamesPerRound,0,gamesPerRound,3),2,FALSE),"")</f>
        <v/>
      </c>
      <c r="E59" s="29" t="str">
        <f ca="1">IF($B59&gt;0,VLOOKUP($B59,OFFSET(Pairings!$C$2,($A59-1)*gamesPerRound,0,gamesPerRound,3),3,FALSE),"")</f>
        <v/>
      </c>
      <c r="F59" s="29" t="str">
        <f t="shared" si="0"/>
        <v/>
      </c>
      <c r="G59" s="29" t="str">
        <f t="shared" si="1"/>
        <v/>
      </c>
      <c r="H59" s="86" t="str">
        <f ca="1">IF(OR(MOD(ROW(B59)-1,gamesPerRound)=1,B59="",ISNA(MATCH(B59,OFFSET($B$1,1+($A59-1)*gamesPerRound,0):B58,0))),"","duplicate result")</f>
        <v/>
      </c>
    </row>
    <row r="60" spans="1:8" x14ac:dyDescent="0.3">
      <c r="A60" s="29" t="str">
        <f>Pairings!B60</f>
        <v/>
      </c>
      <c r="B60" s="68"/>
      <c r="C60" s="31"/>
      <c r="D60" s="29" t="str">
        <f ca="1">IF($B60&gt;0,VLOOKUP($B60,OFFSET(Pairings!$C$2,($A60-1)*gamesPerRound,0,gamesPerRound,3),2,FALSE),"")</f>
        <v/>
      </c>
      <c r="E60" s="29" t="str">
        <f ca="1">IF($B60&gt;0,VLOOKUP($B60,OFFSET(Pairings!$C$2,($A60-1)*gamesPerRound,0,gamesPerRound,3),3,FALSE),"")</f>
        <v/>
      </c>
      <c r="F60" s="29" t="str">
        <f t="shared" si="0"/>
        <v/>
      </c>
      <c r="G60" s="29" t="str">
        <f t="shared" si="1"/>
        <v/>
      </c>
      <c r="H60" s="86" t="str">
        <f ca="1">IF(OR(MOD(ROW(B60)-1,gamesPerRound)=1,B60="",ISNA(MATCH(B60,OFFSET($B$1,1+($A60-1)*gamesPerRound,0):B59,0))),"","duplicate result")</f>
        <v/>
      </c>
    </row>
    <row r="61" spans="1:8" x14ac:dyDescent="0.3">
      <c r="A61" s="29" t="str">
        <f>Pairings!B61</f>
        <v/>
      </c>
      <c r="B61" s="68"/>
      <c r="C61" s="31"/>
      <c r="D61" s="29" t="str">
        <f ca="1">IF($B61&gt;0,VLOOKUP($B61,OFFSET(Pairings!$C$2,($A61-1)*gamesPerRound,0,gamesPerRound,3),2,FALSE),"")</f>
        <v/>
      </c>
      <c r="E61" s="29" t="str">
        <f ca="1">IF($B61&gt;0,VLOOKUP($B61,OFFSET(Pairings!$C$2,($A61-1)*gamesPerRound,0,gamesPerRound,3),3,FALSE),"")</f>
        <v/>
      </c>
      <c r="F61" s="29" t="str">
        <f t="shared" si="0"/>
        <v/>
      </c>
      <c r="G61" s="29" t="str">
        <f t="shared" si="1"/>
        <v/>
      </c>
      <c r="H61" s="86" t="str">
        <f ca="1">IF(OR(MOD(ROW(B61)-1,gamesPerRound)=1,B61="",ISNA(MATCH(B61,OFFSET($B$1,1+($A61-1)*gamesPerRound,0):B60,0))),"","duplicate result")</f>
        <v/>
      </c>
    </row>
    <row r="62" spans="1:8" x14ac:dyDescent="0.3">
      <c r="A62" s="29" t="str">
        <f>Pairings!B62</f>
        <v/>
      </c>
      <c r="B62" s="68"/>
      <c r="C62" s="31"/>
      <c r="D62" s="29" t="str">
        <f ca="1">IF($B62&gt;0,VLOOKUP($B62,OFFSET(Pairings!$C$2,($A62-1)*gamesPerRound,0,gamesPerRound,3),2,FALSE),"")</f>
        <v/>
      </c>
      <c r="E62" s="29" t="str">
        <f ca="1">IF($B62&gt;0,VLOOKUP($B62,OFFSET(Pairings!$C$2,($A62-1)*gamesPerRound,0,gamesPerRound,3),3,FALSE),"")</f>
        <v/>
      </c>
      <c r="F62" s="29" t="str">
        <f t="shared" si="0"/>
        <v/>
      </c>
      <c r="G62" s="29" t="str">
        <f t="shared" si="1"/>
        <v/>
      </c>
      <c r="H62" s="86" t="str">
        <f ca="1">IF(OR(MOD(ROW(B62)-1,gamesPerRound)=1,B62="",ISNA(MATCH(B62,OFFSET($B$1,1+($A62-1)*gamesPerRound,0):B61,0))),"","duplicate result")</f>
        <v/>
      </c>
    </row>
    <row r="63" spans="1:8" x14ac:dyDescent="0.3">
      <c r="A63" s="29" t="str">
        <f>Pairings!B63</f>
        <v/>
      </c>
      <c r="B63" s="68"/>
      <c r="C63" s="31"/>
      <c r="D63" s="29" t="str">
        <f ca="1">IF($B63&gt;0,VLOOKUP($B63,OFFSET(Pairings!$C$2,($A63-1)*gamesPerRound,0,gamesPerRound,3),2,FALSE),"")</f>
        <v/>
      </c>
      <c r="E63" s="29" t="str">
        <f ca="1">IF($B63&gt;0,VLOOKUP($B63,OFFSET(Pairings!$C$2,($A63-1)*gamesPerRound,0,gamesPerRound,3),3,FALSE),"")</f>
        <v/>
      </c>
      <c r="F63" s="29" t="str">
        <f t="shared" si="0"/>
        <v/>
      </c>
      <c r="G63" s="29" t="str">
        <f t="shared" si="1"/>
        <v/>
      </c>
      <c r="H63" s="86" t="str">
        <f ca="1">IF(OR(MOD(ROW(B63)-1,gamesPerRound)=1,B63="",ISNA(MATCH(B63,OFFSET($B$1,1+($A63-1)*gamesPerRound,0):B62,0))),"","duplicate result")</f>
        <v/>
      </c>
    </row>
    <row r="64" spans="1:8" x14ac:dyDescent="0.3">
      <c r="A64" s="29" t="str">
        <f>Pairings!B64</f>
        <v/>
      </c>
      <c r="B64" s="68"/>
      <c r="C64" s="31"/>
      <c r="D64" s="29" t="str">
        <f ca="1">IF($B64&gt;0,VLOOKUP($B64,OFFSET(Pairings!$C$2,($A64-1)*gamesPerRound,0,gamesPerRound,3),2,FALSE),"")</f>
        <v/>
      </c>
      <c r="E64" s="29" t="str">
        <f ca="1">IF($B64&gt;0,VLOOKUP($B64,OFFSET(Pairings!$C$2,($A64-1)*gamesPerRound,0,gamesPerRound,3),3,FALSE),"")</f>
        <v/>
      </c>
      <c r="F64" s="29" t="str">
        <f t="shared" si="0"/>
        <v/>
      </c>
      <c r="G64" s="29" t="str">
        <f t="shared" si="1"/>
        <v/>
      </c>
      <c r="H64" s="86" t="str">
        <f ca="1">IF(OR(MOD(ROW(B64)-1,gamesPerRound)=1,B64="",ISNA(MATCH(B64,OFFSET($B$1,1+($A64-1)*gamesPerRound,0):B63,0))),"","duplicate result")</f>
        <v/>
      </c>
    </row>
    <row r="65" spans="1:8" x14ac:dyDescent="0.3">
      <c r="A65" s="29" t="str">
        <f>Pairings!B65</f>
        <v/>
      </c>
      <c r="B65" s="68"/>
      <c r="C65" s="31"/>
      <c r="D65" s="29" t="str">
        <f ca="1">IF($B65&gt;0,VLOOKUP($B65,OFFSET(Pairings!$C$2,($A65-1)*gamesPerRound,0,gamesPerRound,3),2,FALSE),"")</f>
        <v/>
      </c>
      <c r="E65" s="29" t="str">
        <f ca="1">IF($B65&gt;0,VLOOKUP($B65,OFFSET(Pairings!$C$2,($A65-1)*gamesPerRound,0,gamesPerRound,3),3,FALSE),"")</f>
        <v/>
      </c>
      <c r="F65" s="29" t="str">
        <f t="shared" si="0"/>
        <v/>
      </c>
      <c r="G65" s="29" t="str">
        <f t="shared" si="1"/>
        <v/>
      </c>
      <c r="H65" s="86" t="str">
        <f ca="1">IF(OR(MOD(ROW(B65)-1,gamesPerRound)=1,B65="",ISNA(MATCH(B65,OFFSET($B$1,1+($A65-1)*gamesPerRound,0):B64,0))),"","duplicate result")</f>
        <v/>
      </c>
    </row>
    <row r="66" spans="1:8" x14ac:dyDescent="0.3">
      <c r="A66" s="29" t="str">
        <f>Pairings!B66</f>
        <v/>
      </c>
      <c r="B66" s="68"/>
      <c r="C66" s="31"/>
      <c r="D66" s="29" t="str">
        <f ca="1">IF($B66&gt;0,VLOOKUP($B66,OFFSET(Pairings!$C$2,($A66-1)*gamesPerRound,0,gamesPerRound,3),2,FALSE),"")</f>
        <v/>
      </c>
      <c r="E66" s="29" t="str">
        <f ca="1">IF($B66&gt;0,VLOOKUP($B66,OFFSET(Pairings!$C$2,($A66-1)*gamesPerRound,0,gamesPerRound,3),3,FALSE),"")</f>
        <v/>
      </c>
      <c r="F66" s="29" t="str">
        <f t="shared" ref="F66:F129" si="2">IF(C66="","",IF(C66="n",0,IF(C66="d",0.5,C66)))</f>
        <v/>
      </c>
      <c r="G66" s="29" t="str">
        <f t="shared" ref="G66:G129" si="3">IF(C66="","",IF(C66="n",0,1-F66))</f>
        <v/>
      </c>
      <c r="H66" s="86" t="str">
        <f ca="1">IF(OR(MOD(ROW(B66)-1,gamesPerRound)=1,B66="",ISNA(MATCH(B66,OFFSET($B$1,1+($A66-1)*gamesPerRound,0):B65,0))),"","duplicate result")</f>
        <v/>
      </c>
    </row>
    <row r="67" spans="1:8" x14ac:dyDescent="0.3">
      <c r="A67" s="29" t="str">
        <f>Pairings!B67</f>
        <v/>
      </c>
      <c r="B67" s="68"/>
      <c r="C67" s="31"/>
      <c r="D67" s="29" t="str">
        <f ca="1">IF($B67&gt;0,VLOOKUP($B67,OFFSET(Pairings!$C$2,($A67-1)*gamesPerRound,0,gamesPerRound,3),2,FALSE),"")</f>
        <v/>
      </c>
      <c r="E67" s="29" t="str">
        <f ca="1">IF($B67&gt;0,VLOOKUP($B67,OFFSET(Pairings!$C$2,($A67-1)*gamesPerRound,0,gamesPerRound,3),3,FALSE),"")</f>
        <v/>
      </c>
      <c r="F67" s="29" t="str">
        <f t="shared" si="2"/>
        <v/>
      </c>
      <c r="G67" s="29" t="str">
        <f t="shared" si="3"/>
        <v/>
      </c>
      <c r="H67" s="86" t="str">
        <f ca="1">IF(OR(MOD(ROW(B67)-1,gamesPerRound)=1,B67="",ISNA(MATCH(B67,OFFSET($B$1,1+($A67-1)*gamesPerRound,0):B66,0))),"","duplicate result")</f>
        <v/>
      </c>
    </row>
    <row r="68" spans="1:8" x14ac:dyDescent="0.3">
      <c r="A68" s="29" t="str">
        <f>Pairings!B68</f>
        <v/>
      </c>
      <c r="B68" s="68"/>
      <c r="C68" s="31"/>
      <c r="D68" s="29" t="str">
        <f ca="1">IF($B68&gt;0,VLOOKUP($B68,OFFSET(Pairings!$C$2,($A68-1)*gamesPerRound,0,gamesPerRound,3),2,FALSE),"")</f>
        <v/>
      </c>
      <c r="E68" s="29" t="str">
        <f ca="1">IF($B68&gt;0,VLOOKUP($B68,OFFSET(Pairings!$C$2,($A68-1)*gamesPerRound,0,gamesPerRound,3),3,FALSE),"")</f>
        <v/>
      </c>
      <c r="F68" s="29" t="str">
        <f t="shared" si="2"/>
        <v/>
      </c>
      <c r="G68" s="29" t="str">
        <f t="shared" si="3"/>
        <v/>
      </c>
      <c r="H68" s="86" t="str">
        <f ca="1">IF(OR(MOD(ROW(B68)-1,gamesPerRound)=1,B68="",ISNA(MATCH(B68,OFFSET($B$1,1+($A68-1)*gamesPerRound,0):B67,0))),"","duplicate result")</f>
        <v/>
      </c>
    </row>
    <row r="69" spans="1:8" x14ac:dyDescent="0.3">
      <c r="A69" s="29" t="str">
        <f>Pairings!B69</f>
        <v/>
      </c>
      <c r="B69" s="68"/>
      <c r="C69" s="31"/>
      <c r="D69" s="29" t="str">
        <f ca="1">IF($B69&gt;0,VLOOKUP($B69,OFFSET(Pairings!$C$2,($A69-1)*gamesPerRound,0,gamesPerRound,3),2,FALSE),"")</f>
        <v/>
      </c>
      <c r="E69" s="29" t="str">
        <f ca="1">IF($B69&gt;0,VLOOKUP($B69,OFFSET(Pairings!$C$2,($A69-1)*gamesPerRound,0,gamesPerRound,3),3,FALSE),"")</f>
        <v/>
      </c>
      <c r="F69" s="29" t="str">
        <f t="shared" si="2"/>
        <v/>
      </c>
      <c r="G69" s="29" t="str">
        <f t="shared" si="3"/>
        <v/>
      </c>
      <c r="H69" s="86" t="str">
        <f ca="1">IF(OR(MOD(ROW(B69)-1,gamesPerRound)=1,B69="",ISNA(MATCH(B69,OFFSET($B$1,1+($A69-1)*gamesPerRound,0):B68,0))),"","duplicate result")</f>
        <v/>
      </c>
    </row>
    <row r="70" spans="1:8" x14ac:dyDescent="0.3">
      <c r="A70" s="29" t="str">
        <f>Pairings!B70</f>
        <v/>
      </c>
      <c r="B70" s="68"/>
      <c r="C70" s="31"/>
      <c r="D70" s="29" t="str">
        <f ca="1">IF($B70&gt;0,VLOOKUP($B70,OFFSET(Pairings!$C$2,($A70-1)*gamesPerRound,0,gamesPerRound,3),2,FALSE),"")</f>
        <v/>
      </c>
      <c r="E70" s="29" t="str">
        <f ca="1">IF($B70&gt;0,VLOOKUP($B70,OFFSET(Pairings!$C$2,($A70-1)*gamesPerRound,0,gamesPerRound,3),3,FALSE),"")</f>
        <v/>
      </c>
      <c r="F70" s="29" t="str">
        <f t="shared" si="2"/>
        <v/>
      </c>
      <c r="G70" s="29" t="str">
        <f t="shared" si="3"/>
        <v/>
      </c>
      <c r="H70" s="86" t="str">
        <f ca="1">IF(OR(MOD(ROW(B70)-1,gamesPerRound)=1,B70="",ISNA(MATCH(B70,OFFSET($B$1,1+($A70-1)*gamesPerRound,0):B69,0))),"","duplicate result")</f>
        <v/>
      </c>
    </row>
    <row r="71" spans="1:8" x14ac:dyDescent="0.3">
      <c r="A71" s="29" t="str">
        <f>Pairings!B71</f>
        <v/>
      </c>
      <c r="B71" s="68"/>
      <c r="C71" s="31"/>
      <c r="D71" s="29" t="str">
        <f ca="1">IF($B71&gt;0,VLOOKUP($B71,OFFSET(Pairings!$C$2,($A71-1)*gamesPerRound,0,gamesPerRound,3),2,FALSE),"")</f>
        <v/>
      </c>
      <c r="E71" s="29" t="str">
        <f ca="1">IF($B71&gt;0,VLOOKUP($B71,OFFSET(Pairings!$C$2,($A71-1)*gamesPerRound,0,gamesPerRound,3),3,FALSE),"")</f>
        <v/>
      </c>
      <c r="F71" s="29" t="str">
        <f t="shared" si="2"/>
        <v/>
      </c>
      <c r="G71" s="29" t="str">
        <f t="shared" si="3"/>
        <v/>
      </c>
      <c r="H71" s="86" t="str">
        <f ca="1">IF(OR(MOD(ROW(B71)-1,gamesPerRound)=1,B71="",ISNA(MATCH(B71,OFFSET($B$1,1+($A71-1)*gamesPerRound,0):B70,0))),"","duplicate result")</f>
        <v/>
      </c>
    </row>
    <row r="72" spans="1:8" x14ac:dyDescent="0.3">
      <c r="A72" s="29" t="str">
        <f>Pairings!B72</f>
        <v/>
      </c>
      <c r="B72" s="68"/>
      <c r="C72" s="31"/>
      <c r="D72" s="29" t="str">
        <f ca="1">IF($B72&gt;0,VLOOKUP($B72,OFFSET(Pairings!$C$2,($A72-1)*gamesPerRound,0,gamesPerRound,3),2,FALSE),"")</f>
        <v/>
      </c>
      <c r="E72" s="29" t="str">
        <f ca="1">IF($B72&gt;0,VLOOKUP($B72,OFFSET(Pairings!$C$2,($A72-1)*gamesPerRound,0,gamesPerRound,3),3,FALSE),"")</f>
        <v/>
      </c>
      <c r="F72" s="29" t="str">
        <f t="shared" si="2"/>
        <v/>
      </c>
      <c r="G72" s="29" t="str">
        <f t="shared" si="3"/>
        <v/>
      </c>
      <c r="H72" s="86" t="str">
        <f ca="1">IF(OR(MOD(ROW(B72)-1,gamesPerRound)=1,B72="",ISNA(MATCH(B72,OFFSET($B$1,1+($A72-1)*gamesPerRound,0):B71,0))),"","duplicate result")</f>
        <v/>
      </c>
    </row>
    <row r="73" spans="1:8" x14ac:dyDescent="0.3">
      <c r="A73" s="29" t="str">
        <f>Pairings!B73</f>
        <v/>
      </c>
      <c r="B73" s="68"/>
      <c r="C73" s="31"/>
      <c r="D73" s="29" t="str">
        <f ca="1">IF($B73&gt;0,VLOOKUP($B73,OFFSET(Pairings!$C$2,($A73-1)*gamesPerRound,0,gamesPerRound,3),2,FALSE),"")</f>
        <v/>
      </c>
      <c r="E73" s="29" t="str">
        <f ca="1">IF($B73&gt;0,VLOOKUP($B73,OFFSET(Pairings!$C$2,($A73-1)*gamesPerRound,0,gamesPerRound,3),3,FALSE),"")</f>
        <v/>
      </c>
      <c r="F73" s="29" t="str">
        <f t="shared" si="2"/>
        <v/>
      </c>
      <c r="G73" s="29" t="str">
        <f t="shared" si="3"/>
        <v/>
      </c>
      <c r="H73" s="86" t="str">
        <f ca="1">IF(OR(MOD(ROW(B73)-1,gamesPerRound)=1,B73="",ISNA(MATCH(B73,OFFSET($B$1,1+($A73-1)*gamesPerRound,0):B72,0))),"","duplicate result")</f>
        <v/>
      </c>
    </row>
    <row r="74" spans="1:8" x14ac:dyDescent="0.3">
      <c r="A74" s="29" t="str">
        <f>Pairings!B74</f>
        <v/>
      </c>
      <c r="B74" s="68"/>
      <c r="C74" s="31"/>
      <c r="D74" s="29" t="str">
        <f ca="1">IF($B74&gt;0,VLOOKUP($B74,OFFSET(Pairings!$C$2,($A74-1)*gamesPerRound,0,gamesPerRound,3),2,FALSE),"")</f>
        <v/>
      </c>
      <c r="E74" s="29" t="str">
        <f ca="1">IF($B74&gt;0,VLOOKUP($B74,OFFSET(Pairings!$C$2,($A74-1)*gamesPerRound,0,gamesPerRound,3),3,FALSE),"")</f>
        <v/>
      </c>
      <c r="F74" s="29" t="str">
        <f t="shared" si="2"/>
        <v/>
      </c>
      <c r="G74" s="29" t="str">
        <f t="shared" si="3"/>
        <v/>
      </c>
      <c r="H74" s="86" t="str">
        <f ca="1">IF(OR(MOD(ROW(B74)-1,gamesPerRound)=1,B74="",ISNA(MATCH(B74,OFFSET($B$1,1+($A74-1)*gamesPerRound,0):B73,0))),"","duplicate result")</f>
        <v/>
      </c>
    </row>
    <row r="75" spans="1:8" x14ac:dyDescent="0.3">
      <c r="A75" s="29" t="str">
        <f>Pairings!B75</f>
        <v/>
      </c>
      <c r="B75" s="68"/>
      <c r="C75" s="31"/>
      <c r="D75" s="29" t="str">
        <f ca="1">IF($B75&gt;0,VLOOKUP($B75,OFFSET(Pairings!$C$2,($A75-1)*gamesPerRound,0,gamesPerRound,3),2,FALSE),"")</f>
        <v/>
      </c>
      <c r="E75" s="29" t="str">
        <f ca="1">IF($B75&gt;0,VLOOKUP($B75,OFFSET(Pairings!$C$2,($A75-1)*gamesPerRound,0,gamesPerRound,3),3,FALSE),"")</f>
        <v/>
      </c>
      <c r="F75" s="29" t="str">
        <f t="shared" si="2"/>
        <v/>
      </c>
      <c r="G75" s="29" t="str">
        <f t="shared" si="3"/>
        <v/>
      </c>
      <c r="H75" s="86" t="str">
        <f ca="1">IF(OR(MOD(ROW(B75)-1,gamesPerRound)=1,B75="",ISNA(MATCH(B75,OFFSET($B$1,1+($A75-1)*gamesPerRound,0):B74,0))),"","duplicate result")</f>
        <v/>
      </c>
    </row>
    <row r="76" spans="1:8" x14ac:dyDescent="0.3">
      <c r="A76" s="29" t="str">
        <f>Pairings!B76</f>
        <v/>
      </c>
      <c r="B76" s="68"/>
      <c r="C76" s="31"/>
      <c r="D76" s="29" t="str">
        <f ca="1">IF($B76&gt;0,VLOOKUP($B76,OFFSET(Pairings!$C$2,($A76-1)*gamesPerRound,0,gamesPerRound,3),2,FALSE),"")</f>
        <v/>
      </c>
      <c r="E76" s="29" t="str">
        <f ca="1">IF($B76&gt;0,VLOOKUP($B76,OFFSET(Pairings!$C$2,($A76-1)*gamesPerRound,0,gamesPerRound,3),3,FALSE),"")</f>
        <v/>
      </c>
      <c r="F76" s="29" t="str">
        <f t="shared" si="2"/>
        <v/>
      </c>
      <c r="G76" s="29" t="str">
        <f t="shared" si="3"/>
        <v/>
      </c>
      <c r="H76" s="86" t="str">
        <f ca="1">IF(OR(MOD(ROW(B76)-1,gamesPerRound)=1,B76="",ISNA(MATCH(B76,OFFSET($B$1,1+($A76-1)*gamesPerRound,0):B75,0))),"","duplicate result")</f>
        <v/>
      </c>
    </row>
    <row r="77" spans="1:8" x14ac:dyDescent="0.3">
      <c r="A77" s="29" t="str">
        <f>Pairings!B77</f>
        <v/>
      </c>
      <c r="B77" s="68"/>
      <c r="C77" s="31"/>
      <c r="D77" s="29" t="str">
        <f ca="1">IF($B77&gt;0,VLOOKUP($B77,OFFSET(Pairings!$C$2,($A77-1)*gamesPerRound,0,gamesPerRound,3),2,FALSE),"")</f>
        <v/>
      </c>
      <c r="E77" s="29" t="str">
        <f ca="1">IF($B77&gt;0,VLOOKUP($B77,OFFSET(Pairings!$C$2,($A77-1)*gamesPerRound,0,gamesPerRound,3),3,FALSE),"")</f>
        <v/>
      </c>
      <c r="F77" s="29" t="str">
        <f t="shared" si="2"/>
        <v/>
      </c>
      <c r="G77" s="29" t="str">
        <f t="shared" si="3"/>
        <v/>
      </c>
      <c r="H77" s="86" t="str">
        <f ca="1">IF(OR(MOD(ROW(B77)-1,gamesPerRound)=1,B77="",ISNA(MATCH(B77,OFFSET($B$1,1+($A77-1)*gamesPerRound,0):B76,0))),"","duplicate result")</f>
        <v/>
      </c>
    </row>
    <row r="78" spans="1:8" x14ac:dyDescent="0.3">
      <c r="A78" s="29" t="str">
        <f>Pairings!B78</f>
        <v/>
      </c>
      <c r="B78" s="68"/>
      <c r="C78" s="31"/>
      <c r="D78" s="29" t="str">
        <f ca="1">IF($B78&gt;0,VLOOKUP($B78,OFFSET(Pairings!$C$2,($A78-1)*gamesPerRound,0,gamesPerRound,3),2,FALSE),"")</f>
        <v/>
      </c>
      <c r="E78" s="29" t="str">
        <f ca="1">IF($B78&gt;0,VLOOKUP($B78,OFFSET(Pairings!$C$2,($A78-1)*gamesPerRound,0,gamesPerRound,3),3,FALSE),"")</f>
        <v/>
      </c>
      <c r="F78" s="29" t="str">
        <f t="shared" si="2"/>
        <v/>
      </c>
      <c r="G78" s="29" t="str">
        <f t="shared" si="3"/>
        <v/>
      </c>
      <c r="H78" s="86" t="str">
        <f ca="1">IF(OR(MOD(ROW(B78)-1,gamesPerRound)=1,B78="",ISNA(MATCH(B78,OFFSET($B$1,1+($A78-1)*gamesPerRound,0):B77,0))),"","duplicate result")</f>
        <v/>
      </c>
    </row>
    <row r="79" spans="1:8" x14ac:dyDescent="0.3">
      <c r="A79" s="29" t="str">
        <f>Pairings!B79</f>
        <v/>
      </c>
      <c r="B79" s="68"/>
      <c r="C79" s="31"/>
      <c r="D79" s="29" t="str">
        <f ca="1">IF($B79&gt;0,VLOOKUP($B79,OFFSET(Pairings!$C$2,($A79-1)*gamesPerRound,0,gamesPerRound,3),2,FALSE),"")</f>
        <v/>
      </c>
      <c r="E79" s="29" t="str">
        <f ca="1">IF($B79&gt;0,VLOOKUP($B79,OFFSET(Pairings!$C$2,($A79-1)*gamesPerRound,0,gamesPerRound,3),3,FALSE),"")</f>
        <v/>
      </c>
      <c r="F79" s="29" t="str">
        <f t="shared" si="2"/>
        <v/>
      </c>
      <c r="G79" s="29" t="str">
        <f t="shared" si="3"/>
        <v/>
      </c>
      <c r="H79" s="86" t="str">
        <f ca="1">IF(OR(MOD(ROW(B79)-1,gamesPerRound)=1,B79="",ISNA(MATCH(B79,OFFSET($B$1,1+($A79-1)*gamesPerRound,0):B78,0))),"","duplicate result")</f>
        <v/>
      </c>
    </row>
    <row r="80" spans="1:8" x14ac:dyDescent="0.3">
      <c r="A80" s="29" t="str">
        <f>Pairings!B80</f>
        <v/>
      </c>
      <c r="B80" s="68"/>
      <c r="C80" s="31"/>
      <c r="D80" s="29" t="str">
        <f ca="1">IF($B80&gt;0,VLOOKUP($B80,OFFSET(Pairings!$C$2,($A80-1)*gamesPerRound,0,gamesPerRound,3),2,FALSE),"")</f>
        <v/>
      </c>
      <c r="E80" s="29" t="str">
        <f ca="1">IF($B80&gt;0,VLOOKUP($B80,OFFSET(Pairings!$C$2,($A80-1)*gamesPerRound,0,gamesPerRound,3),3,FALSE),"")</f>
        <v/>
      </c>
      <c r="F80" s="29" t="str">
        <f t="shared" si="2"/>
        <v/>
      </c>
      <c r="G80" s="29" t="str">
        <f t="shared" si="3"/>
        <v/>
      </c>
      <c r="H80" s="86" t="str">
        <f ca="1">IF(OR(MOD(ROW(B80)-1,gamesPerRound)=1,B80="",ISNA(MATCH(B80,OFFSET($B$1,1+($A80-1)*gamesPerRound,0):B79,0))),"","duplicate result")</f>
        <v/>
      </c>
    </row>
    <row r="81" spans="1:8" x14ac:dyDescent="0.3">
      <c r="A81" s="29" t="str">
        <f>Pairings!B81</f>
        <v/>
      </c>
      <c r="B81" s="68"/>
      <c r="C81" s="31"/>
      <c r="D81" s="29" t="str">
        <f ca="1">IF($B81&gt;0,VLOOKUP($B81,OFFSET(Pairings!$C$2,($A81-1)*gamesPerRound,0,gamesPerRound,3),2,FALSE),"")</f>
        <v/>
      </c>
      <c r="E81" s="29" t="str">
        <f ca="1">IF($B81&gt;0,VLOOKUP($B81,OFFSET(Pairings!$C$2,($A81-1)*gamesPerRound,0,gamesPerRound,3),3,FALSE),"")</f>
        <v/>
      </c>
      <c r="F81" s="29" t="str">
        <f t="shared" si="2"/>
        <v/>
      </c>
      <c r="G81" s="29" t="str">
        <f t="shared" si="3"/>
        <v/>
      </c>
      <c r="H81" s="86" t="str">
        <f ca="1">IF(OR(MOD(ROW(B81)-1,gamesPerRound)=1,B81="",ISNA(MATCH(B81,OFFSET($B$1,1+($A81-1)*gamesPerRound,0):B80,0))),"","duplicate result")</f>
        <v/>
      </c>
    </row>
    <row r="82" spans="1:8" x14ac:dyDescent="0.3">
      <c r="A82" s="29" t="str">
        <f>Pairings!B82</f>
        <v/>
      </c>
      <c r="B82" s="68"/>
      <c r="C82" s="31"/>
      <c r="D82" s="29" t="str">
        <f ca="1">IF($B82&gt;0,VLOOKUP($B82,OFFSET(Pairings!$C$2,($A82-1)*gamesPerRound,0,gamesPerRound,3),2,FALSE),"")</f>
        <v/>
      </c>
      <c r="E82" s="29" t="str">
        <f ca="1">IF($B82&gt;0,VLOOKUP($B82,OFFSET(Pairings!$C$2,($A82-1)*gamesPerRound,0,gamesPerRound,3),3,FALSE),"")</f>
        <v/>
      </c>
      <c r="F82" s="29" t="str">
        <f t="shared" si="2"/>
        <v/>
      </c>
      <c r="G82" s="29" t="str">
        <f t="shared" si="3"/>
        <v/>
      </c>
      <c r="H82" s="86" t="str">
        <f ca="1">IF(OR(MOD(ROW(B82)-1,gamesPerRound)=1,B82="",ISNA(MATCH(B82,OFFSET($B$1,1+($A82-1)*gamesPerRound,0):B81,0))),"","duplicate result")</f>
        <v/>
      </c>
    </row>
    <row r="83" spans="1:8" x14ac:dyDescent="0.3">
      <c r="A83" s="29" t="str">
        <f>Pairings!B83</f>
        <v/>
      </c>
      <c r="B83" s="68"/>
      <c r="C83" s="31"/>
      <c r="D83" s="29" t="str">
        <f ca="1">IF($B83&gt;0,VLOOKUP($B83,OFFSET(Pairings!$C$2,($A83-1)*gamesPerRound,0,gamesPerRound,3),2,FALSE),"")</f>
        <v/>
      </c>
      <c r="E83" s="29" t="str">
        <f ca="1">IF($B83&gt;0,VLOOKUP($B83,OFFSET(Pairings!$C$2,($A83-1)*gamesPerRound,0,gamesPerRound,3),3,FALSE),"")</f>
        <v/>
      </c>
      <c r="F83" s="29" t="str">
        <f t="shared" si="2"/>
        <v/>
      </c>
      <c r="G83" s="29" t="str">
        <f t="shared" si="3"/>
        <v/>
      </c>
      <c r="H83" s="86" t="str">
        <f ca="1">IF(OR(MOD(ROW(B83)-1,gamesPerRound)=1,B83="",ISNA(MATCH(B83,OFFSET($B$1,1+($A83-1)*gamesPerRound,0):B82,0))),"","duplicate result")</f>
        <v/>
      </c>
    </row>
    <row r="84" spans="1:8" x14ac:dyDescent="0.3">
      <c r="A84" s="29" t="str">
        <f>Pairings!B84</f>
        <v/>
      </c>
      <c r="B84" s="68"/>
      <c r="C84" s="31"/>
      <c r="D84" s="29" t="str">
        <f ca="1">IF($B84&gt;0,VLOOKUP($B84,OFFSET(Pairings!$C$2,($A84-1)*gamesPerRound,0,gamesPerRound,3),2,FALSE),"")</f>
        <v/>
      </c>
      <c r="E84" s="29" t="str">
        <f ca="1">IF($B84&gt;0,VLOOKUP($B84,OFFSET(Pairings!$C$2,($A84-1)*gamesPerRound,0,gamesPerRound,3),3,FALSE),"")</f>
        <v/>
      </c>
      <c r="F84" s="29" t="str">
        <f t="shared" si="2"/>
        <v/>
      </c>
      <c r="G84" s="29" t="str">
        <f t="shared" si="3"/>
        <v/>
      </c>
      <c r="H84" s="86" t="str">
        <f ca="1">IF(OR(MOD(ROW(B84)-1,gamesPerRound)=1,B84="",ISNA(MATCH(B84,OFFSET($B$1,1+($A84-1)*gamesPerRound,0):B83,0))),"","duplicate result")</f>
        <v/>
      </c>
    </row>
    <row r="85" spans="1:8" x14ac:dyDescent="0.3">
      <c r="A85" s="29" t="str">
        <f>Pairings!B85</f>
        <v/>
      </c>
      <c r="B85" s="68"/>
      <c r="C85" s="31"/>
      <c r="D85" s="29" t="str">
        <f ca="1">IF($B85&gt;0,VLOOKUP($B85,OFFSET(Pairings!$C$2,($A85-1)*gamesPerRound,0,gamesPerRound,3),2,FALSE),"")</f>
        <v/>
      </c>
      <c r="E85" s="29" t="str">
        <f ca="1">IF($B85&gt;0,VLOOKUP($B85,OFFSET(Pairings!$C$2,($A85-1)*gamesPerRound,0,gamesPerRound,3),3,FALSE),"")</f>
        <v/>
      </c>
      <c r="F85" s="29" t="str">
        <f t="shared" si="2"/>
        <v/>
      </c>
      <c r="G85" s="29" t="str">
        <f t="shared" si="3"/>
        <v/>
      </c>
      <c r="H85" s="86" t="str">
        <f ca="1">IF(OR(MOD(ROW(B85)-1,gamesPerRound)=1,B85="",ISNA(MATCH(B85,OFFSET($B$1,1+($A85-1)*gamesPerRound,0):B84,0))),"","duplicate result")</f>
        <v/>
      </c>
    </row>
    <row r="86" spans="1:8" x14ac:dyDescent="0.3">
      <c r="A86" s="29" t="str">
        <f>Pairings!B86</f>
        <v/>
      </c>
      <c r="B86" s="68"/>
      <c r="C86" s="31"/>
      <c r="D86" s="29" t="str">
        <f ca="1">IF($B86&gt;0,VLOOKUP($B86,OFFSET(Pairings!$C$2,($A86-1)*gamesPerRound,0,gamesPerRound,3),2,FALSE),"")</f>
        <v/>
      </c>
      <c r="E86" s="29" t="str">
        <f ca="1">IF($B86&gt;0,VLOOKUP($B86,OFFSET(Pairings!$C$2,($A86-1)*gamesPerRound,0,gamesPerRound,3),3,FALSE),"")</f>
        <v/>
      </c>
      <c r="F86" s="29" t="str">
        <f t="shared" si="2"/>
        <v/>
      </c>
      <c r="G86" s="29" t="str">
        <f t="shared" si="3"/>
        <v/>
      </c>
      <c r="H86" s="86" t="str">
        <f ca="1">IF(OR(MOD(ROW(B86)-1,gamesPerRound)=1,B86="",ISNA(MATCH(B86,OFFSET($B$1,1+($A86-1)*gamesPerRound,0):B85,0))),"","duplicate result")</f>
        <v/>
      </c>
    </row>
    <row r="87" spans="1:8" x14ac:dyDescent="0.3">
      <c r="A87" s="29" t="str">
        <f>Pairings!B87</f>
        <v/>
      </c>
      <c r="B87" s="68"/>
      <c r="C87" s="31"/>
      <c r="D87" s="29" t="str">
        <f ca="1">IF($B87&gt;0,VLOOKUP($B87,OFFSET(Pairings!$C$2,($A87-1)*gamesPerRound,0,gamesPerRound,3),2,FALSE),"")</f>
        <v/>
      </c>
      <c r="E87" s="29" t="str">
        <f ca="1">IF($B87&gt;0,VLOOKUP($B87,OFFSET(Pairings!$C$2,($A87-1)*gamesPerRound,0,gamesPerRound,3),3,FALSE),"")</f>
        <v/>
      </c>
      <c r="F87" s="29" t="str">
        <f t="shared" si="2"/>
        <v/>
      </c>
      <c r="G87" s="29" t="str">
        <f t="shared" si="3"/>
        <v/>
      </c>
      <c r="H87" s="86" t="str">
        <f ca="1">IF(OR(MOD(ROW(B87)-1,gamesPerRound)=1,B87="",ISNA(MATCH(B87,OFFSET($B$1,1+($A87-1)*gamesPerRound,0):B86,0))),"","duplicate result")</f>
        <v/>
      </c>
    </row>
    <row r="88" spans="1:8" x14ac:dyDescent="0.3">
      <c r="A88" s="29" t="str">
        <f>Pairings!B88</f>
        <v/>
      </c>
      <c r="B88" s="68"/>
      <c r="C88" s="31"/>
      <c r="D88" s="29" t="str">
        <f ca="1">IF($B88&gt;0,VLOOKUP($B88,OFFSET(Pairings!$C$2,($A88-1)*gamesPerRound,0,gamesPerRound,3),2,FALSE),"")</f>
        <v/>
      </c>
      <c r="E88" s="29" t="str">
        <f ca="1">IF($B88&gt;0,VLOOKUP($B88,OFFSET(Pairings!$C$2,($A88-1)*gamesPerRound,0,gamesPerRound,3),3,FALSE),"")</f>
        <v/>
      </c>
      <c r="F88" s="29" t="str">
        <f t="shared" si="2"/>
        <v/>
      </c>
      <c r="G88" s="29" t="str">
        <f t="shared" si="3"/>
        <v/>
      </c>
      <c r="H88" s="86" t="str">
        <f ca="1">IF(OR(MOD(ROW(B88)-1,gamesPerRound)=1,B88="",ISNA(MATCH(B88,OFFSET($B$1,1+($A88-1)*gamesPerRound,0):B87,0))),"","duplicate result")</f>
        <v/>
      </c>
    </row>
    <row r="89" spans="1:8" x14ac:dyDescent="0.3">
      <c r="A89" s="29" t="str">
        <f>Pairings!B89</f>
        <v/>
      </c>
      <c r="B89" s="68"/>
      <c r="C89" s="31"/>
      <c r="D89" s="29" t="str">
        <f ca="1">IF($B89&gt;0,VLOOKUP($B89,OFFSET(Pairings!$C$2,($A89-1)*gamesPerRound,0,gamesPerRound,3),2,FALSE),"")</f>
        <v/>
      </c>
      <c r="E89" s="29" t="str">
        <f ca="1">IF($B89&gt;0,VLOOKUP($B89,OFFSET(Pairings!$C$2,($A89-1)*gamesPerRound,0,gamesPerRound,3),3,FALSE),"")</f>
        <v/>
      </c>
      <c r="F89" s="29" t="str">
        <f t="shared" si="2"/>
        <v/>
      </c>
      <c r="G89" s="29" t="str">
        <f t="shared" si="3"/>
        <v/>
      </c>
      <c r="H89" s="86" t="str">
        <f ca="1">IF(OR(MOD(ROW(B89)-1,gamesPerRound)=1,B89="",ISNA(MATCH(B89,OFFSET($B$1,1+($A89-1)*gamesPerRound,0):B88,0))),"","duplicate result")</f>
        <v/>
      </c>
    </row>
    <row r="90" spans="1:8" x14ac:dyDescent="0.3">
      <c r="A90" s="29" t="str">
        <f>Pairings!B90</f>
        <v/>
      </c>
      <c r="B90" s="68"/>
      <c r="C90" s="31"/>
      <c r="D90" s="29" t="str">
        <f ca="1">IF($B90&gt;0,VLOOKUP($B90,OFFSET(Pairings!$C$2,($A90-1)*gamesPerRound,0,gamesPerRound,3),2,FALSE),"")</f>
        <v/>
      </c>
      <c r="E90" s="29" t="str">
        <f ca="1">IF($B90&gt;0,VLOOKUP($B90,OFFSET(Pairings!$C$2,($A90-1)*gamesPerRound,0,gamesPerRound,3),3,FALSE),"")</f>
        <v/>
      </c>
      <c r="F90" s="29" t="str">
        <f t="shared" si="2"/>
        <v/>
      </c>
      <c r="G90" s="29" t="str">
        <f t="shared" si="3"/>
        <v/>
      </c>
      <c r="H90" s="86" t="str">
        <f ca="1">IF(OR(MOD(ROW(B90)-1,gamesPerRound)=1,B90="",ISNA(MATCH(B90,OFFSET($B$1,1+($A90-1)*gamesPerRound,0):B89,0))),"","duplicate result")</f>
        <v/>
      </c>
    </row>
    <row r="91" spans="1:8" x14ac:dyDescent="0.3">
      <c r="A91" s="29" t="str">
        <f>Pairings!B91</f>
        <v/>
      </c>
      <c r="B91" s="68"/>
      <c r="C91" s="31"/>
      <c r="D91" s="29" t="str">
        <f ca="1">IF($B91&gt;0,VLOOKUP($B91,OFFSET(Pairings!$C$2,($A91-1)*gamesPerRound,0,gamesPerRound,3),2,FALSE),"")</f>
        <v/>
      </c>
      <c r="E91" s="29" t="str">
        <f ca="1">IF($B91&gt;0,VLOOKUP($B91,OFFSET(Pairings!$C$2,($A91-1)*gamesPerRound,0,gamesPerRound,3),3,FALSE),"")</f>
        <v/>
      </c>
      <c r="F91" s="29" t="str">
        <f t="shared" si="2"/>
        <v/>
      </c>
      <c r="G91" s="29" t="str">
        <f t="shared" si="3"/>
        <v/>
      </c>
      <c r="H91" s="86" t="str">
        <f ca="1">IF(OR(MOD(ROW(B91)-1,gamesPerRound)=1,B91="",ISNA(MATCH(B91,OFFSET($B$1,1+($A91-1)*gamesPerRound,0):B90,0))),"","duplicate result")</f>
        <v/>
      </c>
    </row>
    <row r="92" spans="1:8" x14ac:dyDescent="0.3">
      <c r="A92" s="29" t="str">
        <f>Pairings!B92</f>
        <v/>
      </c>
      <c r="B92" s="68"/>
      <c r="C92" s="31"/>
      <c r="D92" s="29" t="str">
        <f ca="1">IF($B92&gt;0,VLOOKUP($B92,OFFSET(Pairings!$C$2,($A92-1)*gamesPerRound,0,gamesPerRound,3),2,FALSE),"")</f>
        <v/>
      </c>
      <c r="E92" s="29" t="str">
        <f ca="1">IF($B92&gt;0,VLOOKUP($B92,OFFSET(Pairings!$C$2,($A92-1)*gamesPerRound,0,gamesPerRound,3),3,FALSE),"")</f>
        <v/>
      </c>
      <c r="F92" s="29" t="str">
        <f t="shared" si="2"/>
        <v/>
      </c>
      <c r="G92" s="29" t="str">
        <f t="shared" si="3"/>
        <v/>
      </c>
      <c r="H92" s="86" t="str">
        <f ca="1">IF(OR(MOD(ROW(B92)-1,gamesPerRound)=1,B92="",ISNA(MATCH(B92,OFFSET($B$1,1+($A92-1)*gamesPerRound,0):B91,0))),"","duplicate result")</f>
        <v/>
      </c>
    </row>
    <row r="93" spans="1:8" x14ac:dyDescent="0.3">
      <c r="A93" s="29" t="str">
        <f>Pairings!B93</f>
        <v/>
      </c>
      <c r="B93" s="68"/>
      <c r="C93" s="31"/>
      <c r="D93" s="29" t="str">
        <f ca="1">IF($B93&gt;0,VLOOKUP($B93,OFFSET(Pairings!$C$2,($A93-1)*gamesPerRound,0,gamesPerRound,3),2,FALSE),"")</f>
        <v/>
      </c>
      <c r="E93" s="29" t="str">
        <f ca="1">IF($B93&gt;0,VLOOKUP($B93,OFFSET(Pairings!$C$2,($A93-1)*gamesPerRound,0,gamesPerRound,3),3,FALSE),"")</f>
        <v/>
      </c>
      <c r="F93" s="29" t="str">
        <f t="shared" si="2"/>
        <v/>
      </c>
      <c r="G93" s="29" t="str">
        <f t="shared" si="3"/>
        <v/>
      </c>
      <c r="H93" s="86" t="str">
        <f ca="1">IF(OR(MOD(ROW(B93)-1,gamesPerRound)=1,B93="",ISNA(MATCH(B93,OFFSET($B$1,1+($A93-1)*gamesPerRound,0):B92,0))),"","duplicate result")</f>
        <v/>
      </c>
    </row>
    <row r="94" spans="1:8" x14ac:dyDescent="0.3">
      <c r="A94" s="29" t="str">
        <f>Pairings!B94</f>
        <v/>
      </c>
      <c r="B94" s="68"/>
      <c r="C94" s="31"/>
      <c r="D94" s="29" t="str">
        <f ca="1">IF($B94&gt;0,VLOOKUP($B94,OFFSET(Pairings!$C$2,($A94-1)*gamesPerRound,0,gamesPerRound,3),2,FALSE),"")</f>
        <v/>
      </c>
      <c r="E94" s="29" t="str">
        <f ca="1">IF($B94&gt;0,VLOOKUP($B94,OFFSET(Pairings!$C$2,($A94-1)*gamesPerRound,0,gamesPerRound,3),3,FALSE),"")</f>
        <v/>
      </c>
      <c r="F94" s="29" t="str">
        <f t="shared" si="2"/>
        <v/>
      </c>
      <c r="G94" s="29" t="str">
        <f t="shared" si="3"/>
        <v/>
      </c>
      <c r="H94" s="86" t="str">
        <f ca="1">IF(OR(MOD(ROW(B94)-1,gamesPerRound)=1,B94="",ISNA(MATCH(B94,OFFSET($B$1,1+($A94-1)*gamesPerRound,0):B93,0))),"","duplicate result")</f>
        <v/>
      </c>
    </row>
    <row r="95" spans="1:8" x14ac:dyDescent="0.3">
      <c r="A95" s="29" t="str">
        <f>Pairings!B95</f>
        <v/>
      </c>
      <c r="B95" s="68"/>
      <c r="C95" s="31"/>
      <c r="D95" s="29" t="str">
        <f ca="1">IF($B95&gt;0,VLOOKUP($B95,OFFSET(Pairings!$C$2,($A95-1)*gamesPerRound,0,gamesPerRound,3),2,FALSE),"")</f>
        <v/>
      </c>
      <c r="E95" s="29" t="str">
        <f ca="1">IF($B95&gt;0,VLOOKUP($B95,OFFSET(Pairings!$C$2,($A95-1)*gamesPerRound,0,gamesPerRound,3),3,FALSE),"")</f>
        <v/>
      </c>
      <c r="F95" s="29" t="str">
        <f t="shared" si="2"/>
        <v/>
      </c>
      <c r="G95" s="29" t="str">
        <f t="shared" si="3"/>
        <v/>
      </c>
      <c r="H95" s="86" t="str">
        <f ca="1">IF(OR(MOD(ROW(B95)-1,gamesPerRound)=1,B95="",ISNA(MATCH(B95,OFFSET($B$1,1+($A95-1)*gamesPerRound,0):B94,0))),"","duplicate result")</f>
        <v/>
      </c>
    </row>
    <row r="96" spans="1:8" x14ac:dyDescent="0.3">
      <c r="A96" s="29" t="str">
        <f>Pairings!B96</f>
        <v/>
      </c>
      <c r="B96" s="68"/>
      <c r="C96" s="31"/>
      <c r="D96" s="29" t="str">
        <f ca="1">IF($B96&gt;0,VLOOKUP($B96,OFFSET(Pairings!$C$2,($A96-1)*gamesPerRound,0,gamesPerRound,3),2,FALSE),"")</f>
        <v/>
      </c>
      <c r="E96" s="29" t="str">
        <f ca="1">IF($B96&gt;0,VLOOKUP($B96,OFFSET(Pairings!$C$2,($A96-1)*gamesPerRound,0,gamesPerRound,3),3,FALSE),"")</f>
        <v/>
      </c>
      <c r="F96" s="29" t="str">
        <f t="shared" si="2"/>
        <v/>
      </c>
      <c r="G96" s="29" t="str">
        <f t="shared" si="3"/>
        <v/>
      </c>
      <c r="H96" s="86" t="str">
        <f ca="1">IF(OR(MOD(ROW(B96)-1,gamesPerRound)=1,B96="",ISNA(MATCH(B96,OFFSET($B$1,1+($A96-1)*gamesPerRound,0):B95,0))),"","duplicate result")</f>
        <v/>
      </c>
    </row>
    <row r="97" spans="1:8" x14ac:dyDescent="0.3">
      <c r="A97" s="29" t="str">
        <f>Pairings!B97</f>
        <v/>
      </c>
      <c r="B97" s="68"/>
      <c r="C97" s="31"/>
      <c r="D97" s="29" t="str">
        <f ca="1">IF($B97&gt;0,VLOOKUP($B97,OFFSET(Pairings!$C$2,($A97-1)*gamesPerRound,0,gamesPerRound,3),2,FALSE),"")</f>
        <v/>
      </c>
      <c r="E97" s="29" t="str">
        <f ca="1">IF($B97&gt;0,VLOOKUP($B97,OFFSET(Pairings!$C$2,($A97-1)*gamesPerRound,0,gamesPerRound,3),3,FALSE),"")</f>
        <v/>
      </c>
      <c r="F97" s="29" t="str">
        <f t="shared" si="2"/>
        <v/>
      </c>
      <c r="G97" s="29" t="str">
        <f t="shared" si="3"/>
        <v/>
      </c>
      <c r="H97" s="86" t="str">
        <f ca="1">IF(OR(MOD(ROW(B97)-1,gamesPerRound)=1,B97="",ISNA(MATCH(B97,OFFSET($B$1,1+($A97-1)*gamesPerRound,0):B96,0))),"","duplicate result")</f>
        <v/>
      </c>
    </row>
    <row r="98" spans="1:8" x14ac:dyDescent="0.3">
      <c r="A98" s="29" t="str">
        <f>Pairings!B98</f>
        <v/>
      </c>
      <c r="B98" s="68"/>
      <c r="C98" s="31"/>
      <c r="D98" s="29" t="str">
        <f ca="1">IF($B98&gt;0,VLOOKUP($B98,OFFSET(Pairings!$C$2,($A98-1)*gamesPerRound,0,gamesPerRound,3),2,FALSE),"")</f>
        <v/>
      </c>
      <c r="E98" s="29" t="str">
        <f ca="1">IF($B98&gt;0,VLOOKUP($B98,OFFSET(Pairings!$C$2,($A98-1)*gamesPerRound,0,gamesPerRound,3),3,FALSE),"")</f>
        <v/>
      </c>
      <c r="F98" s="29" t="str">
        <f t="shared" si="2"/>
        <v/>
      </c>
      <c r="G98" s="29" t="str">
        <f t="shared" si="3"/>
        <v/>
      </c>
      <c r="H98" s="86" t="str">
        <f ca="1">IF(OR(MOD(ROW(B98)-1,gamesPerRound)=1,B98="",ISNA(MATCH(B98,OFFSET($B$1,1+($A98-1)*gamesPerRound,0):B97,0))),"","duplicate result")</f>
        <v/>
      </c>
    </row>
    <row r="99" spans="1:8" x14ac:dyDescent="0.3">
      <c r="A99" s="29" t="str">
        <f>Pairings!B99</f>
        <v/>
      </c>
      <c r="B99" s="68"/>
      <c r="C99" s="31"/>
      <c r="D99" s="29" t="str">
        <f ca="1">IF($B99&gt;0,VLOOKUP($B99,OFFSET(Pairings!$C$2,($A99-1)*gamesPerRound,0,gamesPerRound,3),2,FALSE),"")</f>
        <v/>
      </c>
      <c r="E99" s="29" t="str">
        <f ca="1">IF($B99&gt;0,VLOOKUP($B99,OFFSET(Pairings!$C$2,($A99-1)*gamesPerRound,0,gamesPerRound,3),3,FALSE),"")</f>
        <v/>
      </c>
      <c r="F99" s="29" t="str">
        <f t="shared" si="2"/>
        <v/>
      </c>
      <c r="G99" s="29" t="str">
        <f t="shared" si="3"/>
        <v/>
      </c>
      <c r="H99" s="86" t="str">
        <f ca="1">IF(OR(MOD(ROW(B99)-1,gamesPerRound)=1,B99="",ISNA(MATCH(B99,OFFSET($B$1,1+($A99-1)*gamesPerRound,0):B98,0))),"","duplicate result")</f>
        <v/>
      </c>
    </row>
    <row r="100" spans="1:8" x14ac:dyDescent="0.3">
      <c r="A100" s="29" t="str">
        <f>Pairings!B100</f>
        <v/>
      </c>
      <c r="B100" s="68"/>
      <c r="C100" s="31"/>
      <c r="D100" s="29" t="str">
        <f ca="1">IF($B100&gt;0,VLOOKUP($B100,OFFSET(Pairings!$C$2,($A100-1)*gamesPerRound,0,gamesPerRound,3),2,FALSE),"")</f>
        <v/>
      </c>
      <c r="E100" s="29" t="str">
        <f ca="1">IF($B100&gt;0,VLOOKUP($B100,OFFSET(Pairings!$C$2,($A100-1)*gamesPerRound,0,gamesPerRound,3),3,FALSE),"")</f>
        <v/>
      </c>
      <c r="F100" s="29" t="str">
        <f t="shared" si="2"/>
        <v/>
      </c>
      <c r="G100" s="29" t="str">
        <f t="shared" si="3"/>
        <v/>
      </c>
      <c r="H100" s="86" t="str">
        <f ca="1">IF(OR(MOD(ROW(B100)-1,gamesPerRound)=1,B100="",ISNA(MATCH(B100,OFFSET($B$1,1+($A100-1)*gamesPerRound,0):B99,0))),"","duplicate result")</f>
        <v/>
      </c>
    </row>
    <row r="101" spans="1:8" x14ac:dyDescent="0.3">
      <c r="A101" s="29" t="str">
        <f>Pairings!B101</f>
        <v/>
      </c>
      <c r="B101" s="68"/>
      <c r="C101" s="31"/>
      <c r="D101" s="29" t="str">
        <f ca="1">IF($B101&gt;0,VLOOKUP($B101,OFFSET(Pairings!$C$2,($A101-1)*gamesPerRound,0,gamesPerRound,3),2,FALSE),"")</f>
        <v/>
      </c>
      <c r="E101" s="29" t="str">
        <f ca="1">IF($B101&gt;0,VLOOKUP($B101,OFFSET(Pairings!$C$2,($A101-1)*gamesPerRound,0,gamesPerRound,3),3,FALSE),"")</f>
        <v/>
      </c>
      <c r="F101" s="29" t="str">
        <f t="shared" si="2"/>
        <v/>
      </c>
      <c r="G101" s="29" t="str">
        <f t="shared" si="3"/>
        <v/>
      </c>
      <c r="H101" s="86" t="str">
        <f ca="1">IF(OR(MOD(ROW(B101)-1,gamesPerRound)=1,B101="",ISNA(MATCH(B101,OFFSET($B$1,1+($A101-1)*gamesPerRound,0):B100,0))),"","duplicate result")</f>
        <v/>
      </c>
    </row>
    <row r="102" spans="1:8" x14ac:dyDescent="0.3">
      <c r="A102" s="29" t="str">
        <f>Pairings!B102</f>
        <v/>
      </c>
      <c r="B102" s="68"/>
      <c r="C102" s="31"/>
      <c r="D102" s="29" t="str">
        <f ca="1">IF($B102&gt;0,VLOOKUP($B102,OFFSET(Pairings!$C$2,($A102-1)*gamesPerRound,0,gamesPerRound,3),2,FALSE),"")</f>
        <v/>
      </c>
      <c r="E102" s="29" t="str">
        <f ca="1">IF($B102&gt;0,VLOOKUP($B102,OFFSET(Pairings!$C$2,($A102-1)*gamesPerRound,0,gamesPerRound,3),3,FALSE),"")</f>
        <v/>
      </c>
      <c r="F102" s="29" t="str">
        <f t="shared" si="2"/>
        <v/>
      </c>
      <c r="G102" s="29" t="str">
        <f t="shared" si="3"/>
        <v/>
      </c>
      <c r="H102" s="86" t="str">
        <f ca="1">IF(OR(MOD(ROW(B102)-1,gamesPerRound)=1,B102="",ISNA(MATCH(B102,OFFSET($B$1,1+($A102-1)*gamesPerRound,0):B101,0))),"","duplicate result")</f>
        <v/>
      </c>
    </row>
    <row r="103" spans="1:8" x14ac:dyDescent="0.3">
      <c r="A103" s="29" t="str">
        <f>Pairings!B103</f>
        <v/>
      </c>
      <c r="B103" s="68"/>
      <c r="C103" s="31"/>
      <c r="D103" s="29" t="str">
        <f ca="1">IF($B103&gt;0,VLOOKUP($B103,OFFSET(Pairings!$C$2,($A103-1)*gamesPerRound,0,gamesPerRound,3),2,FALSE),"")</f>
        <v/>
      </c>
      <c r="E103" s="29" t="str">
        <f ca="1">IF($B103&gt;0,VLOOKUP($B103,OFFSET(Pairings!$C$2,($A103-1)*gamesPerRound,0,gamesPerRound,3),3,FALSE),"")</f>
        <v/>
      </c>
      <c r="F103" s="29" t="str">
        <f t="shared" si="2"/>
        <v/>
      </c>
      <c r="G103" s="29" t="str">
        <f t="shared" si="3"/>
        <v/>
      </c>
      <c r="H103" s="86" t="str">
        <f ca="1">IF(OR(MOD(ROW(B103)-1,gamesPerRound)=1,B103="",ISNA(MATCH(B103,OFFSET($B$1,1+($A103-1)*gamesPerRound,0):B102,0))),"","duplicate result")</f>
        <v/>
      </c>
    </row>
    <row r="104" spans="1:8" x14ac:dyDescent="0.3">
      <c r="A104" s="29" t="str">
        <f>Pairings!B104</f>
        <v/>
      </c>
      <c r="B104" s="68"/>
      <c r="C104" s="31"/>
      <c r="D104" s="29" t="str">
        <f ca="1">IF($B104&gt;0,VLOOKUP($B104,OFFSET(Pairings!$C$2,($A104-1)*gamesPerRound,0,gamesPerRound,3),2,FALSE),"")</f>
        <v/>
      </c>
      <c r="E104" s="29" t="str">
        <f ca="1">IF($B104&gt;0,VLOOKUP($B104,OFFSET(Pairings!$C$2,($A104-1)*gamesPerRound,0,gamesPerRound,3),3,FALSE),"")</f>
        <v/>
      </c>
      <c r="F104" s="29" t="str">
        <f t="shared" si="2"/>
        <v/>
      </c>
      <c r="G104" s="29" t="str">
        <f t="shared" si="3"/>
        <v/>
      </c>
      <c r="H104" s="86" t="str">
        <f ca="1">IF(OR(MOD(ROW(B104)-1,gamesPerRound)=1,B104="",ISNA(MATCH(B104,OFFSET($B$1,1+($A104-1)*gamesPerRound,0):B103,0))),"","duplicate result")</f>
        <v/>
      </c>
    </row>
    <row r="105" spans="1:8" x14ac:dyDescent="0.3">
      <c r="A105" s="29" t="str">
        <f>Pairings!B105</f>
        <v/>
      </c>
      <c r="B105" s="68"/>
      <c r="C105" s="31"/>
      <c r="D105" s="29" t="str">
        <f ca="1">IF($B105&gt;0,VLOOKUP($B105,OFFSET(Pairings!$C$2,($A105-1)*gamesPerRound,0,gamesPerRound,3),2,FALSE),"")</f>
        <v/>
      </c>
      <c r="E105" s="29" t="str">
        <f ca="1">IF($B105&gt;0,VLOOKUP($B105,OFFSET(Pairings!$C$2,($A105-1)*gamesPerRound,0,gamesPerRound,3),3,FALSE),"")</f>
        <v/>
      </c>
      <c r="F105" s="29" t="str">
        <f t="shared" si="2"/>
        <v/>
      </c>
      <c r="G105" s="29" t="str">
        <f t="shared" si="3"/>
        <v/>
      </c>
      <c r="H105" s="86" t="str">
        <f ca="1">IF(OR(MOD(ROW(B105)-1,gamesPerRound)=1,B105="",ISNA(MATCH(B105,OFFSET($B$1,1+($A105-1)*gamesPerRound,0):B104,0))),"","duplicate result")</f>
        <v/>
      </c>
    </row>
    <row r="106" spans="1:8" x14ac:dyDescent="0.3">
      <c r="A106" s="29" t="str">
        <f>Pairings!B106</f>
        <v/>
      </c>
      <c r="B106" s="68"/>
      <c r="C106" s="31"/>
      <c r="D106" s="29" t="str">
        <f ca="1">IF($B106&gt;0,VLOOKUP($B106,OFFSET(Pairings!$C$2,($A106-1)*gamesPerRound,0,gamesPerRound,3),2,FALSE),"")</f>
        <v/>
      </c>
      <c r="E106" s="29" t="str">
        <f ca="1">IF($B106&gt;0,VLOOKUP($B106,OFFSET(Pairings!$C$2,($A106-1)*gamesPerRound,0,gamesPerRound,3),3,FALSE),"")</f>
        <v/>
      </c>
      <c r="F106" s="29" t="str">
        <f t="shared" si="2"/>
        <v/>
      </c>
      <c r="G106" s="29" t="str">
        <f t="shared" si="3"/>
        <v/>
      </c>
      <c r="H106" s="86" t="str">
        <f ca="1">IF(OR(MOD(ROW(B106)-1,gamesPerRound)=1,B106="",ISNA(MATCH(B106,OFFSET($B$1,1+($A106-1)*gamesPerRound,0):B105,0))),"","duplicate result")</f>
        <v/>
      </c>
    </row>
    <row r="107" spans="1:8" x14ac:dyDescent="0.3">
      <c r="A107" s="29" t="str">
        <f>Pairings!B107</f>
        <v/>
      </c>
      <c r="B107" s="68"/>
      <c r="C107" s="31"/>
      <c r="D107" s="29" t="str">
        <f ca="1">IF($B107&gt;0,VLOOKUP($B107,OFFSET(Pairings!$C$2,($A107-1)*gamesPerRound,0,gamesPerRound,3),2,FALSE),"")</f>
        <v/>
      </c>
      <c r="E107" s="29" t="str">
        <f ca="1">IF($B107&gt;0,VLOOKUP($B107,OFFSET(Pairings!$C$2,($A107-1)*gamesPerRound,0,gamesPerRound,3),3,FALSE),"")</f>
        <v/>
      </c>
      <c r="F107" s="29" t="str">
        <f t="shared" si="2"/>
        <v/>
      </c>
      <c r="G107" s="29" t="str">
        <f t="shared" si="3"/>
        <v/>
      </c>
      <c r="H107" s="86" t="str">
        <f ca="1">IF(OR(MOD(ROW(B107)-1,gamesPerRound)=1,B107="",ISNA(MATCH(B107,OFFSET($B$1,1+($A107-1)*gamesPerRound,0):B106,0))),"","duplicate result")</f>
        <v/>
      </c>
    </row>
    <row r="108" spans="1:8" x14ac:dyDescent="0.3">
      <c r="A108" s="29" t="str">
        <f>Pairings!B108</f>
        <v/>
      </c>
      <c r="B108" s="68"/>
      <c r="C108" s="31"/>
      <c r="D108" s="29" t="str">
        <f ca="1">IF($B108&gt;0,VLOOKUP($B108,OFFSET(Pairings!$C$2,($A108-1)*gamesPerRound,0,gamesPerRound,3),2,FALSE),"")</f>
        <v/>
      </c>
      <c r="E108" s="29" t="str">
        <f ca="1">IF($B108&gt;0,VLOOKUP($B108,OFFSET(Pairings!$C$2,($A108-1)*gamesPerRound,0,gamesPerRound,3),3,FALSE),"")</f>
        <v/>
      </c>
      <c r="F108" s="29" t="str">
        <f t="shared" si="2"/>
        <v/>
      </c>
      <c r="G108" s="29" t="str">
        <f t="shared" si="3"/>
        <v/>
      </c>
      <c r="H108" s="86" t="str">
        <f ca="1">IF(OR(MOD(ROW(B108)-1,gamesPerRound)=1,B108="",ISNA(MATCH(B108,OFFSET($B$1,1+($A108-1)*gamesPerRound,0):B107,0))),"","duplicate result")</f>
        <v/>
      </c>
    </row>
    <row r="109" spans="1:8" x14ac:dyDescent="0.3">
      <c r="A109" s="29" t="str">
        <f>Pairings!B109</f>
        <v/>
      </c>
      <c r="B109" s="68"/>
      <c r="C109" s="31"/>
      <c r="D109" s="29" t="str">
        <f ca="1">IF($B109&gt;0,VLOOKUP($B109,OFFSET(Pairings!$C$2,($A109-1)*gamesPerRound,0,gamesPerRound,3),2,FALSE),"")</f>
        <v/>
      </c>
      <c r="E109" s="29" t="str">
        <f ca="1">IF($B109&gt;0,VLOOKUP($B109,OFFSET(Pairings!$C$2,($A109-1)*gamesPerRound,0,gamesPerRound,3),3,FALSE),"")</f>
        <v/>
      </c>
      <c r="F109" s="29" t="str">
        <f t="shared" si="2"/>
        <v/>
      </c>
      <c r="G109" s="29" t="str">
        <f t="shared" si="3"/>
        <v/>
      </c>
      <c r="H109" s="86" t="str">
        <f ca="1">IF(OR(MOD(ROW(B109)-1,gamesPerRound)=1,B109="",ISNA(MATCH(B109,OFFSET($B$1,1+($A109-1)*gamesPerRound,0):B108,0))),"","duplicate result")</f>
        <v/>
      </c>
    </row>
    <row r="110" spans="1:8" x14ac:dyDescent="0.3">
      <c r="A110" s="29" t="str">
        <f>Pairings!B110</f>
        <v/>
      </c>
      <c r="B110" s="68"/>
      <c r="C110" s="31"/>
      <c r="D110" s="29" t="str">
        <f ca="1">IF($B110&gt;0,VLOOKUP($B110,OFFSET(Pairings!$C$2,($A110-1)*gamesPerRound,0,gamesPerRound,3),2,FALSE),"")</f>
        <v/>
      </c>
      <c r="E110" s="29" t="str">
        <f ca="1">IF($B110&gt;0,VLOOKUP($B110,OFFSET(Pairings!$C$2,($A110-1)*gamesPerRound,0,gamesPerRound,3),3,FALSE),"")</f>
        <v/>
      </c>
      <c r="F110" s="29" t="str">
        <f t="shared" si="2"/>
        <v/>
      </c>
      <c r="G110" s="29" t="str">
        <f t="shared" si="3"/>
        <v/>
      </c>
      <c r="H110" s="86" t="str">
        <f ca="1">IF(OR(MOD(ROW(B110)-1,gamesPerRound)=1,B110="",ISNA(MATCH(B110,OFFSET($B$1,1+($A110-1)*gamesPerRound,0):B109,0))),"","duplicate result")</f>
        <v/>
      </c>
    </row>
    <row r="111" spans="1:8" x14ac:dyDescent="0.3">
      <c r="A111" s="29" t="str">
        <f>Pairings!B111</f>
        <v/>
      </c>
      <c r="B111" s="68"/>
      <c r="C111" s="31"/>
      <c r="D111" s="29" t="str">
        <f ca="1">IF($B111&gt;0,VLOOKUP($B111,OFFSET(Pairings!$C$2,($A111-1)*gamesPerRound,0,gamesPerRound,3),2,FALSE),"")</f>
        <v/>
      </c>
      <c r="E111" s="29" t="str">
        <f ca="1">IF($B111&gt;0,VLOOKUP($B111,OFFSET(Pairings!$C$2,($A111-1)*gamesPerRound,0,gamesPerRound,3),3,FALSE),"")</f>
        <v/>
      </c>
      <c r="F111" s="29" t="str">
        <f t="shared" si="2"/>
        <v/>
      </c>
      <c r="G111" s="29" t="str">
        <f t="shared" si="3"/>
        <v/>
      </c>
      <c r="H111" s="86" t="str">
        <f ca="1">IF(OR(MOD(ROW(B111)-1,gamesPerRound)=1,B111="",ISNA(MATCH(B111,OFFSET($B$1,1+($A111-1)*gamesPerRound,0):B110,0))),"","duplicate result")</f>
        <v/>
      </c>
    </row>
    <row r="112" spans="1:8" x14ac:dyDescent="0.3">
      <c r="A112" s="29" t="str">
        <f>Pairings!B112</f>
        <v/>
      </c>
      <c r="B112" s="68"/>
      <c r="C112" s="31"/>
      <c r="D112" s="29" t="str">
        <f ca="1">IF($B112&gt;0,VLOOKUP($B112,OFFSET(Pairings!$C$2,($A112-1)*gamesPerRound,0,gamesPerRound,3),2,FALSE),"")</f>
        <v/>
      </c>
      <c r="E112" s="29" t="str">
        <f ca="1">IF($B112&gt;0,VLOOKUP($B112,OFFSET(Pairings!$C$2,($A112-1)*gamesPerRound,0,gamesPerRound,3),3,FALSE),"")</f>
        <v/>
      </c>
      <c r="F112" s="29" t="str">
        <f t="shared" si="2"/>
        <v/>
      </c>
      <c r="G112" s="29" t="str">
        <f t="shared" si="3"/>
        <v/>
      </c>
      <c r="H112" s="86" t="str">
        <f ca="1">IF(OR(MOD(ROW(B112)-1,gamesPerRound)=1,B112="",ISNA(MATCH(B112,OFFSET($B$1,1+($A112-1)*gamesPerRound,0):B111,0))),"","duplicate result")</f>
        <v/>
      </c>
    </row>
    <row r="113" spans="1:8" x14ac:dyDescent="0.3">
      <c r="A113" s="29" t="str">
        <f>Pairings!B113</f>
        <v/>
      </c>
      <c r="B113" s="68"/>
      <c r="C113" s="31"/>
      <c r="D113" s="29" t="str">
        <f ca="1">IF($B113&gt;0,VLOOKUP($B113,OFFSET(Pairings!$C$2,($A113-1)*gamesPerRound,0,gamesPerRound,3),2,FALSE),"")</f>
        <v/>
      </c>
      <c r="E113" s="29" t="str">
        <f ca="1">IF($B113&gt;0,VLOOKUP($B113,OFFSET(Pairings!$C$2,($A113-1)*gamesPerRound,0,gamesPerRound,3),3,FALSE),"")</f>
        <v/>
      </c>
      <c r="F113" s="29" t="str">
        <f t="shared" si="2"/>
        <v/>
      </c>
      <c r="G113" s="29" t="str">
        <f t="shared" si="3"/>
        <v/>
      </c>
      <c r="H113" s="86" t="str">
        <f ca="1">IF(OR(MOD(ROW(B113)-1,gamesPerRound)=1,B113="",ISNA(MATCH(B113,OFFSET($B$1,1+($A113-1)*gamesPerRound,0):B112,0))),"","duplicate result")</f>
        <v/>
      </c>
    </row>
    <row r="114" spans="1:8" x14ac:dyDescent="0.3">
      <c r="A114" s="29" t="str">
        <f>Pairings!B114</f>
        <v/>
      </c>
      <c r="B114" s="68"/>
      <c r="C114" s="31"/>
      <c r="D114" s="29" t="str">
        <f ca="1">IF($B114&gt;0,VLOOKUP($B114,OFFSET(Pairings!$C$2,($A114-1)*gamesPerRound,0,gamesPerRound,3),2,FALSE),"")</f>
        <v/>
      </c>
      <c r="E114" s="29" t="str">
        <f ca="1">IF($B114&gt;0,VLOOKUP($B114,OFFSET(Pairings!$C$2,($A114-1)*gamesPerRound,0,gamesPerRound,3),3,FALSE),"")</f>
        <v/>
      </c>
      <c r="F114" s="29" t="str">
        <f t="shared" si="2"/>
        <v/>
      </c>
      <c r="G114" s="29" t="str">
        <f t="shared" si="3"/>
        <v/>
      </c>
      <c r="H114" s="86" t="str">
        <f ca="1">IF(OR(MOD(ROW(B114)-1,gamesPerRound)=1,B114="",ISNA(MATCH(B114,OFFSET($B$1,1+($A114-1)*gamesPerRound,0):B113,0))),"","duplicate result")</f>
        <v/>
      </c>
    </row>
    <row r="115" spans="1:8" x14ac:dyDescent="0.3">
      <c r="A115" s="29" t="str">
        <f>Pairings!B115</f>
        <v/>
      </c>
      <c r="B115" s="68"/>
      <c r="C115" s="31"/>
      <c r="D115" s="29" t="str">
        <f ca="1">IF($B115&gt;0,VLOOKUP($B115,OFFSET(Pairings!$C$2,($A115-1)*gamesPerRound,0,gamesPerRound,3),2,FALSE),"")</f>
        <v/>
      </c>
      <c r="E115" s="29" t="str">
        <f ca="1">IF($B115&gt;0,VLOOKUP($B115,OFFSET(Pairings!$C$2,($A115-1)*gamesPerRound,0,gamesPerRound,3),3,FALSE),"")</f>
        <v/>
      </c>
      <c r="F115" s="29" t="str">
        <f t="shared" si="2"/>
        <v/>
      </c>
      <c r="G115" s="29" t="str">
        <f t="shared" si="3"/>
        <v/>
      </c>
      <c r="H115" s="86" t="str">
        <f ca="1">IF(OR(MOD(ROW(B115)-1,gamesPerRound)=1,B115="",ISNA(MATCH(B115,OFFSET($B$1,1+($A115-1)*gamesPerRound,0):B114,0))),"","duplicate result")</f>
        <v/>
      </c>
    </row>
    <row r="116" spans="1:8" x14ac:dyDescent="0.3">
      <c r="A116" s="29" t="str">
        <f>Pairings!B116</f>
        <v/>
      </c>
      <c r="B116" s="68"/>
      <c r="C116" s="31"/>
      <c r="D116" s="29" t="str">
        <f ca="1">IF($B116&gt;0,VLOOKUP($B116,OFFSET(Pairings!$C$2,($A116-1)*gamesPerRound,0,gamesPerRound,3),2,FALSE),"")</f>
        <v/>
      </c>
      <c r="E116" s="29" t="str">
        <f ca="1">IF($B116&gt;0,VLOOKUP($B116,OFFSET(Pairings!$C$2,($A116-1)*gamesPerRound,0,gamesPerRound,3),3,FALSE),"")</f>
        <v/>
      </c>
      <c r="F116" s="29" t="str">
        <f t="shared" si="2"/>
        <v/>
      </c>
      <c r="G116" s="29" t="str">
        <f t="shared" si="3"/>
        <v/>
      </c>
      <c r="H116" s="86" t="str">
        <f ca="1">IF(OR(MOD(ROW(B116)-1,gamesPerRound)=1,B116="",ISNA(MATCH(B116,OFFSET($B$1,1+($A116-1)*gamesPerRound,0):B115,0))),"","duplicate result")</f>
        <v/>
      </c>
    </row>
    <row r="117" spans="1:8" x14ac:dyDescent="0.3">
      <c r="A117" s="29" t="str">
        <f>Pairings!B117</f>
        <v/>
      </c>
      <c r="B117" s="68"/>
      <c r="C117" s="31"/>
      <c r="D117" s="29" t="str">
        <f ca="1">IF($B117&gt;0,VLOOKUP($B117,OFFSET(Pairings!$C$2,($A117-1)*gamesPerRound,0,gamesPerRound,3),2,FALSE),"")</f>
        <v/>
      </c>
      <c r="E117" s="29" t="str">
        <f ca="1">IF($B117&gt;0,VLOOKUP($B117,OFFSET(Pairings!$C$2,($A117-1)*gamesPerRound,0,gamesPerRound,3),3,FALSE),"")</f>
        <v/>
      </c>
      <c r="F117" s="29" t="str">
        <f t="shared" si="2"/>
        <v/>
      </c>
      <c r="G117" s="29" t="str">
        <f t="shared" si="3"/>
        <v/>
      </c>
      <c r="H117" s="86" t="str">
        <f ca="1">IF(OR(MOD(ROW(B117)-1,gamesPerRound)=1,B117="",ISNA(MATCH(B117,OFFSET($B$1,1+($A117-1)*gamesPerRound,0):B116,0))),"","duplicate result")</f>
        <v/>
      </c>
    </row>
    <row r="118" spans="1:8" x14ac:dyDescent="0.3">
      <c r="A118" s="29" t="str">
        <f>Pairings!B118</f>
        <v/>
      </c>
      <c r="B118" s="68"/>
      <c r="C118" s="31"/>
      <c r="D118" s="29" t="str">
        <f ca="1">IF($B118&gt;0,VLOOKUP($B118,OFFSET(Pairings!$C$2,($A118-1)*gamesPerRound,0,gamesPerRound,3),2,FALSE),"")</f>
        <v/>
      </c>
      <c r="E118" s="29" t="str">
        <f ca="1">IF($B118&gt;0,VLOOKUP($B118,OFFSET(Pairings!$C$2,($A118-1)*gamesPerRound,0,gamesPerRound,3),3,FALSE),"")</f>
        <v/>
      </c>
      <c r="F118" s="29" t="str">
        <f t="shared" si="2"/>
        <v/>
      </c>
      <c r="G118" s="29" t="str">
        <f t="shared" si="3"/>
        <v/>
      </c>
      <c r="H118" s="86" t="str">
        <f ca="1">IF(OR(MOD(ROW(B118)-1,gamesPerRound)=1,B118="",ISNA(MATCH(B118,OFFSET($B$1,1+($A118-1)*gamesPerRound,0):B117,0))),"","duplicate result")</f>
        <v/>
      </c>
    </row>
    <row r="119" spans="1:8" x14ac:dyDescent="0.3">
      <c r="A119" s="29" t="str">
        <f>Pairings!B119</f>
        <v/>
      </c>
      <c r="B119" s="68"/>
      <c r="C119" s="31"/>
      <c r="D119" s="29" t="str">
        <f ca="1">IF($B119&gt;0,VLOOKUP($B119,OFFSET(Pairings!$C$2,($A119-1)*gamesPerRound,0,gamesPerRound,3),2,FALSE),"")</f>
        <v/>
      </c>
      <c r="E119" s="29" t="str">
        <f ca="1">IF($B119&gt;0,VLOOKUP($B119,OFFSET(Pairings!$C$2,($A119-1)*gamesPerRound,0,gamesPerRound,3),3,FALSE),"")</f>
        <v/>
      </c>
      <c r="F119" s="29" t="str">
        <f t="shared" si="2"/>
        <v/>
      </c>
      <c r="G119" s="29" t="str">
        <f t="shared" si="3"/>
        <v/>
      </c>
      <c r="H119" s="86" t="str">
        <f ca="1">IF(OR(MOD(ROW(B119)-1,gamesPerRound)=1,B119="",ISNA(MATCH(B119,OFFSET($B$1,1+($A119-1)*gamesPerRound,0):B118,0))),"","duplicate result")</f>
        <v/>
      </c>
    </row>
    <row r="120" spans="1:8" x14ac:dyDescent="0.3">
      <c r="A120" s="29" t="str">
        <f>Pairings!B120</f>
        <v/>
      </c>
      <c r="B120" s="68"/>
      <c r="C120" s="31"/>
      <c r="D120" s="29" t="str">
        <f ca="1">IF($B120&gt;0,VLOOKUP($B120,OFFSET(Pairings!$C$2,($A120-1)*gamesPerRound,0,gamesPerRound,3),2,FALSE),"")</f>
        <v/>
      </c>
      <c r="E120" s="29" t="str">
        <f ca="1">IF($B120&gt;0,VLOOKUP($B120,OFFSET(Pairings!$C$2,($A120-1)*gamesPerRound,0,gamesPerRound,3),3,FALSE),"")</f>
        <v/>
      </c>
      <c r="F120" s="29" t="str">
        <f t="shared" si="2"/>
        <v/>
      </c>
      <c r="G120" s="29" t="str">
        <f t="shared" si="3"/>
        <v/>
      </c>
      <c r="H120" s="86" t="str">
        <f ca="1">IF(OR(MOD(ROW(B120)-1,gamesPerRound)=1,B120="",ISNA(MATCH(B120,OFFSET($B$1,1+($A120-1)*gamesPerRound,0):B119,0))),"","duplicate result")</f>
        <v/>
      </c>
    </row>
    <row r="121" spans="1:8" x14ac:dyDescent="0.3">
      <c r="A121" s="29" t="str">
        <f>Pairings!B121</f>
        <v/>
      </c>
      <c r="B121" s="68"/>
      <c r="C121" s="31"/>
      <c r="D121" s="29" t="str">
        <f ca="1">IF($B121&gt;0,VLOOKUP($B121,OFFSET(Pairings!$C$2,($A121-1)*gamesPerRound,0,gamesPerRound,3),2,FALSE),"")</f>
        <v/>
      </c>
      <c r="E121" s="29" t="str">
        <f ca="1">IF($B121&gt;0,VLOOKUP($B121,OFFSET(Pairings!$C$2,($A121-1)*gamesPerRound,0,gamesPerRound,3),3,FALSE),"")</f>
        <v/>
      </c>
      <c r="F121" s="29" t="str">
        <f t="shared" si="2"/>
        <v/>
      </c>
      <c r="G121" s="29" t="str">
        <f t="shared" si="3"/>
        <v/>
      </c>
      <c r="H121" s="86" t="str">
        <f ca="1">IF(OR(MOD(ROW(B121)-1,gamesPerRound)=1,B121="",ISNA(MATCH(B121,OFFSET($B$1,1+($A121-1)*gamesPerRound,0):B120,0))),"","duplicate result")</f>
        <v/>
      </c>
    </row>
    <row r="122" spans="1:8" x14ac:dyDescent="0.3">
      <c r="A122" s="29" t="str">
        <f>Pairings!B122</f>
        <v/>
      </c>
      <c r="B122" s="68"/>
      <c r="C122" s="31"/>
      <c r="D122" s="29" t="str">
        <f ca="1">IF($B122&gt;0,VLOOKUP($B122,OFFSET(Pairings!$C$2,($A122-1)*gamesPerRound,0,gamesPerRound,3),2,FALSE),"")</f>
        <v/>
      </c>
      <c r="E122" s="29" t="str">
        <f ca="1">IF($B122&gt;0,VLOOKUP($B122,OFFSET(Pairings!$C$2,($A122-1)*gamesPerRound,0,gamesPerRound,3),3,FALSE),"")</f>
        <v/>
      </c>
      <c r="F122" s="29" t="str">
        <f t="shared" si="2"/>
        <v/>
      </c>
      <c r="G122" s="29" t="str">
        <f t="shared" si="3"/>
        <v/>
      </c>
      <c r="H122" s="86" t="str">
        <f ca="1">IF(OR(MOD(ROW(B122)-1,gamesPerRound)=1,B122="",ISNA(MATCH(B122,OFFSET($B$1,1+($A122-1)*gamesPerRound,0):B121,0))),"","duplicate result")</f>
        <v/>
      </c>
    </row>
    <row r="123" spans="1:8" x14ac:dyDescent="0.3">
      <c r="A123" s="29" t="str">
        <f>Pairings!B123</f>
        <v/>
      </c>
      <c r="B123" s="68"/>
      <c r="C123" s="31"/>
      <c r="D123" s="29" t="str">
        <f ca="1">IF($B123&gt;0,VLOOKUP($B123,OFFSET(Pairings!$C$2,($A123-1)*gamesPerRound,0,gamesPerRound,3),2,FALSE),"")</f>
        <v/>
      </c>
      <c r="E123" s="29" t="str">
        <f ca="1">IF($B123&gt;0,VLOOKUP($B123,OFFSET(Pairings!$C$2,($A123-1)*gamesPerRound,0,gamesPerRound,3),3,FALSE),"")</f>
        <v/>
      </c>
      <c r="F123" s="29" t="str">
        <f t="shared" si="2"/>
        <v/>
      </c>
      <c r="G123" s="29" t="str">
        <f t="shared" si="3"/>
        <v/>
      </c>
      <c r="H123" s="86" t="str">
        <f ca="1">IF(OR(MOD(ROW(B123)-1,gamesPerRound)=1,B123="",ISNA(MATCH(B123,OFFSET($B$1,1+($A123-1)*gamesPerRound,0):B122,0))),"","duplicate result")</f>
        <v/>
      </c>
    </row>
    <row r="124" spans="1:8" x14ac:dyDescent="0.3">
      <c r="A124" s="29" t="str">
        <f>Pairings!B124</f>
        <v/>
      </c>
      <c r="B124" s="68"/>
      <c r="C124" s="31"/>
      <c r="D124" s="29" t="str">
        <f ca="1">IF($B124&gt;0,VLOOKUP($B124,OFFSET(Pairings!$C$2,($A124-1)*gamesPerRound,0,gamesPerRound,3),2,FALSE),"")</f>
        <v/>
      </c>
      <c r="E124" s="29" t="str">
        <f ca="1">IF($B124&gt;0,VLOOKUP($B124,OFFSET(Pairings!$C$2,($A124-1)*gamesPerRound,0,gamesPerRound,3),3,FALSE),"")</f>
        <v/>
      </c>
      <c r="F124" s="29" t="str">
        <f t="shared" si="2"/>
        <v/>
      </c>
      <c r="G124" s="29" t="str">
        <f t="shared" si="3"/>
        <v/>
      </c>
      <c r="H124" s="86" t="str">
        <f ca="1">IF(OR(MOD(ROW(B124)-1,gamesPerRound)=1,B124="",ISNA(MATCH(B124,OFFSET($B$1,1+($A124-1)*gamesPerRound,0):B123,0))),"","duplicate result")</f>
        <v/>
      </c>
    </row>
    <row r="125" spans="1:8" x14ac:dyDescent="0.3">
      <c r="A125" s="29" t="str">
        <f>Pairings!B125</f>
        <v/>
      </c>
      <c r="B125" s="68"/>
      <c r="C125" s="31"/>
      <c r="D125" s="29" t="str">
        <f ca="1">IF($B125&gt;0,VLOOKUP($B125,OFFSET(Pairings!$C$2,($A125-1)*gamesPerRound,0,gamesPerRound,3),2,FALSE),"")</f>
        <v/>
      </c>
      <c r="E125" s="29" t="str">
        <f ca="1">IF($B125&gt;0,VLOOKUP($B125,OFFSET(Pairings!$C$2,($A125-1)*gamesPerRound,0,gamesPerRound,3),3,FALSE),"")</f>
        <v/>
      </c>
      <c r="F125" s="29" t="str">
        <f t="shared" si="2"/>
        <v/>
      </c>
      <c r="G125" s="29" t="str">
        <f t="shared" si="3"/>
        <v/>
      </c>
      <c r="H125" s="86" t="str">
        <f ca="1">IF(OR(MOD(ROW(B125)-1,gamesPerRound)=1,B125="",ISNA(MATCH(B125,OFFSET($B$1,1+($A125-1)*gamesPerRound,0):B124,0))),"","duplicate result")</f>
        <v/>
      </c>
    </row>
    <row r="126" spans="1:8" x14ac:dyDescent="0.3">
      <c r="A126" s="29" t="str">
        <f>Pairings!B126</f>
        <v/>
      </c>
      <c r="B126" s="68"/>
      <c r="C126" s="31"/>
      <c r="D126" s="29" t="str">
        <f ca="1">IF($B126&gt;0,VLOOKUP($B126,OFFSET(Pairings!$C$2,($A126-1)*gamesPerRound,0,gamesPerRound,3),2,FALSE),"")</f>
        <v/>
      </c>
      <c r="E126" s="29" t="str">
        <f ca="1">IF($B126&gt;0,VLOOKUP($B126,OFFSET(Pairings!$C$2,($A126-1)*gamesPerRound,0,gamesPerRound,3),3,FALSE),"")</f>
        <v/>
      </c>
      <c r="F126" s="29" t="str">
        <f t="shared" si="2"/>
        <v/>
      </c>
      <c r="G126" s="29" t="str">
        <f t="shared" si="3"/>
        <v/>
      </c>
      <c r="H126" s="86" t="str">
        <f ca="1">IF(OR(MOD(ROW(B126)-1,gamesPerRound)=1,B126="",ISNA(MATCH(B126,OFFSET($B$1,1+($A126-1)*gamesPerRound,0):B125,0))),"","duplicate result")</f>
        <v/>
      </c>
    </row>
    <row r="127" spans="1:8" x14ac:dyDescent="0.3">
      <c r="A127" s="29" t="str">
        <f>Pairings!B127</f>
        <v/>
      </c>
      <c r="B127" s="68"/>
      <c r="C127" s="31"/>
      <c r="D127" s="29" t="str">
        <f ca="1">IF($B127&gt;0,VLOOKUP($B127,OFFSET(Pairings!$C$2,($A127-1)*gamesPerRound,0,gamesPerRound,3),2,FALSE),"")</f>
        <v/>
      </c>
      <c r="E127" s="29" t="str">
        <f ca="1">IF($B127&gt;0,VLOOKUP($B127,OFFSET(Pairings!$C$2,($A127-1)*gamesPerRound,0,gamesPerRound,3),3,FALSE),"")</f>
        <v/>
      </c>
      <c r="F127" s="29" t="str">
        <f t="shared" si="2"/>
        <v/>
      </c>
      <c r="G127" s="29" t="str">
        <f t="shared" si="3"/>
        <v/>
      </c>
      <c r="H127" s="86" t="str">
        <f ca="1">IF(OR(MOD(ROW(B127)-1,gamesPerRound)=1,B127="",ISNA(MATCH(B127,OFFSET($B$1,1+($A127-1)*gamesPerRound,0):B126,0))),"","duplicate result")</f>
        <v/>
      </c>
    </row>
    <row r="128" spans="1:8" x14ac:dyDescent="0.3">
      <c r="A128" s="29" t="str">
        <f>Pairings!B128</f>
        <v/>
      </c>
      <c r="B128" s="68"/>
      <c r="C128" s="31"/>
      <c r="D128" s="29" t="str">
        <f ca="1">IF($B128&gt;0,VLOOKUP($B128,OFFSET(Pairings!$C$2,($A128-1)*gamesPerRound,0,gamesPerRound,3),2,FALSE),"")</f>
        <v/>
      </c>
      <c r="E128" s="29" t="str">
        <f ca="1">IF($B128&gt;0,VLOOKUP($B128,OFFSET(Pairings!$C$2,($A128-1)*gamesPerRound,0,gamesPerRound,3),3,FALSE),"")</f>
        <v/>
      </c>
      <c r="F128" s="29" t="str">
        <f t="shared" si="2"/>
        <v/>
      </c>
      <c r="G128" s="29" t="str">
        <f t="shared" si="3"/>
        <v/>
      </c>
      <c r="H128" s="86" t="str">
        <f ca="1">IF(OR(MOD(ROW(B128)-1,gamesPerRound)=1,B128="",ISNA(MATCH(B128,OFFSET($B$1,1+($A128-1)*gamesPerRound,0):B127,0))),"","duplicate result")</f>
        <v/>
      </c>
    </row>
    <row r="129" spans="1:8" x14ac:dyDescent="0.3">
      <c r="A129" s="29" t="str">
        <f>Pairings!B129</f>
        <v/>
      </c>
      <c r="B129" s="68"/>
      <c r="C129" s="31"/>
      <c r="D129" s="29" t="str">
        <f ca="1">IF($B129&gt;0,VLOOKUP($B129,OFFSET(Pairings!$C$2,($A129-1)*gamesPerRound,0,gamesPerRound,3),2,FALSE),"")</f>
        <v/>
      </c>
      <c r="E129" s="29" t="str">
        <f ca="1">IF($B129&gt;0,VLOOKUP($B129,OFFSET(Pairings!$C$2,($A129-1)*gamesPerRound,0,gamesPerRound,3),3,FALSE),"")</f>
        <v/>
      </c>
      <c r="F129" s="29" t="str">
        <f t="shared" si="2"/>
        <v/>
      </c>
      <c r="G129" s="29" t="str">
        <f t="shared" si="3"/>
        <v/>
      </c>
      <c r="H129" s="86" t="str">
        <f ca="1">IF(OR(MOD(ROW(B129)-1,gamesPerRound)=1,B129="",ISNA(MATCH(B129,OFFSET($B$1,1+($A129-1)*gamesPerRound,0):B128,0))),"","duplicate result")</f>
        <v/>
      </c>
    </row>
    <row r="130" spans="1:8" x14ac:dyDescent="0.3">
      <c r="A130" s="29" t="str">
        <f>Pairings!B130</f>
        <v/>
      </c>
      <c r="B130" s="68"/>
      <c r="C130" s="31"/>
      <c r="D130" s="29" t="str">
        <f ca="1">IF($B130&gt;0,VLOOKUP($B130,OFFSET(Pairings!$C$2,($A130-1)*gamesPerRound,0,gamesPerRound,3),2,FALSE),"")</f>
        <v/>
      </c>
      <c r="E130" s="29" t="str">
        <f ca="1">IF($B130&gt;0,VLOOKUP($B130,OFFSET(Pairings!$C$2,($A130-1)*gamesPerRound,0,gamesPerRound,3),3,FALSE),"")</f>
        <v/>
      </c>
      <c r="F130" s="29" t="str">
        <f t="shared" ref="F130:F193" si="4">IF(C130="","",IF(C130="n",0,IF(C130="d",0.5,C130)))</f>
        <v/>
      </c>
      <c r="G130" s="29" t="str">
        <f t="shared" ref="G130:G193" si="5">IF(C130="","",IF(C130="n",0,1-F130))</f>
        <v/>
      </c>
      <c r="H130" s="86" t="str">
        <f ca="1">IF(OR(MOD(ROW(B130)-1,gamesPerRound)=1,B130="",ISNA(MATCH(B130,OFFSET($B$1,1+($A130-1)*gamesPerRound,0):B129,0))),"","duplicate result")</f>
        <v/>
      </c>
    </row>
    <row r="131" spans="1:8" x14ac:dyDescent="0.3">
      <c r="A131" s="29" t="str">
        <f>Pairings!B131</f>
        <v/>
      </c>
      <c r="B131" s="68"/>
      <c r="C131" s="31"/>
      <c r="D131" s="29" t="str">
        <f ca="1">IF($B131&gt;0,VLOOKUP($B131,OFFSET(Pairings!$C$2,($A131-1)*gamesPerRound,0,gamesPerRound,3),2,FALSE),"")</f>
        <v/>
      </c>
      <c r="E131" s="29" t="str">
        <f ca="1">IF($B131&gt;0,VLOOKUP($B131,OFFSET(Pairings!$C$2,($A131-1)*gamesPerRound,0,gamesPerRound,3),3,FALSE),"")</f>
        <v/>
      </c>
      <c r="F131" s="29" t="str">
        <f t="shared" si="4"/>
        <v/>
      </c>
      <c r="G131" s="29" t="str">
        <f t="shared" si="5"/>
        <v/>
      </c>
      <c r="H131" s="86" t="str">
        <f ca="1">IF(OR(MOD(ROW(B131)-1,gamesPerRound)=1,B131="",ISNA(MATCH(B131,OFFSET($B$1,1+($A131-1)*gamesPerRound,0):B130,0))),"","duplicate result")</f>
        <v/>
      </c>
    </row>
    <row r="132" spans="1:8" x14ac:dyDescent="0.3">
      <c r="A132" s="29" t="str">
        <f>Pairings!B132</f>
        <v/>
      </c>
      <c r="B132" s="68"/>
      <c r="C132" s="31"/>
      <c r="D132" s="29" t="str">
        <f ca="1">IF($B132&gt;0,VLOOKUP($B132,OFFSET(Pairings!$C$2,($A132-1)*gamesPerRound,0,gamesPerRound,3),2,FALSE),"")</f>
        <v/>
      </c>
      <c r="E132" s="29" t="str">
        <f ca="1">IF($B132&gt;0,VLOOKUP($B132,OFFSET(Pairings!$C$2,($A132-1)*gamesPerRound,0,gamesPerRound,3),3,FALSE),"")</f>
        <v/>
      </c>
      <c r="F132" s="29" t="str">
        <f t="shared" si="4"/>
        <v/>
      </c>
      <c r="G132" s="29" t="str">
        <f t="shared" si="5"/>
        <v/>
      </c>
      <c r="H132" s="86" t="str">
        <f ca="1">IF(OR(MOD(ROW(B132)-1,gamesPerRound)=1,B132="",ISNA(MATCH(B132,OFFSET($B$1,1+($A132-1)*gamesPerRound,0):B131,0))),"","duplicate result")</f>
        <v/>
      </c>
    </row>
    <row r="133" spans="1:8" x14ac:dyDescent="0.3">
      <c r="A133" s="29" t="str">
        <f>Pairings!B133</f>
        <v/>
      </c>
      <c r="B133" s="68"/>
      <c r="C133" s="31"/>
      <c r="D133" s="29" t="str">
        <f ca="1">IF($B133&gt;0,VLOOKUP($B133,OFFSET(Pairings!$C$2,($A133-1)*gamesPerRound,0,gamesPerRound,3),2,FALSE),"")</f>
        <v/>
      </c>
      <c r="E133" s="29" t="str">
        <f ca="1">IF($B133&gt;0,VLOOKUP($B133,OFFSET(Pairings!$C$2,($A133-1)*gamesPerRound,0,gamesPerRound,3),3,FALSE),"")</f>
        <v/>
      </c>
      <c r="F133" s="29" t="str">
        <f t="shared" si="4"/>
        <v/>
      </c>
      <c r="G133" s="29" t="str">
        <f t="shared" si="5"/>
        <v/>
      </c>
      <c r="H133" s="86" t="str">
        <f ca="1">IF(OR(MOD(ROW(B133)-1,gamesPerRound)=1,B133="",ISNA(MATCH(B133,OFFSET($B$1,1+($A133-1)*gamesPerRound,0):B132,0))),"","duplicate result")</f>
        <v/>
      </c>
    </row>
    <row r="134" spans="1:8" x14ac:dyDescent="0.3">
      <c r="A134" s="29" t="str">
        <f>Pairings!B134</f>
        <v/>
      </c>
      <c r="B134" s="68"/>
      <c r="C134" s="31"/>
      <c r="D134" s="29" t="str">
        <f ca="1">IF($B134&gt;0,VLOOKUP($B134,OFFSET(Pairings!$C$2,($A134-1)*gamesPerRound,0,gamesPerRound,3),2,FALSE),"")</f>
        <v/>
      </c>
      <c r="E134" s="29" t="str">
        <f ca="1">IF($B134&gt;0,VLOOKUP($B134,OFFSET(Pairings!$C$2,($A134-1)*gamesPerRound,0,gamesPerRound,3),3,FALSE),"")</f>
        <v/>
      </c>
      <c r="F134" s="29" t="str">
        <f t="shared" si="4"/>
        <v/>
      </c>
      <c r="G134" s="29" t="str">
        <f t="shared" si="5"/>
        <v/>
      </c>
      <c r="H134" s="86" t="str">
        <f ca="1">IF(OR(MOD(ROW(B134)-1,gamesPerRound)=1,B134="",ISNA(MATCH(B134,OFFSET($B$1,1+($A134-1)*gamesPerRound,0):B133,0))),"","duplicate result")</f>
        <v/>
      </c>
    </row>
    <row r="135" spans="1:8" x14ac:dyDescent="0.3">
      <c r="A135" s="29" t="str">
        <f>Pairings!B135</f>
        <v/>
      </c>
      <c r="B135" s="68"/>
      <c r="C135" s="31"/>
      <c r="D135" s="29" t="str">
        <f ca="1">IF($B135&gt;0,VLOOKUP($B135,OFFSET(Pairings!$C$2,($A135-1)*gamesPerRound,0,gamesPerRound,3),2,FALSE),"")</f>
        <v/>
      </c>
      <c r="E135" s="29" t="str">
        <f ca="1">IF($B135&gt;0,VLOOKUP($B135,OFFSET(Pairings!$C$2,($A135-1)*gamesPerRound,0,gamesPerRound,3),3,FALSE),"")</f>
        <v/>
      </c>
      <c r="F135" s="29" t="str">
        <f t="shared" si="4"/>
        <v/>
      </c>
      <c r="G135" s="29" t="str">
        <f t="shared" si="5"/>
        <v/>
      </c>
      <c r="H135" s="86" t="str">
        <f ca="1">IF(OR(MOD(ROW(B135)-1,gamesPerRound)=1,B135="",ISNA(MATCH(B135,OFFSET($B$1,1+($A135-1)*gamesPerRound,0):B134,0))),"","duplicate result")</f>
        <v/>
      </c>
    </row>
    <row r="136" spans="1:8" x14ac:dyDescent="0.3">
      <c r="A136" s="29" t="str">
        <f>Pairings!B136</f>
        <v/>
      </c>
      <c r="B136" s="68"/>
      <c r="C136" s="31"/>
      <c r="D136" s="29" t="str">
        <f ca="1">IF($B136&gt;0,VLOOKUP($B136,OFFSET(Pairings!$C$2,($A136-1)*gamesPerRound,0,gamesPerRound,3),2,FALSE),"")</f>
        <v/>
      </c>
      <c r="E136" s="29" t="str">
        <f ca="1">IF($B136&gt;0,VLOOKUP($B136,OFFSET(Pairings!$C$2,($A136-1)*gamesPerRound,0,gamesPerRound,3),3,FALSE),"")</f>
        <v/>
      </c>
      <c r="F136" s="29" t="str">
        <f t="shared" si="4"/>
        <v/>
      </c>
      <c r="G136" s="29" t="str">
        <f t="shared" si="5"/>
        <v/>
      </c>
      <c r="H136" s="86" t="str">
        <f ca="1">IF(OR(MOD(ROW(B136)-1,gamesPerRound)=1,B136="",ISNA(MATCH(B136,OFFSET($B$1,1+($A136-1)*gamesPerRound,0):B135,0))),"","duplicate result")</f>
        <v/>
      </c>
    </row>
    <row r="137" spans="1:8" x14ac:dyDescent="0.3">
      <c r="A137" s="29" t="str">
        <f>Pairings!B137</f>
        <v/>
      </c>
      <c r="B137" s="68"/>
      <c r="C137" s="31"/>
      <c r="D137" s="29" t="str">
        <f ca="1">IF($B137&gt;0,VLOOKUP($B137,OFFSET(Pairings!$C$2,($A137-1)*gamesPerRound,0,gamesPerRound,3),2,FALSE),"")</f>
        <v/>
      </c>
      <c r="E137" s="29" t="str">
        <f ca="1">IF($B137&gt;0,VLOOKUP($B137,OFFSET(Pairings!$C$2,($A137-1)*gamesPerRound,0,gamesPerRound,3),3,FALSE),"")</f>
        <v/>
      </c>
      <c r="F137" s="29" t="str">
        <f t="shared" si="4"/>
        <v/>
      </c>
      <c r="G137" s="29" t="str">
        <f t="shared" si="5"/>
        <v/>
      </c>
      <c r="H137" s="86" t="str">
        <f ca="1">IF(OR(MOD(ROW(B137)-1,gamesPerRound)=1,B137="",ISNA(MATCH(B137,OFFSET($B$1,1+($A137-1)*gamesPerRound,0):B136,0))),"","duplicate result")</f>
        <v/>
      </c>
    </row>
    <row r="138" spans="1:8" x14ac:dyDescent="0.3">
      <c r="A138" s="29" t="str">
        <f>Pairings!B138</f>
        <v/>
      </c>
      <c r="B138" s="68"/>
      <c r="C138" s="31"/>
      <c r="D138" s="29" t="str">
        <f ca="1">IF($B138&gt;0,VLOOKUP($B138,OFFSET(Pairings!$C$2,($A138-1)*gamesPerRound,0,gamesPerRound,3),2,FALSE),"")</f>
        <v/>
      </c>
      <c r="E138" s="29" t="str">
        <f ca="1">IF($B138&gt;0,VLOOKUP($B138,OFFSET(Pairings!$C$2,($A138-1)*gamesPerRound,0,gamesPerRound,3),3,FALSE),"")</f>
        <v/>
      </c>
      <c r="F138" s="29" t="str">
        <f t="shared" si="4"/>
        <v/>
      </c>
      <c r="G138" s="29" t="str">
        <f t="shared" si="5"/>
        <v/>
      </c>
      <c r="H138" s="86" t="str">
        <f ca="1">IF(OR(MOD(ROW(B138)-1,gamesPerRound)=1,B138="",ISNA(MATCH(B138,OFFSET($B$1,1+($A138-1)*gamesPerRound,0):B137,0))),"","duplicate result")</f>
        <v/>
      </c>
    </row>
    <row r="139" spans="1:8" x14ac:dyDescent="0.3">
      <c r="A139" s="29" t="str">
        <f>Pairings!B139</f>
        <v/>
      </c>
      <c r="B139" s="68"/>
      <c r="C139" s="31"/>
      <c r="D139" s="29" t="str">
        <f ca="1">IF($B139&gt;0,VLOOKUP($B139,OFFSET(Pairings!$C$2,($A139-1)*gamesPerRound,0,gamesPerRound,3),2,FALSE),"")</f>
        <v/>
      </c>
      <c r="E139" s="29" t="str">
        <f ca="1">IF($B139&gt;0,VLOOKUP($B139,OFFSET(Pairings!$C$2,($A139-1)*gamesPerRound,0,gamesPerRound,3),3,FALSE),"")</f>
        <v/>
      </c>
      <c r="F139" s="29" t="str">
        <f t="shared" si="4"/>
        <v/>
      </c>
      <c r="G139" s="29" t="str">
        <f t="shared" si="5"/>
        <v/>
      </c>
      <c r="H139" s="86" t="str">
        <f ca="1">IF(OR(MOD(ROW(B139)-1,gamesPerRound)=1,B139="",ISNA(MATCH(B139,OFFSET($B$1,1+($A139-1)*gamesPerRound,0):B138,0))),"","duplicate result")</f>
        <v/>
      </c>
    </row>
    <row r="140" spans="1:8" x14ac:dyDescent="0.3">
      <c r="A140" s="29" t="str">
        <f>Pairings!B140</f>
        <v/>
      </c>
      <c r="B140" s="68"/>
      <c r="C140" s="31"/>
      <c r="D140" s="29" t="str">
        <f ca="1">IF($B140&gt;0,VLOOKUP($B140,OFFSET(Pairings!$C$2,($A140-1)*gamesPerRound,0,gamesPerRound,3),2,FALSE),"")</f>
        <v/>
      </c>
      <c r="E140" s="29" t="str">
        <f ca="1">IF($B140&gt;0,VLOOKUP($B140,OFFSET(Pairings!$C$2,($A140-1)*gamesPerRound,0,gamesPerRound,3),3,FALSE),"")</f>
        <v/>
      </c>
      <c r="F140" s="29" t="str">
        <f t="shared" si="4"/>
        <v/>
      </c>
      <c r="G140" s="29" t="str">
        <f t="shared" si="5"/>
        <v/>
      </c>
      <c r="H140" s="86" t="str">
        <f ca="1">IF(OR(MOD(ROW(B140)-1,gamesPerRound)=1,B140="",ISNA(MATCH(B140,OFFSET($B$1,1+($A140-1)*gamesPerRound,0):B139,0))),"","duplicate result")</f>
        <v/>
      </c>
    </row>
    <row r="141" spans="1:8" x14ac:dyDescent="0.3">
      <c r="A141" s="29" t="str">
        <f>Pairings!B141</f>
        <v/>
      </c>
      <c r="B141" s="68"/>
      <c r="C141" s="31"/>
      <c r="D141" s="29" t="str">
        <f ca="1">IF($B141&gt;0,VLOOKUP($B141,OFFSET(Pairings!$C$2,($A141-1)*gamesPerRound,0,gamesPerRound,3),2,FALSE),"")</f>
        <v/>
      </c>
      <c r="E141" s="29" t="str">
        <f ca="1">IF($B141&gt;0,VLOOKUP($B141,OFFSET(Pairings!$C$2,($A141-1)*gamesPerRound,0,gamesPerRound,3),3,FALSE),"")</f>
        <v/>
      </c>
      <c r="F141" s="29" t="str">
        <f t="shared" si="4"/>
        <v/>
      </c>
      <c r="G141" s="29" t="str">
        <f t="shared" si="5"/>
        <v/>
      </c>
      <c r="H141" s="86" t="str">
        <f ca="1">IF(OR(MOD(ROW(B141)-1,gamesPerRound)=1,B141="",ISNA(MATCH(B141,OFFSET($B$1,1+($A141-1)*gamesPerRound,0):B140,0))),"","duplicate result")</f>
        <v/>
      </c>
    </row>
    <row r="142" spans="1:8" x14ac:dyDescent="0.3">
      <c r="A142" s="29" t="str">
        <f>Pairings!B142</f>
        <v/>
      </c>
      <c r="B142" s="68"/>
      <c r="C142" s="31"/>
      <c r="D142" s="29" t="str">
        <f ca="1">IF($B142&gt;0,VLOOKUP($B142,OFFSET(Pairings!$C$2,($A142-1)*gamesPerRound,0,gamesPerRound,3),2,FALSE),"")</f>
        <v/>
      </c>
      <c r="E142" s="29" t="str">
        <f ca="1">IF($B142&gt;0,VLOOKUP($B142,OFFSET(Pairings!$C$2,($A142-1)*gamesPerRound,0,gamesPerRound,3),3,FALSE),"")</f>
        <v/>
      </c>
      <c r="F142" s="29" t="str">
        <f t="shared" si="4"/>
        <v/>
      </c>
      <c r="G142" s="29" t="str">
        <f t="shared" si="5"/>
        <v/>
      </c>
      <c r="H142" s="86" t="str">
        <f ca="1">IF(OR(MOD(ROW(B142)-1,gamesPerRound)=1,B142="",ISNA(MATCH(B142,OFFSET($B$1,1+($A142-1)*gamesPerRound,0):B141,0))),"","duplicate result")</f>
        <v/>
      </c>
    </row>
    <row r="143" spans="1:8" x14ac:dyDescent="0.3">
      <c r="A143" s="29" t="str">
        <f>Pairings!B143</f>
        <v/>
      </c>
      <c r="B143" s="68"/>
      <c r="C143" s="31"/>
      <c r="D143" s="29" t="str">
        <f ca="1">IF($B143&gt;0,VLOOKUP($B143,OFFSET(Pairings!$C$2,($A143-1)*gamesPerRound,0,gamesPerRound,3),2,FALSE),"")</f>
        <v/>
      </c>
      <c r="E143" s="29" t="str">
        <f ca="1">IF($B143&gt;0,VLOOKUP($B143,OFFSET(Pairings!$C$2,($A143-1)*gamesPerRound,0,gamesPerRound,3),3,FALSE),"")</f>
        <v/>
      </c>
      <c r="F143" s="29" t="str">
        <f t="shared" si="4"/>
        <v/>
      </c>
      <c r="G143" s="29" t="str">
        <f t="shared" si="5"/>
        <v/>
      </c>
      <c r="H143" s="86" t="str">
        <f ca="1">IF(OR(MOD(ROW(B143)-1,gamesPerRound)=1,B143="",ISNA(MATCH(B143,OFFSET($B$1,1+($A143-1)*gamesPerRound,0):B142,0))),"","duplicate result")</f>
        <v/>
      </c>
    </row>
    <row r="144" spans="1:8" x14ac:dyDescent="0.3">
      <c r="A144" s="29" t="str">
        <f>Pairings!B144</f>
        <v/>
      </c>
      <c r="B144" s="68"/>
      <c r="C144" s="31"/>
      <c r="D144" s="29" t="str">
        <f ca="1">IF($B144&gt;0,VLOOKUP($B144,OFFSET(Pairings!$C$2,($A144-1)*gamesPerRound,0,gamesPerRound,3),2,FALSE),"")</f>
        <v/>
      </c>
      <c r="E144" s="29" t="str">
        <f ca="1">IF($B144&gt;0,VLOOKUP($B144,OFFSET(Pairings!$C$2,($A144-1)*gamesPerRound,0,gamesPerRound,3),3,FALSE),"")</f>
        <v/>
      </c>
      <c r="F144" s="29" t="str">
        <f t="shared" si="4"/>
        <v/>
      </c>
      <c r="G144" s="29" t="str">
        <f t="shared" si="5"/>
        <v/>
      </c>
      <c r="H144" s="86" t="str">
        <f ca="1">IF(OR(MOD(ROW(B144)-1,gamesPerRound)=1,B144="",ISNA(MATCH(B144,OFFSET($B$1,1+($A144-1)*gamesPerRound,0):B143,0))),"","duplicate result")</f>
        <v/>
      </c>
    </row>
    <row r="145" spans="1:8" x14ac:dyDescent="0.3">
      <c r="A145" s="29" t="str">
        <f>Pairings!B145</f>
        <v/>
      </c>
      <c r="B145" s="68"/>
      <c r="C145" s="31"/>
      <c r="D145" s="29" t="str">
        <f ca="1">IF($B145&gt;0,VLOOKUP($B145,OFFSET(Pairings!$C$2,($A145-1)*gamesPerRound,0,gamesPerRound,3),2,FALSE),"")</f>
        <v/>
      </c>
      <c r="E145" s="29" t="str">
        <f ca="1">IF($B145&gt;0,VLOOKUP($B145,OFFSET(Pairings!$C$2,($A145-1)*gamesPerRound,0,gamesPerRound,3),3,FALSE),"")</f>
        <v/>
      </c>
      <c r="F145" s="29" t="str">
        <f t="shared" si="4"/>
        <v/>
      </c>
      <c r="G145" s="29" t="str">
        <f t="shared" si="5"/>
        <v/>
      </c>
      <c r="H145" s="86" t="str">
        <f ca="1">IF(OR(MOD(ROW(B145)-1,gamesPerRound)=1,B145="",ISNA(MATCH(B145,OFFSET($B$1,1+($A145-1)*gamesPerRound,0):B144,0))),"","duplicate result")</f>
        <v/>
      </c>
    </row>
    <row r="146" spans="1:8" x14ac:dyDescent="0.3">
      <c r="A146" s="29" t="str">
        <f>Pairings!B146</f>
        <v/>
      </c>
      <c r="B146" s="68"/>
      <c r="C146" s="31"/>
      <c r="D146" s="29" t="str">
        <f ca="1">IF($B146&gt;0,VLOOKUP($B146,OFFSET(Pairings!$C$2,($A146-1)*gamesPerRound,0,gamesPerRound,3),2,FALSE),"")</f>
        <v/>
      </c>
      <c r="E146" s="29" t="str">
        <f ca="1">IF($B146&gt;0,VLOOKUP($B146,OFFSET(Pairings!$C$2,($A146-1)*gamesPerRound,0,gamesPerRound,3),3,FALSE),"")</f>
        <v/>
      </c>
      <c r="F146" s="29" t="str">
        <f t="shared" si="4"/>
        <v/>
      </c>
      <c r="G146" s="29" t="str">
        <f t="shared" si="5"/>
        <v/>
      </c>
      <c r="H146" s="86" t="str">
        <f ca="1">IF(OR(MOD(ROW(B146)-1,gamesPerRound)=1,B146="",ISNA(MATCH(B146,OFFSET($B$1,1+($A146-1)*gamesPerRound,0):B145,0))),"","duplicate result")</f>
        <v/>
      </c>
    </row>
    <row r="147" spans="1:8" x14ac:dyDescent="0.3">
      <c r="A147" s="29" t="str">
        <f>Pairings!B147</f>
        <v/>
      </c>
      <c r="B147" s="68"/>
      <c r="C147" s="31"/>
      <c r="D147" s="29" t="str">
        <f ca="1">IF($B147&gt;0,VLOOKUP($B147,OFFSET(Pairings!$C$2,($A147-1)*gamesPerRound,0,gamesPerRound,3),2,FALSE),"")</f>
        <v/>
      </c>
      <c r="E147" s="29" t="str">
        <f ca="1">IF($B147&gt;0,VLOOKUP($B147,OFFSET(Pairings!$C$2,($A147-1)*gamesPerRound,0,gamesPerRound,3),3,FALSE),"")</f>
        <v/>
      </c>
      <c r="F147" s="29" t="str">
        <f t="shared" si="4"/>
        <v/>
      </c>
      <c r="G147" s="29" t="str">
        <f t="shared" si="5"/>
        <v/>
      </c>
      <c r="H147" s="86" t="str">
        <f ca="1">IF(OR(MOD(ROW(B147)-1,gamesPerRound)=1,B147="",ISNA(MATCH(B147,OFFSET($B$1,1+($A147-1)*gamesPerRound,0):B146,0))),"","duplicate result")</f>
        <v/>
      </c>
    </row>
    <row r="148" spans="1:8" x14ac:dyDescent="0.3">
      <c r="A148" s="29" t="str">
        <f>Pairings!B148</f>
        <v/>
      </c>
      <c r="B148" s="68"/>
      <c r="C148" s="31"/>
      <c r="D148" s="29" t="str">
        <f ca="1">IF($B148&gt;0,VLOOKUP($B148,OFFSET(Pairings!$C$2,($A148-1)*gamesPerRound,0,gamesPerRound,3),2,FALSE),"")</f>
        <v/>
      </c>
      <c r="E148" s="29" t="str">
        <f ca="1">IF($B148&gt;0,VLOOKUP($B148,OFFSET(Pairings!$C$2,($A148-1)*gamesPerRound,0,gamesPerRound,3),3,FALSE),"")</f>
        <v/>
      </c>
      <c r="F148" s="29" t="str">
        <f t="shared" si="4"/>
        <v/>
      </c>
      <c r="G148" s="29" t="str">
        <f t="shared" si="5"/>
        <v/>
      </c>
      <c r="H148" s="86" t="str">
        <f ca="1">IF(OR(MOD(ROW(B148)-1,gamesPerRound)=1,B148="",ISNA(MATCH(B148,OFFSET($B$1,1+($A148-1)*gamesPerRound,0):B147,0))),"","duplicate result")</f>
        <v/>
      </c>
    </row>
    <row r="149" spans="1:8" x14ac:dyDescent="0.3">
      <c r="A149" s="29" t="str">
        <f>Pairings!B149</f>
        <v/>
      </c>
      <c r="B149" s="68"/>
      <c r="C149" s="31"/>
      <c r="D149" s="29" t="str">
        <f ca="1">IF($B149&gt;0,VLOOKUP($B149,OFFSET(Pairings!$C$2,($A149-1)*gamesPerRound,0,gamesPerRound,3),2,FALSE),"")</f>
        <v/>
      </c>
      <c r="E149" s="29" t="str">
        <f ca="1">IF($B149&gt;0,VLOOKUP($B149,OFFSET(Pairings!$C$2,($A149-1)*gamesPerRound,0,gamesPerRound,3),3,FALSE),"")</f>
        <v/>
      </c>
      <c r="F149" s="29" t="str">
        <f t="shared" si="4"/>
        <v/>
      </c>
      <c r="G149" s="29" t="str">
        <f t="shared" si="5"/>
        <v/>
      </c>
      <c r="H149" s="86" t="str">
        <f ca="1">IF(OR(MOD(ROW(B149)-1,gamesPerRound)=1,B149="",ISNA(MATCH(B149,OFFSET($B$1,1+($A149-1)*gamesPerRound,0):B148,0))),"","duplicate result")</f>
        <v/>
      </c>
    </row>
    <row r="150" spans="1:8" x14ac:dyDescent="0.3">
      <c r="A150" s="29" t="str">
        <f>Pairings!B150</f>
        <v/>
      </c>
      <c r="B150" s="68"/>
      <c r="C150" s="31"/>
      <c r="D150" s="29" t="str">
        <f ca="1">IF($B150&gt;0,VLOOKUP($B150,OFFSET(Pairings!$C$2,($A150-1)*gamesPerRound,0,gamesPerRound,3),2,FALSE),"")</f>
        <v/>
      </c>
      <c r="E150" s="29" t="str">
        <f ca="1">IF($B150&gt;0,VLOOKUP($B150,OFFSET(Pairings!$C$2,($A150-1)*gamesPerRound,0,gamesPerRound,3),3,FALSE),"")</f>
        <v/>
      </c>
      <c r="F150" s="29" t="str">
        <f t="shared" si="4"/>
        <v/>
      </c>
      <c r="G150" s="29" t="str">
        <f t="shared" si="5"/>
        <v/>
      </c>
      <c r="H150" s="86" t="str">
        <f ca="1">IF(OR(MOD(ROW(B150)-1,gamesPerRound)=1,B150="",ISNA(MATCH(B150,OFFSET($B$1,1+($A150-1)*gamesPerRound,0):B149,0))),"","duplicate result")</f>
        <v/>
      </c>
    </row>
    <row r="151" spans="1:8" x14ac:dyDescent="0.3">
      <c r="A151" s="29" t="str">
        <f>Pairings!B151</f>
        <v/>
      </c>
      <c r="B151" s="68"/>
      <c r="C151" s="31"/>
      <c r="D151" s="29" t="str">
        <f ca="1">IF($B151&gt;0,VLOOKUP($B151,OFFSET(Pairings!$C$2,($A151-1)*gamesPerRound,0,gamesPerRound,3),2,FALSE),"")</f>
        <v/>
      </c>
      <c r="E151" s="29" t="str">
        <f ca="1">IF($B151&gt;0,VLOOKUP($B151,OFFSET(Pairings!$C$2,($A151-1)*gamesPerRound,0,gamesPerRound,3),3,FALSE),"")</f>
        <v/>
      </c>
      <c r="F151" s="29" t="str">
        <f t="shared" si="4"/>
        <v/>
      </c>
      <c r="G151" s="29" t="str">
        <f t="shared" si="5"/>
        <v/>
      </c>
      <c r="H151" s="86" t="str">
        <f ca="1">IF(OR(MOD(ROW(B151)-1,gamesPerRound)=1,B151="",ISNA(MATCH(B151,OFFSET($B$1,1+($A151-1)*gamesPerRound,0):B150,0))),"","duplicate result")</f>
        <v/>
      </c>
    </row>
    <row r="152" spans="1:8" x14ac:dyDescent="0.3">
      <c r="A152" s="29" t="str">
        <f>Pairings!B152</f>
        <v/>
      </c>
      <c r="B152" s="68"/>
      <c r="C152" s="31"/>
      <c r="D152" s="29" t="str">
        <f ca="1">IF($B152&gt;0,VLOOKUP($B152,OFFSET(Pairings!$C$2,($A152-1)*gamesPerRound,0,gamesPerRound,3),2,FALSE),"")</f>
        <v/>
      </c>
      <c r="E152" s="29" t="str">
        <f ca="1">IF($B152&gt;0,VLOOKUP($B152,OFFSET(Pairings!$C$2,($A152-1)*gamesPerRound,0,gamesPerRound,3),3,FALSE),"")</f>
        <v/>
      </c>
      <c r="F152" s="29" t="str">
        <f t="shared" si="4"/>
        <v/>
      </c>
      <c r="G152" s="29" t="str">
        <f t="shared" si="5"/>
        <v/>
      </c>
      <c r="H152" s="86" t="str">
        <f ca="1">IF(OR(MOD(ROW(B152)-1,gamesPerRound)=1,B152="",ISNA(MATCH(B152,OFFSET($B$1,1+($A152-1)*gamesPerRound,0):B151,0))),"","duplicate result")</f>
        <v/>
      </c>
    </row>
    <row r="153" spans="1:8" x14ac:dyDescent="0.3">
      <c r="A153" s="29" t="str">
        <f>Pairings!B153</f>
        <v/>
      </c>
      <c r="B153" s="68"/>
      <c r="C153" s="31"/>
      <c r="D153" s="29" t="str">
        <f ca="1">IF($B153&gt;0,VLOOKUP($B153,OFFSET(Pairings!$C$2,($A153-1)*gamesPerRound,0,gamesPerRound,3),2,FALSE),"")</f>
        <v/>
      </c>
      <c r="E153" s="29" t="str">
        <f ca="1">IF($B153&gt;0,VLOOKUP($B153,OFFSET(Pairings!$C$2,($A153-1)*gamesPerRound,0,gamesPerRound,3),3,FALSE),"")</f>
        <v/>
      </c>
      <c r="F153" s="29" t="str">
        <f t="shared" si="4"/>
        <v/>
      </c>
      <c r="G153" s="29" t="str">
        <f t="shared" si="5"/>
        <v/>
      </c>
      <c r="H153" s="86" t="str">
        <f ca="1">IF(OR(MOD(ROW(B153)-1,gamesPerRound)=1,B153="",ISNA(MATCH(B153,OFFSET($B$1,1+($A153-1)*gamesPerRound,0):B152,0))),"","duplicate result")</f>
        <v/>
      </c>
    </row>
    <row r="154" spans="1:8" x14ac:dyDescent="0.3">
      <c r="A154" s="29" t="str">
        <f>Pairings!B154</f>
        <v/>
      </c>
      <c r="B154" s="68"/>
      <c r="C154" s="31"/>
      <c r="D154" s="29" t="str">
        <f ca="1">IF($B154&gt;0,VLOOKUP($B154,OFFSET(Pairings!$C$2,($A154-1)*gamesPerRound,0,gamesPerRound,3),2,FALSE),"")</f>
        <v/>
      </c>
      <c r="E154" s="29" t="str">
        <f ca="1">IF($B154&gt;0,VLOOKUP($B154,OFFSET(Pairings!$C$2,($A154-1)*gamesPerRound,0,gamesPerRound,3),3,FALSE),"")</f>
        <v/>
      </c>
      <c r="F154" s="29" t="str">
        <f t="shared" si="4"/>
        <v/>
      </c>
      <c r="G154" s="29" t="str">
        <f t="shared" si="5"/>
        <v/>
      </c>
      <c r="H154" s="86" t="str">
        <f ca="1">IF(OR(MOD(ROW(B154)-1,gamesPerRound)=1,B154="",ISNA(MATCH(B154,OFFSET($B$1,1+($A154-1)*gamesPerRound,0):B153,0))),"","duplicate result")</f>
        <v/>
      </c>
    </row>
    <row r="155" spans="1:8" x14ac:dyDescent="0.3">
      <c r="A155" s="29" t="str">
        <f>Pairings!B155</f>
        <v/>
      </c>
      <c r="B155" s="68"/>
      <c r="C155" s="31"/>
      <c r="D155" s="29" t="str">
        <f ca="1">IF($B155&gt;0,VLOOKUP($B155,OFFSET(Pairings!$C$2,($A155-1)*gamesPerRound,0,gamesPerRound,3),2,FALSE),"")</f>
        <v/>
      </c>
      <c r="E155" s="29" t="str">
        <f ca="1">IF($B155&gt;0,VLOOKUP($B155,OFFSET(Pairings!$C$2,($A155-1)*gamesPerRound,0,gamesPerRound,3),3,FALSE),"")</f>
        <v/>
      </c>
      <c r="F155" s="29" t="str">
        <f t="shared" si="4"/>
        <v/>
      </c>
      <c r="G155" s="29" t="str">
        <f t="shared" si="5"/>
        <v/>
      </c>
      <c r="H155" s="86" t="str">
        <f ca="1">IF(OR(MOD(ROW(B155)-1,gamesPerRound)=1,B155="",ISNA(MATCH(B155,OFFSET($B$1,1+($A155-1)*gamesPerRound,0):B154,0))),"","duplicate result")</f>
        <v/>
      </c>
    </row>
    <row r="156" spans="1:8" x14ac:dyDescent="0.3">
      <c r="A156" s="29" t="str">
        <f>Pairings!B156</f>
        <v/>
      </c>
      <c r="B156" s="68"/>
      <c r="C156" s="31"/>
      <c r="D156" s="29" t="str">
        <f ca="1">IF($B156&gt;0,VLOOKUP($B156,OFFSET(Pairings!$C$2,($A156-1)*gamesPerRound,0,gamesPerRound,3),2,FALSE),"")</f>
        <v/>
      </c>
      <c r="E156" s="29" t="str">
        <f ca="1">IF($B156&gt;0,VLOOKUP($B156,OFFSET(Pairings!$C$2,($A156-1)*gamesPerRound,0,gamesPerRound,3),3,FALSE),"")</f>
        <v/>
      </c>
      <c r="F156" s="29" t="str">
        <f t="shared" si="4"/>
        <v/>
      </c>
      <c r="G156" s="29" t="str">
        <f t="shared" si="5"/>
        <v/>
      </c>
      <c r="H156" s="86" t="str">
        <f ca="1">IF(OR(MOD(ROW(B156)-1,gamesPerRound)=1,B156="",ISNA(MATCH(B156,OFFSET($B$1,1+($A156-1)*gamesPerRound,0):B155,0))),"","duplicate result")</f>
        <v/>
      </c>
    </row>
    <row r="157" spans="1:8" x14ac:dyDescent="0.3">
      <c r="A157" s="29" t="str">
        <f>Pairings!B157</f>
        <v/>
      </c>
      <c r="B157" s="68"/>
      <c r="C157" s="31"/>
      <c r="D157" s="29" t="str">
        <f ca="1">IF($B157&gt;0,VLOOKUP($B157,OFFSET(Pairings!$C$2,($A157-1)*gamesPerRound,0,gamesPerRound,3),2,FALSE),"")</f>
        <v/>
      </c>
      <c r="E157" s="29" t="str">
        <f ca="1">IF($B157&gt;0,VLOOKUP($B157,OFFSET(Pairings!$C$2,($A157-1)*gamesPerRound,0,gamesPerRound,3),3,FALSE),"")</f>
        <v/>
      </c>
      <c r="F157" s="29" t="str">
        <f t="shared" si="4"/>
        <v/>
      </c>
      <c r="G157" s="29" t="str">
        <f t="shared" si="5"/>
        <v/>
      </c>
      <c r="H157" s="86" t="str">
        <f ca="1">IF(OR(MOD(ROW(B157)-1,gamesPerRound)=1,B157="",ISNA(MATCH(B157,OFFSET($B$1,1+($A157-1)*gamesPerRound,0):B156,0))),"","duplicate result")</f>
        <v/>
      </c>
    </row>
    <row r="158" spans="1:8" x14ac:dyDescent="0.3">
      <c r="A158" s="29" t="str">
        <f>Pairings!B158</f>
        <v/>
      </c>
      <c r="B158" s="68"/>
      <c r="C158" s="31"/>
      <c r="D158" s="29" t="str">
        <f ca="1">IF($B158&gt;0,VLOOKUP($B158,OFFSET(Pairings!$C$2,($A158-1)*gamesPerRound,0,gamesPerRound,3),2,FALSE),"")</f>
        <v/>
      </c>
      <c r="E158" s="29" t="str">
        <f ca="1">IF($B158&gt;0,VLOOKUP($B158,OFFSET(Pairings!$C$2,($A158-1)*gamesPerRound,0,gamesPerRound,3),3,FALSE),"")</f>
        <v/>
      </c>
      <c r="F158" s="29" t="str">
        <f t="shared" si="4"/>
        <v/>
      </c>
      <c r="G158" s="29" t="str">
        <f t="shared" si="5"/>
        <v/>
      </c>
      <c r="H158" s="86" t="str">
        <f ca="1">IF(OR(MOD(ROW(B158)-1,gamesPerRound)=1,B158="",ISNA(MATCH(B158,OFFSET($B$1,1+($A158-1)*gamesPerRound,0):B157,0))),"","duplicate result")</f>
        <v/>
      </c>
    </row>
    <row r="159" spans="1:8" x14ac:dyDescent="0.3">
      <c r="A159" s="29" t="str">
        <f>Pairings!B159</f>
        <v/>
      </c>
      <c r="B159" s="68"/>
      <c r="C159" s="31"/>
      <c r="D159" s="29" t="str">
        <f ca="1">IF($B159&gt;0,VLOOKUP($B159,OFFSET(Pairings!$C$2,($A159-1)*gamesPerRound,0,gamesPerRound,3),2,FALSE),"")</f>
        <v/>
      </c>
      <c r="E159" s="29" t="str">
        <f ca="1">IF($B159&gt;0,VLOOKUP($B159,OFFSET(Pairings!$C$2,($A159-1)*gamesPerRound,0,gamesPerRound,3),3,FALSE),"")</f>
        <v/>
      </c>
      <c r="F159" s="29" t="str">
        <f t="shared" si="4"/>
        <v/>
      </c>
      <c r="G159" s="29" t="str">
        <f t="shared" si="5"/>
        <v/>
      </c>
      <c r="H159" s="86" t="str">
        <f ca="1">IF(OR(MOD(ROW(B159)-1,gamesPerRound)=1,B159="",ISNA(MATCH(B159,OFFSET($B$1,1+($A159-1)*gamesPerRound,0):B158,0))),"","duplicate result")</f>
        <v/>
      </c>
    </row>
    <row r="160" spans="1:8" x14ac:dyDescent="0.3">
      <c r="A160" s="29" t="str">
        <f>Pairings!B160</f>
        <v/>
      </c>
      <c r="B160" s="68"/>
      <c r="C160" s="31"/>
      <c r="D160" s="29" t="str">
        <f ca="1">IF($B160&gt;0,VLOOKUP($B160,OFFSET(Pairings!$C$2,($A160-1)*gamesPerRound,0,gamesPerRound,3),2,FALSE),"")</f>
        <v/>
      </c>
      <c r="E160" s="29" t="str">
        <f ca="1">IF($B160&gt;0,VLOOKUP($B160,OFFSET(Pairings!$C$2,($A160-1)*gamesPerRound,0,gamesPerRound,3),3,FALSE),"")</f>
        <v/>
      </c>
      <c r="F160" s="29" t="str">
        <f t="shared" si="4"/>
        <v/>
      </c>
      <c r="G160" s="29" t="str">
        <f t="shared" si="5"/>
        <v/>
      </c>
      <c r="H160" s="86" t="str">
        <f ca="1">IF(OR(MOD(ROW(B160)-1,gamesPerRound)=1,B160="",ISNA(MATCH(B160,OFFSET($B$1,1+($A160-1)*gamesPerRound,0):B159,0))),"","duplicate result")</f>
        <v/>
      </c>
    </row>
    <row r="161" spans="1:8" x14ac:dyDescent="0.3">
      <c r="A161" s="29" t="str">
        <f>Pairings!B161</f>
        <v/>
      </c>
      <c r="B161" s="68"/>
      <c r="C161" s="31"/>
      <c r="D161" s="29" t="str">
        <f ca="1">IF($B161&gt;0,VLOOKUP($B161,OFFSET(Pairings!$C$2,($A161-1)*gamesPerRound,0,gamesPerRound,3),2,FALSE),"")</f>
        <v/>
      </c>
      <c r="E161" s="29" t="str">
        <f ca="1">IF($B161&gt;0,VLOOKUP($B161,OFFSET(Pairings!$C$2,($A161-1)*gamesPerRound,0,gamesPerRound,3),3,FALSE),"")</f>
        <v/>
      </c>
      <c r="F161" s="29" t="str">
        <f t="shared" si="4"/>
        <v/>
      </c>
      <c r="G161" s="29" t="str">
        <f t="shared" si="5"/>
        <v/>
      </c>
      <c r="H161" s="86" t="str">
        <f ca="1">IF(OR(MOD(ROW(B161)-1,gamesPerRound)=1,B161="",ISNA(MATCH(B161,OFFSET($B$1,1+($A161-1)*gamesPerRound,0):B160,0))),"","duplicate result")</f>
        <v/>
      </c>
    </row>
    <row r="162" spans="1:8" x14ac:dyDescent="0.3">
      <c r="A162" s="29" t="str">
        <f>Pairings!B162</f>
        <v/>
      </c>
      <c r="B162" s="68"/>
      <c r="C162" s="31"/>
      <c r="D162" s="29" t="str">
        <f ca="1">IF($B162&gt;0,VLOOKUP($B162,OFFSET(Pairings!$C$2,($A162-1)*gamesPerRound,0,gamesPerRound,3),2,FALSE),"")</f>
        <v/>
      </c>
      <c r="E162" s="29" t="str">
        <f ca="1">IF($B162&gt;0,VLOOKUP($B162,OFFSET(Pairings!$C$2,($A162-1)*gamesPerRound,0,gamesPerRound,3),3,FALSE),"")</f>
        <v/>
      </c>
      <c r="F162" s="29" t="str">
        <f t="shared" si="4"/>
        <v/>
      </c>
      <c r="G162" s="29" t="str">
        <f t="shared" si="5"/>
        <v/>
      </c>
      <c r="H162" s="86" t="str">
        <f ca="1">IF(OR(MOD(ROW(B162)-1,gamesPerRound)=1,B162="",ISNA(MATCH(B162,OFFSET($B$1,1+($A162-1)*gamesPerRound,0):B161,0))),"","duplicate result")</f>
        <v/>
      </c>
    </row>
    <row r="163" spans="1:8" x14ac:dyDescent="0.3">
      <c r="A163" s="29" t="str">
        <f>Pairings!B163</f>
        <v/>
      </c>
      <c r="B163" s="68"/>
      <c r="C163" s="31"/>
      <c r="D163" s="29" t="str">
        <f ca="1">IF($B163&gt;0,VLOOKUP($B163,OFFSET(Pairings!$C$2,($A163-1)*gamesPerRound,0,gamesPerRound,3),2,FALSE),"")</f>
        <v/>
      </c>
      <c r="E163" s="29" t="str">
        <f ca="1">IF($B163&gt;0,VLOOKUP($B163,OFFSET(Pairings!$C$2,($A163-1)*gamesPerRound,0,gamesPerRound,3),3,FALSE),"")</f>
        <v/>
      </c>
      <c r="F163" s="29" t="str">
        <f t="shared" si="4"/>
        <v/>
      </c>
      <c r="G163" s="29" t="str">
        <f t="shared" si="5"/>
        <v/>
      </c>
      <c r="H163" s="86" t="str">
        <f ca="1">IF(OR(MOD(ROW(B163)-1,gamesPerRound)=1,B163="",ISNA(MATCH(B163,OFFSET($B$1,1+($A163-1)*gamesPerRound,0):B162,0))),"","duplicate result")</f>
        <v/>
      </c>
    </row>
    <row r="164" spans="1:8" x14ac:dyDescent="0.3">
      <c r="A164" s="29" t="str">
        <f>Pairings!B164</f>
        <v/>
      </c>
      <c r="B164" s="68"/>
      <c r="C164" s="31"/>
      <c r="D164" s="29" t="str">
        <f ca="1">IF($B164&gt;0,VLOOKUP($B164,OFFSET(Pairings!$C$2,($A164-1)*gamesPerRound,0,gamesPerRound,3),2,FALSE),"")</f>
        <v/>
      </c>
      <c r="E164" s="29" t="str">
        <f ca="1">IF($B164&gt;0,VLOOKUP($B164,OFFSET(Pairings!$C$2,($A164-1)*gamesPerRound,0,gamesPerRound,3),3,FALSE),"")</f>
        <v/>
      </c>
      <c r="F164" s="29" t="str">
        <f t="shared" si="4"/>
        <v/>
      </c>
      <c r="G164" s="29" t="str">
        <f t="shared" si="5"/>
        <v/>
      </c>
      <c r="H164" s="86" t="str">
        <f ca="1">IF(OR(MOD(ROW(B164)-1,gamesPerRound)=1,B164="",ISNA(MATCH(B164,OFFSET($B$1,1+($A164-1)*gamesPerRound,0):B163,0))),"","duplicate result")</f>
        <v/>
      </c>
    </row>
    <row r="165" spans="1:8" x14ac:dyDescent="0.3">
      <c r="A165" s="29" t="str">
        <f>Pairings!B165</f>
        <v/>
      </c>
      <c r="B165" s="68"/>
      <c r="C165" s="31"/>
      <c r="D165" s="29" t="str">
        <f ca="1">IF($B165&gt;0,VLOOKUP($B165,OFFSET(Pairings!$C$2,($A165-1)*gamesPerRound,0,gamesPerRound,3),2,FALSE),"")</f>
        <v/>
      </c>
      <c r="E165" s="29" t="str">
        <f ca="1">IF($B165&gt;0,VLOOKUP($B165,OFFSET(Pairings!$C$2,($A165-1)*gamesPerRound,0,gamesPerRound,3),3,FALSE),"")</f>
        <v/>
      </c>
      <c r="F165" s="29" t="str">
        <f t="shared" si="4"/>
        <v/>
      </c>
      <c r="G165" s="29" t="str">
        <f t="shared" si="5"/>
        <v/>
      </c>
      <c r="H165" s="86" t="str">
        <f ca="1">IF(OR(MOD(ROW(B165)-1,gamesPerRound)=1,B165="",ISNA(MATCH(B165,OFFSET($B$1,1+($A165-1)*gamesPerRound,0):B164,0))),"","duplicate result")</f>
        <v/>
      </c>
    </row>
    <row r="166" spans="1:8" x14ac:dyDescent="0.3">
      <c r="A166" s="29" t="str">
        <f>Pairings!B166</f>
        <v/>
      </c>
      <c r="B166" s="68"/>
      <c r="C166" s="31"/>
      <c r="D166" s="29" t="str">
        <f ca="1">IF($B166&gt;0,VLOOKUP($B166,OFFSET(Pairings!$C$2,($A166-1)*gamesPerRound,0,gamesPerRound,3),2,FALSE),"")</f>
        <v/>
      </c>
      <c r="E166" s="29" t="str">
        <f ca="1">IF($B166&gt;0,VLOOKUP($B166,OFFSET(Pairings!$C$2,($A166-1)*gamesPerRound,0,gamesPerRound,3),3,FALSE),"")</f>
        <v/>
      </c>
      <c r="F166" s="29" t="str">
        <f t="shared" si="4"/>
        <v/>
      </c>
      <c r="G166" s="29" t="str">
        <f t="shared" si="5"/>
        <v/>
      </c>
      <c r="H166" s="86" t="str">
        <f ca="1">IF(OR(MOD(ROW(B166)-1,gamesPerRound)=1,B166="",ISNA(MATCH(B166,OFFSET($B$1,1+($A166-1)*gamesPerRound,0):B165,0))),"","duplicate result")</f>
        <v/>
      </c>
    </row>
    <row r="167" spans="1:8" x14ac:dyDescent="0.3">
      <c r="A167" s="29" t="str">
        <f>Pairings!B167</f>
        <v/>
      </c>
      <c r="B167" s="68"/>
      <c r="C167" s="31"/>
      <c r="D167" s="29" t="str">
        <f ca="1">IF($B167&gt;0,VLOOKUP($B167,OFFSET(Pairings!$C$2,($A167-1)*gamesPerRound,0,gamesPerRound,3),2,FALSE),"")</f>
        <v/>
      </c>
      <c r="E167" s="29" t="str">
        <f ca="1">IF($B167&gt;0,VLOOKUP($B167,OFFSET(Pairings!$C$2,($A167-1)*gamesPerRound,0,gamesPerRound,3),3,FALSE),"")</f>
        <v/>
      </c>
      <c r="F167" s="29" t="str">
        <f t="shared" si="4"/>
        <v/>
      </c>
      <c r="G167" s="29" t="str">
        <f t="shared" si="5"/>
        <v/>
      </c>
      <c r="H167" s="86" t="str">
        <f ca="1">IF(OR(MOD(ROW(B167)-1,gamesPerRound)=1,B167="",ISNA(MATCH(B167,OFFSET($B$1,1+($A167-1)*gamesPerRound,0):B166,0))),"","duplicate result")</f>
        <v/>
      </c>
    </row>
    <row r="168" spans="1:8" x14ac:dyDescent="0.3">
      <c r="A168" s="29" t="str">
        <f>Pairings!B168</f>
        <v/>
      </c>
      <c r="B168" s="68"/>
      <c r="C168" s="31"/>
      <c r="D168" s="29" t="str">
        <f ca="1">IF($B168&gt;0,VLOOKUP($B168,OFFSET(Pairings!$C$2,($A168-1)*gamesPerRound,0,gamesPerRound,3),2,FALSE),"")</f>
        <v/>
      </c>
      <c r="E168" s="29" t="str">
        <f ca="1">IF($B168&gt;0,VLOOKUP($B168,OFFSET(Pairings!$C$2,($A168-1)*gamesPerRound,0,gamesPerRound,3),3,FALSE),"")</f>
        <v/>
      </c>
      <c r="F168" s="29" t="str">
        <f t="shared" si="4"/>
        <v/>
      </c>
      <c r="G168" s="29" t="str">
        <f t="shared" si="5"/>
        <v/>
      </c>
      <c r="H168" s="86" t="str">
        <f ca="1">IF(OR(MOD(ROW(B168)-1,gamesPerRound)=1,B168="",ISNA(MATCH(B168,OFFSET($B$1,1+($A168-1)*gamesPerRound,0):B167,0))),"","duplicate result")</f>
        <v/>
      </c>
    </row>
    <row r="169" spans="1:8" x14ac:dyDescent="0.3">
      <c r="A169" s="29" t="str">
        <f>Pairings!B169</f>
        <v/>
      </c>
      <c r="B169" s="68"/>
      <c r="C169" s="31"/>
      <c r="D169" s="29" t="str">
        <f ca="1">IF($B169&gt;0,VLOOKUP($B169,OFFSET(Pairings!$C$2,($A169-1)*gamesPerRound,0,gamesPerRound,3),2,FALSE),"")</f>
        <v/>
      </c>
      <c r="E169" s="29" t="str">
        <f ca="1">IF($B169&gt;0,VLOOKUP($B169,OFFSET(Pairings!$C$2,($A169-1)*gamesPerRound,0,gamesPerRound,3),3,FALSE),"")</f>
        <v/>
      </c>
      <c r="F169" s="29" t="str">
        <f t="shared" si="4"/>
        <v/>
      </c>
      <c r="G169" s="29" t="str">
        <f t="shared" si="5"/>
        <v/>
      </c>
      <c r="H169" s="86" t="str">
        <f ca="1">IF(OR(MOD(ROW(B169)-1,gamesPerRound)=1,B169="",ISNA(MATCH(B169,OFFSET($B$1,1+($A169-1)*gamesPerRound,0):B168,0))),"","duplicate result")</f>
        <v/>
      </c>
    </row>
    <row r="170" spans="1:8" x14ac:dyDescent="0.3">
      <c r="A170" s="29" t="str">
        <f>Pairings!B170</f>
        <v/>
      </c>
      <c r="B170" s="68"/>
      <c r="C170" s="31"/>
      <c r="D170" s="29" t="str">
        <f ca="1">IF($B170&gt;0,VLOOKUP($B170,OFFSET(Pairings!$C$2,($A170-1)*gamesPerRound,0,gamesPerRound,3),2,FALSE),"")</f>
        <v/>
      </c>
      <c r="E170" s="29" t="str">
        <f ca="1">IF($B170&gt;0,VLOOKUP($B170,OFFSET(Pairings!$C$2,($A170-1)*gamesPerRound,0,gamesPerRound,3),3,FALSE),"")</f>
        <v/>
      </c>
      <c r="F170" s="29" t="str">
        <f t="shared" si="4"/>
        <v/>
      </c>
      <c r="G170" s="29" t="str">
        <f t="shared" si="5"/>
        <v/>
      </c>
      <c r="H170" s="86" t="str">
        <f ca="1">IF(OR(MOD(ROW(B170)-1,gamesPerRound)=1,B170="",ISNA(MATCH(B170,OFFSET($B$1,1+($A170-1)*gamesPerRound,0):B169,0))),"","duplicate result")</f>
        <v/>
      </c>
    </row>
    <row r="171" spans="1:8" x14ac:dyDescent="0.3">
      <c r="A171" s="29" t="str">
        <f>Pairings!B171</f>
        <v/>
      </c>
      <c r="B171" s="68"/>
      <c r="C171" s="31"/>
      <c r="D171" s="29" t="str">
        <f ca="1">IF($B171&gt;0,VLOOKUP($B171,OFFSET(Pairings!$C$2,($A171-1)*gamesPerRound,0,gamesPerRound,3),2,FALSE),"")</f>
        <v/>
      </c>
      <c r="E171" s="29" t="str">
        <f ca="1">IF($B171&gt;0,VLOOKUP($B171,OFFSET(Pairings!$C$2,($A171-1)*gamesPerRound,0,gamesPerRound,3),3,FALSE),"")</f>
        <v/>
      </c>
      <c r="F171" s="29" t="str">
        <f t="shared" si="4"/>
        <v/>
      </c>
      <c r="G171" s="29" t="str">
        <f t="shared" si="5"/>
        <v/>
      </c>
      <c r="H171" s="86" t="str">
        <f ca="1">IF(OR(MOD(ROW(B171)-1,gamesPerRound)=1,B171="",ISNA(MATCH(B171,OFFSET($B$1,1+($A171-1)*gamesPerRound,0):B170,0))),"","duplicate result")</f>
        <v/>
      </c>
    </row>
    <row r="172" spans="1:8" x14ac:dyDescent="0.3">
      <c r="A172" s="29" t="str">
        <f>Pairings!B172</f>
        <v/>
      </c>
      <c r="B172" s="68"/>
      <c r="C172" s="31"/>
      <c r="D172" s="29" t="str">
        <f ca="1">IF($B172&gt;0,VLOOKUP($B172,OFFSET(Pairings!$C$2,($A172-1)*gamesPerRound,0,gamesPerRound,3),2,FALSE),"")</f>
        <v/>
      </c>
      <c r="E172" s="29" t="str">
        <f ca="1">IF($B172&gt;0,VLOOKUP($B172,OFFSET(Pairings!$C$2,($A172-1)*gamesPerRound,0,gamesPerRound,3),3,FALSE),"")</f>
        <v/>
      </c>
      <c r="F172" s="29" t="str">
        <f t="shared" si="4"/>
        <v/>
      </c>
      <c r="G172" s="29" t="str">
        <f t="shared" si="5"/>
        <v/>
      </c>
      <c r="H172" s="86" t="str">
        <f ca="1">IF(OR(MOD(ROW(B172)-1,gamesPerRound)=1,B172="",ISNA(MATCH(B172,OFFSET($B$1,1+($A172-1)*gamesPerRound,0):B171,0))),"","duplicate result")</f>
        <v/>
      </c>
    </row>
    <row r="173" spans="1:8" x14ac:dyDescent="0.3">
      <c r="A173" s="29" t="str">
        <f>Pairings!B173</f>
        <v/>
      </c>
      <c r="B173" s="68"/>
      <c r="C173" s="31"/>
      <c r="D173" s="29" t="str">
        <f ca="1">IF($B173&gt;0,VLOOKUP($B173,OFFSET(Pairings!$C$2,($A173-1)*gamesPerRound,0,gamesPerRound,3),2,FALSE),"")</f>
        <v/>
      </c>
      <c r="E173" s="29" t="str">
        <f ca="1">IF($B173&gt;0,VLOOKUP($B173,OFFSET(Pairings!$C$2,($A173-1)*gamesPerRound,0,gamesPerRound,3),3,FALSE),"")</f>
        <v/>
      </c>
      <c r="F173" s="29" t="str">
        <f t="shared" si="4"/>
        <v/>
      </c>
      <c r="G173" s="29" t="str">
        <f t="shared" si="5"/>
        <v/>
      </c>
      <c r="H173" s="86" t="str">
        <f ca="1">IF(OR(MOD(ROW(B173)-1,gamesPerRound)=1,B173="",ISNA(MATCH(B173,OFFSET($B$1,1+($A173-1)*gamesPerRound,0):B172,0))),"","duplicate result")</f>
        <v/>
      </c>
    </row>
    <row r="174" spans="1:8" x14ac:dyDescent="0.3">
      <c r="A174" s="29" t="str">
        <f>Pairings!B174</f>
        <v/>
      </c>
      <c r="B174" s="68"/>
      <c r="C174" s="31"/>
      <c r="D174" s="29" t="str">
        <f ca="1">IF($B174&gt;0,VLOOKUP($B174,OFFSET(Pairings!$C$2,($A174-1)*gamesPerRound,0,gamesPerRound,3),2,FALSE),"")</f>
        <v/>
      </c>
      <c r="E174" s="29" t="str">
        <f ca="1">IF($B174&gt;0,VLOOKUP($B174,OFFSET(Pairings!$C$2,($A174-1)*gamesPerRound,0,gamesPerRound,3),3,FALSE),"")</f>
        <v/>
      </c>
      <c r="F174" s="29" t="str">
        <f t="shared" si="4"/>
        <v/>
      </c>
      <c r="G174" s="29" t="str">
        <f t="shared" si="5"/>
        <v/>
      </c>
      <c r="H174" s="86" t="str">
        <f ca="1">IF(OR(MOD(ROW(B174)-1,gamesPerRound)=1,B174="",ISNA(MATCH(B174,OFFSET($B$1,1+($A174-1)*gamesPerRound,0):B173,0))),"","duplicate result")</f>
        <v/>
      </c>
    </row>
    <row r="175" spans="1:8" x14ac:dyDescent="0.3">
      <c r="A175" s="29" t="str">
        <f>Pairings!B175</f>
        <v/>
      </c>
      <c r="B175" s="68"/>
      <c r="C175" s="31"/>
      <c r="D175" s="29" t="str">
        <f ca="1">IF($B175&gt;0,VLOOKUP($B175,OFFSET(Pairings!$C$2,($A175-1)*gamesPerRound,0,gamesPerRound,3),2,FALSE),"")</f>
        <v/>
      </c>
      <c r="E175" s="29" t="str">
        <f ca="1">IF($B175&gt;0,VLOOKUP($B175,OFFSET(Pairings!$C$2,($A175-1)*gamesPerRound,0,gamesPerRound,3),3,FALSE),"")</f>
        <v/>
      </c>
      <c r="F175" s="29" t="str">
        <f t="shared" si="4"/>
        <v/>
      </c>
      <c r="G175" s="29" t="str">
        <f t="shared" si="5"/>
        <v/>
      </c>
      <c r="H175" s="86" t="str">
        <f ca="1">IF(OR(MOD(ROW(B175)-1,gamesPerRound)=1,B175="",ISNA(MATCH(B175,OFFSET($B$1,1+($A175-1)*gamesPerRound,0):B174,0))),"","duplicate result")</f>
        <v/>
      </c>
    </row>
    <row r="176" spans="1:8" x14ac:dyDescent="0.3">
      <c r="A176" s="29" t="str">
        <f>Pairings!B176</f>
        <v/>
      </c>
      <c r="B176" s="68"/>
      <c r="C176" s="31"/>
      <c r="D176" s="29" t="str">
        <f ca="1">IF($B176&gt;0,VLOOKUP($B176,OFFSET(Pairings!$C$2,($A176-1)*gamesPerRound,0,gamesPerRound,3),2,FALSE),"")</f>
        <v/>
      </c>
      <c r="E176" s="29" t="str">
        <f ca="1">IF($B176&gt;0,VLOOKUP($B176,OFFSET(Pairings!$C$2,($A176-1)*gamesPerRound,0,gamesPerRound,3),3,FALSE),"")</f>
        <v/>
      </c>
      <c r="F176" s="29" t="str">
        <f t="shared" si="4"/>
        <v/>
      </c>
      <c r="G176" s="29" t="str">
        <f t="shared" si="5"/>
        <v/>
      </c>
      <c r="H176" s="86" t="str">
        <f ca="1">IF(OR(MOD(ROW(B176)-1,gamesPerRound)=1,B176="",ISNA(MATCH(B176,OFFSET($B$1,1+($A176-1)*gamesPerRound,0):B175,0))),"","duplicate result")</f>
        <v/>
      </c>
    </row>
    <row r="177" spans="1:8" x14ac:dyDescent="0.3">
      <c r="A177" s="29" t="str">
        <f>Pairings!B177</f>
        <v/>
      </c>
      <c r="B177" s="68"/>
      <c r="C177" s="31"/>
      <c r="D177" s="29" t="str">
        <f ca="1">IF($B177&gt;0,VLOOKUP($B177,OFFSET(Pairings!$C$2,($A177-1)*gamesPerRound,0,gamesPerRound,3),2,FALSE),"")</f>
        <v/>
      </c>
      <c r="E177" s="29" t="str">
        <f ca="1">IF($B177&gt;0,VLOOKUP($B177,OFFSET(Pairings!$C$2,($A177-1)*gamesPerRound,0,gamesPerRound,3),3,FALSE),"")</f>
        <v/>
      </c>
      <c r="F177" s="29" t="str">
        <f t="shared" si="4"/>
        <v/>
      </c>
      <c r="G177" s="29" t="str">
        <f t="shared" si="5"/>
        <v/>
      </c>
      <c r="H177" s="86" t="str">
        <f ca="1">IF(OR(MOD(ROW(B177)-1,gamesPerRound)=1,B177="",ISNA(MATCH(B177,OFFSET($B$1,1+($A177-1)*gamesPerRound,0):B176,0))),"","duplicate result")</f>
        <v/>
      </c>
    </row>
    <row r="178" spans="1:8" x14ac:dyDescent="0.3">
      <c r="A178" s="29" t="str">
        <f>Pairings!B178</f>
        <v/>
      </c>
      <c r="B178" s="68"/>
      <c r="C178" s="31"/>
      <c r="D178" s="29" t="str">
        <f ca="1">IF($B178&gt;0,VLOOKUP($B178,OFFSET(Pairings!$C$2,($A178-1)*gamesPerRound,0,gamesPerRound,3),2,FALSE),"")</f>
        <v/>
      </c>
      <c r="E178" s="29" t="str">
        <f ca="1">IF($B178&gt;0,VLOOKUP($B178,OFFSET(Pairings!$C$2,($A178-1)*gamesPerRound,0,gamesPerRound,3),3,FALSE),"")</f>
        <v/>
      </c>
      <c r="F178" s="29" t="str">
        <f t="shared" si="4"/>
        <v/>
      </c>
      <c r="G178" s="29" t="str">
        <f t="shared" si="5"/>
        <v/>
      </c>
      <c r="H178" s="86" t="str">
        <f ca="1">IF(OR(MOD(ROW(B178)-1,gamesPerRound)=1,B178="",ISNA(MATCH(B178,OFFSET($B$1,1+($A178-1)*gamesPerRound,0):B177,0))),"","duplicate result")</f>
        <v/>
      </c>
    </row>
    <row r="179" spans="1:8" x14ac:dyDescent="0.3">
      <c r="A179" s="29" t="str">
        <f>Pairings!B179</f>
        <v/>
      </c>
      <c r="B179" s="68"/>
      <c r="C179" s="31"/>
      <c r="D179" s="29" t="str">
        <f ca="1">IF($B179&gt;0,VLOOKUP($B179,OFFSET(Pairings!$C$2,($A179-1)*gamesPerRound,0,gamesPerRound,3),2,FALSE),"")</f>
        <v/>
      </c>
      <c r="E179" s="29" t="str">
        <f ca="1">IF($B179&gt;0,VLOOKUP($B179,OFFSET(Pairings!$C$2,($A179-1)*gamesPerRound,0,gamesPerRound,3),3,FALSE),"")</f>
        <v/>
      </c>
      <c r="F179" s="29" t="str">
        <f t="shared" si="4"/>
        <v/>
      </c>
      <c r="G179" s="29" t="str">
        <f t="shared" si="5"/>
        <v/>
      </c>
      <c r="H179" s="86" t="str">
        <f ca="1">IF(OR(MOD(ROW(B179)-1,gamesPerRound)=1,B179="",ISNA(MATCH(B179,OFFSET($B$1,1+($A179-1)*gamesPerRound,0):B178,0))),"","duplicate result")</f>
        <v/>
      </c>
    </row>
    <row r="180" spans="1:8" x14ac:dyDescent="0.3">
      <c r="A180" s="29" t="str">
        <f>Pairings!B180</f>
        <v/>
      </c>
      <c r="B180" s="68"/>
      <c r="C180" s="31"/>
      <c r="D180" s="29" t="str">
        <f ca="1">IF($B180&gt;0,VLOOKUP($B180,OFFSET(Pairings!$C$2,($A180-1)*gamesPerRound,0,gamesPerRound,3),2,FALSE),"")</f>
        <v/>
      </c>
      <c r="E180" s="29" t="str">
        <f ca="1">IF($B180&gt;0,VLOOKUP($B180,OFFSET(Pairings!$C$2,($A180-1)*gamesPerRound,0,gamesPerRound,3),3,FALSE),"")</f>
        <v/>
      </c>
      <c r="F180" s="29" t="str">
        <f t="shared" si="4"/>
        <v/>
      </c>
      <c r="G180" s="29" t="str">
        <f t="shared" si="5"/>
        <v/>
      </c>
      <c r="H180" s="86" t="str">
        <f ca="1">IF(OR(MOD(ROW(B180)-1,gamesPerRound)=1,B180="",ISNA(MATCH(B180,OFFSET($B$1,1+($A180-1)*gamesPerRound,0):B179,0))),"","duplicate result")</f>
        <v/>
      </c>
    </row>
    <row r="181" spans="1:8" x14ac:dyDescent="0.3">
      <c r="A181" s="29" t="str">
        <f>Pairings!B181</f>
        <v/>
      </c>
      <c r="B181" s="68"/>
      <c r="C181" s="31"/>
      <c r="D181" s="29" t="str">
        <f ca="1">IF($B181&gt;0,VLOOKUP($B181,OFFSET(Pairings!$C$2,($A181-1)*gamesPerRound,0,gamesPerRound,3),2,FALSE),"")</f>
        <v/>
      </c>
      <c r="E181" s="29" t="str">
        <f ca="1">IF($B181&gt;0,VLOOKUP($B181,OFFSET(Pairings!$C$2,($A181-1)*gamesPerRound,0,gamesPerRound,3),3,FALSE),"")</f>
        <v/>
      </c>
      <c r="F181" s="29" t="str">
        <f t="shared" si="4"/>
        <v/>
      </c>
      <c r="G181" s="29" t="str">
        <f t="shared" si="5"/>
        <v/>
      </c>
      <c r="H181" s="86" t="str">
        <f ca="1">IF(OR(MOD(ROW(B181)-1,gamesPerRound)=1,B181="",ISNA(MATCH(B181,OFFSET($B$1,1+($A181-1)*gamesPerRound,0):B180,0))),"","duplicate result")</f>
        <v/>
      </c>
    </row>
    <row r="182" spans="1:8" x14ac:dyDescent="0.3">
      <c r="A182" s="29" t="str">
        <f>Pairings!B182</f>
        <v/>
      </c>
      <c r="B182" s="68"/>
      <c r="C182" s="31"/>
      <c r="D182" s="29" t="str">
        <f ca="1">IF($B182&gt;0,VLOOKUP($B182,OFFSET(Pairings!$C$2,($A182-1)*gamesPerRound,0,gamesPerRound,3),2,FALSE),"")</f>
        <v/>
      </c>
      <c r="E182" s="29" t="str">
        <f ca="1">IF($B182&gt;0,VLOOKUP($B182,OFFSET(Pairings!$C$2,($A182-1)*gamesPerRound,0,gamesPerRound,3),3,FALSE),"")</f>
        <v/>
      </c>
      <c r="F182" s="29" t="str">
        <f t="shared" si="4"/>
        <v/>
      </c>
      <c r="G182" s="29" t="str">
        <f t="shared" si="5"/>
        <v/>
      </c>
      <c r="H182" s="86" t="str">
        <f ca="1">IF(OR(MOD(ROW(B182)-1,gamesPerRound)=1,B182="",ISNA(MATCH(B182,OFFSET($B$1,1+($A182-1)*gamesPerRound,0):B181,0))),"","duplicate result")</f>
        <v/>
      </c>
    </row>
    <row r="183" spans="1:8" x14ac:dyDescent="0.3">
      <c r="A183" s="29" t="str">
        <f>Pairings!B183</f>
        <v/>
      </c>
      <c r="B183" s="68"/>
      <c r="C183" s="31"/>
      <c r="D183" s="29" t="str">
        <f ca="1">IF($B183&gt;0,VLOOKUP($B183,OFFSET(Pairings!$C$2,($A183-1)*gamesPerRound,0,gamesPerRound,3),2,FALSE),"")</f>
        <v/>
      </c>
      <c r="E183" s="29" t="str">
        <f ca="1">IF($B183&gt;0,VLOOKUP($B183,OFFSET(Pairings!$C$2,($A183-1)*gamesPerRound,0,gamesPerRound,3),3,FALSE),"")</f>
        <v/>
      </c>
      <c r="F183" s="29" t="str">
        <f t="shared" si="4"/>
        <v/>
      </c>
      <c r="G183" s="29" t="str">
        <f t="shared" si="5"/>
        <v/>
      </c>
      <c r="H183" s="86" t="str">
        <f ca="1">IF(OR(MOD(ROW(B183)-1,gamesPerRound)=1,B183="",ISNA(MATCH(B183,OFFSET($B$1,1+($A183-1)*gamesPerRound,0):B182,0))),"","duplicate result")</f>
        <v/>
      </c>
    </row>
    <row r="184" spans="1:8" x14ac:dyDescent="0.3">
      <c r="A184" s="29" t="str">
        <f>Pairings!B184</f>
        <v/>
      </c>
      <c r="B184" s="68"/>
      <c r="C184" s="31"/>
      <c r="D184" s="29" t="str">
        <f ca="1">IF($B184&gt;0,VLOOKUP($B184,OFFSET(Pairings!$C$2,($A184-1)*gamesPerRound,0,gamesPerRound,3),2,FALSE),"")</f>
        <v/>
      </c>
      <c r="E184" s="29" t="str">
        <f ca="1">IF($B184&gt;0,VLOOKUP($B184,OFFSET(Pairings!$C$2,($A184-1)*gamesPerRound,0,gamesPerRound,3),3,FALSE),"")</f>
        <v/>
      </c>
      <c r="F184" s="29" t="str">
        <f t="shared" si="4"/>
        <v/>
      </c>
      <c r="G184" s="29" t="str">
        <f t="shared" si="5"/>
        <v/>
      </c>
      <c r="H184" s="86" t="str">
        <f ca="1">IF(OR(MOD(ROW(B184)-1,gamesPerRound)=1,B184="",ISNA(MATCH(B184,OFFSET($B$1,1+($A184-1)*gamesPerRound,0):B183,0))),"","duplicate result")</f>
        <v/>
      </c>
    </row>
    <row r="185" spans="1:8" x14ac:dyDescent="0.3">
      <c r="A185" s="29" t="str">
        <f>Pairings!B185</f>
        <v/>
      </c>
      <c r="B185" s="68"/>
      <c r="C185" s="31"/>
      <c r="D185" s="29" t="str">
        <f ca="1">IF($B185&gt;0,VLOOKUP($B185,OFFSET(Pairings!$C$2,($A185-1)*gamesPerRound,0,gamesPerRound,3),2,FALSE),"")</f>
        <v/>
      </c>
      <c r="E185" s="29" t="str">
        <f ca="1">IF($B185&gt;0,VLOOKUP($B185,OFFSET(Pairings!$C$2,($A185-1)*gamesPerRound,0,gamesPerRound,3),3,FALSE),"")</f>
        <v/>
      </c>
      <c r="F185" s="29" t="str">
        <f t="shared" si="4"/>
        <v/>
      </c>
      <c r="G185" s="29" t="str">
        <f t="shared" si="5"/>
        <v/>
      </c>
      <c r="H185" s="86" t="str">
        <f ca="1">IF(OR(MOD(ROW(B185)-1,gamesPerRound)=1,B185="",ISNA(MATCH(B185,OFFSET($B$1,1+($A185-1)*gamesPerRound,0):B184,0))),"","duplicate result")</f>
        <v/>
      </c>
    </row>
    <row r="186" spans="1:8" x14ac:dyDescent="0.3">
      <c r="A186" s="29" t="str">
        <f>Pairings!B186</f>
        <v/>
      </c>
      <c r="B186" s="68"/>
      <c r="C186" s="31"/>
      <c r="D186" s="29" t="str">
        <f ca="1">IF($B186&gt;0,VLOOKUP($B186,OFFSET(Pairings!$C$2,($A186-1)*gamesPerRound,0,gamesPerRound,3),2,FALSE),"")</f>
        <v/>
      </c>
      <c r="E186" s="29" t="str">
        <f ca="1">IF($B186&gt;0,VLOOKUP($B186,OFFSET(Pairings!$C$2,($A186-1)*gamesPerRound,0,gamesPerRound,3),3,FALSE),"")</f>
        <v/>
      </c>
      <c r="F186" s="29" t="str">
        <f t="shared" si="4"/>
        <v/>
      </c>
      <c r="G186" s="29" t="str">
        <f t="shared" si="5"/>
        <v/>
      </c>
      <c r="H186" s="86" t="str">
        <f ca="1">IF(OR(MOD(ROW(B186)-1,gamesPerRound)=1,B186="",ISNA(MATCH(B186,OFFSET($B$1,1+($A186-1)*gamesPerRound,0):B185,0))),"","duplicate result")</f>
        <v/>
      </c>
    </row>
    <row r="187" spans="1:8" x14ac:dyDescent="0.3">
      <c r="A187" s="29" t="str">
        <f>Pairings!B187</f>
        <v/>
      </c>
      <c r="B187" s="68"/>
      <c r="C187" s="31"/>
      <c r="D187" s="29" t="str">
        <f ca="1">IF($B187&gt;0,VLOOKUP($B187,OFFSET(Pairings!$C$2,($A187-1)*gamesPerRound,0,gamesPerRound,3),2,FALSE),"")</f>
        <v/>
      </c>
      <c r="E187" s="29" t="str">
        <f ca="1">IF($B187&gt;0,VLOOKUP($B187,OFFSET(Pairings!$C$2,($A187-1)*gamesPerRound,0,gamesPerRound,3),3,FALSE),"")</f>
        <v/>
      </c>
      <c r="F187" s="29" t="str">
        <f t="shared" si="4"/>
        <v/>
      </c>
      <c r="G187" s="29" t="str">
        <f t="shared" si="5"/>
        <v/>
      </c>
      <c r="H187" s="86" t="str">
        <f ca="1">IF(OR(MOD(ROW(B187)-1,gamesPerRound)=1,B187="",ISNA(MATCH(B187,OFFSET($B$1,1+($A187-1)*gamesPerRound,0):B186,0))),"","duplicate result")</f>
        <v/>
      </c>
    </row>
    <row r="188" spans="1:8" x14ac:dyDescent="0.3">
      <c r="A188" s="29" t="str">
        <f>Pairings!B188</f>
        <v/>
      </c>
      <c r="B188" s="68"/>
      <c r="C188" s="31"/>
      <c r="D188" s="29" t="str">
        <f ca="1">IF($B188&gt;0,VLOOKUP($B188,OFFSET(Pairings!$C$2,($A188-1)*gamesPerRound,0,gamesPerRound,3),2,FALSE),"")</f>
        <v/>
      </c>
      <c r="E188" s="29" t="str">
        <f ca="1">IF($B188&gt;0,VLOOKUP($B188,OFFSET(Pairings!$C$2,($A188-1)*gamesPerRound,0,gamesPerRound,3),3,FALSE),"")</f>
        <v/>
      </c>
      <c r="F188" s="29" t="str">
        <f t="shared" si="4"/>
        <v/>
      </c>
      <c r="G188" s="29" t="str">
        <f t="shared" si="5"/>
        <v/>
      </c>
      <c r="H188" s="86" t="str">
        <f ca="1">IF(OR(MOD(ROW(B188)-1,gamesPerRound)=1,B188="",ISNA(MATCH(B188,OFFSET($B$1,1+($A188-1)*gamesPerRound,0):B187,0))),"","duplicate result")</f>
        <v/>
      </c>
    </row>
    <row r="189" spans="1:8" x14ac:dyDescent="0.3">
      <c r="A189" s="29" t="str">
        <f>Pairings!B189</f>
        <v/>
      </c>
      <c r="B189" s="68"/>
      <c r="C189" s="31"/>
      <c r="D189" s="29" t="str">
        <f ca="1">IF($B189&gt;0,VLOOKUP($B189,OFFSET(Pairings!$C$2,($A189-1)*gamesPerRound,0,gamesPerRound,3),2,FALSE),"")</f>
        <v/>
      </c>
      <c r="E189" s="29" t="str">
        <f ca="1">IF($B189&gt;0,VLOOKUP($B189,OFFSET(Pairings!$C$2,($A189-1)*gamesPerRound,0,gamesPerRound,3),3,FALSE),"")</f>
        <v/>
      </c>
      <c r="F189" s="29" t="str">
        <f t="shared" si="4"/>
        <v/>
      </c>
      <c r="G189" s="29" t="str">
        <f t="shared" si="5"/>
        <v/>
      </c>
      <c r="H189" s="86" t="str">
        <f ca="1">IF(OR(MOD(ROW(B189)-1,gamesPerRound)=1,B189="",ISNA(MATCH(B189,OFFSET($B$1,1+($A189-1)*gamesPerRound,0):B188,0))),"","duplicate result")</f>
        <v/>
      </c>
    </row>
    <row r="190" spans="1:8" x14ac:dyDescent="0.3">
      <c r="A190" s="29" t="str">
        <f>Pairings!B190</f>
        <v/>
      </c>
      <c r="B190" s="68"/>
      <c r="C190" s="31"/>
      <c r="D190" s="29" t="str">
        <f ca="1">IF($B190&gt;0,VLOOKUP($B190,OFFSET(Pairings!$C$2,($A190-1)*gamesPerRound,0,gamesPerRound,3),2,FALSE),"")</f>
        <v/>
      </c>
      <c r="E190" s="29" t="str">
        <f ca="1">IF($B190&gt;0,VLOOKUP($B190,OFFSET(Pairings!$C$2,($A190-1)*gamesPerRound,0,gamesPerRound,3),3,FALSE),"")</f>
        <v/>
      </c>
      <c r="F190" s="29" t="str">
        <f t="shared" si="4"/>
        <v/>
      </c>
      <c r="G190" s="29" t="str">
        <f t="shared" si="5"/>
        <v/>
      </c>
      <c r="H190" s="86" t="str">
        <f ca="1">IF(OR(MOD(ROW(B190)-1,gamesPerRound)=1,B190="",ISNA(MATCH(B190,OFFSET($B$1,1+($A190-1)*gamesPerRound,0):B189,0))),"","duplicate result")</f>
        <v/>
      </c>
    </row>
    <row r="191" spans="1:8" x14ac:dyDescent="0.3">
      <c r="A191" s="29" t="str">
        <f>Pairings!B191</f>
        <v/>
      </c>
      <c r="B191" s="68"/>
      <c r="C191" s="31"/>
      <c r="D191" s="29" t="str">
        <f ca="1">IF($B191&gt;0,VLOOKUP($B191,OFFSET(Pairings!$C$2,($A191-1)*gamesPerRound,0,gamesPerRound,3),2,FALSE),"")</f>
        <v/>
      </c>
      <c r="E191" s="29" t="str">
        <f ca="1">IF($B191&gt;0,VLOOKUP($B191,OFFSET(Pairings!$C$2,($A191-1)*gamesPerRound,0,gamesPerRound,3),3,FALSE),"")</f>
        <v/>
      </c>
      <c r="F191" s="29" t="str">
        <f t="shared" si="4"/>
        <v/>
      </c>
      <c r="G191" s="29" t="str">
        <f t="shared" si="5"/>
        <v/>
      </c>
      <c r="H191" s="86" t="str">
        <f ca="1">IF(OR(MOD(ROW(B191)-1,gamesPerRound)=1,B191="",ISNA(MATCH(B191,OFFSET($B$1,1+($A191-1)*gamesPerRound,0):B190,0))),"","duplicate result")</f>
        <v/>
      </c>
    </row>
    <row r="192" spans="1:8" x14ac:dyDescent="0.3">
      <c r="A192" s="29" t="str">
        <f>Pairings!B192</f>
        <v/>
      </c>
      <c r="B192" s="68"/>
      <c r="C192" s="31"/>
      <c r="D192" s="29" t="str">
        <f ca="1">IF($B192&gt;0,VLOOKUP($B192,OFFSET(Pairings!$C$2,($A192-1)*gamesPerRound,0,gamesPerRound,3),2,FALSE),"")</f>
        <v/>
      </c>
      <c r="E192" s="29" t="str">
        <f ca="1">IF($B192&gt;0,VLOOKUP($B192,OFFSET(Pairings!$C$2,($A192-1)*gamesPerRound,0,gamesPerRound,3),3,FALSE),"")</f>
        <v/>
      </c>
      <c r="F192" s="29" t="str">
        <f t="shared" si="4"/>
        <v/>
      </c>
      <c r="G192" s="29" t="str">
        <f t="shared" si="5"/>
        <v/>
      </c>
      <c r="H192" s="86" t="str">
        <f ca="1">IF(OR(MOD(ROW(B192)-1,gamesPerRound)=1,B192="",ISNA(MATCH(B192,OFFSET($B$1,1+($A192-1)*gamesPerRound,0):B191,0))),"","duplicate result")</f>
        <v/>
      </c>
    </row>
    <row r="193" spans="1:8" x14ac:dyDescent="0.3">
      <c r="A193" s="29" t="str">
        <f>Pairings!B193</f>
        <v/>
      </c>
      <c r="B193" s="68"/>
      <c r="C193" s="31"/>
      <c r="D193" s="29" t="str">
        <f ca="1">IF($B193&gt;0,VLOOKUP($B193,OFFSET(Pairings!$C$2,($A193-1)*gamesPerRound,0,gamesPerRound,3),2,FALSE),"")</f>
        <v/>
      </c>
      <c r="E193" s="29" t="str">
        <f ca="1">IF($B193&gt;0,VLOOKUP($B193,OFFSET(Pairings!$C$2,($A193-1)*gamesPerRound,0,gamesPerRound,3),3,FALSE),"")</f>
        <v/>
      </c>
      <c r="F193" s="29" t="str">
        <f t="shared" si="4"/>
        <v/>
      </c>
      <c r="G193" s="29" t="str">
        <f t="shared" si="5"/>
        <v/>
      </c>
      <c r="H193" s="86" t="str">
        <f ca="1">IF(OR(MOD(ROW(B193)-1,gamesPerRound)=1,B193="",ISNA(MATCH(B193,OFFSET($B$1,1+($A193-1)*gamesPerRound,0):B192,0))),"","duplicate result")</f>
        <v/>
      </c>
    </row>
    <row r="194" spans="1:8" x14ac:dyDescent="0.3">
      <c r="A194" s="29" t="str">
        <f>Pairings!B194</f>
        <v/>
      </c>
      <c r="B194" s="68"/>
      <c r="C194" s="31"/>
      <c r="D194" s="29" t="str">
        <f ca="1">IF($B194&gt;0,VLOOKUP($B194,OFFSET(Pairings!$C$2,($A194-1)*gamesPerRound,0,gamesPerRound,3),2,FALSE),"")</f>
        <v/>
      </c>
      <c r="E194" s="29" t="str">
        <f ca="1">IF($B194&gt;0,VLOOKUP($B194,OFFSET(Pairings!$C$2,($A194-1)*gamesPerRound,0,gamesPerRound,3),3,FALSE),"")</f>
        <v/>
      </c>
      <c r="F194" s="29" t="str">
        <f t="shared" ref="F194:F257" si="6">IF(C194="","",IF(C194="n",0,IF(C194="d",0.5,C194)))</f>
        <v/>
      </c>
      <c r="G194" s="29" t="str">
        <f t="shared" ref="G194:G257" si="7">IF(C194="","",IF(C194="n",0,1-F194))</f>
        <v/>
      </c>
      <c r="H194" s="86" t="str">
        <f ca="1">IF(OR(MOD(ROW(B194)-1,gamesPerRound)=1,B194="",ISNA(MATCH(B194,OFFSET($B$1,1+($A194-1)*gamesPerRound,0):B193,0))),"","duplicate result")</f>
        <v/>
      </c>
    </row>
    <row r="195" spans="1:8" x14ac:dyDescent="0.3">
      <c r="A195" s="29" t="str">
        <f>Pairings!B195</f>
        <v/>
      </c>
      <c r="B195" s="68"/>
      <c r="C195" s="31"/>
      <c r="D195" s="29" t="str">
        <f ca="1">IF($B195&gt;0,VLOOKUP($B195,OFFSET(Pairings!$C$2,($A195-1)*gamesPerRound,0,gamesPerRound,3),2,FALSE),"")</f>
        <v/>
      </c>
      <c r="E195" s="29" t="str">
        <f ca="1">IF($B195&gt;0,VLOOKUP($B195,OFFSET(Pairings!$C$2,($A195-1)*gamesPerRound,0,gamesPerRound,3),3,FALSE),"")</f>
        <v/>
      </c>
      <c r="F195" s="29" t="str">
        <f t="shared" si="6"/>
        <v/>
      </c>
      <c r="G195" s="29" t="str">
        <f t="shared" si="7"/>
        <v/>
      </c>
      <c r="H195" s="86" t="str">
        <f ca="1">IF(OR(MOD(ROW(B195)-1,gamesPerRound)=1,B195="",ISNA(MATCH(B195,OFFSET($B$1,1+($A195-1)*gamesPerRound,0):B194,0))),"","duplicate result")</f>
        <v/>
      </c>
    </row>
    <row r="196" spans="1:8" x14ac:dyDescent="0.3">
      <c r="A196" s="29" t="str">
        <f>Pairings!B196</f>
        <v/>
      </c>
      <c r="B196" s="68"/>
      <c r="C196" s="31"/>
      <c r="D196" s="29" t="str">
        <f ca="1">IF($B196&gt;0,VLOOKUP($B196,OFFSET(Pairings!$C$2,($A196-1)*gamesPerRound,0,gamesPerRound,3),2,FALSE),"")</f>
        <v/>
      </c>
      <c r="E196" s="29" t="str">
        <f ca="1">IF($B196&gt;0,VLOOKUP($B196,OFFSET(Pairings!$C$2,($A196-1)*gamesPerRound,0,gamesPerRound,3),3,FALSE),"")</f>
        <v/>
      </c>
      <c r="F196" s="29" t="str">
        <f t="shared" si="6"/>
        <v/>
      </c>
      <c r="G196" s="29" t="str">
        <f t="shared" si="7"/>
        <v/>
      </c>
      <c r="H196" s="86" t="str">
        <f ca="1">IF(OR(MOD(ROW(B196)-1,gamesPerRound)=1,B196="",ISNA(MATCH(B196,OFFSET($B$1,1+($A196-1)*gamesPerRound,0):B195,0))),"","duplicate result")</f>
        <v/>
      </c>
    </row>
    <row r="197" spans="1:8" x14ac:dyDescent="0.3">
      <c r="A197" s="29" t="str">
        <f>Pairings!B197</f>
        <v/>
      </c>
      <c r="B197" s="68"/>
      <c r="C197" s="31"/>
      <c r="D197" s="29" t="str">
        <f ca="1">IF($B197&gt;0,VLOOKUP($B197,OFFSET(Pairings!$C$2,($A197-1)*gamesPerRound,0,gamesPerRound,3),2,FALSE),"")</f>
        <v/>
      </c>
      <c r="E197" s="29" t="str">
        <f ca="1">IF($B197&gt;0,VLOOKUP($B197,OFFSET(Pairings!$C$2,($A197-1)*gamesPerRound,0,gamesPerRound,3),3,FALSE),"")</f>
        <v/>
      </c>
      <c r="F197" s="29" t="str">
        <f t="shared" si="6"/>
        <v/>
      </c>
      <c r="G197" s="29" t="str">
        <f t="shared" si="7"/>
        <v/>
      </c>
      <c r="H197" s="86" t="str">
        <f ca="1">IF(OR(MOD(ROW(B197)-1,gamesPerRound)=1,B197="",ISNA(MATCH(B197,OFFSET($B$1,1+($A197-1)*gamesPerRound,0):B196,0))),"","duplicate result")</f>
        <v/>
      </c>
    </row>
    <row r="198" spans="1:8" x14ac:dyDescent="0.3">
      <c r="A198" s="29" t="str">
        <f>Pairings!B198</f>
        <v/>
      </c>
      <c r="B198" s="68"/>
      <c r="C198" s="31"/>
      <c r="D198" s="29" t="str">
        <f ca="1">IF($B198&gt;0,VLOOKUP($B198,OFFSET(Pairings!$C$2,($A198-1)*gamesPerRound,0,gamesPerRound,3),2,FALSE),"")</f>
        <v/>
      </c>
      <c r="E198" s="29" t="str">
        <f ca="1">IF($B198&gt;0,VLOOKUP($B198,OFFSET(Pairings!$C$2,($A198-1)*gamesPerRound,0,gamesPerRound,3),3,FALSE),"")</f>
        <v/>
      </c>
      <c r="F198" s="29" t="str">
        <f t="shared" si="6"/>
        <v/>
      </c>
      <c r="G198" s="29" t="str">
        <f t="shared" si="7"/>
        <v/>
      </c>
      <c r="H198" s="86" t="str">
        <f ca="1">IF(OR(MOD(ROW(B198)-1,gamesPerRound)=1,B198="",ISNA(MATCH(B198,OFFSET($B$1,1+($A198-1)*gamesPerRound,0):B197,0))),"","duplicate result")</f>
        <v/>
      </c>
    </row>
    <row r="199" spans="1:8" x14ac:dyDescent="0.3">
      <c r="A199" s="29" t="str">
        <f>Pairings!B199</f>
        <v/>
      </c>
      <c r="B199" s="68"/>
      <c r="C199" s="31"/>
      <c r="D199" s="29" t="str">
        <f ca="1">IF($B199&gt;0,VLOOKUP($B199,OFFSET(Pairings!$C$2,($A199-1)*gamesPerRound,0,gamesPerRound,3),2,FALSE),"")</f>
        <v/>
      </c>
      <c r="E199" s="29" t="str">
        <f ca="1">IF($B199&gt;0,VLOOKUP($B199,OFFSET(Pairings!$C$2,($A199-1)*gamesPerRound,0,gamesPerRound,3),3,FALSE),"")</f>
        <v/>
      </c>
      <c r="F199" s="29" t="str">
        <f t="shared" si="6"/>
        <v/>
      </c>
      <c r="G199" s="29" t="str">
        <f t="shared" si="7"/>
        <v/>
      </c>
      <c r="H199" s="86" t="str">
        <f ca="1">IF(OR(MOD(ROW(B199)-1,gamesPerRound)=1,B199="",ISNA(MATCH(B199,OFFSET($B$1,1+($A199-1)*gamesPerRound,0):B198,0))),"","duplicate result")</f>
        <v/>
      </c>
    </row>
    <row r="200" spans="1:8" x14ac:dyDescent="0.3">
      <c r="A200" s="29" t="str">
        <f>Pairings!B200</f>
        <v/>
      </c>
      <c r="B200" s="68"/>
      <c r="C200" s="31"/>
      <c r="D200" s="29" t="str">
        <f ca="1">IF($B200&gt;0,VLOOKUP($B200,OFFSET(Pairings!$C$2,($A200-1)*gamesPerRound,0,gamesPerRound,3),2,FALSE),"")</f>
        <v/>
      </c>
      <c r="E200" s="29" t="str">
        <f ca="1">IF($B200&gt;0,VLOOKUP($B200,OFFSET(Pairings!$C$2,($A200-1)*gamesPerRound,0,gamesPerRound,3),3,FALSE),"")</f>
        <v/>
      </c>
      <c r="F200" s="29" t="str">
        <f t="shared" si="6"/>
        <v/>
      </c>
      <c r="G200" s="29" t="str">
        <f t="shared" si="7"/>
        <v/>
      </c>
      <c r="H200" s="86" t="str">
        <f ca="1">IF(OR(MOD(ROW(B200)-1,gamesPerRound)=1,B200="",ISNA(MATCH(B200,OFFSET($B$1,1+($A200-1)*gamesPerRound,0):B199,0))),"","duplicate result")</f>
        <v/>
      </c>
    </row>
    <row r="201" spans="1:8" x14ac:dyDescent="0.3">
      <c r="A201" s="29" t="str">
        <f>Pairings!B201</f>
        <v/>
      </c>
      <c r="B201" s="68"/>
      <c r="C201" s="31"/>
      <c r="D201" s="29" t="str">
        <f ca="1">IF($B201&gt;0,VLOOKUP($B201,OFFSET(Pairings!$C$2,($A201-1)*gamesPerRound,0,gamesPerRound,3),2,FALSE),"")</f>
        <v/>
      </c>
      <c r="E201" s="29" t="str">
        <f ca="1">IF($B201&gt;0,VLOOKUP($B201,OFFSET(Pairings!$C$2,($A201-1)*gamesPerRound,0,gamesPerRound,3),3,FALSE),"")</f>
        <v/>
      </c>
      <c r="F201" s="29" t="str">
        <f t="shared" si="6"/>
        <v/>
      </c>
      <c r="G201" s="29" t="str">
        <f t="shared" si="7"/>
        <v/>
      </c>
      <c r="H201" s="86" t="str">
        <f ca="1">IF(OR(MOD(ROW(B201)-1,gamesPerRound)=1,B201="",ISNA(MATCH(B201,OFFSET($B$1,1+($A201-1)*gamesPerRound,0):B200,0))),"","duplicate result")</f>
        <v/>
      </c>
    </row>
    <row r="202" spans="1:8" x14ac:dyDescent="0.3">
      <c r="A202" s="29" t="str">
        <f>Pairings!B202</f>
        <v/>
      </c>
      <c r="B202" s="68"/>
      <c r="C202" s="31"/>
      <c r="D202" s="29" t="str">
        <f ca="1">IF($B202&gt;0,VLOOKUP($B202,OFFSET(Pairings!$C$2,($A202-1)*gamesPerRound,0,gamesPerRound,3),2,FALSE),"")</f>
        <v/>
      </c>
      <c r="E202" s="29" t="str">
        <f ca="1">IF($B202&gt;0,VLOOKUP($B202,OFFSET(Pairings!$C$2,($A202-1)*gamesPerRound,0,gamesPerRound,3),3,FALSE),"")</f>
        <v/>
      </c>
      <c r="F202" s="29" t="str">
        <f t="shared" si="6"/>
        <v/>
      </c>
      <c r="G202" s="29" t="str">
        <f t="shared" si="7"/>
        <v/>
      </c>
      <c r="H202" s="86" t="str">
        <f ca="1">IF(OR(MOD(ROW(B202)-1,gamesPerRound)=1,B202="",ISNA(MATCH(B202,OFFSET($B$1,1+($A202-1)*gamesPerRound,0):B201,0))),"","duplicate result")</f>
        <v/>
      </c>
    </row>
    <row r="203" spans="1:8" x14ac:dyDescent="0.3">
      <c r="A203" s="29" t="str">
        <f>Pairings!B203</f>
        <v/>
      </c>
      <c r="B203" s="68"/>
      <c r="C203" s="31"/>
      <c r="D203" s="29" t="str">
        <f ca="1">IF($B203&gt;0,VLOOKUP($B203,OFFSET(Pairings!$C$2,($A203-1)*gamesPerRound,0,gamesPerRound,3),2,FALSE),"")</f>
        <v/>
      </c>
      <c r="E203" s="29" t="str">
        <f ca="1">IF($B203&gt;0,VLOOKUP($B203,OFFSET(Pairings!$C$2,($A203-1)*gamesPerRound,0,gamesPerRound,3),3,FALSE),"")</f>
        <v/>
      </c>
      <c r="F203" s="29" t="str">
        <f t="shared" si="6"/>
        <v/>
      </c>
      <c r="G203" s="29" t="str">
        <f t="shared" si="7"/>
        <v/>
      </c>
      <c r="H203" s="86" t="str">
        <f ca="1">IF(OR(MOD(ROW(B203)-1,gamesPerRound)=1,B203="",ISNA(MATCH(B203,OFFSET($B$1,1+($A203-1)*gamesPerRound,0):B202,0))),"","duplicate result")</f>
        <v/>
      </c>
    </row>
    <row r="204" spans="1:8" x14ac:dyDescent="0.3">
      <c r="A204" s="29" t="str">
        <f>Pairings!B204</f>
        <v/>
      </c>
      <c r="B204" s="68"/>
      <c r="C204" s="31"/>
      <c r="D204" s="29" t="str">
        <f ca="1">IF($B204&gt;0,VLOOKUP($B204,OFFSET(Pairings!$C$2,($A204-1)*gamesPerRound,0,gamesPerRound,3),2,FALSE),"")</f>
        <v/>
      </c>
      <c r="E204" s="29" t="str">
        <f ca="1">IF($B204&gt;0,VLOOKUP($B204,OFFSET(Pairings!$C$2,($A204-1)*gamesPerRound,0,gamesPerRound,3),3,FALSE),"")</f>
        <v/>
      </c>
      <c r="F204" s="29" t="str">
        <f t="shared" si="6"/>
        <v/>
      </c>
      <c r="G204" s="29" t="str">
        <f t="shared" si="7"/>
        <v/>
      </c>
      <c r="H204" s="86" t="str">
        <f ca="1">IF(OR(MOD(ROW(B204)-1,gamesPerRound)=1,B204="",ISNA(MATCH(B204,OFFSET($B$1,1+($A204-1)*gamesPerRound,0):B203,0))),"","duplicate result")</f>
        <v/>
      </c>
    </row>
    <row r="205" spans="1:8" x14ac:dyDescent="0.3">
      <c r="A205" s="29" t="str">
        <f>Pairings!B205</f>
        <v/>
      </c>
      <c r="B205" s="68"/>
      <c r="C205" s="31"/>
      <c r="D205" s="29" t="str">
        <f ca="1">IF($B205&gt;0,VLOOKUP($B205,OFFSET(Pairings!$C$2,($A205-1)*gamesPerRound,0,gamesPerRound,3),2,FALSE),"")</f>
        <v/>
      </c>
      <c r="E205" s="29" t="str">
        <f ca="1">IF($B205&gt;0,VLOOKUP($B205,OFFSET(Pairings!$C$2,($A205-1)*gamesPerRound,0,gamesPerRound,3),3,FALSE),"")</f>
        <v/>
      </c>
      <c r="F205" s="29" t="str">
        <f t="shared" si="6"/>
        <v/>
      </c>
      <c r="G205" s="29" t="str">
        <f t="shared" si="7"/>
        <v/>
      </c>
      <c r="H205" s="86" t="str">
        <f ca="1">IF(OR(MOD(ROW(B205)-1,gamesPerRound)=1,B205="",ISNA(MATCH(B205,OFFSET($B$1,1+($A205-1)*gamesPerRound,0):B204,0))),"","duplicate result")</f>
        <v/>
      </c>
    </row>
    <row r="206" spans="1:8" x14ac:dyDescent="0.3">
      <c r="A206" s="29" t="str">
        <f>Pairings!B206</f>
        <v/>
      </c>
      <c r="B206" s="68"/>
      <c r="C206" s="31"/>
      <c r="D206" s="29" t="str">
        <f ca="1">IF($B206&gt;0,VLOOKUP($B206,OFFSET(Pairings!$C$2,($A206-1)*gamesPerRound,0,gamesPerRound,3),2,FALSE),"")</f>
        <v/>
      </c>
      <c r="E206" s="29" t="str">
        <f ca="1">IF($B206&gt;0,VLOOKUP($B206,OFFSET(Pairings!$C$2,($A206-1)*gamesPerRound,0,gamesPerRound,3),3,FALSE),"")</f>
        <v/>
      </c>
      <c r="F206" s="29" t="str">
        <f t="shared" si="6"/>
        <v/>
      </c>
      <c r="G206" s="29" t="str">
        <f t="shared" si="7"/>
        <v/>
      </c>
      <c r="H206" s="86" t="str">
        <f ca="1">IF(OR(MOD(ROW(B206)-1,gamesPerRound)=1,B206="",ISNA(MATCH(B206,OFFSET($B$1,1+($A206-1)*gamesPerRound,0):B205,0))),"","duplicate result")</f>
        <v/>
      </c>
    </row>
    <row r="207" spans="1:8" x14ac:dyDescent="0.3">
      <c r="A207" s="29" t="str">
        <f>Pairings!B207</f>
        <v/>
      </c>
      <c r="B207" s="68"/>
      <c r="C207" s="31"/>
      <c r="D207" s="29" t="str">
        <f ca="1">IF($B207&gt;0,VLOOKUP($B207,OFFSET(Pairings!$C$2,($A207-1)*gamesPerRound,0,gamesPerRound,3),2,FALSE),"")</f>
        <v/>
      </c>
      <c r="E207" s="29" t="str">
        <f ca="1">IF($B207&gt;0,VLOOKUP($B207,OFFSET(Pairings!$C$2,($A207-1)*gamesPerRound,0,gamesPerRound,3),3,FALSE),"")</f>
        <v/>
      </c>
      <c r="F207" s="29" t="str">
        <f t="shared" si="6"/>
        <v/>
      </c>
      <c r="G207" s="29" t="str">
        <f t="shared" si="7"/>
        <v/>
      </c>
      <c r="H207" s="86" t="str">
        <f ca="1">IF(OR(MOD(ROW(B207)-1,gamesPerRound)=1,B207="",ISNA(MATCH(B207,OFFSET($B$1,1+($A207-1)*gamesPerRound,0):B206,0))),"","duplicate result")</f>
        <v/>
      </c>
    </row>
    <row r="208" spans="1:8" x14ac:dyDescent="0.3">
      <c r="A208" s="29" t="str">
        <f>Pairings!B208</f>
        <v/>
      </c>
      <c r="B208" s="68"/>
      <c r="C208" s="31"/>
      <c r="D208" s="29" t="str">
        <f ca="1">IF($B208&gt;0,VLOOKUP($B208,OFFSET(Pairings!$C$2,($A208-1)*gamesPerRound,0,gamesPerRound,3),2,FALSE),"")</f>
        <v/>
      </c>
      <c r="E208" s="29" t="str">
        <f ca="1">IF($B208&gt;0,VLOOKUP($B208,OFFSET(Pairings!$C$2,($A208-1)*gamesPerRound,0,gamesPerRound,3),3,FALSE),"")</f>
        <v/>
      </c>
      <c r="F208" s="29" t="str">
        <f t="shared" si="6"/>
        <v/>
      </c>
      <c r="G208" s="29" t="str">
        <f t="shared" si="7"/>
        <v/>
      </c>
      <c r="H208" s="86" t="str">
        <f ca="1">IF(OR(MOD(ROW(B208)-1,gamesPerRound)=1,B208="",ISNA(MATCH(B208,OFFSET($B$1,1+($A208-1)*gamesPerRound,0):B207,0))),"","duplicate result")</f>
        <v/>
      </c>
    </row>
    <row r="209" spans="1:8" x14ac:dyDescent="0.3">
      <c r="A209" s="29" t="str">
        <f>Pairings!B209</f>
        <v/>
      </c>
      <c r="B209" s="68"/>
      <c r="C209" s="31"/>
      <c r="D209" s="29" t="str">
        <f ca="1">IF($B209&gt;0,VLOOKUP($B209,OFFSET(Pairings!$C$2,($A209-1)*gamesPerRound,0,gamesPerRound,3),2,FALSE),"")</f>
        <v/>
      </c>
      <c r="E209" s="29" t="str">
        <f ca="1">IF($B209&gt;0,VLOOKUP($B209,OFFSET(Pairings!$C$2,($A209-1)*gamesPerRound,0,gamesPerRound,3),3,FALSE),"")</f>
        <v/>
      </c>
      <c r="F209" s="29" t="str">
        <f t="shared" si="6"/>
        <v/>
      </c>
      <c r="G209" s="29" t="str">
        <f t="shared" si="7"/>
        <v/>
      </c>
      <c r="H209" s="86" t="str">
        <f ca="1">IF(OR(MOD(ROW(B209)-1,gamesPerRound)=1,B209="",ISNA(MATCH(B209,OFFSET($B$1,1+($A209-1)*gamesPerRound,0):B208,0))),"","duplicate result")</f>
        <v/>
      </c>
    </row>
    <row r="210" spans="1:8" x14ac:dyDescent="0.3">
      <c r="A210" s="29" t="str">
        <f>Pairings!B210</f>
        <v/>
      </c>
      <c r="B210" s="68"/>
      <c r="C210" s="31"/>
      <c r="D210" s="29" t="str">
        <f ca="1">IF($B210&gt;0,VLOOKUP($B210,OFFSET(Pairings!$C$2,($A210-1)*gamesPerRound,0,gamesPerRound,3),2,FALSE),"")</f>
        <v/>
      </c>
      <c r="E210" s="29" t="str">
        <f ca="1">IF($B210&gt;0,VLOOKUP($B210,OFFSET(Pairings!$C$2,($A210-1)*gamesPerRound,0,gamesPerRound,3),3,FALSE),"")</f>
        <v/>
      </c>
      <c r="F210" s="29" t="str">
        <f t="shared" si="6"/>
        <v/>
      </c>
      <c r="G210" s="29" t="str">
        <f t="shared" si="7"/>
        <v/>
      </c>
      <c r="H210" s="86" t="str">
        <f ca="1">IF(OR(MOD(ROW(B210)-1,gamesPerRound)=1,B210="",ISNA(MATCH(B210,OFFSET($B$1,1+($A210-1)*gamesPerRound,0):B209,0))),"","duplicate result")</f>
        <v/>
      </c>
    </row>
    <row r="211" spans="1:8" x14ac:dyDescent="0.3">
      <c r="A211" s="29" t="str">
        <f>Pairings!B211</f>
        <v/>
      </c>
      <c r="B211" s="68"/>
      <c r="C211" s="31"/>
      <c r="D211" s="29" t="str">
        <f ca="1">IF($B211&gt;0,VLOOKUP($B211,OFFSET(Pairings!$C$2,($A211-1)*gamesPerRound,0,gamesPerRound,3),2,FALSE),"")</f>
        <v/>
      </c>
      <c r="E211" s="29" t="str">
        <f ca="1">IF($B211&gt;0,VLOOKUP($B211,OFFSET(Pairings!$C$2,($A211-1)*gamesPerRound,0,gamesPerRound,3),3,FALSE),"")</f>
        <v/>
      </c>
      <c r="F211" s="29" t="str">
        <f t="shared" si="6"/>
        <v/>
      </c>
      <c r="G211" s="29" t="str">
        <f t="shared" si="7"/>
        <v/>
      </c>
      <c r="H211" s="86" t="str">
        <f ca="1">IF(OR(MOD(ROW(B211)-1,gamesPerRound)=1,B211="",ISNA(MATCH(B211,OFFSET($B$1,1+($A211-1)*gamesPerRound,0):B210,0))),"","duplicate result")</f>
        <v/>
      </c>
    </row>
    <row r="212" spans="1:8" x14ac:dyDescent="0.3">
      <c r="A212" s="29" t="str">
        <f>Pairings!B212</f>
        <v/>
      </c>
      <c r="B212" s="68"/>
      <c r="C212" s="31"/>
      <c r="D212" s="29" t="str">
        <f ca="1">IF($B212&gt;0,VLOOKUP($B212,OFFSET(Pairings!$C$2,($A212-1)*gamesPerRound,0,gamesPerRound,3),2,FALSE),"")</f>
        <v/>
      </c>
      <c r="E212" s="29" t="str">
        <f ca="1">IF($B212&gt;0,VLOOKUP($B212,OFFSET(Pairings!$C$2,($A212-1)*gamesPerRound,0,gamesPerRound,3),3,FALSE),"")</f>
        <v/>
      </c>
      <c r="F212" s="29" t="str">
        <f t="shared" si="6"/>
        <v/>
      </c>
      <c r="G212" s="29" t="str">
        <f t="shared" si="7"/>
        <v/>
      </c>
      <c r="H212" s="86" t="str">
        <f ca="1">IF(OR(MOD(ROW(B212)-1,gamesPerRound)=1,B212="",ISNA(MATCH(B212,OFFSET($B$1,1+($A212-1)*gamesPerRound,0):B211,0))),"","duplicate result")</f>
        <v/>
      </c>
    </row>
    <row r="213" spans="1:8" x14ac:dyDescent="0.3">
      <c r="A213" s="29" t="str">
        <f>Pairings!B213</f>
        <v/>
      </c>
      <c r="B213" s="68"/>
      <c r="C213" s="31"/>
      <c r="D213" s="29" t="str">
        <f ca="1">IF($B213&gt;0,VLOOKUP($B213,OFFSET(Pairings!$C$2,($A213-1)*gamesPerRound,0,gamesPerRound,3),2,FALSE),"")</f>
        <v/>
      </c>
      <c r="E213" s="29" t="str">
        <f ca="1">IF($B213&gt;0,VLOOKUP($B213,OFFSET(Pairings!$C$2,($A213-1)*gamesPerRound,0,gamesPerRound,3),3,FALSE),"")</f>
        <v/>
      </c>
      <c r="F213" s="29" t="str">
        <f t="shared" si="6"/>
        <v/>
      </c>
      <c r="G213" s="29" t="str">
        <f t="shared" si="7"/>
        <v/>
      </c>
      <c r="H213" s="86" t="str">
        <f ca="1">IF(OR(MOD(ROW(B213)-1,gamesPerRound)=1,B213="",ISNA(MATCH(B213,OFFSET($B$1,1+($A213-1)*gamesPerRound,0):B212,0))),"","duplicate result")</f>
        <v/>
      </c>
    </row>
    <row r="214" spans="1:8" x14ac:dyDescent="0.3">
      <c r="A214" s="29" t="str">
        <f>Pairings!B214</f>
        <v/>
      </c>
      <c r="B214" s="68"/>
      <c r="C214" s="31"/>
      <c r="D214" s="29" t="str">
        <f ca="1">IF($B214&gt;0,VLOOKUP($B214,OFFSET(Pairings!$C$2,($A214-1)*gamesPerRound,0,gamesPerRound,3),2,FALSE),"")</f>
        <v/>
      </c>
      <c r="E214" s="29" t="str">
        <f ca="1">IF($B214&gt;0,VLOOKUP($B214,OFFSET(Pairings!$C$2,($A214-1)*gamesPerRound,0,gamesPerRound,3),3,FALSE),"")</f>
        <v/>
      </c>
      <c r="F214" s="29" t="str">
        <f t="shared" si="6"/>
        <v/>
      </c>
      <c r="G214" s="29" t="str">
        <f t="shared" si="7"/>
        <v/>
      </c>
      <c r="H214" s="86" t="str">
        <f ca="1">IF(OR(MOD(ROW(B214)-1,gamesPerRound)=1,B214="",ISNA(MATCH(B214,OFFSET($B$1,1+($A214-1)*gamesPerRound,0):B213,0))),"","duplicate result")</f>
        <v/>
      </c>
    </row>
    <row r="215" spans="1:8" x14ac:dyDescent="0.3">
      <c r="A215" s="29" t="str">
        <f>Pairings!B215</f>
        <v/>
      </c>
      <c r="B215" s="68"/>
      <c r="C215" s="31"/>
      <c r="D215" s="29" t="str">
        <f ca="1">IF($B215&gt;0,VLOOKUP($B215,OFFSET(Pairings!$C$2,($A215-1)*gamesPerRound,0,gamesPerRound,3),2,FALSE),"")</f>
        <v/>
      </c>
      <c r="E215" s="29" t="str">
        <f ca="1">IF($B215&gt;0,VLOOKUP($B215,OFFSET(Pairings!$C$2,($A215-1)*gamesPerRound,0,gamesPerRound,3),3,FALSE),"")</f>
        <v/>
      </c>
      <c r="F215" s="29" t="str">
        <f t="shared" si="6"/>
        <v/>
      </c>
      <c r="G215" s="29" t="str">
        <f t="shared" si="7"/>
        <v/>
      </c>
      <c r="H215" s="86" t="str">
        <f ca="1">IF(OR(MOD(ROW(B215)-1,gamesPerRound)=1,B215="",ISNA(MATCH(B215,OFFSET($B$1,1+($A215-1)*gamesPerRound,0):B214,0))),"","duplicate result")</f>
        <v/>
      </c>
    </row>
    <row r="216" spans="1:8" x14ac:dyDescent="0.3">
      <c r="A216" s="29" t="str">
        <f>Pairings!B216</f>
        <v/>
      </c>
      <c r="B216" s="68"/>
      <c r="C216" s="31"/>
      <c r="D216" s="29" t="str">
        <f ca="1">IF($B216&gt;0,VLOOKUP($B216,OFFSET(Pairings!$C$2,($A216-1)*gamesPerRound,0,gamesPerRound,3),2,FALSE),"")</f>
        <v/>
      </c>
      <c r="E216" s="29" t="str">
        <f ca="1">IF($B216&gt;0,VLOOKUP($B216,OFFSET(Pairings!$C$2,($A216-1)*gamesPerRound,0,gamesPerRound,3),3,FALSE),"")</f>
        <v/>
      </c>
      <c r="F216" s="29" t="str">
        <f t="shared" si="6"/>
        <v/>
      </c>
      <c r="G216" s="29" t="str">
        <f t="shared" si="7"/>
        <v/>
      </c>
      <c r="H216" s="86" t="str">
        <f ca="1">IF(OR(MOD(ROW(B216)-1,gamesPerRound)=1,B216="",ISNA(MATCH(B216,OFFSET($B$1,1+($A216-1)*gamesPerRound,0):B215,0))),"","duplicate result")</f>
        <v/>
      </c>
    </row>
    <row r="217" spans="1:8" x14ac:dyDescent="0.3">
      <c r="A217" s="29" t="str">
        <f>Pairings!B217</f>
        <v/>
      </c>
      <c r="B217" s="68"/>
      <c r="C217" s="31"/>
      <c r="D217" s="29" t="str">
        <f ca="1">IF($B217&gt;0,VLOOKUP($B217,OFFSET(Pairings!$C$2,($A217-1)*gamesPerRound,0,gamesPerRound,3),2,FALSE),"")</f>
        <v/>
      </c>
      <c r="E217" s="29" t="str">
        <f ca="1">IF($B217&gt;0,VLOOKUP($B217,OFFSET(Pairings!$C$2,($A217-1)*gamesPerRound,0,gamesPerRound,3),3,FALSE),"")</f>
        <v/>
      </c>
      <c r="F217" s="29" t="str">
        <f t="shared" si="6"/>
        <v/>
      </c>
      <c r="G217" s="29" t="str">
        <f t="shared" si="7"/>
        <v/>
      </c>
      <c r="H217" s="86" t="str">
        <f ca="1">IF(OR(MOD(ROW(B217)-1,gamesPerRound)=1,B217="",ISNA(MATCH(B217,OFFSET($B$1,1+($A217-1)*gamesPerRound,0):B216,0))),"","duplicate result")</f>
        <v/>
      </c>
    </row>
    <row r="218" spans="1:8" x14ac:dyDescent="0.3">
      <c r="A218" s="29" t="str">
        <f>Pairings!B218</f>
        <v/>
      </c>
      <c r="B218" s="68"/>
      <c r="C218" s="31"/>
      <c r="D218" s="29" t="str">
        <f ca="1">IF($B218&gt;0,VLOOKUP($B218,OFFSET(Pairings!$C$2,($A218-1)*gamesPerRound,0,gamesPerRound,3),2,FALSE),"")</f>
        <v/>
      </c>
      <c r="E218" s="29" t="str">
        <f ca="1">IF($B218&gt;0,VLOOKUP($B218,OFFSET(Pairings!$C$2,($A218-1)*gamesPerRound,0,gamesPerRound,3),3,FALSE),"")</f>
        <v/>
      </c>
      <c r="F218" s="29" t="str">
        <f t="shared" si="6"/>
        <v/>
      </c>
      <c r="G218" s="29" t="str">
        <f t="shared" si="7"/>
        <v/>
      </c>
      <c r="H218" s="86" t="str">
        <f ca="1">IF(OR(MOD(ROW(B218)-1,gamesPerRound)=1,B218="",ISNA(MATCH(B218,OFFSET($B$1,1+($A218-1)*gamesPerRound,0):B217,0))),"","duplicate result")</f>
        <v/>
      </c>
    </row>
    <row r="219" spans="1:8" x14ac:dyDescent="0.3">
      <c r="A219" s="29" t="str">
        <f>Pairings!B219</f>
        <v/>
      </c>
      <c r="B219" s="68"/>
      <c r="C219" s="31"/>
      <c r="D219" s="29" t="str">
        <f ca="1">IF($B219&gt;0,VLOOKUP($B219,OFFSET(Pairings!$C$2,($A219-1)*gamesPerRound,0,gamesPerRound,3),2,FALSE),"")</f>
        <v/>
      </c>
      <c r="E219" s="29" t="str">
        <f ca="1">IF($B219&gt;0,VLOOKUP($B219,OFFSET(Pairings!$C$2,($A219-1)*gamesPerRound,0,gamesPerRound,3),3,FALSE),"")</f>
        <v/>
      </c>
      <c r="F219" s="29" t="str">
        <f t="shared" si="6"/>
        <v/>
      </c>
      <c r="G219" s="29" t="str">
        <f t="shared" si="7"/>
        <v/>
      </c>
      <c r="H219" s="86" t="str">
        <f ca="1">IF(OR(MOD(ROW(B219)-1,gamesPerRound)=1,B219="",ISNA(MATCH(B219,OFFSET($B$1,1+($A219-1)*gamesPerRound,0):B218,0))),"","duplicate result")</f>
        <v/>
      </c>
    </row>
    <row r="220" spans="1:8" x14ac:dyDescent="0.3">
      <c r="A220" s="29" t="str">
        <f>Pairings!B220</f>
        <v/>
      </c>
      <c r="B220" s="68"/>
      <c r="C220" s="31"/>
      <c r="D220" s="29" t="str">
        <f ca="1">IF($B220&gt;0,VLOOKUP($B220,OFFSET(Pairings!$C$2,($A220-1)*gamesPerRound,0,gamesPerRound,3),2,FALSE),"")</f>
        <v/>
      </c>
      <c r="E220" s="29" t="str">
        <f ca="1">IF($B220&gt;0,VLOOKUP($B220,OFFSET(Pairings!$C$2,($A220-1)*gamesPerRound,0,gamesPerRound,3),3,FALSE),"")</f>
        <v/>
      </c>
      <c r="F220" s="29" t="str">
        <f t="shared" si="6"/>
        <v/>
      </c>
      <c r="G220" s="29" t="str">
        <f t="shared" si="7"/>
        <v/>
      </c>
      <c r="H220" s="86" t="str">
        <f ca="1">IF(OR(MOD(ROW(B220)-1,gamesPerRound)=1,B220="",ISNA(MATCH(B220,OFFSET($B$1,1+($A220-1)*gamesPerRound,0):B219,0))),"","duplicate result")</f>
        <v/>
      </c>
    </row>
    <row r="221" spans="1:8" x14ac:dyDescent="0.3">
      <c r="A221" s="29" t="str">
        <f>Pairings!B221</f>
        <v/>
      </c>
      <c r="B221" s="68"/>
      <c r="C221" s="31"/>
      <c r="D221" s="29" t="str">
        <f ca="1">IF($B221&gt;0,VLOOKUP($B221,OFFSET(Pairings!$C$2,($A221-1)*gamesPerRound,0,gamesPerRound,3),2,FALSE),"")</f>
        <v/>
      </c>
      <c r="E221" s="29" t="str">
        <f ca="1">IF($B221&gt;0,VLOOKUP($B221,OFFSET(Pairings!$C$2,($A221-1)*gamesPerRound,0,gamesPerRound,3),3,FALSE),"")</f>
        <v/>
      </c>
      <c r="F221" s="29" t="str">
        <f t="shared" si="6"/>
        <v/>
      </c>
      <c r="G221" s="29" t="str">
        <f t="shared" si="7"/>
        <v/>
      </c>
      <c r="H221" s="86" t="str">
        <f ca="1">IF(OR(MOD(ROW(B221)-1,gamesPerRound)=1,B221="",ISNA(MATCH(B221,OFFSET($B$1,1+($A221-1)*gamesPerRound,0):B220,0))),"","duplicate result")</f>
        <v/>
      </c>
    </row>
    <row r="222" spans="1:8" x14ac:dyDescent="0.3">
      <c r="A222" s="29" t="str">
        <f>Pairings!B222</f>
        <v/>
      </c>
      <c r="B222" s="68"/>
      <c r="C222" s="31"/>
      <c r="D222" s="29" t="str">
        <f ca="1">IF($B222&gt;0,VLOOKUP($B222,OFFSET(Pairings!$C$2,($A222-1)*gamesPerRound,0,gamesPerRound,3),2,FALSE),"")</f>
        <v/>
      </c>
      <c r="E222" s="29" t="str">
        <f ca="1">IF($B222&gt;0,VLOOKUP($B222,OFFSET(Pairings!$C$2,($A222-1)*gamesPerRound,0,gamesPerRound,3),3,FALSE),"")</f>
        <v/>
      </c>
      <c r="F222" s="29" t="str">
        <f t="shared" si="6"/>
        <v/>
      </c>
      <c r="G222" s="29" t="str">
        <f t="shared" si="7"/>
        <v/>
      </c>
      <c r="H222" s="86" t="str">
        <f ca="1">IF(OR(MOD(ROW(B222)-1,gamesPerRound)=1,B222="",ISNA(MATCH(B222,OFFSET($B$1,1+($A222-1)*gamesPerRound,0):B221,0))),"","duplicate result")</f>
        <v/>
      </c>
    </row>
    <row r="223" spans="1:8" x14ac:dyDescent="0.3">
      <c r="A223" s="29" t="str">
        <f>Pairings!B223</f>
        <v/>
      </c>
      <c r="B223" s="68"/>
      <c r="C223" s="31"/>
      <c r="D223" s="29" t="str">
        <f ca="1">IF($B223&gt;0,VLOOKUP($B223,OFFSET(Pairings!$C$2,($A223-1)*gamesPerRound,0,gamesPerRound,3),2,FALSE),"")</f>
        <v/>
      </c>
      <c r="E223" s="29" t="str">
        <f ca="1">IF($B223&gt;0,VLOOKUP($B223,OFFSET(Pairings!$C$2,($A223-1)*gamesPerRound,0,gamesPerRound,3),3,FALSE),"")</f>
        <v/>
      </c>
      <c r="F223" s="29" t="str">
        <f t="shared" si="6"/>
        <v/>
      </c>
      <c r="G223" s="29" t="str">
        <f t="shared" si="7"/>
        <v/>
      </c>
      <c r="H223" s="86" t="str">
        <f ca="1">IF(OR(MOD(ROW(B223)-1,gamesPerRound)=1,B223="",ISNA(MATCH(B223,OFFSET($B$1,1+($A223-1)*gamesPerRound,0):B222,0))),"","duplicate result")</f>
        <v/>
      </c>
    </row>
    <row r="224" spans="1:8" x14ac:dyDescent="0.3">
      <c r="A224" s="29" t="str">
        <f>Pairings!B224</f>
        <v/>
      </c>
      <c r="B224" s="68"/>
      <c r="C224" s="31"/>
      <c r="D224" s="29" t="str">
        <f ca="1">IF($B224&gt;0,VLOOKUP($B224,OFFSET(Pairings!$C$2,($A224-1)*gamesPerRound,0,gamesPerRound,3),2,FALSE),"")</f>
        <v/>
      </c>
      <c r="E224" s="29" t="str">
        <f ca="1">IF($B224&gt;0,VLOOKUP($B224,OFFSET(Pairings!$C$2,($A224-1)*gamesPerRound,0,gamesPerRound,3),3,FALSE),"")</f>
        <v/>
      </c>
      <c r="F224" s="29" t="str">
        <f t="shared" si="6"/>
        <v/>
      </c>
      <c r="G224" s="29" t="str">
        <f t="shared" si="7"/>
        <v/>
      </c>
      <c r="H224" s="86" t="str">
        <f ca="1">IF(OR(MOD(ROW(B224)-1,gamesPerRound)=1,B224="",ISNA(MATCH(B224,OFFSET($B$1,1+($A224-1)*gamesPerRound,0):B223,0))),"","duplicate result")</f>
        <v/>
      </c>
    </row>
    <row r="225" spans="1:8" x14ac:dyDescent="0.3">
      <c r="A225" s="29" t="str">
        <f>Pairings!B225</f>
        <v/>
      </c>
      <c r="B225" s="68"/>
      <c r="C225" s="31"/>
      <c r="D225" s="29" t="str">
        <f ca="1">IF($B225&gt;0,VLOOKUP($B225,OFFSET(Pairings!$C$2,($A225-1)*gamesPerRound,0,gamesPerRound,3),2,FALSE),"")</f>
        <v/>
      </c>
      <c r="E225" s="29" t="str">
        <f ca="1">IF($B225&gt;0,VLOOKUP($B225,OFFSET(Pairings!$C$2,($A225-1)*gamesPerRound,0,gamesPerRound,3),3,FALSE),"")</f>
        <v/>
      </c>
      <c r="F225" s="29" t="str">
        <f t="shared" si="6"/>
        <v/>
      </c>
      <c r="G225" s="29" t="str">
        <f t="shared" si="7"/>
        <v/>
      </c>
      <c r="H225" s="86" t="str">
        <f ca="1">IF(OR(MOD(ROW(B225)-1,gamesPerRound)=1,B225="",ISNA(MATCH(B225,OFFSET($B$1,1+($A225-1)*gamesPerRound,0):B224,0))),"","duplicate result")</f>
        <v/>
      </c>
    </row>
    <row r="226" spans="1:8" x14ac:dyDescent="0.3">
      <c r="A226" s="29" t="str">
        <f>Pairings!B226</f>
        <v/>
      </c>
      <c r="B226" s="68"/>
      <c r="C226" s="31"/>
      <c r="D226" s="29" t="str">
        <f ca="1">IF($B226&gt;0,VLOOKUP($B226,OFFSET(Pairings!$C$2,($A226-1)*gamesPerRound,0,gamesPerRound,3),2,FALSE),"")</f>
        <v/>
      </c>
      <c r="E226" s="29" t="str">
        <f ca="1">IF($B226&gt;0,VLOOKUP($B226,OFFSET(Pairings!$C$2,($A226-1)*gamesPerRound,0,gamesPerRound,3),3,FALSE),"")</f>
        <v/>
      </c>
      <c r="F226" s="29" t="str">
        <f t="shared" si="6"/>
        <v/>
      </c>
      <c r="G226" s="29" t="str">
        <f t="shared" si="7"/>
        <v/>
      </c>
      <c r="H226" s="86" t="str">
        <f ca="1">IF(OR(MOD(ROW(B226)-1,gamesPerRound)=1,B226="",ISNA(MATCH(B226,OFFSET($B$1,1+($A226-1)*gamesPerRound,0):B225,0))),"","duplicate result")</f>
        <v/>
      </c>
    </row>
    <row r="227" spans="1:8" x14ac:dyDescent="0.3">
      <c r="A227" s="29" t="str">
        <f>Pairings!B227</f>
        <v/>
      </c>
      <c r="B227" s="68"/>
      <c r="C227" s="31"/>
      <c r="D227" s="29" t="str">
        <f ca="1">IF($B227&gt;0,VLOOKUP($B227,OFFSET(Pairings!$C$2,($A227-1)*gamesPerRound,0,gamesPerRound,3),2,FALSE),"")</f>
        <v/>
      </c>
      <c r="E227" s="29" t="str">
        <f ca="1">IF($B227&gt;0,VLOOKUP($B227,OFFSET(Pairings!$C$2,($A227-1)*gamesPerRound,0,gamesPerRound,3),3,FALSE),"")</f>
        <v/>
      </c>
      <c r="F227" s="29" t="str">
        <f t="shared" si="6"/>
        <v/>
      </c>
      <c r="G227" s="29" t="str">
        <f t="shared" si="7"/>
        <v/>
      </c>
      <c r="H227" s="86" t="str">
        <f ca="1">IF(OR(MOD(ROW(B227)-1,gamesPerRound)=1,B227="",ISNA(MATCH(B227,OFFSET($B$1,1+($A227-1)*gamesPerRound,0):B226,0))),"","duplicate result")</f>
        <v/>
      </c>
    </row>
    <row r="228" spans="1:8" x14ac:dyDescent="0.3">
      <c r="A228" s="29" t="str">
        <f>Pairings!B228</f>
        <v/>
      </c>
      <c r="B228" s="68"/>
      <c r="C228" s="31"/>
      <c r="D228" s="29" t="str">
        <f ca="1">IF($B228&gt;0,VLOOKUP($B228,OFFSET(Pairings!$C$2,($A228-1)*gamesPerRound,0,gamesPerRound,3),2,FALSE),"")</f>
        <v/>
      </c>
      <c r="E228" s="29" t="str">
        <f ca="1">IF($B228&gt;0,VLOOKUP($B228,OFFSET(Pairings!$C$2,($A228-1)*gamesPerRound,0,gamesPerRound,3),3,FALSE),"")</f>
        <v/>
      </c>
      <c r="F228" s="29" t="str">
        <f t="shared" si="6"/>
        <v/>
      </c>
      <c r="G228" s="29" t="str">
        <f t="shared" si="7"/>
        <v/>
      </c>
      <c r="H228" s="86" t="str">
        <f ca="1">IF(OR(MOD(ROW(B228)-1,gamesPerRound)=1,B228="",ISNA(MATCH(B228,OFFSET($B$1,1+($A228-1)*gamesPerRound,0):B227,0))),"","duplicate result")</f>
        <v/>
      </c>
    </row>
    <row r="229" spans="1:8" x14ac:dyDescent="0.3">
      <c r="A229" s="29" t="str">
        <f>Pairings!B229</f>
        <v/>
      </c>
      <c r="B229" s="68"/>
      <c r="C229" s="31"/>
      <c r="D229" s="29" t="str">
        <f ca="1">IF($B229&gt;0,VLOOKUP($B229,OFFSET(Pairings!$C$2,($A229-1)*gamesPerRound,0,gamesPerRound,3),2,FALSE),"")</f>
        <v/>
      </c>
      <c r="E229" s="29" t="str">
        <f ca="1">IF($B229&gt;0,VLOOKUP($B229,OFFSET(Pairings!$C$2,($A229-1)*gamesPerRound,0,gamesPerRound,3),3,FALSE),"")</f>
        <v/>
      </c>
      <c r="F229" s="29" t="str">
        <f t="shared" si="6"/>
        <v/>
      </c>
      <c r="G229" s="29" t="str">
        <f t="shared" si="7"/>
        <v/>
      </c>
      <c r="H229" s="86" t="str">
        <f ca="1">IF(OR(MOD(ROW(B229)-1,gamesPerRound)=1,B229="",ISNA(MATCH(B229,OFFSET($B$1,1+($A229-1)*gamesPerRound,0):B228,0))),"","duplicate result")</f>
        <v/>
      </c>
    </row>
    <row r="230" spans="1:8" x14ac:dyDescent="0.3">
      <c r="A230" s="29" t="str">
        <f>Pairings!B230</f>
        <v/>
      </c>
      <c r="B230" s="68"/>
      <c r="C230" s="31"/>
      <c r="D230" s="29" t="str">
        <f ca="1">IF($B230&gt;0,VLOOKUP($B230,OFFSET(Pairings!$C$2,($A230-1)*gamesPerRound,0,gamesPerRound,3),2,FALSE),"")</f>
        <v/>
      </c>
      <c r="E230" s="29" t="str">
        <f ca="1">IF($B230&gt;0,VLOOKUP($B230,OFFSET(Pairings!$C$2,($A230-1)*gamesPerRound,0,gamesPerRound,3),3,FALSE),"")</f>
        <v/>
      </c>
      <c r="F230" s="29" t="str">
        <f t="shared" si="6"/>
        <v/>
      </c>
      <c r="G230" s="29" t="str">
        <f t="shared" si="7"/>
        <v/>
      </c>
      <c r="H230" s="86" t="str">
        <f ca="1">IF(OR(MOD(ROW(B230)-1,gamesPerRound)=1,B230="",ISNA(MATCH(B230,OFFSET($B$1,1+($A230-1)*gamesPerRound,0):B229,0))),"","duplicate result")</f>
        <v/>
      </c>
    </row>
    <row r="231" spans="1:8" x14ac:dyDescent="0.3">
      <c r="A231" s="29" t="str">
        <f>Pairings!B231</f>
        <v/>
      </c>
      <c r="B231" s="68"/>
      <c r="C231" s="31"/>
      <c r="D231" s="29" t="str">
        <f ca="1">IF($B231&gt;0,VLOOKUP($B231,OFFSET(Pairings!$C$2,($A231-1)*gamesPerRound,0,gamesPerRound,3),2,FALSE),"")</f>
        <v/>
      </c>
      <c r="E231" s="29" t="str">
        <f ca="1">IF($B231&gt;0,VLOOKUP($B231,OFFSET(Pairings!$C$2,($A231-1)*gamesPerRound,0,gamesPerRound,3),3,FALSE),"")</f>
        <v/>
      </c>
      <c r="F231" s="29" t="str">
        <f t="shared" si="6"/>
        <v/>
      </c>
      <c r="G231" s="29" t="str">
        <f t="shared" si="7"/>
        <v/>
      </c>
      <c r="H231" s="86" t="str">
        <f ca="1">IF(OR(MOD(ROW(B231)-1,gamesPerRound)=1,B231="",ISNA(MATCH(B231,OFFSET($B$1,1+($A231-1)*gamesPerRound,0):B230,0))),"","duplicate result")</f>
        <v/>
      </c>
    </row>
    <row r="232" spans="1:8" x14ac:dyDescent="0.3">
      <c r="A232" s="29" t="str">
        <f>Pairings!B232</f>
        <v/>
      </c>
      <c r="B232" s="68"/>
      <c r="C232" s="31"/>
      <c r="D232" s="29" t="str">
        <f ca="1">IF($B232&gt;0,VLOOKUP($B232,OFFSET(Pairings!$C$2,($A232-1)*gamesPerRound,0,gamesPerRound,3),2,FALSE),"")</f>
        <v/>
      </c>
      <c r="E232" s="29" t="str">
        <f ca="1">IF($B232&gt;0,VLOOKUP($B232,OFFSET(Pairings!$C$2,($A232-1)*gamesPerRound,0,gamesPerRound,3),3,FALSE),"")</f>
        <v/>
      </c>
      <c r="F232" s="29" t="str">
        <f t="shared" si="6"/>
        <v/>
      </c>
      <c r="G232" s="29" t="str">
        <f t="shared" si="7"/>
        <v/>
      </c>
      <c r="H232" s="86" t="str">
        <f ca="1">IF(OR(MOD(ROW(B232)-1,gamesPerRound)=1,B232="",ISNA(MATCH(B232,OFFSET($B$1,1+($A232-1)*gamesPerRound,0):B231,0))),"","duplicate result")</f>
        <v/>
      </c>
    </row>
    <row r="233" spans="1:8" x14ac:dyDescent="0.3">
      <c r="A233" s="29" t="str">
        <f>Pairings!B233</f>
        <v/>
      </c>
      <c r="B233" s="68"/>
      <c r="C233" s="31"/>
      <c r="D233" s="29" t="str">
        <f ca="1">IF($B233&gt;0,VLOOKUP($B233,OFFSET(Pairings!$C$2,($A233-1)*gamesPerRound,0,gamesPerRound,3),2,FALSE),"")</f>
        <v/>
      </c>
      <c r="E233" s="29" t="str">
        <f ca="1">IF($B233&gt;0,VLOOKUP($B233,OFFSET(Pairings!$C$2,($A233-1)*gamesPerRound,0,gamesPerRound,3),3,FALSE),"")</f>
        <v/>
      </c>
      <c r="F233" s="29" t="str">
        <f t="shared" si="6"/>
        <v/>
      </c>
      <c r="G233" s="29" t="str">
        <f t="shared" si="7"/>
        <v/>
      </c>
      <c r="H233" s="86" t="str">
        <f ca="1">IF(OR(MOD(ROW(B233)-1,gamesPerRound)=1,B233="",ISNA(MATCH(B233,OFFSET($B$1,1+($A233-1)*gamesPerRound,0):B232,0))),"","duplicate result")</f>
        <v/>
      </c>
    </row>
    <row r="234" spans="1:8" x14ac:dyDescent="0.3">
      <c r="A234" s="29" t="str">
        <f>Pairings!B234</f>
        <v/>
      </c>
      <c r="B234" s="68"/>
      <c r="C234" s="31"/>
      <c r="D234" s="29" t="str">
        <f ca="1">IF($B234&gt;0,VLOOKUP($B234,OFFSET(Pairings!$C$2,($A234-1)*gamesPerRound,0,gamesPerRound,3),2,FALSE),"")</f>
        <v/>
      </c>
      <c r="E234" s="29" t="str">
        <f ca="1">IF($B234&gt;0,VLOOKUP($B234,OFFSET(Pairings!$C$2,($A234-1)*gamesPerRound,0,gamesPerRound,3),3,FALSE),"")</f>
        <v/>
      </c>
      <c r="F234" s="29" t="str">
        <f t="shared" si="6"/>
        <v/>
      </c>
      <c r="G234" s="29" t="str">
        <f t="shared" si="7"/>
        <v/>
      </c>
      <c r="H234" s="86" t="str">
        <f ca="1">IF(OR(MOD(ROW(B234)-1,gamesPerRound)=1,B234="",ISNA(MATCH(B234,OFFSET($B$1,1+($A234-1)*gamesPerRound,0):B233,0))),"","duplicate result")</f>
        <v/>
      </c>
    </row>
    <row r="235" spans="1:8" x14ac:dyDescent="0.3">
      <c r="A235" s="29" t="str">
        <f>Pairings!B235</f>
        <v/>
      </c>
      <c r="B235" s="68"/>
      <c r="C235" s="31"/>
      <c r="D235" s="29" t="str">
        <f ca="1">IF($B235&gt;0,VLOOKUP($B235,OFFSET(Pairings!$C$2,($A235-1)*gamesPerRound,0,gamesPerRound,3),2,FALSE),"")</f>
        <v/>
      </c>
      <c r="E235" s="29" t="str">
        <f ca="1">IF($B235&gt;0,VLOOKUP($B235,OFFSET(Pairings!$C$2,($A235-1)*gamesPerRound,0,gamesPerRound,3),3,FALSE),"")</f>
        <v/>
      </c>
      <c r="F235" s="29" t="str">
        <f t="shared" si="6"/>
        <v/>
      </c>
      <c r="G235" s="29" t="str">
        <f t="shared" si="7"/>
        <v/>
      </c>
      <c r="H235" s="86" t="str">
        <f ca="1">IF(OR(MOD(ROW(B235)-1,gamesPerRound)=1,B235="",ISNA(MATCH(B235,OFFSET($B$1,1+($A235-1)*gamesPerRound,0):B234,0))),"","duplicate result")</f>
        <v/>
      </c>
    </row>
    <row r="236" spans="1:8" x14ac:dyDescent="0.3">
      <c r="A236" s="29" t="str">
        <f>Pairings!B236</f>
        <v/>
      </c>
      <c r="B236" s="68"/>
      <c r="C236" s="31"/>
      <c r="D236" s="29" t="str">
        <f ca="1">IF($B236&gt;0,VLOOKUP($B236,OFFSET(Pairings!$C$2,($A236-1)*gamesPerRound,0,gamesPerRound,3),2,FALSE),"")</f>
        <v/>
      </c>
      <c r="E236" s="29" t="str">
        <f ca="1">IF($B236&gt;0,VLOOKUP($B236,OFFSET(Pairings!$C$2,($A236-1)*gamesPerRound,0,gamesPerRound,3),3,FALSE),"")</f>
        <v/>
      </c>
      <c r="F236" s="29" t="str">
        <f t="shared" si="6"/>
        <v/>
      </c>
      <c r="G236" s="29" t="str">
        <f t="shared" si="7"/>
        <v/>
      </c>
      <c r="H236" s="86" t="str">
        <f ca="1">IF(OR(MOD(ROW(B236)-1,gamesPerRound)=1,B236="",ISNA(MATCH(B236,OFFSET($B$1,1+($A236-1)*gamesPerRound,0):B235,0))),"","duplicate result")</f>
        <v/>
      </c>
    </row>
    <row r="237" spans="1:8" x14ac:dyDescent="0.3">
      <c r="A237" s="29" t="str">
        <f>Pairings!B237</f>
        <v/>
      </c>
      <c r="B237" s="68"/>
      <c r="C237" s="31"/>
      <c r="D237" s="29" t="str">
        <f ca="1">IF($B237&gt;0,VLOOKUP($B237,OFFSET(Pairings!$C$2,($A237-1)*gamesPerRound,0,gamesPerRound,3),2,FALSE),"")</f>
        <v/>
      </c>
      <c r="E237" s="29" t="str">
        <f ca="1">IF($B237&gt;0,VLOOKUP($B237,OFFSET(Pairings!$C$2,($A237-1)*gamesPerRound,0,gamesPerRound,3),3,FALSE),"")</f>
        <v/>
      </c>
      <c r="F237" s="29" t="str">
        <f t="shared" si="6"/>
        <v/>
      </c>
      <c r="G237" s="29" t="str">
        <f t="shared" si="7"/>
        <v/>
      </c>
      <c r="H237" s="86" t="str">
        <f ca="1">IF(OR(MOD(ROW(B237)-1,gamesPerRound)=1,B237="",ISNA(MATCH(B237,OFFSET($B$1,1+($A237-1)*gamesPerRound,0):B236,0))),"","duplicate result")</f>
        <v/>
      </c>
    </row>
    <row r="238" spans="1:8" x14ac:dyDescent="0.3">
      <c r="A238" s="29" t="str">
        <f>Pairings!B238</f>
        <v/>
      </c>
      <c r="B238" s="68"/>
      <c r="C238" s="31"/>
      <c r="D238" s="29" t="str">
        <f ca="1">IF($B238&gt;0,VLOOKUP($B238,OFFSET(Pairings!$C$2,($A238-1)*gamesPerRound,0,gamesPerRound,3),2,FALSE),"")</f>
        <v/>
      </c>
      <c r="E238" s="29" t="str">
        <f ca="1">IF($B238&gt;0,VLOOKUP($B238,OFFSET(Pairings!$C$2,($A238-1)*gamesPerRound,0,gamesPerRound,3),3,FALSE),"")</f>
        <v/>
      </c>
      <c r="F238" s="29" t="str">
        <f t="shared" si="6"/>
        <v/>
      </c>
      <c r="G238" s="29" t="str">
        <f t="shared" si="7"/>
        <v/>
      </c>
      <c r="H238" s="86" t="str">
        <f ca="1">IF(OR(MOD(ROW(B238)-1,gamesPerRound)=1,B238="",ISNA(MATCH(B238,OFFSET($B$1,1+($A238-1)*gamesPerRound,0):B237,0))),"","duplicate result")</f>
        <v/>
      </c>
    </row>
    <row r="239" spans="1:8" x14ac:dyDescent="0.3">
      <c r="A239" s="29" t="str">
        <f>Pairings!B239</f>
        <v/>
      </c>
      <c r="B239" s="68"/>
      <c r="C239" s="31"/>
      <c r="D239" s="29" t="str">
        <f ca="1">IF($B239&gt;0,VLOOKUP($B239,OFFSET(Pairings!$C$2,($A239-1)*gamesPerRound,0,gamesPerRound,3),2,FALSE),"")</f>
        <v/>
      </c>
      <c r="E239" s="29" t="str">
        <f ca="1">IF($B239&gt;0,VLOOKUP($B239,OFFSET(Pairings!$C$2,($A239-1)*gamesPerRound,0,gamesPerRound,3),3,FALSE),"")</f>
        <v/>
      </c>
      <c r="F239" s="29" t="str">
        <f t="shared" si="6"/>
        <v/>
      </c>
      <c r="G239" s="29" t="str">
        <f t="shared" si="7"/>
        <v/>
      </c>
      <c r="H239" s="86" t="str">
        <f ca="1">IF(OR(MOD(ROW(B239)-1,gamesPerRound)=1,B239="",ISNA(MATCH(B239,OFFSET($B$1,1+($A239-1)*gamesPerRound,0):B238,0))),"","duplicate result")</f>
        <v/>
      </c>
    </row>
    <row r="240" spans="1:8" x14ac:dyDescent="0.3">
      <c r="A240" s="29" t="str">
        <f>Pairings!B240</f>
        <v/>
      </c>
      <c r="B240" s="68"/>
      <c r="C240" s="31"/>
      <c r="D240" s="29" t="str">
        <f ca="1">IF($B240&gt;0,VLOOKUP($B240,OFFSET(Pairings!$C$2,($A240-1)*gamesPerRound,0,gamesPerRound,3),2,FALSE),"")</f>
        <v/>
      </c>
      <c r="E240" s="29" t="str">
        <f ca="1">IF($B240&gt;0,VLOOKUP($B240,OFFSET(Pairings!$C$2,($A240-1)*gamesPerRound,0,gamesPerRound,3),3,FALSE),"")</f>
        <v/>
      </c>
      <c r="F240" s="29" t="str">
        <f t="shared" si="6"/>
        <v/>
      </c>
      <c r="G240" s="29" t="str">
        <f t="shared" si="7"/>
        <v/>
      </c>
      <c r="H240" s="86" t="str">
        <f ca="1">IF(OR(MOD(ROW(B240)-1,gamesPerRound)=1,B240="",ISNA(MATCH(B240,OFFSET($B$1,1+($A240-1)*gamesPerRound,0):B239,0))),"","duplicate result")</f>
        <v/>
      </c>
    </row>
    <row r="241" spans="1:8" x14ac:dyDescent="0.3">
      <c r="A241" s="29" t="str">
        <f>Pairings!B241</f>
        <v/>
      </c>
      <c r="B241" s="68"/>
      <c r="C241" s="31"/>
      <c r="D241" s="29" t="str">
        <f ca="1">IF($B241&gt;0,VLOOKUP($B241,OFFSET(Pairings!$C$2,($A241-1)*gamesPerRound,0,gamesPerRound,3),2,FALSE),"")</f>
        <v/>
      </c>
      <c r="E241" s="29" t="str">
        <f ca="1">IF($B241&gt;0,VLOOKUP($B241,OFFSET(Pairings!$C$2,($A241-1)*gamesPerRound,0,gamesPerRound,3),3,FALSE),"")</f>
        <v/>
      </c>
      <c r="F241" s="29" t="str">
        <f t="shared" si="6"/>
        <v/>
      </c>
      <c r="G241" s="29" t="str">
        <f t="shared" si="7"/>
        <v/>
      </c>
      <c r="H241" s="86" t="str">
        <f ca="1">IF(OR(MOD(ROW(B241)-1,gamesPerRound)=1,B241="",ISNA(MATCH(B241,OFFSET($B$1,1+($A241-1)*gamesPerRound,0):B240,0))),"","duplicate result")</f>
        <v/>
      </c>
    </row>
    <row r="242" spans="1:8" x14ac:dyDescent="0.3">
      <c r="A242" s="29" t="str">
        <f>Pairings!B242</f>
        <v/>
      </c>
      <c r="B242" s="68"/>
      <c r="C242" s="31"/>
      <c r="D242" s="29" t="str">
        <f ca="1">IF($B242&gt;0,VLOOKUP($B242,OFFSET(Pairings!$C$2,($A242-1)*gamesPerRound,0,gamesPerRound,3),2,FALSE),"")</f>
        <v/>
      </c>
      <c r="E242" s="29" t="str">
        <f ca="1">IF($B242&gt;0,VLOOKUP($B242,OFFSET(Pairings!$C$2,($A242-1)*gamesPerRound,0,gamesPerRound,3),3,FALSE),"")</f>
        <v/>
      </c>
      <c r="F242" s="29" t="str">
        <f t="shared" si="6"/>
        <v/>
      </c>
      <c r="G242" s="29" t="str">
        <f t="shared" si="7"/>
        <v/>
      </c>
      <c r="H242" s="86" t="str">
        <f ca="1">IF(OR(MOD(ROW(B242)-1,gamesPerRound)=1,B242="",ISNA(MATCH(B242,OFFSET($B$1,1+($A242-1)*gamesPerRound,0):B241,0))),"","duplicate result")</f>
        <v/>
      </c>
    </row>
    <row r="243" spans="1:8" x14ac:dyDescent="0.3">
      <c r="A243" s="29" t="str">
        <f>Pairings!B243</f>
        <v/>
      </c>
      <c r="B243" s="68"/>
      <c r="C243" s="31"/>
      <c r="D243" s="29" t="str">
        <f ca="1">IF($B243&gt;0,VLOOKUP($B243,OFFSET(Pairings!$C$2,($A243-1)*gamesPerRound,0,gamesPerRound,3),2,FALSE),"")</f>
        <v/>
      </c>
      <c r="E243" s="29" t="str">
        <f ca="1">IF($B243&gt;0,VLOOKUP($B243,OFFSET(Pairings!$C$2,($A243-1)*gamesPerRound,0,gamesPerRound,3),3,FALSE),"")</f>
        <v/>
      </c>
      <c r="F243" s="29" t="str">
        <f t="shared" si="6"/>
        <v/>
      </c>
      <c r="G243" s="29" t="str">
        <f t="shared" si="7"/>
        <v/>
      </c>
      <c r="H243" s="86" t="str">
        <f ca="1">IF(OR(MOD(ROW(B243)-1,gamesPerRound)=1,B243="",ISNA(MATCH(B243,OFFSET($B$1,1+($A243-1)*gamesPerRound,0):B242,0))),"","duplicate result")</f>
        <v/>
      </c>
    </row>
    <row r="244" spans="1:8" x14ac:dyDescent="0.3">
      <c r="A244" s="29" t="str">
        <f>Pairings!B244</f>
        <v/>
      </c>
      <c r="B244" s="68"/>
      <c r="C244" s="31"/>
      <c r="D244" s="29" t="str">
        <f ca="1">IF($B244&gt;0,VLOOKUP($B244,OFFSET(Pairings!$C$2,($A244-1)*gamesPerRound,0,gamesPerRound,3),2,FALSE),"")</f>
        <v/>
      </c>
      <c r="E244" s="29" t="str">
        <f ca="1">IF($B244&gt;0,VLOOKUP($B244,OFFSET(Pairings!$C$2,($A244-1)*gamesPerRound,0,gamesPerRound,3),3,FALSE),"")</f>
        <v/>
      </c>
      <c r="F244" s="29" t="str">
        <f t="shared" si="6"/>
        <v/>
      </c>
      <c r="G244" s="29" t="str">
        <f t="shared" si="7"/>
        <v/>
      </c>
      <c r="H244" s="86" t="str">
        <f ca="1">IF(OR(MOD(ROW(B244)-1,gamesPerRound)=1,B244="",ISNA(MATCH(B244,OFFSET($B$1,1+($A244-1)*gamesPerRound,0):B243,0))),"","duplicate result")</f>
        <v/>
      </c>
    </row>
    <row r="245" spans="1:8" x14ac:dyDescent="0.3">
      <c r="A245" s="29" t="str">
        <f>Pairings!B245</f>
        <v/>
      </c>
      <c r="B245" s="68"/>
      <c r="C245" s="31"/>
      <c r="D245" s="29" t="str">
        <f ca="1">IF($B245&gt;0,VLOOKUP($B245,OFFSET(Pairings!$C$2,($A245-1)*gamesPerRound,0,gamesPerRound,3),2,FALSE),"")</f>
        <v/>
      </c>
      <c r="E245" s="29" t="str">
        <f ca="1">IF($B245&gt;0,VLOOKUP($B245,OFFSET(Pairings!$C$2,($A245-1)*gamesPerRound,0,gamesPerRound,3),3,FALSE),"")</f>
        <v/>
      </c>
      <c r="F245" s="29" t="str">
        <f t="shared" si="6"/>
        <v/>
      </c>
      <c r="G245" s="29" t="str">
        <f t="shared" si="7"/>
        <v/>
      </c>
      <c r="H245" s="86" t="str">
        <f ca="1">IF(OR(MOD(ROW(B245)-1,gamesPerRound)=1,B245="",ISNA(MATCH(B245,OFFSET($B$1,1+($A245-1)*gamesPerRound,0):B244,0))),"","duplicate result")</f>
        <v/>
      </c>
    </row>
    <row r="246" spans="1:8" x14ac:dyDescent="0.3">
      <c r="A246" s="29" t="str">
        <f>Pairings!B246</f>
        <v/>
      </c>
      <c r="B246" s="68"/>
      <c r="C246" s="31"/>
      <c r="D246" s="29" t="str">
        <f ca="1">IF($B246&gt;0,VLOOKUP($B246,OFFSET(Pairings!$C$2,($A246-1)*gamesPerRound,0,gamesPerRound,3),2,FALSE),"")</f>
        <v/>
      </c>
      <c r="E246" s="29" t="str">
        <f ca="1">IF($B246&gt;0,VLOOKUP($B246,OFFSET(Pairings!$C$2,($A246-1)*gamesPerRound,0,gamesPerRound,3),3,FALSE),"")</f>
        <v/>
      </c>
      <c r="F246" s="29" t="str">
        <f t="shared" si="6"/>
        <v/>
      </c>
      <c r="G246" s="29" t="str">
        <f t="shared" si="7"/>
        <v/>
      </c>
      <c r="H246" s="86" t="str">
        <f ca="1">IF(OR(MOD(ROW(B246)-1,gamesPerRound)=1,B246="",ISNA(MATCH(B246,OFFSET($B$1,1+($A246-1)*gamesPerRound,0):B245,0))),"","duplicate result")</f>
        <v/>
      </c>
    </row>
    <row r="247" spans="1:8" x14ac:dyDescent="0.3">
      <c r="A247" s="29" t="str">
        <f>Pairings!B247</f>
        <v/>
      </c>
      <c r="B247" s="68"/>
      <c r="C247" s="31"/>
      <c r="D247" s="29" t="str">
        <f ca="1">IF($B247&gt;0,VLOOKUP($B247,OFFSET(Pairings!$C$2,($A247-1)*gamesPerRound,0,gamesPerRound,3),2,FALSE),"")</f>
        <v/>
      </c>
      <c r="E247" s="29" t="str">
        <f ca="1">IF($B247&gt;0,VLOOKUP($B247,OFFSET(Pairings!$C$2,($A247-1)*gamesPerRound,0,gamesPerRound,3),3,FALSE),"")</f>
        <v/>
      </c>
      <c r="F247" s="29" t="str">
        <f t="shared" si="6"/>
        <v/>
      </c>
      <c r="G247" s="29" t="str">
        <f t="shared" si="7"/>
        <v/>
      </c>
      <c r="H247" s="86" t="str">
        <f ca="1">IF(OR(MOD(ROW(B247)-1,gamesPerRound)=1,B247="",ISNA(MATCH(B247,OFFSET($B$1,1+($A247-1)*gamesPerRound,0):B246,0))),"","duplicate result")</f>
        <v/>
      </c>
    </row>
    <row r="248" spans="1:8" x14ac:dyDescent="0.3">
      <c r="A248" s="29" t="str">
        <f>Pairings!B248</f>
        <v/>
      </c>
      <c r="B248" s="68"/>
      <c r="C248" s="31"/>
      <c r="D248" s="29" t="str">
        <f ca="1">IF($B248&gt;0,VLOOKUP($B248,OFFSET(Pairings!$C$2,($A248-1)*gamesPerRound,0,gamesPerRound,3),2,FALSE),"")</f>
        <v/>
      </c>
      <c r="E248" s="29" t="str">
        <f ca="1">IF($B248&gt;0,VLOOKUP($B248,OFFSET(Pairings!$C$2,($A248-1)*gamesPerRound,0,gamesPerRound,3),3,FALSE),"")</f>
        <v/>
      </c>
      <c r="F248" s="29" t="str">
        <f t="shared" si="6"/>
        <v/>
      </c>
      <c r="G248" s="29" t="str">
        <f t="shared" si="7"/>
        <v/>
      </c>
      <c r="H248" s="86" t="str">
        <f ca="1">IF(OR(MOD(ROW(B248)-1,gamesPerRound)=1,B248="",ISNA(MATCH(B248,OFFSET($B$1,1+($A248-1)*gamesPerRound,0):B247,0))),"","duplicate result")</f>
        <v/>
      </c>
    </row>
    <row r="249" spans="1:8" x14ac:dyDescent="0.3">
      <c r="A249" s="29" t="str">
        <f>Pairings!B249</f>
        <v/>
      </c>
      <c r="B249" s="68"/>
      <c r="C249" s="31"/>
      <c r="D249" s="29" t="str">
        <f ca="1">IF($B249&gt;0,VLOOKUP($B249,OFFSET(Pairings!$C$2,($A249-1)*gamesPerRound,0,gamesPerRound,3),2,FALSE),"")</f>
        <v/>
      </c>
      <c r="E249" s="29" t="str">
        <f ca="1">IF($B249&gt;0,VLOOKUP($B249,OFFSET(Pairings!$C$2,($A249-1)*gamesPerRound,0,gamesPerRound,3),3,FALSE),"")</f>
        <v/>
      </c>
      <c r="F249" s="29" t="str">
        <f t="shared" si="6"/>
        <v/>
      </c>
      <c r="G249" s="29" t="str">
        <f t="shared" si="7"/>
        <v/>
      </c>
      <c r="H249" s="86" t="str">
        <f ca="1">IF(OR(MOD(ROW(B249)-1,gamesPerRound)=1,B249="",ISNA(MATCH(B249,OFFSET($B$1,1+($A249-1)*gamesPerRound,0):B248,0))),"","duplicate result")</f>
        <v/>
      </c>
    </row>
    <row r="250" spans="1:8" x14ac:dyDescent="0.3">
      <c r="A250" s="29" t="str">
        <f>Pairings!B250</f>
        <v/>
      </c>
      <c r="B250" s="68"/>
      <c r="C250" s="31"/>
      <c r="D250" s="29" t="str">
        <f ca="1">IF($B250&gt;0,VLOOKUP($B250,OFFSET(Pairings!$C$2,($A250-1)*gamesPerRound,0,gamesPerRound,3),2,FALSE),"")</f>
        <v/>
      </c>
      <c r="E250" s="29" t="str">
        <f ca="1">IF($B250&gt;0,VLOOKUP($B250,OFFSET(Pairings!$C$2,($A250-1)*gamesPerRound,0,gamesPerRound,3),3,FALSE),"")</f>
        <v/>
      </c>
      <c r="F250" s="29" t="str">
        <f t="shared" si="6"/>
        <v/>
      </c>
      <c r="G250" s="29" t="str">
        <f t="shared" si="7"/>
        <v/>
      </c>
      <c r="H250" s="86" t="str">
        <f ca="1">IF(OR(MOD(ROW(B250)-1,gamesPerRound)=1,B250="",ISNA(MATCH(B250,OFFSET($B$1,1+($A250-1)*gamesPerRound,0):B249,0))),"","duplicate result")</f>
        <v/>
      </c>
    </row>
    <row r="251" spans="1:8" x14ac:dyDescent="0.3">
      <c r="A251" s="29" t="str">
        <f>Pairings!B251</f>
        <v/>
      </c>
      <c r="B251" s="68"/>
      <c r="C251" s="31"/>
      <c r="D251" s="29" t="str">
        <f ca="1">IF($B251&gt;0,VLOOKUP($B251,OFFSET(Pairings!$C$2,($A251-1)*gamesPerRound,0,gamesPerRound,3),2,FALSE),"")</f>
        <v/>
      </c>
      <c r="E251" s="29" t="str">
        <f ca="1">IF($B251&gt;0,VLOOKUP($B251,OFFSET(Pairings!$C$2,($A251-1)*gamesPerRound,0,gamesPerRound,3),3,FALSE),"")</f>
        <v/>
      </c>
      <c r="F251" s="29" t="str">
        <f t="shared" si="6"/>
        <v/>
      </c>
      <c r="G251" s="29" t="str">
        <f t="shared" si="7"/>
        <v/>
      </c>
      <c r="H251" s="86" t="str">
        <f ca="1">IF(OR(MOD(ROW(B251)-1,gamesPerRound)=1,B251="",ISNA(MATCH(B251,OFFSET($B$1,1+($A251-1)*gamesPerRound,0):B250,0))),"","duplicate result")</f>
        <v/>
      </c>
    </row>
    <row r="252" spans="1:8" x14ac:dyDescent="0.3">
      <c r="A252" s="29" t="str">
        <f>Pairings!B252</f>
        <v/>
      </c>
      <c r="B252" s="68"/>
      <c r="C252" s="31"/>
      <c r="D252" s="29" t="str">
        <f ca="1">IF($B252&gt;0,VLOOKUP($B252,OFFSET(Pairings!$C$2,($A252-1)*gamesPerRound,0,gamesPerRound,3),2,FALSE),"")</f>
        <v/>
      </c>
      <c r="E252" s="29" t="str">
        <f ca="1">IF($B252&gt;0,VLOOKUP($B252,OFFSET(Pairings!$C$2,($A252-1)*gamesPerRound,0,gamesPerRound,3),3,FALSE),"")</f>
        <v/>
      </c>
      <c r="F252" s="29" t="str">
        <f t="shared" si="6"/>
        <v/>
      </c>
      <c r="G252" s="29" t="str">
        <f t="shared" si="7"/>
        <v/>
      </c>
      <c r="H252" s="86" t="str">
        <f ca="1">IF(OR(MOD(ROW(B252)-1,gamesPerRound)=1,B252="",ISNA(MATCH(B252,OFFSET($B$1,1+($A252-1)*gamesPerRound,0):B251,0))),"","duplicate result")</f>
        <v/>
      </c>
    </row>
    <row r="253" spans="1:8" x14ac:dyDescent="0.3">
      <c r="A253" s="29" t="str">
        <f>Pairings!B253</f>
        <v/>
      </c>
      <c r="B253" s="68"/>
      <c r="C253" s="31"/>
      <c r="D253" s="29" t="str">
        <f ca="1">IF($B253&gt;0,VLOOKUP($B253,OFFSET(Pairings!$C$2,($A253-1)*gamesPerRound,0,gamesPerRound,3),2,FALSE),"")</f>
        <v/>
      </c>
      <c r="E253" s="29" t="str">
        <f ca="1">IF($B253&gt;0,VLOOKUP($B253,OFFSET(Pairings!$C$2,($A253-1)*gamesPerRound,0,gamesPerRound,3),3,FALSE),"")</f>
        <v/>
      </c>
      <c r="F253" s="29" t="str">
        <f t="shared" si="6"/>
        <v/>
      </c>
      <c r="G253" s="29" t="str">
        <f t="shared" si="7"/>
        <v/>
      </c>
      <c r="H253" s="86" t="str">
        <f ca="1">IF(OR(MOD(ROW(B253)-1,gamesPerRound)=1,B253="",ISNA(MATCH(B253,OFFSET($B$1,1+($A253-1)*gamesPerRound,0):B252,0))),"","duplicate result")</f>
        <v/>
      </c>
    </row>
    <row r="254" spans="1:8" x14ac:dyDescent="0.3">
      <c r="A254" s="29" t="str">
        <f>Pairings!B254</f>
        <v/>
      </c>
      <c r="B254" s="68"/>
      <c r="C254" s="31"/>
      <c r="D254" s="29" t="str">
        <f ca="1">IF($B254&gt;0,VLOOKUP($B254,OFFSET(Pairings!$C$2,($A254-1)*gamesPerRound,0,gamesPerRound,3),2,FALSE),"")</f>
        <v/>
      </c>
      <c r="E254" s="29" t="str">
        <f ca="1">IF($B254&gt;0,VLOOKUP($B254,OFFSET(Pairings!$C$2,($A254-1)*gamesPerRound,0,gamesPerRound,3),3,FALSE),"")</f>
        <v/>
      </c>
      <c r="F254" s="29" t="str">
        <f t="shared" si="6"/>
        <v/>
      </c>
      <c r="G254" s="29" t="str">
        <f t="shared" si="7"/>
        <v/>
      </c>
      <c r="H254" s="86" t="str">
        <f ca="1">IF(OR(MOD(ROW(B254)-1,gamesPerRound)=1,B254="",ISNA(MATCH(B254,OFFSET($B$1,1+($A254-1)*gamesPerRound,0):B253,0))),"","duplicate result")</f>
        <v/>
      </c>
    </row>
    <row r="255" spans="1:8" x14ac:dyDescent="0.3">
      <c r="A255" s="29" t="str">
        <f>Pairings!B255</f>
        <v/>
      </c>
      <c r="B255" s="68"/>
      <c r="C255" s="31"/>
      <c r="D255" s="29" t="str">
        <f ca="1">IF($B255&gt;0,VLOOKUP($B255,OFFSET(Pairings!$C$2,($A255-1)*gamesPerRound,0,gamesPerRound,3),2,FALSE),"")</f>
        <v/>
      </c>
      <c r="E255" s="29" t="str">
        <f ca="1">IF($B255&gt;0,VLOOKUP($B255,OFFSET(Pairings!$C$2,($A255-1)*gamesPerRound,0,gamesPerRound,3),3,FALSE),"")</f>
        <v/>
      </c>
      <c r="F255" s="29" t="str">
        <f t="shared" si="6"/>
        <v/>
      </c>
      <c r="G255" s="29" t="str">
        <f t="shared" si="7"/>
        <v/>
      </c>
      <c r="H255" s="86" t="str">
        <f ca="1">IF(OR(MOD(ROW(B255)-1,gamesPerRound)=1,B255="",ISNA(MATCH(B255,OFFSET($B$1,1+($A255-1)*gamesPerRound,0):B254,0))),"","duplicate result")</f>
        <v/>
      </c>
    </row>
    <row r="256" spans="1:8" x14ac:dyDescent="0.3">
      <c r="A256" s="29" t="str">
        <f>Pairings!B256</f>
        <v/>
      </c>
      <c r="B256" s="68"/>
      <c r="C256" s="31"/>
      <c r="D256" s="29" t="str">
        <f ca="1">IF($B256&gt;0,VLOOKUP($B256,OFFSET(Pairings!$C$2,($A256-1)*gamesPerRound,0,gamesPerRound,3),2,FALSE),"")</f>
        <v/>
      </c>
      <c r="E256" s="29" t="str">
        <f ca="1">IF($B256&gt;0,VLOOKUP($B256,OFFSET(Pairings!$C$2,($A256-1)*gamesPerRound,0,gamesPerRound,3),3,FALSE),"")</f>
        <v/>
      </c>
      <c r="F256" s="29" t="str">
        <f t="shared" si="6"/>
        <v/>
      </c>
      <c r="G256" s="29" t="str">
        <f t="shared" si="7"/>
        <v/>
      </c>
      <c r="H256" s="86" t="str">
        <f ca="1">IF(OR(MOD(ROW(B256)-1,gamesPerRound)=1,B256="",ISNA(MATCH(B256,OFFSET($B$1,1+($A256-1)*gamesPerRound,0):B255,0))),"","duplicate result")</f>
        <v/>
      </c>
    </row>
    <row r="257" spans="1:8" x14ac:dyDescent="0.3">
      <c r="A257" s="29" t="str">
        <f>Pairings!B257</f>
        <v/>
      </c>
      <c r="B257" s="68"/>
      <c r="C257" s="31"/>
      <c r="D257" s="29" t="str">
        <f ca="1">IF($B257&gt;0,VLOOKUP($B257,OFFSET(Pairings!$C$2,($A257-1)*gamesPerRound,0,gamesPerRound,3),2,FALSE),"")</f>
        <v/>
      </c>
      <c r="E257" s="29" t="str">
        <f ca="1">IF($B257&gt;0,VLOOKUP($B257,OFFSET(Pairings!$C$2,($A257-1)*gamesPerRound,0,gamesPerRound,3),3,FALSE),"")</f>
        <v/>
      </c>
      <c r="F257" s="29" t="str">
        <f t="shared" si="6"/>
        <v/>
      </c>
      <c r="G257" s="29" t="str">
        <f t="shared" si="7"/>
        <v/>
      </c>
      <c r="H257" s="86" t="str">
        <f ca="1">IF(OR(MOD(ROW(B257)-1,gamesPerRound)=1,B257="",ISNA(MATCH(B257,OFFSET($B$1,1+($A257-1)*gamesPerRound,0):B256,0))),"","duplicate result")</f>
        <v/>
      </c>
    </row>
    <row r="258" spans="1:8" x14ac:dyDescent="0.3">
      <c r="A258" s="29" t="str">
        <f>Pairings!B258</f>
        <v/>
      </c>
      <c r="B258" s="68"/>
      <c r="C258" s="31"/>
      <c r="D258" s="29" t="str">
        <f ca="1">IF($B258&gt;0,VLOOKUP($B258,OFFSET(Pairings!$C$2,($A258-1)*gamesPerRound,0,gamesPerRound,3),2,FALSE),"")</f>
        <v/>
      </c>
      <c r="E258" s="29" t="str">
        <f ca="1">IF($B258&gt;0,VLOOKUP($B258,OFFSET(Pairings!$C$2,($A258-1)*gamesPerRound,0,gamesPerRound,3),3,FALSE),"")</f>
        <v/>
      </c>
      <c r="F258" s="29" t="str">
        <f t="shared" ref="F258:F321" si="8">IF(C258="","",IF(C258="n",0,IF(C258="d",0.5,C258)))</f>
        <v/>
      </c>
      <c r="G258" s="29" t="str">
        <f t="shared" ref="G258:G321" si="9">IF(C258="","",IF(C258="n",0,1-F258))</f>
        <v/>
      </c>
      <c r="H258" s="86" t="str">
        <f ca="1">IF(OR(MOD(ROW(B258)-1,gamesPerRound)=1,B258="",ISNA(MATCH(B258,OFFSET($B$1,1+($A258-1)*gamesPerRound,0):B257,0))),"","duplicate result")</f>
        <v/>
      </c>
    </row>
    <row r="259" spans="1:8" x14ac:dyDescent="0.3">
      <c r="A259" s="29" t="str">
        <f>Pairings!B259</f>
        <v/>
      </c>
      <c r="B259" s="68"/>
      <c r="C259" s="31"/>
      <c r="D259" s="29" t="str">
        <f ca="1">IF($B259&gt;0,VLOOKUP($B259,OFFSET(Pairings!$C$2,($A259-1)*gamesPerRound,0,gamesPerRound,3),2,FALSE),"")</f>
        <v/>
      </c>
      <c r="E259" s="29" t="str">
        <f ca="1">IF($B259&gt;0,VLOOKUP($B259,OFFSET(Pairings!$C$2,($A259-1)*gamesPerRound,0,gamesPerRound,3),3,FALSE),"")</f>
        <v/>
      </c>
      <c r="F259" s="29" t="str">
        <f t="shared" si="8"/>
        <v/>
      </c>
      <c r="G259" s="29" t="str">
        <f t="shared" si="9"/>
        <v/>
      </c>
      <c r="H259" s="86" t="str">
        <f ca="1">IF(OR(MOD(ROW(B259)-1,gamesPerRound)=1,B259="",ISNA(MATCH(B259,OFFSET($B$1,1+($A259-1)*gamesPerRound,0):B258,0))),"","duplicate result")</f>
        <v/>
      </c>
    </row>
    <row r="260" spans="1:8" x14ac:dyDescent="0.3">
      <c r="A260" s="29" t="str">
        <f>Pairings!B260</f>
        <v/>
      </c>
      <c r="B260" s="68"/>
      <c r="C260" s="31"/>
      <c r="D260" s="29" t="str">
        <f ca="1">IF($B260&gt;0,VLOOKUP($B260,OFFSET(Pairings!$C$2,($A260-1)*gamesPerRound,0,gamesPerRound,3),2,FALSE),"")</f>
        <v/>
      </c>
      <c r="E260" s="29" t="str">
        <f ca="1">IF($B260&gt;0,VLOOKUP($B260,OFFSET(Pairings!$C$2,($A260-1)*gamesPerRound,0,gamesPerRound,3),3,FALSE),"")</f>
        <v/>
      </c>
      <c r="F260" s="29" t="str">
        <f t="shared" si="8"/>
        <v/>
      </c>
      <c r="G260" s="29" t="str">
        <f t="shared" si="9"/>
        <v/>
      </c>
      <c r="H260" s="86" t="str">
        <f ca="1">IF(OR(MOD(ROW(B260)-1,gamesPerRound)=1,B260="",ISNA(MATCH(B260,OFFSET($B$1,1+($A260-1)*gamesPerRound,0):B259,0))),"","duplicate result")</f>
        <v/>
      </c>
    </row>
    <row r="261" spans="1:8" x14ac:dyDescent="0.3">
      <c r="A261" s="29" t="str">
        <f>Pairings!B261</f>
        <v/>
      </c>
      <c r="B261" s="68"/>
      <c r="C261" s="31"/>
      <c r="D261" s="29" t="str">
        <f ca="1">IF($B261&gt;0,VLOOKUP($B261,OFFSET(Pairings!$C$2,($A261-1)*gamesPerRound,0,gamesPerRound,3),2,FALSE),"")</f>
        <v/>
      </c>
      <c r="E261" s="29" t="str">
        <f ca="1">IF($B261&gt;0,VLOOKUP($B261,OFFSET(Pairings!$C$2,($A261-1)*gamesPerRound,0,gamesPerRound,3),3,FALSE),"")</f>
        <v/>
      </c>
      <c r="F261" s="29" t="str">
        <f t="shared" si="8"/>
        <v/>
      </c>
      <c r="G261" s="29" t="str">
        <f t="shared" si="9"/>
        <v/>
      </c>
      <c r="H261" s="86" t="str">
        <f ca="1">IF(OR(MOD(ROW(B261)-1,gamesPerRound)=1,B261="",ISNA(MATCH(B261,OFFSET($B$1,1+($A261-1)*gamesPerRound,0):B260,0))),"","duplicate result")</f>
        <v/>
      </c>
    </row>
    <row r="262" spans="1:8" x14ac:dyDescent="0.3">
      <c r="A262" s="29" t="str">
        <f>Pairings!B262</f>
        <v/>
      </c>
      <c r="B262" s="68"/>
      <c r="C262" s="31"/>
      <c r="D262" s="29" t="str">
        <f ca="1">IF($B262&gt;0,VLOOKUP($B262,OFFSET(Pairings!$C$2,($A262-1)*gamesPerRound,0,gamesPerRound,3),2,FALSE),"")</f>
        <v/>
      </c>
      <c r="E262" s="29" t="str">
        <f ca="1">IF($B262&gt;0,VLOOKUP($B262,OFFSET(Pairings!$C$2,($A262-1)*gamesPerRound,0,gamesPerRound,3),3,FALSE),"")</f>
        <v/>
      </c>
      <c r="F262" s="29" t="str">
        <f t="shared" si="8"/>
        <v/>
      </c>
      <c r="G262" s="29" t="str">
        <f t="shared" si="9"/>
        <v/>
      </c>
      <c r="H262" s="86" t="str">
        <f ca="1">IF(OR(MOD(ROW(B262)-1,gamesPerRound)=1,B262="",ISNA(MATCH(B262,OFFSET($B$1,1+($A262-1)*gamesPerRound,0):B261,0))),"","duplicate result")</f>
        <v/>
      </c>
    </row>
    <row r="263" spans="1:8" x14ac:dyDescent="0.3">
      <c r="A263" s="29" t="str">
        <f>Pairings!B263</f>
        <v/>
      </c>
      <c r="B263" s="68"/>
      <c r="C263" s="31"/>
      <c r="D263" s="29" t="str">
        <f ca="1">IF($B263&gt;0,VLOOKUP($B263,OFFSET(Pairings!$C$2,($A263-1)*gamesPerRound,0,gamesPerRound,3),2,FALSE),"")</f>
        <v/>
      </c>
      <c r="E263" s="29" t="str">
        <f ca="1">IF($B263&gt;0,VLOOKUP($B263,OFFSET(Pairings!$C$2,($A263-1)*gamesPerRound,0,gamesPerRound,3),3,FALSE),"")</f>
        <v/>
      </c>
      <c r="F263" s="29" t="str">
        <f t="shared" si="8"/>
        <v/>
      </c>
      <c r="G263" s="29" t="str">
        <f t="shared" si="9"/>
        <v/>
      </c>
      <c r="H263" s="86" t="str">
        <f ca="1">IF(OR(MOD(ROW(B263)-1,gamesPerRound)=1,B263="",ISNA(MATCH(B263,OFFSET($B$1,1+($A263-1)*gamesPerRound,0):B262,0))),"","duplicate result")</f>
        <v/>
      </c>
    </row>
    <row r="264" spans="1:8" x14ac:dyDescent="0.3">
      <c r="A264" s="29" t="str">
        <f>Pairings!B264</f>
        <v/>
      </c>
      <c r="B264" s="68"/>
      <c r="C264" s="31"/>
      <c r="D264" s="29" t="str">
        <f ca="1">IF($B264&gt;0,VLOOKUP($B264,OFFSET(Pairings!$C$2,($A264-1)*gamesPerRound,0,gamesPerRound,3),2,FALSE),"")</f>
        <v/>
      </c>
      <c r="E264" s="29" t="str">
        <f ca="1">IF($B264&gt;0,VLOOKUP($B264,OFFSET(Pairings!$C$2,($A264-1)*gamesPerRound,0,gamesPerRound,3),3,FALSE),"")</f>
        <v/>
      </c>
      <c r="F264" s="29" t="str">
        <f t="shared" si="8"/>
        <v/>
      </c>
      <c r="G264" s="29" t="str">
        <f t="shared" si="9"/>
        <v/>
      </c>
      <c r="H264" s="86" t="str">
        <f ca="1">IF(OR(MOD(ROW(B264)-1,gamesPerRound)=1,B264="",ISNA(MATCH(B264,OFFSET($B$1,1+($A264-1)*gamesPerRound,0):B263,0))),"","duplicate result")</f>
        <v/>
      </c>
    </row>
    <row r="265" spans="1:8" x14ac:dyDescent="0.3">
      <c r="A265" s="29" t="str">
        <f>Pairings!B265</f>
        <v/>
      </c>
      <c r="B265" s="68"/>
      <c r="C265" s="31"/>
      <c r="D265" s="29" t="str">
        <f ca="1">IF($B265&gt;0,VLOOKUP($B265,OFFSET(Pairings!$C$2,($A265-1)*gamesPerRound,0,gamesPerRound,3),2,FALSE),"")</f>
        <v/>
      </c>
      <c r="E265" s="29" t="str">
        <f ca="1">IF($B265&gt;0,VLOOKUP($B265,OFFSET(Pairings!$C$2,($A265-1)*gamesPerRound,0,gamesPerRound,3),3,FALSE),"")</f>
        <v/>
      </c>
      <c r="F265" s="29" t="str">
        <f t="shared" si="8"/>
        <v/>
      </c>
      <c r="G265" s="29" t="str">
        <f t="shared" si="9"/>
        <v/>
      </c>
      <c r="H265" s="86" t="str">
        <f ca="1">IF(OR(MOD(ROW(B265)-1,gamesPerRound)=1,B265="",ISNA(MATCH(B265,OFFSET($B$1,1+($A265-1)*gamesPerRound,0):B264,0))),"","duplicate result")</f>
        <v/>
      </c>
    </row>
    <row r="266" spans="1:8" x14ac:dyDescent="0.3">
      <c r="A266" s="29" t="str">
        <f>Pairings!B266</f>
        <v/>
      </c>
      <c r="B266" s="68"/>
      <c r="C266" s="31"/>
      <c r="D266" s="29" t="str">
        <f ca="1">IF($B266&gt;0,VLOOKUP($B266,OFFSET(Pairings!$C$2,($A266-1)*gamesPerRound,0,gamesPerRound,3),2,FALSE),"")</f>
        <v/>
      </c>
      <c r="E266" s="29" t="str">
        <f ca="1">IF($B266&gt;0,VLOOKUP($B266,OFFSET(Pairings!$C$2,($A266-1)*gamesPerRound,0,gamesPerRound,3),3,FALSE),"")</f>
        <v/>
      </c>
      <c r="F266" s="29" t="str">
        <f t="shared" si="8"/>
        <v/>
      </c>
      <c r="G266" s="29" t="str">
        <f t="shared" si="9"/>
        <v/>
      </c>
      <c r="H266" s="86" t="str">
        <f ca="1">IF(OR(MOD(ROW(B266)-1,gamesPerRound)=1,B266="",ISNA(MATCH(B266,OFFSET($B$1,1+($A266-1)*gamesPerRound,0):B265,0))),"","duplicate result")</f>
        <v/>
      </c>
    </row>
    <row r="267" spans="1:8" x14ac:dyDescent="0.3">
      <c r="A267" s="29" t="str">
        <f>Pairings!B267</f>
        <v/>
      </c>
      <c r="B267" s="68"/>
      <c r="C267" s="31"/>
      <c r="D267" s="29" t="str">
        <f ca="1">IF($B267&gt;0,VLOOKUP($B267,OFFSET(Pairings!$C$2,($A267-1)*gamesPerRound,0,gamesPerRound,3),2,FALSE),"")</f>
        <v/>
      </c>
      <c r="E267" s="29" t="str">
        <f ca="1">IF($B267&gt;0,VLOOKUP($B267,OFFSET(Pairings!$C$2,($A267-1)*gamesPerRound,0,gamesPerRound,3),3,FALSE),"")</f>
        <v/>
      </c>
      <c r="F267" s="29" t="str">
        <f t="shared" si="8"/>
        <v/>
      </c>
      <c r="G267" s="29" t="str">
        <f t="shared" si="9"/>
        <v/>
      </c>
      <c r="H267" s="86" t="str">
        <f ca="1">IF(OR(MOD(ROW(B267)-1,gamesPerRound)=1,B267="",ISNA(MATCH(B267,OFFSET($B$1,1+($A267-1)*gamesPerRound,0):B266,0))),"","duplicate result")</f>
        <v/>
      </c>
    </row>
    <row r="268" spans="1:8" x14ac:dyDescent="0.3">
      <c r="A268" s="29" t="str">
        <f>Pairings!B268</f>
        <v/>
      </c>
      <c r="B268" s="68"/>
      <c r="C268" s="31"/>
      <c r="D268" s="29" t="str">
        <f ca="1">IF($B268&gt;0,VLOOKUP($B268,OFFSET(Pairings!$C$2,($A268-1)*gamesPerRound,0,gamesPerRound,3),2,FALSE),"")</f>
        <v/>
      </c>
      <c r="E268" s="29" t="str">
        <f ca="1">IF($B268&gt;0,VLOOKUP($B268,OFFSET(Pairings!$C$2,($A268-1)*gamesPerRound,0,gamesPerRound,3),3,FALSE),"")</f>
        <v/>
      </c>
      <c r="F268" s="29" t="str">
        <f t="shared" si="8"/>
        <v/>
      </c>
      <c r="G268" s="29" t="str">
        <f t="shared" si="9"/>
        <v/>
      </c>
      <c r="H268" s="86" t="str">
        <f ca="1">IF(OR(MOD(ROW(B268)-1,gamesPerRound)=1,B268="",ISNA(MATCH(B268,OFFSET($B$1,1+($A268-1)*gamesPerRound,0):B267,0))),"","duplicate result")</f>
        <v/>
      </c>
    </row>
    <row r="269" spans="1:8" x14ac:dyDescent="0.3">
      <c r="A269" s="29" t="str">
        <f>Pairings!B269</f>
        <v/>
      </c>
      <c r="B269" s="68"/>
      <c r="C269" s="31"/>
      <c r="D269" s="29" t="str">
        <f ca="1">IF($B269&gt;0,VLOOKUP($B269,OFFSET(Pairings!$C$2,($A269-1)*gamesPerRound,0,gamesPerRound,3),2,FALSE),"")</f>
        <v/>
      </c>
      <c r="E269" s="29" t="str">
        <f ca="1">IF($B269&gt;0,VLOOKUP($B269,OFFSET(Pairings!$C$2,($A269-1)*gamesPerRound,0,gamesPerRound,3),3,FALSE),"")</f>
        <v/>
      </c>
      <c r="F269" s="29" t="str">
        <f t="shared" si="8"/>
        <v/>
      </c>
      <c r="G269" s="29" t="str">
        <f t="shared" si="9"/>
        <v/>
      </c>
      <c r="H269" s="86" t="str">
        <f ca="1">IF(OR(MOD(ROW(B269)-1,gamesPerRound)=1,B269="",ISNA(MATCH(B269,OFFSET($B$1,1+($A269-1)*gamesPerRound,0):B268,0))),"","duplicate result")</f>
        <v/>
      </c>
    </row>
    <row r="270" spans="1:8" x14ac:dyDescent="0.3">
      <c r="A270" s="29" t="str">
        <f>Pairings!B270</f>
        <v/>
      </c>
      <c r="B270" s="68"/>
      <c r="C270" s="31"/>
      <c r="D270" s="29" t="str">
        <f ca="1">IF($B270&gt;0,VLOOKUP($B270,OFFSET(Pairings!$C$2,($A270-1)*gamesPerRound,0,gamesPerRound,3),2,FALSE),"")</f>
        <v/>
      </c>
      <c r="E270" s="29" t="str">
        <f ca="1">IF($B270&gt;0,VLOOKUP($B270,OFFSET(Pairings!$C$2,($A270-1)*gamesPerRound,0,gamesPerRound,3),3,FALSE),"")</f>
        <v/>
      </c>
      <c r="F270" s="29" t="str">
        <f t="shared" si="8"/>
        <v/>
      </c>
      <c r="G270" s="29" t="str">
        <f t="shared" si="9"/>
        <v/>
      </c>
      <c r="H270" s="86" t="str">
        <f ca="1">IF(OR(MOD(ROW(B270)-1,gamesPerRound)=1,B270="",ISNA(MATCH(B270,OFFSET($B$1,1+($A270-1)*gamesPerRound,0):B269,0))),"","duplicate result")</f>
        <v/>
      </c>
    </row>
    <row r="271" spans="1:8" x14ac:dyDescent="0.3">
      <c r="A271" s="29" t="str">
        <f>Pairings!B271</f>
        <v/>
      </c>
      <c r="B271" s="68"/>
      <c r="C271" s="31"/>
      <c r="D271" s="29" t="str">
        <f ca="1">IF($B271&gt;0,VLOOKUP($B271,OFFSET(Pairings!$C$2,($A271-1)*gamesPerRound,0,gamesPerRound,3),2,FALSE),"")</f>
        <v/>
      </c>
      <c r="E271" s="29" t="str">
        <f ca="1">IF($B271&gt;0,VLOOKUP($B271,OFFSET(Pairings!$C$2,($A271-1)*gamesPerRound,0,gamesPerRound,3),3,FALSE),"")</f>
        <v/>
      </c>
      <c r="F271" s="29" t="str">
        <f t="shared" si="8"/>
        <v/>
      </c>
      <c r="G271" s="29" t="str">
        <f t="shared" si="9"/>
        <v/>
      </c>
      <c r="H271" s="86" t="str">
        <f ca="1">IF(OR(MOD(ROW(B271)-1,gamesPerRound)=1,B271="",ISNA(MATCH(B271,OFFSET($B$1,1+($A271-1)*gamesPerRound,0):B270,0))),"","duplicate result")</f>
        <v/>
      </c>
    </row>
    <row r="272" spans="1:8" x14ac:dyDescent="0.3">
      <c r="A272" s="29" t="str">
        <f>Pairings!B272</f>
        <v/>
      </c>
      <c r="B272" s="68"/>
      <c r="C272" s="31"/>
      <c r="D272" s="29" t="str">
        <f ca="1">IF($B272&gt;0,VLOOKUP($B272,OFFSET(Pairings!$C$2,($A272-1)*gamesPerRound,0,gamesPerRound,3),2,FALSE),"")</f>
        <v/>
      </c>
      <c r="E272" s="29" t="str">
        <f ca="1">IF($B272&gt;0,VLOOKUP($B272,OFFSET(Pairings!$C$2,($A272-1)*gamesPerRound,0,gamesPerRound,3),3,FALSE),"")</f>
        <v/>
      </c>
      <c r="F272" s="29" t="str">
        <f t="shared" si="8"/>
        <v/>
      </c>
      <c r="G272" s="29" t="str">
        <f t="shared" si="9"/>
        <v/>
      </c>
      <c r="H272" s="86" t="str">
        <f ca="1">IF(OR(MOD(ROW(B272)-1,gamesPerRound)=1,B272="",ISNA(MATCH(B272,OFFSET($B$1,1+($A272-1)*gamesPerRound,0):B271,0))),"","duplicate result")</f>
        <v/>
      </c>
    </row>
    <row r="273" spans="1:8" x14ac:dyDescent="0.3">
      <c r="A273" s="29" t="str">
        <f>Pairings!B273</f>
        <v/>
      </c>
      <c r="B273" s="68"/>
      <c r="C273" s="31"/>
      <c r="D273" s="29" t="str">
        <f ca="1">IF($B273&gt;0,VLOOKUP($B273,OFFSET(Pairings!$C$2,($A273-1)*gamesPerRound,0,gamesPerRound,3),2,FALSE),"")</f>
        <v/>
      </c>
      <c r="E273" s="29" t="str">
        <f ca="1">IF($B273&gt;0,VLOOKUP($B273,OFFSET(Pairings!$C$2,($A273-1)*gamesPerRound,0,gamesPerRound,3),3,FALSE),"")</f>
        <v/>
      </c>
      <c r="F273" s="29" t="str">
        <f t="shared" si="8"/>
        <v/>
      </c>
      <c r="G273" s="29" t="str">
        <f t="shared" si="9"/>
        <v/>
      </c>
      <c r="H273" s="86" t="str">
        <f ca="1">IF(OR(MOD(ROW(B273)-1,gamesPerRound)=1,B273="",ISNA(MATCH(B273,OFFSET($B$1,1+($A273-1)*gamesPerRound,0):B272,0))),"","duplicate result")</f>
        <v/>
      </c>
    </row>
    <row r="274" spans="1:8" x14ac:dyDescent="0.3">
      <c r="A274" s="29" t="str">
        <f>Pairings!B274</f>
        <v/>
      </c>
      <c r="B274" s="68"/>
      <c r="C274" s="31"/>
      <c r="D274" s="29" t="str">
        <f ca="1">IF($B274&gt;0,VLOOKUP($B274,OFFSET(Pairings!$C$2,($A274-1)*gamesPerRound,0,gamesPerRound,3),2,FALSE),"")</f>
        <v/>
      </c>
      <c r="E274" s="29" t="str">
        <f ca="1">IF($B274&gt;0,VLOOKUP($B274,OFFSET(Pairings!$C$2,($A274-1)*gamesPerRound,0,gamesPerRound,3),3,FALSE),"")</f>
        <v/>
      </c>
      <c r="F274" s="29" t="str">
        <f t="shared" si="8"/>
        <v/>
      </c>
      <c r="G274" s="29" t="str">
        <f t="shared" si="9"/>
        <v/>
      </c>
      <c r="H274" s="86" t="str">
        <f ca="1">IF(OR(MOD(ROW(B274)-1,gamesPerRound)=1,B274="",ISNA(MATCH(B274,OFFSET($B$1,1+($A274-1)*gamesPerRound,0):B273,0))),"","duplicate result")</f>
        <v/>
      </c>
    </row>
    <row r="275" spans="1:8" x14ac:dyDescent="0.3">
      <c r="A275" s="29" t="str">
        <f>Pairings!B275</f>
        <v/>
      </c>
      <c r="B275" s="68"/>
      <c r="C275" s="31"/>
      <c r="D275" s="29" t="str">
        <f ca="1">IF($B275&gt;0,VLOOKUP($B275,OFFSET(Pairings!$C$2,($A275-1)*gamesPerRound,0,gamesPerRound,3),2,FALSE),"")</f>
        <v/>
      </c>
      <c r="E275" s="29" t="str">
        <f ca="1">IF($B275&gt;0,VLOOKUP($B275,OFFSET(Pairings!$C$2,($A275-1)*gamesPerRound,0,gamesPerRound,3),3,FALSE),"")</f>
        <v/>
      </c>
      <c r="F275" s="29" t="str">
        <f t="shared" si="8"/>
        <v/>
      </c>
      <c r="G275" s="29" t="str">
        <f t="shared" si="9"/>
        <v/>
      </c>
      <c r="H275" s="86" t="str">
        <f ca="1">IF(OR(MOD(ROW(B275)-1,gamesPerRound)=1,B275="",ISNA(MATCH(B275,OFFSET($B$1,1+($A275-1)*gamesPerRound,0):B274,0))),"","duplicate result")</f>
        <v/>
      </c>
    </row>
    <row r="276" spans="1:8" x14ac:dyDescent="0.3">
      <c r="A276" s="29" t="str">
        <f>Pairings!B276</f>
        <v/>
      </c>
      <c r="B276" s="68"/>
      <c r="C276" s="31"/>
      <c r="D276" s="29" t="str">
        <f ca="1">IF($B276&gt;0,VLOOKUP($B276,OFFSET(Pairings!$C$2,($A276-1)*gamesPerRound,0,gamesPerRound,3),2,FALSE),"")</f>
        <v/>
      </c>
      <c r="E276" s="29" t="str">
        <f ca="1">IF($B276&gt;0,VLOOKUP($B276,OFFSET(Pairings!$C$2,($A276-1)*gamesPerRound,0,gamesPerRound,3),3,FALSE),"")</f>
        <v/>
      </c>
      <c r="F276" s="29" t="str">
        <f t="shared" si="8"/>
        <v/>
      </c>
      <c r="G276" s="29" t="str">
        <f t="shared" si="9"/>
        <v/>
      </c>
      <c r="H276" s="86" t="str">
        <f ca="1">IF(OR(MOD(ROW(B276)-1,gamesPerRound)=1,B276="",ISNA(MATCH(B276,OFFSET($B$1,1+($A276-1)*gamesPerRound,0):B275,0))),"","duplicate result")</f>
        <v/>
      </c>
    </row>
    <row r="277" spans="1:8" x14ac:dyDescent="0.3">
      <c r="A277" s="29" t="str">
        <f>Pairings!B277</f>
        <v/>
      </c>
      <c r="B277" s="68"/>
      <c r="C277" s="31"/>
      <c r="D277" s="29" t="str">
        <f ca="1">IF($B277&gt;0,VLOOKUP($B277,OFFSET(Pairings!$C$2,($A277-1)*gamesPerRound,0,gamesPerRound,3),2,FALSE),"")</f>
        <v/>
      </c>
      <c r="E277" s="29" t="str">
        <f ca="1">IF($B277&gt;0,VLOOKUP($B277,OFFSET(Pairings!$C$2,($A277-1)*gamesPerRound,0,gamesPerRound,3),3,FALSE),"")</f>
        <v/>
      </c>
      <c r="F277" s="29" t="str">
        <f t="shared" si="8"/>
        <v/>
      </c>
      <c r="G277" s="29" t="str">
        <f t="shared" si="9"/>
        <v/>
      </c>
      <c r="H277" s="86" t="str">
        <f ca="1">IF(OR(MOD(ROW(B277)-1,gamesPerRound)=1,B277="",ISNA(MATCH(B277,OFFSET($B$1,1+($A277-1)*gamesPerRound,0):B276,0))),"","duplicate result")</f>
        <v/>
      </c>
    </row>
    <row r="278" spans="1:8" x14ac:dyDescent="0.3">
      <c r="A278" s="29" t="str">
        <f>Pairings!B278</f>
        <v/>
      </c>
      <c r="B278" s="68"/>
      <c r="C278" s="31"/>
      <c r="D278" s="29" t="str">
        <f ca="1">IF($B278&gt;0,VLOOKUP($B278,OFFSET(Pairings!$C$2,($A278-1)*gamesPerRound,0,gamesPerRound,3),2,FALSE),"")</f>
        <v/>
      </c>
      <c r="E278" s="29" t="str">
        <f ca="1">IF($B278&gt;0,VLOOKUP($B278,OFFSET(Pairings!$C$2,($A278-1)*gamesPerRound,0,gamesPerRound,3),3,FALSE),"")</f>
        <v/>
      </c>
      <c r="F278" s="29" t="str">
        <f t="shared" si="8"/>
        <v/>
      </c>
      <c r="G278" s="29" t="str">
        <f t="shared" si="9"/>
        <v/>
      </c>
      <c r="H278" s="86" t="str">
        <f ca="1">IF(OR(MOD(ROW(B278)-1,gamesPerRound)=1,B278="",ISNA(MATCH(B278,OFFSET($B$1,1+($A278-1)*gamesPerRound,0):B277,0))),"","duplicate result")</f>
        <v/>
      </c>
    </row>
    <row r="279" spans="1:8" x14ac:dyDescent="0.3">
      <c r="A279" s="29" t="str">
        <f>Pairings!B279</f>
        <v/>
      </c>
      <c r="B279" s="68"/>
      <c r="C279" s="31"/>
      <c r="D279" s="29" t="str">
        <f ca="1">IF($B279&gt;0,VLOOKUP($B279,OFFSET(Pairings!$C$2,($A279-1)*gamesPerRound,0,gamesPerRound,3),2,FALSE),"")</f>
        <v/>
      </c>
      <c r="E279" s="29" t="str">
        <f ca="1">IF($B279&gt;0,VLOOKUP($B279,OFFSET(Pairings!$C$2,($A279-1)*gamesPerRound,0,gamesPerRound,3),3,FALSE),"")</f>
        <v/>
      </c>
      <c r="F279" s="29" t="str">
        <f t="shared" si="8"/>
        <v/>
      </c>
      <c r="G279" s="29" t="str">
        <f t="shared" si="9"/>
        <v/>
      </c>
      <c r="H279" s="86" t="str">
        <f ca="1">IF(OR(MOD(ROW(B279)-1,gamesPerRound)=1,B279="",ISNA(MATCH(B279,OFFSET($B$1,1+($A279-1)*gamesPerRound,0):B278,0))),"","duplicate result")</f>
        <v/>
      </c>
    </row>
    <row r="280" spans="1:8" x14ac:dyDescent="0.3">
      <c r="A280" s="29" t="str">
        <f>Pairings!B280</f>
        <v/>
      </c>
      <c r="B280" s="68"/>
      <c r="C280" s="31"/>
      <c r="D280" s="29" t="str">
        <f ca="1">IF($B280&gt;0,VLOOKUP($B280,OFFSET(Pairings!$C$2,($A280-1)*gamesPerRound,0,gamesPerRound,3),2,FALSE),"")</f>
        <v/>
      </c>
      <c r="E280" s="29" t="str">
        <f ca="1">IF($B280&gt;0,VLOOKUP($B280,OFFSET(Pairings!$C$2,($A280-1)*gamesPerRound,0,gamesPerRound,3),3,FALSE),"")</f>
        <v/>
      </c>
      <c r="F280" s="29" t="str">
        <f t="shared" si="8"/>
        <v/>
      </c>
      <c r="G280" s="29" t="str">
        <f t="shared" si="9"/>
        <v/>
      </c>
      <c r="H280" s="86" t="str">
        <f ca="1">IF(OR(MOD(ROW(B280)-1,gamesPerRound)=1,B280="",ISNA(MATCH(B280,OFFSET($B$1,1+($A280-1)*gamesPerRound,0):B279,0))),"","duplicate result")</f>
        <v/>
      </c>
    </row>
    <row r="281" spans="1:8" x14ac:dyDescent="0.3">
      <c r="A281" s="29" t="str">
        <f>Pairings!B281</f>
        <v/>
      </c>
      <c r="B281" s="68"/>
      <c r="C281" s="31"/>
      <c r="D281" s="29" t="str">
        <f ca="1">IF($B281&gt;0,VLOOKUP($B281,OFFSET(Pairings!$C$2,($A281-1)*gamesPerRound,0,gamesPerRound,3),2,FALSE),"")</f>
        <v/>
      </c>
      <c r="E281" s="29" t="str">
        <f ca="1">IF($B281&gt;0,VLOOKUP($B281,OFFSET(Pairings!$C$2,($A281-1)*gamesPerRound,0,gamesPerRound,3),3,FALSE),"")</f>
        <v/>
      </c>
      <c r="F281" s="29" t="str">
        <f t="shared" si="8"/>
        <v/>
      </c>
      <c r="G281" s="29" t="str">
        <f t="shared" si="9"/>
        <v/>
      </c>
      <c r="H281" s="86" t="str">
        <f ca="1">IF(OR(MOD(ROW(B281)-1,gamesPerRound)=1,B281="",ISNA(MATCH(B281,OFFSET($B$1,1+($A281-1)*gamesPerRound,0):B280,0))),"","duplicate result")</f>
        <v/>
      </c>
    </row>
    <row r="282" spans="1:8" x14ac:dyDescent="0.3">
      <c r="A282" s="29" t="str">
        <f>Pairings!B282</f>
        <v/>
      </c>
      <c r="B282" s="68"/>
      <c r="C282" s="31"/>
      <c r="D282" s="29" t="str">
        <f ca="1">IF($B282&gt;0,VLOOKUP($B282,OFFSET(Pairings!$C$2,($A282-1)*gamesPerRound,0,gamesPerRound,3),2,FALSE),"")</f>
        <v/>
      </c>
      <c r="E282" s="29" t="str">
        <f ca="1">IF($B282&gt;0,VLOOKUP($B282,OFFSET(Pairings!$C$2,($A282-1)*gamesPerRound,0,gamesPerRound,3),3,FALSE),"")</f>
        <v/>
      </c>
      <c r="F282" s="29" t="str">
        <f t="shared" si="8"/>
        <v/>
      </c>
      <c r="G282" s="29" t="str">
        <f t="shared" si="9"/>
        <v/>
      </c>
      <c r="H282" s="86" t="str">
        <f ca="1">IF(OR(MOD(ROW(B282)-1,gamesPerRound)=1,B282="",ISNA(MATCH(B282,OFFSET($B$1,1+($A282-1)*gamesPerRound,0):B281,0))),"","duplicate result")</f>
        <v/>
      </c>
    </row>
    <row r="283" spans="1:8" x14ac:dyDescent="0.3">
      <c r="A283" s="29" t="str">
        <f>Pairings!B283</f>
        <v/>
      </c>
      <c r="B283" s="68"/>
      <c r="C283" s="31"/>
      <c r="D283" s="29" t="str">
        <f ca="1">IF($B283&gt;0,VLOOKUP($B283,OFFSET(Pairings!$C$2,($A283-1)*gamesPerRound,0,gamesPerRound,3),2,FALSE),"")</f>
        <v/>
      </c>
      <c r="E283" s="29" t="str">
        <f ca="1">IF($B283&gt;0,VLOOKUP($B283,OFFSET(Pairings!$C$2,($A283-1)*gamesPerRound,0,gamesPerRound,3),3,FALSE),"")</f>
        <v/>
      </c>
      <c r="F283" s="29" t="str">
        <f t="shared" si="8"/>
        <v/>
      </c>
      <c r="G283" s="29" t="str">
        <f t="shared" si="9"/>
        <v/>
      </c>
      <c r="H283" s="86" t="str">
        <f ca="1">IF(OR(MOD(ROW(B283)-1,gamesPerRound)=1,B283="",ISNA(MATCH(B283,OFFSET($B$1,1+($A283-1)*gamesPerRound,0):B282,0))),"","duplicate result")</f>
        <v/>
      </c>
    </row>
    <row r="284" spans="1:8" x14ac:dyDescent="0.3">
      <c r="A284" s="29" t="str">
        <f>Pairings!B284</f>
        <v/>
      </c>
      <c r="B284" s="68"/>
      <c r="C284" s="31"/>
      <c r="D284" s="29" t="str">
        <f ca="1">IF($B284&gt;0,VLOOKUP($B284,OFFSET(Pairings!$C$2,($A284-1)*gamesPerRound,0,gamesPerRound,3),2,FALSE),"")</f>
        <v/>
      </c>
      <c r="E284" s="29" t="str">
        <f ca="1">IF($B284&gt;0,VLOOKUP($B284,OFFSET(Pairings!$C$2,($A284-1)*gamesPerRound,0,gamesPerRound,3),3,FALSE),"")</f>
        <v/>
      </c>
      <c r="F284" s="29" t="str">
        <f t="shared" si="8"/>
        <v/>
      </c>
      <c r="G284" s="29" t="str">
        <f t="shared" si="9"/>
        <v/>
      </c>
      <c r="H284" s="86" t="str">
        <f ca="1">IF(OR(MOD(ROW(B284)-1,gamesPerRound)=1,B284="",ISNA(MATCH(B284,OFFSET($B$1,1+($A284-1)*gamesPerRound,0):B283,0))),"","duplicate result")</f>
        <v/>
      </c>
    </row>
    <row r="285" spans="1:8" x14ac:dyDescent="0.3">
      <c r="A285" s="29" t="str">
        <f>Pairings!B285</f>
        <v/>
      </c>
      <c r="B285" s="68"/>
      <c r="C285" s="31"/>
      <c r="D285" s="29" t="str">
        <f ca="1">IF($B285&gt;0,VLOOKUP($B285,OFFSET(Pairings!$C$2,($A285-1)*gamesPerRound,0,gamesPerRound,3),2,FALSE),"")</f>
        <v/>
      </c>
      <c r="E285" s="29" t="str">
        <f ca="1">IF($B285&gt;0,VLOOKUP($B285,OFFSET(Pairings!$C$2,($A285-1)*gamesPerRound,0,gamesPerRound,3),3,FALSE),"")</f>
        <v/>
      </c>
      <c r="F285" s="29" t="str">
        <f t="shared" si="8"/>
        <v/>
      </c>
      <c r="G285" s="29" t="str">
        <f t="shared" si="9"/>
        <v/>
      </c>
      <c r="H285" s="86" t="str">
        <f ca="1">IF(OR(MOD(ROW(B285)-1,gamesPerRound)=1,B285="",ISNA(MATCH(B285,OFFSET($B$1,1+($A285-1)*gamesPerRound,0):B284,0))),"","duplicate result")</f>
        <v/>
      </c>
    </row>
    <row r="286" spans="1:8" x14ac:dyDescent="0.3">
      <c r="A286" s="29" t="str">
        <f>Pairings!B286</f>
        <v/>
      </c>
      <c r="B286" s="68"/>
      <c r="C286" s="31"/>
      <c r="D286" s="29" t="str">
        <f ca="1">IF($B286&gt;0,VLOOKUP($B286,OFFSET(Pairings!$C$2,($A286-1)*gamesPerRound,0,gamesPerRound,3),2,FALSE),"")</f>
        <v/>
      </c>
      <c r="E286" s="29" t="str">
        <f ca="1">IF($B286&gt;0,VLOOKUP($B286,OFFSET(Pairings!$C$2,($A286-1)*gamesPerRound,0,gamesPerRound,3),3,FALSE),"")</f>
        <v/>
      </c>
      <c r="F286" s="29" t="str">
        <f t="shared" si="8"/>
        <v/>
      </c>
      <c r="G286" s="29" t="str">
        <f t="shared" si="9"/>
        <v/>
      </c>
      <c r="H286" s="86" t="str">
        <f ca="1">IF(OR(MOD(ROW(B286)-1,gamesPerRound)=1,B286="",ISNA(MATCH(B286,OFFSET($B$1,1+($A286-1)*gamesPerRound,0):B285,0))),"","duplicate result")</f>
        <v/>
      </c>
    </row>
    <row r="287" spans="1:8" x14ac:dyDescent="0.3">
      <c r="A287" s="29" t="str">
        <f>Pairings!B287</f>
        <v/>
      </c>
      <c r="B287" s="68"/>
      <c r="C287" s="31"/>
      <c r="D287" s="29" t="str">
        <f ca="1">IF($B287&gt;0,VLOOKUP($B287,OFFSET(Pairings!$C$2,($A287-1)*gamesPerRound,0,gamesPerRound,3),2,FALSE),"")</f>
        <v/>
      </c>
      <c r="E287" s="29" t="str">
        <f ca="1">IF($B287&gt;0,VLOOKUP($B287,OFFSET(Pairings!$C$2,($A287-1)*gamesPerRound,0,gamesPerRound,3),3,FALSE),"")</f>
        <v/>
      </c>
      <c r="F287" s="29" t="str">
        <f t="shared" si="8"/>
        <v/>
      </c>
      <c r="G287" s="29" t="str">
        <f t="shared" si="9"/>
        <v/>
      </c>
      <c r="H287" s="86" t="str">
        <f ca="1">IF(OR(MOD(ROW(B287)-1,gamesPerRound)=1,B287="",ISNA(MATCH(B287,OFFSET($B$1,1+($A287-1)*gamesPerRound,0):B286,0))),"","duplicate result")</f>
        <v/>
      </c>
    </row>
    <row r="288" spans="1:8" x14ac:dyDescent="0.3">
      <c r="A288" s="29" t="str">
        <f>Pairings!B288</f>
        <v/>
      </c>
      <c r="B288" s="68"/>
      <c r="C288" s="31"/>
      <c r="D288" s="29" t="str">
        <f ca="1">IF($B288&gt;0,VLOOKUP($B288,OFFSET(Pairings!$C$2,($A288-1)*gamesPerRound,0,gamesPerRound,3),2,FALSE),"")</f>
        <v/>
      </c>
      <c r="E288" s="29" t="str">
        <f ca="1">IF($B288&gt;0,VLOOKUP($B288,OFFSET(Pairings!$C$2,($A288-1)*gamesPerRound,0,gamesPerRound,3),3,FALSE),"")</f>
        <v/>
      </c>
      <c r="F288" s="29" t="str">
        <f t="shared" si="8"/>
        <v/>
      </c>
      <c r="G288" s="29" t="str">
        <f t="shared" si="9"/>
        <v/>
      </c>
      <c r="H288" s="86" t="str">
        <f ca="1">IF(OR(MOD(ROW(B288)-1,gamesPerRound)=1,B288="",ISNA(MATCH(B288,OFFSET($B$1,1+($A288-1)*gamesPerRound,0):B287,0))),"","duplicate result")</f>
        <v/>
      </c>
    </row>
    <row r="289" spans="1:8" x14ac:dyDescent="0.3">
      <c r="A289" s="29" t="str">
        <f>Pairings!B289</f>
        <v/>
      </c>
      <c r="B289" s="68"/>
      <c r="C289" s="31"/>
      <c r="D289" s="29" t="str">
        <f ca="1">IF($B289&gt;0,VLOOKUP($B289,OFFSET(Pairings!$C$2,($A289-1)*gamesPerRound,0,gamesPerRound,3),2,FALSE),"")</f>
        <v/>
      </c>
      <c r="E289" s="29" t="str">
        <f ca="1">IF($B289&gt;0,VLOOKUP($B289,OFFSET(Pairings!$C$2,($A289-1)*gamesPerRound,0,gamesPerRound,3),3,FALSE),"")</f>
        <v/>
      </c>
      <c r="F289" s="29" t="str">
        <f t="shared" si="8"/>
        <v/>
      </c>
      <c r="G289" s="29" t="str">
        <f t="shared" si="9"/>
        <v/>
      </c>
      <c r="H289" s="86" t="str">
        <f ca="1">IF(OR(MOD(ROW(B289)-1,gamesPerRound)=1,B289="",ISNA(MATCH(B289,OFFSET($B$1,1+($A289-1)*gamesPerRound,0):B288,0))),"","duplicate result")</f>
        <v/>
      </c>
    </row>
    <row r="290" spans="1:8" x14ac:dyDescent="0.3">
      <c r="A290" s="29" t="str">
        <f>Pairings!B290</f>
        <v/>
      </c>
      <c r="B290" s="68"/>
      <c r="C290" s="31"/>
      <c r="D290" s="29" t="str">
        <f ca="1">IF($B290&gt;0,VLOOKUP($B290,OFFSET(Pairings!$C$2,($A290-1)*gamesPerRound,0,gamesPerRound,3),2,FALSE),"")</f>
        <v/>
      </c>
      <c r="E290" s="29" t="str">
        <f ca="1">IF($B290&gt;0,VLOOKUP($B290,OFFSET(Pairings!$C$2,($A290-1)*gamesPerRound,0,gamesPerRound,3),3,FALSE),"")</f>
        <v/>
      </c>
      <c r="F290" s="29" t="str">
        <f t="shared" si="8"/>
        <v/>
      </c>
      <c r="G290" s="29" t="str">
        <f t="shared" si="9"/>
        <v/>
      </c>
      <c r="H290" s="86" t="str">
        <f ca="1">IF(OR(MOD(ROW(B290)-1,gamesPerRound)=1,B290="",ISNA(MATCH(B290,OFFSET($B$1,1+($A290-1)*gamesPerRound,0):B289,0))),"","duplicate result")</f>
        <v/>
      </c>
    </row>
    <row r="291" spans="1:8" x14ac:dyDescent="0.3">
      <c r="A291" s="29" t="str">
        <f>Pairings!B291</f>
        <v/>
      </c>
      <c r="B291" s="68"/>
      <c r="C291" s="31"/>
      <c r="D291" s="29" t="str">
        <f ca="1">IF($B291&gt;0,VLOOKUP($B291,OFFSET(Pairings!$C$2,($A291-1)*gamesPerRound,0,gamesPerRound,3),2,FALSE),"")</f>
        <v/>
      </c>
      <c r="E291" s="29" t="str">
        <f ca="1">IF($B291&gt;0,VLOOKUP($B291,OFFSET(Pairings!$C$2,($A291-1)*gamesPerRound,0,gamesPerRound,3),3,FALSE),"")</f>
        <v/>
      </c>
      <c r="F291" s="29" t="str">
        <f t="shared" si="8"/>
        <v/>
      </c>
      <c r="G291" s="29" t="str">
        <f t="shared" si="9"/>
        <v/>
      </c>
      <c r="H291" s="86" t="str">
        <f ca="1">IF(OR(MOD(ROW(B291)-1,gamesPerRound)=1,B291="",ISNA(MATCH(B291,OFFSET($B$1,1+($A291-1)*gamesPerRound,0):B290,0))),"","duplicate result")</f>
        <v/>
      </c>
    </row>
    <row r="292" spans="1:8" x14ac:dyDescent="0.3">
      <c r="A292" s="29" t="str">
        <f>Pairings!B292</f>
        <v/>
      </c>
      <c r="B292" s="68"/>
      <c r="C292" s="31"/>
      <c r="D292" s="29" t="str">
        <f ca="1">IF($B292&gt;0,VLOOKUP($B292,OFFSET(Pairings!$C$2,($A292-1)*gamesPerRound,0,gamesPerRound,3),2,FALSE),"")</f>
        <v/>
      </c>
      <c r="E292" s="29" t="str">
        <f ca="1">IF($B292&gt;0,VLOOKUP($B292,OFFSET(Pairings!$C$2,($A292-1)*gamesPerRound,0,gamesPerRound,3),3,FALSE),"")</f>
        <v/>
      </c>
      <c r="F292" s="29" t="str">
        <f t="shared" si="8"/>
        <v/>
      </c>
      <c r="G292" s="29" t="str">
        <f t="shared" si="9"/>
        <v/>
      </c>
      <c r="H292" s="86" t="str">
        <f ca="1">IF(OR(MOD(ROW(B292)-1,gamesPerRound)=1,B292="",ISNA(MATCH(B292,OFFSET($B$1,1+($A292-1)*gamesPerRound,0):B291,0))),"","duplicate result")</f>
        <v/>
      </c>
    </row>
    <row r="293" spans="1:8" x14ac:dyDescent="0.3">
      <c r="A293" s="29" t="str">
        <f>Pairings!B293</f>
        <v/>
      </c>
      <c r="B293" s="68"/>
      <c r="C293" s="31"/>
      <c r="D293" s="29" t="str">
        <f ca="1">IF($B293&gt;0,VLOOKUP($B293,OFFSET(Pairings!$C$2,($A293-1)*gamesPerRound,0,gamesPerRound,3),2,FALSE),"")</f>
        <v/>
      </c>
      <c r="E293" s="29" t="str">
        <f ca="1">IF($B293&gt;0,VLOOKUP($B293,OFFSET(Pairings!$C$2,($A293-1)*gamesPerRound,0,gamesPerRound,3),3,FALSE),"")</f>
        <v/>
      </c>
      <c r="F293" s="29" t="str">
        <f t="shared" si="8"/>
        <v/>
      </c>
      <c r="G293" s="29" t="str">
        <f t="shared" si="9"/>
        <v/>
      </c>
      <c r="H293" s="86" t="str">
        <f ca="1">IF(OR(MOD(ROW(B293)-1,gamesPerRound)=1,B293="",ISNA(MATCH(B293,OFFSET($B$1,1+($A293-1)*gamesPerRound,0):B292,0))),"","duplicate result")</f>
        <v/>
      </c>
    </row>
    <row r="294" spans="1:8" x14ac:dyDescent="0.3">
      <c r="A294" s="29" t="str">
        <f>Pairings!B294</f>
        <v/>
      </c>
      <c r="B294" s="68"/>
      <c r="C294" s="31"/>
      <c r="D294" s="29" t="str">
        <f ca="1">IF($B294&gt;0,VLOOKUP($B294,OFFSET(Pairings!$C$2,($A294-1)*gamesPerRound,0,gamesPerRound,3),2,FALSE),"")</f>
        <v/>
      </c>
      <c r="E294" s="29" t="str">
        <f ca="1">IF($B294&gt;0,VLOOKUP($B294,OFFSET(Pairings!$C$2,($A294-1)*gamesPerRound,0,gamesPerRound,3),3,FALSE),"")</f>
        <v/>
      </c>
      <c r="F294" s="29" t="str">
        <f t="shared" si="8"/>
        <v/>
      </c>
      <c r="G294" s="29" t="str">
        <f t="shared" si="9"/>
        <v/>
      </c>
      <c r="H294" s="86" t="str">
        <f ca="1">IF(OR(MOD(ROW(B294)-1,gamesPerRound)=1,B294="",ISNA(MATCH(B294,OFFSET($B$1,1+($A294-1)*gamesPerRound,0):B293,0))),"","duplicate result")</f>
        <v/>
      </c>
    </row>
    <row r="295" spans="1:8" x14ac:dyDescent="0.3">
      <c r="A295" s="29" t="str">
        <f>Pairings!B295</f>
        <v/>
      </c>
      <c r="B295" s="68"/>
      <c r="C295" s="31"/>
      <c r="D295" s="29" t="str">
        <f ca="1">IF($B295&gt;0,VLOOKUP($B295,OFFSET(Pairings!$C$2,($A295-1)*gamesPerRound,0,gamesPerRound,3),2,FALSE),"")</f>
        <v/>
      </c>
      <c r="E295" s="29" t="str">
        <f ca="1">IF($B295&gt;0,VLOOKUP($B295,OFFSET(Pairings!$C$2,($A295-1)*gamesPerRound,0,gamesPerRound,3),3,FALSE),"")</f>
        <v/>
      </c>
      <c r="F295" s="29" t="str">
        <f t="shared" si="8"/>
        <v/>
      </c>
      <c r="G295" s="29" t="str">
        <f t="shared" si="9"/>
        <v/>
      </c>
      <c r="H295" s="86" t="str">
        <f ca="1">IF(OR(MOD(ROW(B295)-1,gamesPerRound)=1,B295="",ISNA(MATCH(B295,OFFSET($B$1,1+($A295-1)*gamesPerRound,0):B294,0))),"","duplicate result")</f>
        <v/>
      </c>
    </row>
    <row r="296" spans="1:8" x14ac:dyDescent="0.3">
      <c r="A296" s="29" t="str">
        <f>Pairings!B296</f>
        <v/>
      </c>
      <c r="B296" s="68"/>
      <c r="C296" s="31"/>
      <c r="D296" s="29" t="str">
        <f ca="1">IF($B296&gt;0,VLOOKUP($B296,OFFSET(Pairings!$C$2,($A296-1)*gamesPerRound,0,gamesPerRound,3),2,FALSE),"")</f>
        <v/>
      </c>
      <c r="E296" s="29" t="str">
        <f ca="1">IF($B296&gt;0,VLOOKUP($B296,OFFSET(Pairings!$C$2,($A296-1)*gamesPerRound,0,gamesPerRound,3),3,FALSE),"")</f>
        <v/>
      </c>
      <c r="F296" s="29" t="str">
        <f t="shared" si="8"/>
        <v/>
      </c>
      <c r="G296" s="29" t="str">
        <f t="shared" si="9"/>
        <v/>
      </c>
      <c r="H296" s="86" t="str">
        <f ca="1">IF(OR(MOD(ROW(B296)-1,gamesPerRound)=1,B296="",ISNA(MATCH(B296,OFFSET($B$1,1+($A296-1)*gamesPerRound,0):B295,0))),"","duplicate result")</f>
        <v/>
      </c>
    </row>
    <row r="297" spans="1:8" x14ac:dyDescent="0.3">
      <c r="A297" s="29" t="str">
        <f>Pairings!B297</f>
        <v/>
      </c>
      <c r="B297" s="68"/>
      <c r="C297" s="31"/>
      <c r="D297" s="29" t="str">
        <f ca="1">IF($B297&gt;0,VLOOKUP($B297,OFFSET(Pairings!$C$2,($A297-1)*gamesPerRound,0,gamesPerRound,3),2,FALSE),"")</f>
        <v/>
      </c>
      <c r="E297" s="29" t="str">
        <f ca="1">IF($B297&gt;0,VLOOKUP($B297,OFFSET(Pairings!$C$2,($A297-1)*gamesPerRound,0,gamesPerRound,3),3,FALSE),"")</f>
        <v/>
      </c>
      <c r="F297" s="29" t="str">
        <f t="shared" si="8"/>
        <v/>
      </c>
      <c r="G297" s="29" t="str">
        <f t="shared" si="9"/>
        <v/>
      </c>
      <c r="H297" s="86" t="str">
        <f ca="1">IF(OR(MOD(ROW(B297)-1,gamesPerRound)=1,B297="",ISNA(MATCH(B297,OFFSET($B$1,1+($A297-1)*gamesPerRound,0):B296,0))),"","duplicate result")</f>
        <v/>
      </c>
    </row>
    <row r="298" spans="1:8" x14ac:dyDescent="0.3">
      <c r="A298" s="29" t="str">
        <f>Pairings!B298</f>
        <v/>
      </c>
      <c r="B298" s="68"/>
      <c r="C298" s="31"/>
      <c r="D298" s="29" t="str">
        <f ca="1">IF($B298&gt;0,VLOOKUP($B298,OFFSET(Pairings!$C$2,($A298-1)*gamesPerRound,0,gamesPerRound,3),2,FALSE),"")</f>
        <v/>
      </c>
      <c r="E298" s="29" t="str">
        <f ca="1">IF($B298&gt;0,VLOOKUP($B298,OFFSET(Pairings!$C$2,($A298-1)*gamesPerRound,0,gamesPerRound,3),3,FALSE),"")</f>
        <v/>
      </c>
      <c r="F298" s="29" t="str">
        <f t="shared" si="8"/>
        <v/>
      </c>
      <c r="G298" s="29" t="str">
        <f t="shared" si="9"/>
        <v/>
      </c>
      <c r="H298" s="86" t="str">
        <f ca="1">IF(OR(MOD(ROW(B298)-1,gamesPerRound)=1,B298="",ISNA(MATCH(B298,OFFSET($B$1,1+($A298-1)*gamesPerRound,0):B297,0))),"","duplicate result")</f>
        <v/>
      </c>
    </row>
    <row r="299" spans="1:8" x14ac:dyDescent="0.3">
      <c r="A299" s="29" t="str">
        <f>Pairings!B299</f>
        <v/>
      </c>
      <c r="B299" s="68"/>
      <c r="C299" s="31"/>
      <c r="D299" s="29" t="str">
        <f ca="1">IF($B299&gt;0,VLOOKUP($B299,OFFSET(Pairings!$C$2,($A299-1)*gamesPerRound,0,gamesPerRound,3),2,FALSE),"")</f>
        <v/>
      </c>
      <c r="E299" s="29" t="str">
        <f ca="1">IF($B299&gt;0,VLOOKUP($B299,OFFSET(Pairings!$C$2,($A299-1)*gamesPerRound,0,gamesPerRound,3),3,FALSE),"")</f>
        <v/>
      </c>
      <c r="F299" s="29" t="str">
        <f t="shared" si="8"/>
        <v/>
      </c>
      <c r="G299" s="29" t="str">
        <f t="shared" si="9"/>
        <v/>
      </c>
      <c r="H299" s="86" t="str">
        <f ca="1">IF(OR(MOD(ROW(B299)-1,gamesPerRound)=1,B299="",ISNA(MATCH(B299,OFFSET($B$1,1+($A299-1)*gamesPerRound,0):B298,0))),"","duplicate result")</f>
        <v/>
      </c>
    </row>
    <row r="300" spans="1:8" x14ac:dyDescent="0.3">
      <c r="A300" s="29" t="str">
        <f>Pairings!B300</f>
        <v/>
      </c>
      <c r="B300" s="68"/>
      <c r="C300" s="31"/>
      <c r="D300" s="29" t="str">
        <f ca="1">IF($B300&gt;0,VLOOKUP($B300,OFFSET(Pairings!$C$2,($A300-1)*gamesPerRound,0,gamesPerRound,3),2,FALSE),"")</f>
        <v/>
      </c>
      <c r="E300" s="29" t="str">
        <f ca="1">IF($B300&gt;0,VLOOKUP($B300,OFFSET(Pairings!$C$2,($A300-1)*gamesPerRound,0,gamesPerRound,3),3,FALSE),"")</f>
        <v/>
      </c>
      <c r="F300" s="29" t="str">
        <f t="shared" si="8"/>
        <v/>
      </c>
      <c r="G300" s="29" t="str">
        <f t="shared" si="9"/>
        <v/>
      </c>
      <c r="H300" s="86" t="str">
        <f ca="1">IF(OR(MOD(ROW(B300)-1,gamesPerRound)=1,B300="",ISNA(MATCH(B300,OFFSET($B$1,1+($A300-1)*gamesPerRound,0):B299,0))),"","duplicate result")</f>
        <v/>
      </c>
    </row>
    <row r="301" spans="1:8" x14ac:dyDescent="0.3">
      <c r="A301" s="29" t="str">
        <f>Pairings!B301</f>
        <v/>
      </c>
      <c r="B301" s="68"/>
      <c r="C301" s="31"/>
      <c r="D301" s="29" t="str">
        <f ca="1">IF($B301&gt;0,VLOOKUP($B301,OFFSET(Pairings!$C$2,($A301-1)*gamesPerRound,0,gamesPerRound,3),2,FALSE),"")</f>
        <v/>
      </c>
      <c r="E301" s="29" t="str">
        <f ca="1">IF($B301&gt;0,VLOOKUP($B301,OFFSET(Pairings!$C$2,($A301-1)*gamesPerRound,0,gamesPerRound,3),3,FALSE),"")</f>
        <v/>
      </c>
      <c r="F301" s="29" t="str">
        <f t="shared" si="8"/>
        <v/>
      </c>
      <c r="G301" s="29" t="str">
        <f t="shared" si="9"/>
        <v/>
      </c>
      <c r="H301" s="86" t="str">
        <f ca="1">IF(OR(MOD(ROW(B301)-1,gamesPerRound)=1,B301="",ISNA(MATCH(B301,OFFSET($B$1,1+($A301-1)*gamesPerRound,0):B300,0))),"","duplicate result")</f>
        <v/>
      </c>
    </row>
    <row r="302" spans="1:8" x14ac:dyDescent="0.3">
      <c r="A302" s="29" t="str">
        <f>Pairings!B302</f>
        <v/>
      </c>
      <c r="B302" s="68"/>
      <c r="C302" s="31"/>
      <c r="D302" s="29" t="str">
        <f ca="1">IF($B302&gt;0,VLOOKUP($B302,OFFSET(Pairings!$C$2,($A302-1)*gamesPerRound,0,gamesPerRound,3),2,FALSE),"")</f>
        <v/>
      </c>
      <c r="E302" s="29" t="str">
        <f ca="1">IF($B302&gt;0,VLOOKUP($B302,OFFSET(Pairings!$C$2,($A302-1)*gamesPerRound,0,gamesPerRound,3),3,FALSE),"")</f>
        <v/>
      </c>
      <c r="F302" s="29" t="str">
        <f t="shared" si="8"/>
        <v/>
      </c>
      <c r="G302" s="29" t="str">
        <f t="shared" si="9"/>
        <v/>
      </c>
      <c r="H302" s="86" t="str">
        <f ca="1">IF(OR(MOD(ROW(B302)-1,gamesPerRound)=1,B302="",ISNA(MATCH(B302,OFFSET($B$1,1+($A302-1)*gamesPerRound,0):B301,0))),"","duplicate result")</f>
        <v/>
      </c>
    </row>
    <row r="303" spans="1:8" x14ac:dyDescent="0.3">
      <c r="A303" s="29" t="str">
        <f>Pairings!B303</f>
        <v/>
      </c>
      <c r="B303" s="68"/>
      <c r="C303" s="31"/>
      <c r="D303" s="29" t="str">
        <f ca="1">IF($B303&gt;0,VLOOKUP($B303,OFFSET(Pairings!$C$2,($A303-1)*gamesPerRound,0,gamesPerRound,3),2,FALSE),"")</f>
        <v/>
      </c>
      <c r="E303" s="29" t="str">
        <f ca="1">IF($B303&gt;0,VLOOKUP($B303,OFFSET(Pairings!$C$2,($A303-1)*gamesPerRound,0,gamesPerRound,3),3,FALSE),"")</f>
        <v/>
      </c>
      <c r="F303" s="29" t="str">
        <f t="shared" si="8"/>
        <v/>
      </c>
      <c r="G303" s="29" t="str">
        <f t="shared" si="9"/>
        <v/>
      </c>
      <c r="H303" s="86" t="str">
        <f ca="1">IF(OR(MOD(ROW(B303)-1,gamesPerRound)=1,B303="",ISNA(MATCH(B303,OFFSET($B$1,1+($A303-1)*gamesPerRound,0):B302,0))),"","duplicate result")</f>
        <v/>
      </c>
    </row>
    <row r="304" spans="1:8" x14ac:dyDescent="0.3">
      <c r="A304" s="29" t="str">
        <f>Pairings!B304</f>
        <v/>
      </c>
      <c r="B304" s="68"/>
      <c r="C304" s="31"/>
      <c r="D304" s="29" t="str">
        <f ca="1">IF($B304&gt;0,VLOOKUP($B304,OFFSET(Pairings!$C$2,($A304-1)*gamesPerRound,0,gamesPerRound,3),2,FALSE),"")</f>
        <v/>
      </c>
      <c r="E304" s="29" t="str">
        <f ca="1">IF($B304&gt;0,VLOOKUP($B304,OFFSET(Pairings!$C$2,($A304-1)*gamesPerRound,0,gamesPerRound,3),3,FALSE),"")</f>
        <v/>
      </c>
      <c r="F304" s="29" t="str">
        <f t="shared" si="8"/>
        <v/>
      </c>
      <c r="G304" s="29" t="str">
        <f t="shared" si="9"/>
        <v/>
      </c>
      <c r="H304" s="86" t="str">
        <f ca="1">IF(OR(MOD(ROW(B304)-1,gamesPerRound)=1,B304="",ISNA(MATCH(B304,OFFSET($B$1,1+($A304-1)*gamesPerRound,0):B303,0))),"","duplicate result")</f>
        <v/>
      </c>
    </row>
    <row r="305" spans="1:8" x14ac:dyDescent="0.3">
      <c r="A305" s="29" t="str">
        <f>Pairings!B305</f>
        <v/>
      </c>
      <c r="B305" s="68"/>
      <c r="C305" s="31"/>
      <c r="D305" s="29" t="str">
        <f ca="1">IF($B305&gt;0,VLOOKUP($B305,OFFSET(Pairings!$C$2,($A305-1)*gamesPerRound,0,gamesPerRound,3),2,FALSE),"")</f>
        <v/>
      </c>
      <c r="E305" s="29" t="str">
        <f ca="1">IF($B305&gt;0,VLOOKUP($B305,OFFSET(Pairings!$C$2,($A305-1)*gamesPerRound,0,gamesPerRound,3),3,FALSE),"")</f>
        <v/>
      </c>
      <c r="F305" s="29" t="str">
        <f t="shared" si="8"/>
        <v/>
      </c>
      <c r="G305" s="29" t="str">
        <f t="shared" si="9"/>
        <v/>
      </c>
      <c r="H305" s="86" t="str">
        <f ca="1">IF(OR(MOD(ROW(B305)-1,gamesPerRound)=1,B305="",ISNA(MATCH(B305,OFFSET($B$1,1+($A305-1)*gamesPerRound,0):B304,0))),"","duplicate result")</f>
        <v/>
      </c>
    </row>
    <row r="306" spans="1:8" x14ac:dyDescent="0.3">
      <c r="A306" s="29" t="str">
        <f>Pairings!B306</f>
        <v/>
      </c>
      <c r="B306" s="68"/>
      <c r="C306" s="31"/>
      <c r="D306" s="29" t="str">
        <f ca="1">IF($B306&gt;0,VLOOKUP($B306,OFFSET(Pairings!$C$2,($A306-1)*gamesPerRound,0,gamesPerRound,3),2,FALSE),"")</f>
        <v/>
      </c>
      <c r="E306" s="29" t="str">
        <f ca="1">IF($B306&gt;0,VLOOKUP($B306,OFFSET(Pairings!$C$2,($A306-1)*gamesPerRound,0,gamesPerRound,3),3,FALSE),"")</f>
        <v/>
      </c>
      <c r="F306" s="29" t="str">
        <f t="shared" si="8"/>
        <v/>
      </c>
      <c r="G306" s="29" t="str">
        <f t="shared" si="9"/>
        <v/>
      </c>
      <c r="H306" s="86" t="str">
        <f ca="1">IF(OR(MOD(ROW(B306)-1,gamesPerRound)=1,B306="",ISNA(MATCH(B306,OFFSET($B$1,1+($A306-1)*gamesPerRound,0):B305,0))),"","duplicate result")</f>
        <v/>
      </c>
    </row>
    <row r="307" spans="1:8" x14ac:dyDescent="0.3">
      <c r="A307" s="29" t="str">
        <f>Pairings!B307</f>
        <v/>
      </c>
      <c r="B307" s="68"/>
      <c r="C307" s="31"/>
      <c r="D307" s="29" t="str">
        <f ca="1">IF($B307&gt;0,VLOOKUP($B307,OFFSET(Pairings!$C$2,($A307-1)*gamesPerRound,0,gamesPerRound,3),2,FALSE),"")</f>
        <v/>
      </c>
      <c r="E307" s="29" t="str">
        <f ca="1">IF($B307&gt;0,VLOOKUP($B307,OFFSET(Pairings!$C$2,($A307-1)*gamesPerRound,0,gamesPerRound,3),3,FALSE),"")</f>
        <v/>
      </c>
      <c r="F307" s="29" t="str">
        <f t="shared" si="8"/>
        <v/>
      </c>
      <c r="G307" s="29" t="str">
        <f t="shared" si="9"/>
        <v/>
      </c>
      <c r="H307" s="86" t="str">
        <f ca="1">IF(OR(MOD(ROW(B307)-1,gamesPerRound)=1,B307="",ISNA(MATCH(B307,OFFSET($B$1,1+($A307-1)*gamesPerRound,0):B306,0))),"","duplicate result")</f>
        <v/>
      </c>
    </row>
    <row r="308" spans="1:8" x14ac:dyDescent="0.3">
      <c r="A308" s="29" t="str">
        <f>Pairings!B308</f>
        <v/>
      </c>
      <c r="B308" s="68"/>
      <c r="C308" s="31"/>
      <c r="D308" s="29" t="str">
        <f ca="1">IF($B308&gt;0,VLOOKUP($B308,OFFSET(Pairings!$C$2,($A308-1)*gamesPerRound,0,gamesPerRound,3),2,FALSE),"")</f>
        <v/>
      </c>
      <c r="E308" s="29" t="str">
        <f ca="1">IF($B308&gt;0,VLOOKUP($B308,OFFSET(Pairings!$C$2,($A308-1)*gamesPerRound,0,gamesPerRound,3),3,FALSE),"")</f>
        <v/>
      </c>
      <c r="F308" s="29" t="str">
        <f t="shared" si="8"/>
        <v/>
      </c>
      <c r="G308" s="29" t="str">
        <f t="shared" si="9"/>
        <v/>
      </c>
      <c r="H308" s="86" t="str">
        <f ca="1">IF(OR(MOD(ROW(B308)-1,gamesPerRound)=1,B308="",ISNA(MATCH(B308,OFFSET($B$1,1+($A308-1)*gamesPerRound,0):B307,0))),"","duplicate result")</f>
        <v/>
      </c>
    </row>
    <row r="309" spans="1:8" x14ac:dyDescent="0.3">
      <c r="A309" s="29" t="str">
        <f>Pairings!B309</f>
        <v/>
      </c>
      <c r="B309" s="68"/>
      <c r="C309" s="31"/>
      <c r="D309" s="29" t="str">
        <f ca="1">IF($B309&gt;0,VLOOKUP($B309,OFFSET(Pairings!$C$2,($A309-1)*gamesPerRound,0,gamesPerRound,3),2,FALSE),"")</f>
        <v/>
      </c>
      <c r="E309" s="29" t="str">
        <f ca="1">IF($B309&gt;0,VLOOKUP($B309,OFFSET(Pairings!$C$2,($A309-1)*gamesPerRound,0,gamesPerRound,3),3,FALSE),"")</f>
        <v/>
      </c>
      <c r="F309" s="29" t="str">
        <f t="shared" si="8"/>
        <v/>
      </c>
      <c r="G309" s="29" t="str">
        <f t="shared" si="9"/>
        <v/>
      </c>
      <c r="H309" s="86" t="str">
        <f ca="1">IF(OR(MOD(ROW(B309)-1,gamesPerRound)=1,B309="",ISNA(MATCH(B309,OFFSET($B$1,1+($A309-1)*gamesPerRound,0):B308,0))),"","duplicate result")</f>
        <v/>
      </c>
    </row>
    <row r="310" spans="1:8" x14ac:dyDescent="0.3">
      <c r="A310" s="29" t="str">
        <f>Pairings!B310</f>
        <v/>
      </c>
      <c r="B310" s="68"/>
      <c r="C310" s="31"/>
      <c r="D310" s="29" t="str">
        <f ca="1">IF($B310&gt;0,VLOOKUP($B310,OFFSET(Pairings!$C$2,($A310-1)*gamesPerRound,0,gamesPerRound,3),2,FALSE),"")</f>
        <v/>
      </c>
      <c r="E310" s="29" t="str">
        <f ca="1">IF($B310&gt;0,VLOOKUP($B310,OFFSET(Pairings!$C$2,($A310-1)*gamesPerRound,0,gamesPerRound,3),3,FALSE),"")</f>
        <v/>
      </c>
      <c r="F310" s="29" t="str">
        <f t="shared" si="8"/>
        <v/>
      </c>
      <c r="G310" s="29" t="str">
        <f t="shared" si="9"/>
        <v/>
      </c>
      <c r="H310" s="86" t="str">
        <f ca="1">IF(OR(MOD(ROW(B310)-1,gamesPerRound)=1,B310="",ISNA(MATCH(B310,OFFSET($B$1,1+($A310-1)*gamesPerRound,0):B309,0))),"","duplicate result")</f>
        <v/>
      </c>
    </row>
    <row r="311" spans="1:8" x14ac:dyDescent="0.3">
      <c r="A311" s="29" t="str">
        <f>Pairings!B311</f>
        <v/>
      </c>
      <c r="B311" s="68"/>
      <c r="C311" s="31"/>
      <c r="D311" s="29" t="str">
        <f ca="1">IF($B311&gt;0,VLOOKUP($B311,OFFSET(Pairings!$C$2,($A311-1)*gamesPerRound,0,gamesPerRound,3),2,FALSE),"")</f>
        <v/>
      </c>
      <c r="E311" s="29" t="str">
        <f ca="1">IF($B311&gt;0,VLOOKUP($B311,OFFSET(Pairings!$C$2,($A311-1)*gamesPerRound,0,gamesPerRound,3),3,FALSE),"")</f>
        <v/>
      </c>
      <c r="F311" s="29" t="str">
        <f t="shared" si="8"/>
        <v/>
      </c>
      <c r="G311" s="29" t="str">
        <f t="shared" si="9"/>
        <v/>
      </c>
      <c r="H311" s="86" t="str">
        <f ca="1">IF(OR(MOD(ROW(B311)-1,gamesPerRound)=1,B311="",ISNA(MATCH(B311,OFFSET($B$1,1+($A311-1)*gamesPerRound,0):B310,0))),"","duplicate result")</f>
        <v/>
      </c>
    </row>
    <row r="312" spans="1:8" x14ac:dyDescent="0.3">
      <c r="A312" s="29" t="str">
        <f>Pairings!B312</f>
        <v/>
      </c>
      <c r="B312" s="68"/>
      <c r="C312" s="31"/>
      <c r="D312" s="29" t="str">
        <f ca="1">IF($B312&gt;0,VLOOKUP($B312,OFFSET(Pairings!$C$2,($A312-1)*gamesPerRound,0,gamesPerRound,3),2,FALSE),"")</f>
        <v/>
      </c>
      <c r="E312" s="29" t="str">
        <f ca="1">IF($B312&gt;0,VLOOKUP($B312,OFFSET(Pairings!$C$2,($A312-1)*gamesPerRound,0,gamesPerRound,3),3,FALSE),"")</f>
        <v/>
      </c>
      <c r="F312" s="29" t="str">
        <f t="shared" si="8"/>
        <v/>
      </c>
      <c r="G312" s="29" t="str">
        <f t="shared" si="9"/>
        <v/>
      </c>
      <c r="H312" s="86" t="str">
        <f ca="1">IF(OR(MOD(ROW(B312)-1,gamesPerRound)=1,B312="",ISNA(MATCH(B312,OFFSET($B$1,1+($A312-1)*gamesPerRound,0):B311,0))),"","duplicate result")</f>
        <v/>
      </c>
    </row>
    <row r="313" spans="1:8" x14ac:dyDescent="0.3">
      <c r="A313" s="29" t="str">
        <f>Pairings!B313</f>
        <v/>
      </c>
      <c r="B313" s="68"/>
      <c r="C313" s="31"/>
      <c r="D313" s="29" t="str">
        <f ca="1">IF($B313&gt;0,VLOOKUP($B313,OFFSET(Pairings!$C$2,($A313-1)*gamesPerRound,0,gamesPerRound,3),2,FALSE),"")</f>
        <v/>
      </c>
      <c r="E313" s="29" t="str">
        <f ca="1">IF($B313&gt;0,VLOOKUP($B313,OFFSET(Pairings!$C$2,($A313-1)*gamesPerRound,0,gamesPerRound,3),3,FALSE),"")</f>
        <v/>
      </c>
      <c r="F313" s="29" t="str">
        <f t="shared" si="8"/>
        <v/>
      </c>
      <c r="G313" s="29" t="str">
        <f t="shared" si="9"/>
        <v/>
      </c>
      <c r="H313" s="86" t="str">
        <f ca="1">IF(OR(MOD(ROW(B313)-1,gamesPerRound)=1,B313="",ISNA(MATCH(B313,OFFSET($B$1,1+($A313-1)*gamesPerRound,0):B312,0))),"","duplicate result")</f>
        <v/>
      </c>
    </row>
    <row r="314" spans="1:8" x14ac:dyDescent="0.3">
      <c r="A314" s="29" t="str">
        <f>Pairings!B314</f>
        <v/>
      </c>
      <c r="B314" s="68"/>
      <c r="C314" s="31"/>
      <c r="D314" s="29" t="str">
        <f ca="1">IF($B314&gt;0,VLOOKUP($B314,OFFSET(Pairings!$C$2,($A314-1)*gamesPerRound,0,gamesPerRound,3),2,FALSE),"")</f>
        <v/>
      </c>
      <c r="E314" s="29" t="str">
        <f ca="1">IF($B314&gt;0,VLOOKUP($B314,OFFSET(Pairings!$C$2,($A314-1)*gamesPerRound,0,gamesPerRound,3),3,FALSE),"")</f>
        <v/>
      </c>
      <c r="F314" s="29" t="str">
        <f t="shared" si="8"/>
        <v/>
      </c>
      <c r="G314" s="29" t="str">
        <f t="shared" si="9"/>
        <v/>
      </c>
      <c r="H314" s="86" t="str">
        <f ca="1">IF(OR(MOD(ROW(B314)-1,gamesPerRound)=1,B314="",ISNA(MATCH(B314,OFFSET($B$1,1+($A314-1)*gamesPerRound,0):B313,0))),"","duplicate result")</f>
        <v/>
      </c>
    </row>
    <row r="315" spans="1:8" x14ac:dyDescent="0.3">
      <c r="A315" s="29" t="str">
        <f>Pairings!B315</f>
        <v/>
      </c>
      <c r="B315" s="68"/>
      <c r="C315" s="31"/>
      <c r="D315" s="29" t="str">
        <f ca="1">IF($B315&gt;0,VLOOKUP($B315,OFFSET(Pairings!$C$2,($A315-1)*gamesPerRound,0,gamesPerRound,3),2,FALSE),"")</f>
        <v/>
      </c>
      <c r="E315" s="29" t="str">
        <f ca="1">IF($B315&gt;0,VLOOKUP($B315,OFFSET(Pairings!$C$2,($A315-1)*gamesPerRound,0,gamesPerRound,3),3,FALSE),"")</f>
        <v/>
      </c>
      <c r="F315" s="29" t="str">
        <f t="shared" si="8"/>
        <v/>
      </c>
      <c r="G315" s="29" t="str">
        <f t="shared" si="9"/>
        <v/>
      </c>
      <c r="H315" s="86" t="str">
        <f ca="1">IF(OR(MOD(ROW(B315)-1,gamesPerRound)=1,B315="",ISNA(MATCH(B315,OFFSET($B$1,1+($A315-1)*gamesPerRound,0):B314,0))),"","duplicate result")</f>
        <v/>
      </c>
    </row>
    <row r="316" spans="1:8" x14ac:dyDescent="0.3">
      <c r="A316" s="29" t="str">
        <f>Pairings!B316</f>
        <v/>
      </c>
      <c r="B316" s="68"/>
      <c r="C316" s="31"/>
      <c r="D316" s="29" t="str">
        <f ca="1">IF($B316&gt;0,VLOOKUP($B316,OFFSET(Pairings!$C$2,($A316-1)*gamesPerRound,0,gamesPerRound,3),2,FALSE),"")</f>
        <v/>
      </c>
      <c r="E316" s="29" t="str">
        <f ca="1">IF($B316&gt;0,VLOOKUP($B316,OFFSET(Pairings!$C$2,($A316-1)*gamesPerRound,0,gamesPerRound,3),3,FALSE),"")</f>
        <v/>
      </c>
      <c r="F316" s="29" t="str">
        <f t="shared" si="8"/>
        <v/>
      </c>
      <c r="G316" s="29" t="str">
        <f t="shared" si="9"/>
        <v/>
      </c>
      <c r="H316" s="86" t="str">
        <f ca="1">IF(OR(MOD(ROW(B316)-1,gamesPerRound)=1,B316="",ISNA(MATCH(B316,OFFSET($B$1,1+($A316-1)*gamesPerRound,0):B315,0))),"","duplicate result")</f>
        <v/>
      </c>
    </row>
    <row r="317" spans="1:8" x14ac:dyDescent="0.3">
      <c r="A317" s="29" t="str">
        <f>Pairings!B317</f>
        <v/>
      </c>
      <c r="B317" s="68"/>
      <c r="C317" s="31"/>
      <c r="D317" s="29" t="str">
        <f ca="1">IF($B317&gt;0,VLOOKUP($B317,OFFSET(Pairings!$C$2,($A317-1)*gamesPerRound,0,gamesPerRound,3),2,FALSE),"")</f>
        <v/>
      </c>
      <c r="E317" s="29" t="str">
        <f ca="1">IF($B317&gt;0,VLOOKUP($B317,OFFSET(Pairings!$C$2,($A317-1)*gamesPerRound,0,gamesPerRound,3),3,FALSE),"")</f>
        <v/>
      </c>
      <c r="F317" s="29" t="str">
        <f t="shared" si="8"/>
        <v/>
      </c>
      <c r="G317" s="29" t="str">
        <f t="shared" si="9"/>
        <v/>
      </c>
      <c r="H317" s="86" t="str">
        <f ca="1">IF(OR(MOD(ROW(B317)-1,gamesPerRound)=1,B317="",ISNA(MATCH(B317,OFFSET($B$1,1+($A317-1)*gamesPerRound,0):B316,0))),"","duplicate result")</f>
        <v/>
      </c>
    </row>
    <row r="318" spans="1:8" x14ac:dyDescent="0.3">
      <c r="A318" s="29" t="str">
        <f>Pairings!B318</f>
        <v/>
      </c>
      <c r="B318" s="68"/>
      <c r="C318" s="31"/>
      <c r="D318" s="29" t="str">
        <f ca="1">IF($B318&gt;0,VLOOKUP($B318,OFFSET(Pairings!$C$2,($A318-1)*gamesPerRound,0,gamesPerRound,3),2,FALSE),"")</f>
        <v/>
      </c>
      <c r="E318" s="29" t="str">
        <f ca="1">IF($B318&gt;0,VLOOKUP($B318,OFFSET(Pairings!$C$2,($A318-1)*gamesPerRound,0,gamesPerRound,3),3,FALSE),"")</f>
        <v/>
      </c>
      <c r="F318" s="29" t="str">
        <f t="shared" si="8"/>
        <v/>
      </c>
      <c r="G318" s="29" t="str">
        <f t="shared" si="9"/>
        <v/>
      </c>
      <c r="H318" s="86" t="str">
        <f ca="1">IF(OR(MOD(ROW(B318)-1,gamesPerRound)=1,B318="",ISNA(MATCH(B318,OFFSET($B$1,1+($A318-1)*gamesPerRound,0):B317,0))),"","duplicate result")</f>
        <v/>
      </c>
    </row>
    <row r="319" spans="1:8" x14ac:dyDescent="0.3">
      <c r="A319" s="29" t="str">
        <f>Pairings!B319</f>
        <v/>
      </c>
      <c r="B319" s="68"/>
      <c r="C319" s="31"/>
      <c r="D319" s="29" t="str">
        <f ca="1">IF($B319&gt;0,VLOOKUP($B319,OFFSET(Pairings!$C$2,($A319-1)*gamesPerRound,0,gamesPerRound,3),2,FALSE),"")</f>
        <v/>
      </c>
      <c r="E319" s="29" t="str">
        <f ca="1">IF($B319&gt;0,VLOOKUP($B319,OFFSET(Pairings!$C$2,($A319-1)*gamesPerRound,0,gamesPerRound,3),3,FALSE),"")</f>
        <v/>
      </c>
      <c r="F319" s="29" t="str">
        <f t="shared" si="8"/>
        <v/>
      </c>
      <c r="G319" s="29" t="str">
        <f t="shared" si="9"/>
        <v/>
      </c>
      <c r="H319" s="86" t="str">
        <f ca="1">IF(OR(MOD(ROW(B319)-1,gamesPerRound)=1,B319="",ISNA(MATCH(B319,OFFSET($B$1,1+($A319-1)*gamesPerRound,0):B318,0))),"","duplicate result")</f>
        <v/>
      </c>
    </row>
    <row r="320" spans="1:8" x14ac:dyDescent="0.3">
      <c r="A320" s="29" t="str">
        <f>Pairings!B320</f>
        <v/>
      </c>
      <c r="B320" s="68"/>
      <c r="C320" s="31"/>
      <c r="D320" s="29" t="str">
        <f ca="1">IF($B320&gt;0,VLOOKUP($B320,OFFSET(Pairings!$C$2,($A320-1)*gamesPerRound,0,gamesPerRound,3),2,FALSE),"")</f>
        <v/>
      </c>
      <c r="E320" s="29" t="str">
        <f ca="1">IF($B320&gt;0,VLOOKUP($B320,OFFSET(Pairings!$C$2,($A320-1)*gamesPerRound,0,gamesPerRound,3),3,FALSE),"")</f>
        <v/>
      </c>
      <c r="F320" s="29" t="str">
        <f t="shared" si="8"/>
        <v/>
      </c>
      <c r="G320" s="29" t="str">
        <f t="shared" si="9"/>
        <v/>
      </c>
      <c r="H320" s="86" t="str">
        <f ca="1">IF(OR(MOD(ROW(B320)-1,gamesPerRound)=1,B320="",ISNA(MATCH(B320,OFFSET($B$1,1+($A320-1)*gamesPerRound,0):B319,0))),"","duplicate result")</f>
        <v/>
      </c>
    </row>
    <row r="321" spans="1:8" x14ac:dyDescent="0.3">
      <c r="A321" s="29" t="str">
        <f>Pairings!B321</f>
        <v/>
      </c>
      <c r="B321" s="68"/>
      <c r="C321" s="31"/>
      <c r="D321" s="29" t="str">
        <f ca="1">IF($B321&gt;0,VLOOKUP($B321,OFFSET(Pairings!$C$2,($A321-1)*gamesPerRound,0,gamesPerRound,3),2,FALSE),"")</f>
        <v/>
      </c>
      <c r="E321" s="29" t="str">
        <f ca="1">IF($B321&gt;0,VLOOKUP($B321,OFFSET(Pairings!$C$2,($A321-1)*gamesPerRound,0,gamesPerRound,3),3,FALSE),"")</f>
        <v/>
      </c>
      <c r="F321" s="29" t="str">
        <f t="shared" si="8"/>
        <v/>
      </c>
      <c r="G321" s="29" t="str">
        <f t="shared" si="9"/>
        <v/>
      </c>
      <c r="H321" s="86" t="str">
        <f ca="1">IF(OR(MOD(ROW(B321)-1,gamesPerRound)=1,B321="",ISNA(MATCH(B321,OFFSET($B$1,1+($A321-1)*gamesPerRound,0):B320,0))),"","duplicate result")</f>
        <v/>
      </c>
    </row>
    <row r="322" spans="1:8" x14ac:dyDescent="0.3">
      <c r="A322" s="29" t="str">
        <f>Pairings!B322</f>
        <v/>
      </c>
      <c r="B322" s="68"/>
      <c r="C322" s="31"/>
      <c r="D322" s="29" t="str">
        <f ca="1">IF($B322&gt;0,VLOOKUP($B322,OFFSET(Pairings!$C$2,($A322-1)*gamesPerRound,0,gamesPerRound,3),2,FALSE),"")</f>
        <v/>
      </c>
      <c r="E322" s="29" t="str">
        <f ca="1">IF($B322&gt;0,VLOOKUP($B322,OFFSET(Pairings!$C$2,($A322-1)*gamesPerRound,0,gamesPerRound,3),3,FALSE),"")</f>
        <v/>
      </c>
      <c r="F322" s="29" t="str">
        <f t="shared" ref="F322:F361" si="10">IF(C322="","",IF(C322="n",0,IF(C322="d",0.5,C322)))</f>
        <v/>
      </c>
      <c r="G322" s="29" t="str">
        <f t="shared" ref="G322:G361" si="11">IF(C322="","",IF(C322="n",0,1-F322))</f>
        <v/>
      </c>
      <c r="H322" s="86" t="str">
        <f ca="1">IF(OR(MOD(ROW(B322)-1,gamesPerRound)=1,B322="",ISNA(MATCH(B322,OFFSET($B$1,1+($A322-1)*gamesPerRound,0):B321,0))),"","duplicate result")</f>
        <v/>
      </c>
    </row>
    <row r="323" spans="1:8" x14ac:dyDescent="0.3">
      <c r="A323" s="29" t="str">
        <f>Pairings!B323</f>
        <v/>
      </c>
      <c r="B323" s="68"/>
      <c r="C323" s="31"/>
      <c r="D323" s="29" t="str">
        <f ca="1">IF($B323&gt;0,VLOOKUP($B323,OFFSET(Pairings!$C$2,($A323-1)*gamesPerRound,0,gamesPerRound,3),2,FALSE),"")</f>
        <v/>
      </c>
      <c r="E323" s="29" t="str">
        <f ca="1">IF($B323&gt;0,VLOOKUP($B323,OFFSET(Pairings!$C$2,($A323-1)*gamesPerRound,0,gamesPerRound,3),3,FALSE),"")</f>
        <v/>
      </c>
      <c r="F323" s="29" t="str">
        <f t="shared" si="10"/>
        <v/>
      </c>
      <c r="G323" s="29" t="str">
        <f t="shared" si="11"/>
        <v/>
      </c>
      <c r="H323" s="86" t="str">
        <f ca="1">IF(OR(MOD(ROW(B323)-1,gamesPerRound)=1,B323="",ISNA(MATCH(B323,OFFSET($B$1,1+($A323-1)*gamesPerRound,0):B322,0))),"","duplicate result")</f>
        <v/>
      </c>
    </row>
    <row r="324" spans="1:8" x14ac:dyDescent="0.3">
      <c r="A324" s="29" t="str">
        <f>Pairings!B324</f>
        <v/>
      </c>
      <c r="B324" s="68"/>
      <c r="C324" s="31"/>
      <c r="D324" s="29" t="str">
        <f ca="1">IF($B324&gt;0,VLOOKUP($B324,OFFSET(Pairings!$C$2,($A324-1)*gamesPerRound,0,gamesPerRound,3),2,FALSE),"")</f>
        <v/>
      </c>
      <c r="E324" s="29" t="str">
        <f ca="1">IF($B324&gt;0,VLOOKUP($B324,OFFSET(Pairings!$C$2,($A324-1)*gamesPerRound,0,gamesPerRound,3),3,FALSE),"")</f>
        <v/>
      </c>
      <c r="F324" s="29" t="str">
        <f t="shared" si="10"/>
        <v/>
      </c>
      <c r="G324" s="29" t="str">
        <f t="shared" si="11"/>
        <v/>
      </c>
      <c r="H324" s="86" t="str">
        <f ca="1">IF(OR(MOD(ROW(B324)-1,gamesPerRound)=1,B324="",ISNA(MATCH(B324,OFFSET($B$1,1+($A324-1)*gamesPerRound,0):B323,0))),"","duplicate result")</f>
        <v/>
      </c>
    </row>
    <row r="325" spans="1:8" x14ac:dyDescent="0.3">
      <c r="A325" s="29" t="str">
        <f>Pairings!B325</f>
        <v/>
      </c>
      <c r="B325" s="68"/>
      <c r="C325" s="31"/>
      <c r="D325" s="29" t="str">
        <f ca="1">IF($B325&gt;0,VLOOKUP($B325,OFFSET(Pairings!$C$2,($A325-1)*gamesPerRound,0,gamesPerRound,3),2,FALSE),"")</f>
        <v/>
      </c>
      <c r="E325" s="29" t="str">
        <f ca="1">IF($B325&gt;0,VLOOKUP($B325,OFFSET(Pairings!$C$2,($A325-1)*gamesPerRound,0,gamesPerRound,3),3,FALSE),"")</f>
        <v/>
      </c>
      <c r="F325" s="29" t="str">
        <f t="shared" si="10"/>
        <v/>
      </c>
      <c r="G325" s="29" t="str">
        <f t="shared" si="11"/>
        <v/>
      </c>
      <c r="H325" s="86" t="str">
        <f ca="1">IF(OR(MOD(ROW(B325)-1,gamesPerRound)=1,B325="",ISNA(MATCH(B325,OFFSET($B$1,1+($A325-1)*gamesPerRound,0):B324,0))),"","duplicate result")</f>
        <v/>
      </c>
    </row>
    <row r="326" spans="1:8" x14ac:dyDescent="0.3">
      <c r="A326" s="29" t="str">
        <f>Pairings!B326</f>
        <v/>
      </c>
      <c r="B326" s="68"/>
      <c r="C326" s="31"/>
      <c r="D326" s="29" t="str">
        <f ca="1">IF($B326&gt;0,VLOOKUP($B326,OFFSET(Pairings!$C$2,($A326-1)*gamesPerRound,0,gamesPerRound,3),2,FALSE),"")</f>
        <v/>
      </c>
      <c r="E326" s="29" t="str">
        <f ca="1">IF($B326&gt;0,VLOOKUP($B326,OFFSET(Pairings!$C$2,($A326-1)*gamesPerRound,0,gamesPerRound,3),3,FALSE),"")</f>
        <v/>
      </c>
      <c r="F326" s="29" t="str">
        <f t="shared" si="10"/>
        <v/>
      </c>
      <c r="G326" s="29" t="str">
        <f t="shared" si="11"/>
        <v/>
      </c>
      <c r="H326" s="86" t="str">
        <f ca="1">IF(OR(MOD(ROW(B326)-1,gamesPerRound)=1,B326="",ISNA(MATCH(B326,OFFSET($B$1,1+($A326-1)*gamesPerRound,0):B325,0))),"","duplicate result")</f>
        <v/>
      </c>
    </row>
    <row r="327" spans="1:8" x14ac:dyDescent="0.3">
      <c r="A327" s="29" t="str">
        <f>Pairings!B327</f>
        <v/>
      </c>
      <c r="B327" s="68"/>
      <c r="C327" s="31"/>
      <c r="D327" s="29" t="str">
        <f ca="1">IF($B327&gt;0,VLOOKUP($B327,OFFSET(Pairings!$C$2,($A327-1)*gamesPerRound,0,gamesPerRound,3),2,FALSE),"")</f>
        <v/>
      </c>
      <c r="E327" s="29" t="str">
        <f ca="1">IF($B327&gt;0,VLOOKUP($B327,OFFSET(Pairings!$C$2,($A327-1)*gamesPerRound,0,gamesPerRound,3),3,FALSE),"")</f>
        <v/>
      </c>
      <c r="F327" s="29" t="str">
        <f t="shared" si="10"/>
        <v/>
      </c>
      <c r="G327" s="29" t="str">
        <f t="shared" si="11"/>
        <v/>
      </c>
      <c r="H327" s="86" t="str">
        <f ca="1">IF(OR(MOD(ROW(B327)-1,gamesPerRound)=1,B327="",ISNA(MATCH(B327,OFFSET($B$1,1+($A327-1)*gamesPerRound,0):B326,0))),"","duplicate result")</f>
        <v/>
      </c>
    </row>
    <row r="328" spans="1:8" x14ac:dyDescent="0.3">
      <c r="A328" s="29" t="str">
        <f>Pairings!B328</f>
        <v/>
      </c>
      <c r="B328" s="68"/>
      <c r="C328" s="31"/>
      <c r="D328" s="29" t="str">
        <f ca="1">IF($B328&gt;0,VLOOKUP($B328,OFFSET(Pairings!$C$2,($A328-1)*gamesPerRound,0,gamesPerRound,3),2,FALSE),"")</f>
        <v/>
      </c>
      <c r="E328" s="29" t="str">
        <f ca="1">IF($B328&gt;0,VLOOKUP($B328,OFFSET(Pairings!$C$2,($A328-1)*gamesPerRound,0,gamesPerRound,3),3,FALSE),"")</f>
        <v/>
      </c>
      <c r="F328" s="29" t="str">
        <f t="shared" si="10"/>
        <v/>
      </c>
      <c r="G328" s="29" t="str">
        <f t="shared" si="11"/>
        <v/>
      </c>
      <c r="H328" s="86" t="str">
        <f ca="1">IF(OR(MOD(ROW(B328)-1,gamesPerRound)=1,B328="",ISNA(MATCH(B328,OFFSET($B$1,1+($A328-1)*gamesPerRound,0):B327,0))),"","duplicate result")</f>
        <v/>
      </c>
    </row>
    <row r="329" spans="1:8" x14ac:dyDescent="0.3">
      <c r="A329" s="29" t="str">
        <f>Pairings!B329</f>
        <v/>
      </c>
      <c r="B329" s="68"/>
      <c r="C329" s="31"/>
      <c r="D329" s="29" t="str">
        <f ca="1">IF($B329&gt;0,VLOOKUP($B329,OFFSET(Pairings!$C$2,($A329-1)*gamesPerRound,0,gamesPerRound,3),2,FALSE),"")</f>
        <v/>
      </c>
      <c r="E329" s="29" t="str">
        <f ca="1">IF($B329&gt;0,VLOOKUP($B329,OFFSET(Pairings!$C$2,($A329-1)*gamesPerRound,0,gamesPerRound,3),3,FALSE),"")</f>
        <v/>
      </c>
      <c r="F329" s="29" t="str">
        <f t="shared" si="10"/>
        <v/>
      </c>
      <c r="G329" s="29" t="str">
        <f t="shared" si="11"/>
        <v/>
      </c>
      <c r="H329" s="86" t="str">
        <f ca="1">IF(OR(MOD(ROW(B329)-1,gamesPerRound)=1,B329="",ISNA(MATCH(B329,OFFSET($B$1,1+($A329-1)*gamesPerRound,0):B328,0))),"","duplicate result")</f>
        <v/>
      </c>
    </row>
    <row r="330" spans="1:8" x14ac:dyDescent="0.3">
      <c r="A330" s="29" t="str">
        <f>Pairings!B330</f>
        <v/>
      </c>
      <c r="B330" s="68"/>
      <c r="C330" s="31"/>
      <c r="D330" s="29" t="str">
        <f ca="1">IF($B330&gt;0,VLOOKUP($B330,OFFSET(Pairings!$C$2,($A330-1)*gamesPerRound,0,gamesPerRound,3),2,FALSE),"")</f>
        <v/>
      </c>
      <c r="E330" s="29" t="str">
        <f ca="1">IF($B330&gt;0,VLOOKUP($B330,OFFSET(Pairings!$C$2,($A330-1)*gamesPerRound,0,gamesPerRound,3),3,FALSE),"")</f>
        <v/>
      </c>
      <c r="F330" s="29" t="str">
        <f t="shared" si="10"/>
        <v/>
      </c>
      <c r="G330" s="29" t="str">
        <f t="shared" si="11"/>
        <v/>
      </c>
      <c r="H330" s="86" t="str">
        <f ca="1">IF(OR(MOD(ROW(B330)-1,gamesPerRound)=1,B330="",ISNA(MATCH(B330,OFFSET($B$1,1+($A330-1)*gamesPerRound,0):B329,0))),"","duplicate result")</f>
        <v/>
      </c>
    </row>
    <row r="331" spans="1:8" x14ac:dyDescent="0.3">
      <c r="A331" s="29" t="str">
        <f>Pairings!B331</f>
        <v/>
      </c>
      <c r="B331" s="68"/>
      <c r="C331" s="31"/>
      <c r="D331" s="29" t="str">
        <f ca="1">IF($B331&gt;0,VLOOKUP($B331,OFFSET(Pairings!$C$2,($A331-1)*gamesPerRound,0,gamesPerRound,3),2,FALSE),"")</f>
        <v/>
      </c>
      <c r="E331" s="29" t="str">
        <f ca="1">IF($B331&gt;0,VLOOKUP($B331,OFFSET(Pairings!$C$2,($A331-1)*gamesPerRound,0,gamesPerRound,3),3,FALSE),"")</f>
        <v/>
      </c>
      <c r="F331" s="29" t="str">
        <f t="shared" si="10"/>
        <v/>
      </c>
      <c r="G331" s="29" t="str">
        <f t="shared" si="11"/>
        <v/>
      </c>
      <c r="H331" s="86" t="str">
        <f ca="1">IF(OR(MOD(ROW(B331)-1,gamesPerRound)=1,B331="",ISNA(MATCH(B331,OFFSET($B$1,1+($A331-1)*gamesPerRound,0):B330,0))),"","duplicate result")</f>
        <v/>
      </c>
    </row>
    <row r="332" spans="1:8" x14ac:dyDescent="0.3">
      <c r="A332" s="29" t="str">
        <f>Pairings!B332</f>
        <v/>
      </c>
      <c r="B332" s="68"/>
      <c r="C332" s="31"/>
      <c r="D332" s="29" t="str">
        <f ca="1">IF($B332&gt;0,VLOOKUP($B332,OFFSET(Pairings!$C$2,($A332-1)*gamesPerRound,0,gamesPerRound,3),2,FALSE),"")</f>
        <v/>
      </c>
      <c r="E332" s="29" t="str">
        <f ca="1">IF($B332&gt;0,VLOOKUP($B332,OFFSET(Pairings!$C$2,($A332-1)*gamesPerRound,0,gamesPerRound,3),3,FALSE),"")</f>
        <v/>
      </c>
      <c r="F332" s="29" t="str">
        <f t="shared" si="10"/>
        <v/>
      </c>
      <c r="G332" s="29" t="str">
        <f t="shared" si="11"/>
        <v/>
      </c>
      <c r="H332" s="86" t="str">
        <f ca="1">IF(OR(MOD(ROW(B332)-1,gamesPerRound)=1,B332="",ISNA(MATCH(B332,OFFSET($B$1,1+($A332-1)*gamesPerRound,0):B331,0))),"","duplicate result")</f>
        <v/>
      </c>
    </row>
    <row r="333" spans="1:8" x14ac:dyDescent="0.3">
      <c r="A333" s="29" t="str">
        <f>Pairings!B333</f>
        <v/>
      </c>
      <c r="B333" s="68"/>
      <c r="C333" s="31"/>
      <c r="D333" s="29" t="str">
        <f ca="1">IF($B333&gt;0,VLOOKUP($B333,OFFSET(Pairings!$C$2,($A333-1)*gamesPerRound,0,gamesPerRound,3),2,FALSE),"")</f>
        <v/>
      </c>
      <c r="E333" s="29" t="str">
        <f ca="1">IF($B333&gt;0,VLOOKUP($B333,OFFSET(Pairings!$C$2,($A333-1)*gamesPerRound,0,gamesPerRound,3),3,FALSE),"")</f>
        <v/>
      </c>
      <c r="F333" s="29" t="str">
        <f t="shared" si="10"/>
        <v/>
      </c>
      <c r="G333" s="29" t="str">
        <f t="shared" si="11"/>
        <v/>
      </c>
      <c r="H333" s="86" t="str">
        <f ca="1">IF(OR(MOD(ROW(B333)-1,gamesPerRound)=1,B333="",ISNA(MATCH(B333,OFFSET($B$1,1+($A333-1)*gamesPerRound,0):B332,0))),"","duplicate result")</f>
        <v/>
      </c>
    </row>
    <row r="334" spans="1:8" x14ac:dyDescent="0.3">
      <c r="A334" s="29" t="str">
        <f>Pairings!B334</f>
        <v/>
      </c>
      <c r="B334" s="68"/>
      <c r="C334" s="31"/>
      <c r="D334" s="29" t="str">
        <f ca="1">IF($B334&gt;0,VLOOKUP($B334,OFFSET(Pairings!$C$2,($A334-1)*gamesPerRound,0,gamesPerRound,3),2,FALSE),"")</f>
        <v/>
      </c>
      <c r="E334" s="29" t="str">
        <f ca="1">IF($B334&gt;0,VLOOKUP($B334,OFFSET(Pairings!$C$2,($A334-1)*gamesPerRound,0,gamesPerRound,3),3,FALSE),"")</f>
        <v/>
      </c>
      <c r="F334" s="29" t="str">
        <f t="shared" si="10"/>
        <v/>
      </c>
      <c r="G334" s="29" t="str">
        <f t="shared" si="11"/>
        <v/>
      </c>
      <c r="H334" s="86" t="str">
        <f ca="1">IF(OR(MOD(ROW(B334)-1,gamesPerRound)=1,B334="",ISNA(MATCH(B334,OFFSET($B$1,1+($A334-1)*gamesPerRound,0):B333,0))),"","duplicate result")</f>
        <v/>
      </c>
    </row>
    <row r="335" spans="1:8" x14ac:dyDescent="0.3">
      <c r="A335" s="29" t="str">
        <f>Pairings!B335</f>
        <v/>
      </c>
      <c r="B335" s="68"/>
      <c r="C335" s="31"/>
      <c r="D335" s="29" t="str">
        <f ca="1">IF($B335&gt;0,VLOOKUP($B335,OFFSET(Pairings!$C$2,($A335-1)*gamesPerRound,0,gamesPerRound,3),2,FALSE),"")</f>
        <v/>
      </c>
      <c r="E335" s="29" t="str">
        <f ca="1">IF($B335&gt;0,VLOOKUP($B335,OFFSET(Pairings!$C$2,($A335-1)*gamesPerRound,0,gamesPerRound,3),3,FALSE),"")</f>
        <v/>
      </c>
      <c r="F335" s="29" t="str">
        <f t="shared" si="10"/>
        <v/>
      </c>
      <c r="G335" s="29" t="str">
        <f t="shared" si="11"/>
        <v/>
      </c>
      <c r="H335" s="86" t="str">
        <f ca="1">IF(OR(MOD(ROW(B335)-1,gamesPerRound)=1,B335="",ISNA(MATCH(B335,OFFSET($B$1,1+($A335-1)*gamesPerRound,0):B334,0))),"","duplicate result")</f>
        <v/>
      </c>
    </row>
    <row r="336" spans="1:8" x14ac:dyDescent="0.3">
      <c r="A336" s="29" t="str">
        <f>Pairings!B336</f>
        <v/>
      </c>
      <c r="B336" s="68"/>
      <c r="C336" s="31"/>
      <c r="D336" s="29" t="str">
        <f ca="1">IF($B336&gt;0,VLOOKUP($B336,OFFSET(Pairings!$C$2,($A336-1)*gamesPerRound,0,gamesPerRound,3),2,FALSE),"")</f>
        <v/>
      </c>
      <c r="E336" s="29" t="str">
        <f ca="1">IF($B336&gt;0,VLOOKUP($B336,OFFSET(Pairings!$C$2,($A336-1)*gamesPerRound,0,gamesPerRound,3),3,FALSE),"")</f>
        <v/>
      </c>
      <c r="F336" s="29" t="str">
        <f t="shared" si="10"/>
        <v/>
      </c>
      <c r="G336" s="29" t="str">
        <f t="shared" si="11"/>
        <v/>
      </c>
      <c r="H336" s="86" t="str">
        <f ca="1">IF(OR(MOD(ROW(B336)-1,gamesPerRound)=1,B336="",ISNA(MATCH(B336,OFFSET($B$1,1+($A336-1)*gamesPerRound,0):B335,0))),"","duplicate result")</f>
        <v/>
      </c>
    </row>
    <row r="337" spans="1:8" x14ac:dyDescent="0.3">
      <c r="A337" s="29" t="str">
        <f>Pairings!B337</f>
        <v/>
      </c>
      <c r="B337" s="68"/>
      <c r="C337" s="31"/>
      <c r="D337" s="29" t="str">
        <f ca="1">IF($B337&gt;0,VLOOKUP($B337,OFFSET(Pairings!$C$2,($A337-1)*gamesPerRound,0,gamesPerRound,3),2,FALSE),"")</f>
        <v/>
      </c>
      <c r="E337" s="29" t="str">
        <f ca="1">IF($B337&gt;0,VLOOKUP($B337,OFFSET(Pairings!$C$2,($A337-1)*gamesPerRound,0,gamesPerRound,3),3,FALSE),"")</f>
        <v/>
      </c>
      <c r="F337" s="29" t="str">
        <f t="shared" si="10"/>
        <v/>
      </c>
      <c r="G337" s="29" t="str">
        <f t="shared" si="11"/>
        <v/>
      </c>
      <c r="H337" s="86" t="str">
        <f ca="1">IF(OR(MOD(ROW(B337)-1,gamesPerRound)=1,B337="",ISNA(MATCH(B337,OFFSET($B$1,1+($A337-1)*gamesPerRound,0):B336,0))),"","duplicate result")</f>
        <v/>
      </c>
    </row>
    <row r="338" spans="1:8" x14ac:dyDescent="0.3">
      <c r="A338" s="29" t="str">
        <f>Pairings!B338</f>
        <v/>
      </c>
      <c r="B338" s="68"/>
      <c r="C338" s="31"/>
      <c r="D338" s="29" t="str">
        <f ca="1">IF($B338&gt;0,VLOOKUP($B338,OFFSET(Pairings!$C$2,($A338-1)*gamesPerRound,0,gamesPerRound,3),2,FALSE),"")</f>
        <v/>
      </c>
      <c r="E338" s="29" t="str">
        <f ca="1">IF($B338&gt;0,VLOOKUP($B338,OFFSET(Pairings!$C$2,($A338-1)*gamesPerRound,0,gamesPerRound,3),3,FALSE),"")</f>
        <v/>
      </c>
      <c r="F338" s="29" t="str">
        <f t="shared" si="10"/>
        <v/>
      </c>
      <c r="G338" s="29" t="str">
        <f t="shared" si="11"/>
        <v/>
      </c>
      <c r="H338" s="86" t="str">
        <f ca="1">IF(OR(MOD(ROW(B338)-1,gamesPerRound)=1,B338="",ISNA(MATCH(B338,OFFSET($B$1,1+($A338-1)*gamesPerRound,0):B337,0))),"","duplicate result")</f>
        <v/>
      </c>
    </row>
    <row r="339" spans="1:8" x14ac:dyDescent="0.3">
      <c r="A339" s="29" t="str">
        <f>Pairings!B339</f>
        <v/>
      </c>
      <c r="B339" s="68"/>
      <c r="C339" s="31"/>
      <c r="D339" s="29" t="str">
        <f ca="1">IF($B339&gt;0,VLOOKUP($B339,OFFSET(Pairings!$C$2,($A339-1)*gamesPerRound,0,gamesPerRound,3),2,FALSE),"")</f>
        <v/>
      </c>
      <c r="E339" s="29" t="str">
        <f ca="1">IF($B339&gt;0,VLOOKUP($B339,OFFSET(Pairings!$C$2,($A339-1)*gamesPerRound,0,gamesPerRound,3),3,FALSE),"")</f>
        <v/>
      </c>
      <c r="F339" s="29" t="str">
        <f t="shared" si="10"/>
        <v/>
      </c>
      <c r="G339" s="29" t="str">
        <f t="shared" si="11"/>
        <v/>
      </c>
      <c r="H339" s="86" t="str">
        <f ca="1">IF(OR(MOD(ROW(B339)-1,gamesPerRound)=1,B339="",ISNA(MATCH(B339,OFFSET($B$1,1+($A339-1)*gamesPerRound,0):B338,0))),"","duplicate result")</f>
        <v/>
      </c>
    </row>
    <row r="340" spans="1:8" x14ac:dyDescent="0.3">
      <c r="A340" s="29" t="str">
        <f>Pairings!B340</f>
        <v/>
      </c>
      <c r="B340" s="68"/>
      <c r="C340" s="31"/>
      <c r="D340" s="29" t="str">
        <f ca="1">IF($B340&gt;0,VLOOKUP($B340,OFFSET(Pairings!$C$2,($A340-1)*gamesPerRound,0,gamesPerRound,3),2,FALSE),"")</f>
        <v/>
      </c>
      <c r="E340" s="29" t="str">
        <f ca="1">IF($B340&gt;0,VLOOKUP($B340,OFFSET(Pairings!$C$2,($A340-1)*gamesPerRound,0,gamesPerRound,3),3,FALSE),"")</f>
        <v/>
      </c>
      <c r="F340" s="29" t="str">
        <f t="shared" si="10"/>
        <v/>
      </c>
      <c r="G340" s="29" t="str">
        <f t="shared" si="11"/>
        <v/>
      </c>
      <c r="H340" s="86" t="str">
        <f ca="1">IF(OR(MOD(ROW(B340)-1,gamesPerRound)=1,B340="",ISNA(MATCH(B340,OFFSET($B$1,1+($A340-1)*gamesPerRound,0):B339,0))),"","duplicate result")</f>
        <v/>
      </c>
    </row>
    <row r="341" spans="1:8" x14ac:dyDescent="0.3">
      <c r="A341" s="29" t="str">
        <f>Pairings!B341</f>
        <v/>
      </c>
      <c r="B341" s="68"/>
      <c r="C341" s="31"/>
      <c r="D341" s="29" t="str">
        <f ca="1">IF($B341&gt;0,VLOOKUP($B341,OFFSET(Pairings!$C$2,($A341-1)*gamesPerRound,0,gamesPerRound,3),2,FALSE),"")</f>
        <v/>
      </c>
      <c r="E341" s="29" t="str">
        <f ca="1">IF($B341&gt;0,VLOOKUP($B341,OFFSET(Pairings!$C$2,($A341-1)*gamesPerRound,0,gamesPerRound,3),3,FALSE),"")</f>
        <v/>
      </c>
      <c r="F341" s="29" t="str">
        <f t="shared" si="10"/>
        <v/>
      </c>
      <c r="G341" s="29" t="str">
        <f t="shared" si="11"/>
        <v/>
      </c>
      <c r="H341" s="86" t="str">
        <f ca="1">IF(OR(MOD(ROW(B341)-1,gamesPerRound)=1,B341="",ISNA(MATCH(B341,OFFSET($B$1,1+($A341-1)*gamesPerRound,0):B340,0))),"","duplicate result")</f>
        <v/>
      </c>
    </row>
    <row r="342" spans="1:8" x14ac:dyDescent="0.3">
      <c r="A342" s="29" t="str">
        <f>Pairings!B342</f>
        <v/>
      </c>
      <c r="B342" s="68"/>
      <c r="C342" s="31"/>
      <c r="D342" s="29" t="str">
        <f ca="1">IF($B342&gt;0,VLOOKUP($B342,OFFSET(Pairings!$C$2,($A342-1)*gamesPerRound,0,gamesPerRound,3),2,FALSE),"")</f>
        <v/>
      </c>
      <c r="E342" s="29" t="str">
        <f ca="1">IF($B342&gt;0,VLOOKUP($B342,OFFSET(Pairings!$C$2,($A342-1)*gamesPerRound,0,gamesPerRound,3),3,FALSE),"")</f>
        <v/>
      </c>
      <c r="F342" s="29" t="str">
        <f t="shared" si="10"/>
        <v/>
      </c>
      <c r="G342" s="29" t="str">
        <f t="shared" si="11"/>
        <v/>
      </c>
      <c r="H342" s="86" t="str">
        <f ca="1">IF(OR(MOD(ROW(B342)-1,gamesPerRound)=1,B342="",ISNA(MATCH(B342,OFFSET($B$1,1+($A342-1)*gamesPerRound,0):B341,0))),"","duplicate result")</f>
        <v/>
      </c>
    </row>
    <row r="343" spans="1:8" x14ac:dyDescent="0.3">
      <c r="A343" s="29" t="str">
        <f>Pairings!B343</f>
        <v/>
      </c>
      <c r="B343" s="68"/>
      <c r="C343" s="31"/>
      <c r="D343" s="29" t="str">
        <f ca="1">IF($B343&gt;0,VLOOKUP($B343,OFFSET(Pairings!$C$2,($A343-1)*gamesPerRound,0,gamesPerRound,3),2,FALSE),"")</f>
        <v/>
      </c>
      <c r="E343" s="29" t="str">
        <f ca="1">IF($B343&gt;0,VLOOKUP($B343,OFFSET(Pairings!$C$2,($A343-1)*gamesPerRound,0,gamesPerRound,3),3,FALSE),"")</f>
        <v/>
      </c>
      <c r="F343" s="29" t="str">
        <f t="shared" si="10"/>
        <v/>
      </c>
      <c r="G343" s="29" t="str">
        <f t="shared" si="11"/>
        <v/>
      </c>
      <c r="H343" s="86" t="str">
        <f ca="1">IF(OR(MOD(ROW(B343)-1,gamesPerRound)=1,B343="",ISNA(MATCH(B343,OFFSET($B$1,1+($A343-1)*gamesPerRound,0):B342,0))),"","duplicate result")</f>
        <v/>
      </c>
    </row>
    <row r="344" spans="1:8" x14ac:dyDescent="0.3">
      <c r="A344" s="29" t="str">
        <f>Pairings!B344</f>
        <v/>
      </c>
      <c r="B344" s="68"/>
      <c r="C344" s="31"/>
      <c r="D344" s="29" t="str">
        <f ca="1">IF($B344&gt;0,VLOOKUP($B344,OFFSET(Pairings!$C$2,($A344-1)*gamesPerRound,0,gamesPerRound,3),2,FALSE),"")</f>
        <v/>
      </c>
      <c r="E344" s="29" t="str">
        <f ca="1">IF($B344&gt;0,VLOOKUP($B344,OFFSET(Pairings!$C$2,($A344-1)*gamesPerRound,0,gamesPerRound,3),3,FALSE),"")</f>
        <v/>
      </c>
      <c r="F344" s="29" t="str">
        <f t="shared" si="10"/>
        <v/>
      </c>
      <c r="G344" s="29" t="str">
        <f t="shared" si="11"/>
        <v/>
      </c>
      <c r="H344" s="86" t="str">
        <f ca="1">IF(OR(MOD(ROW(B344)-1,gamesPerRound)=1,B344="",ISNA(MATCH(B344,OFFSET($B$1,1+($A344-1)*gamesPerRound,0):B343,0))),"","duplicate result")</f>
        <v/>
      </c>
    </row>
    <row r="345" spans="1:8" x14ac:dyDescent="0.3">
      <c r="A345" s="29" t="str">
        <f>Pairings!B345</f>
        <v/>
      </c>
      <c r="B345" s="68"/>
      <c r="C345" s="31"/>
      <c r="D345" s="29" t="str">
        <f ca="1">IF($B345&gt;0,VLOOKUP($B345,OFFSET(Pairings!$C$2,($A345-1)*gamesPerRound,0,gamesPerRound,3),2,FALSE),"")</f>
        <v/>
      </c>
      <c r="E345" s="29" t="str">
        <f ca="1">IF($B345&gt;0,VLOOKUP($B345,OFFSET(Pairings!$C$2,($A345-1)*gamesPerRound,0,gamesPerRound,3),3,FALSE),"")</f>
        <v/>
      </c>
      <c r="F345" s="29" t="str">
        <f t="shared" si="10"/>
        <v/>
      </c>
      <c r="G345" s="29" t="str">
        <f t="shared" si="11"/>
        <v/>
      </c>
      <c r="H345" s="86" t="str">
        <f ca="1">IF(OR(MOD(ROW(B345)-1,gamesPerRound)=1,B345="",ISNA(MATCH(B345,OFFSET($B$1,1+($A345-1)*gamesPerRound,0):B344,0))),"","duplicate result")</f>
        <v/>
      </c>
    </row>
    <row r="346" spans="1:8" x14ac:dyDescent="0.3">
      <c r="A346" s="29" t="str">
        <f>Pairings!B346</f>
        <v/>
      </c>
      <c r="B346" s="68"/>
      <c r="C346" s="31"/>
      <c r="D346" s="29" t="str">
        <f ca="1">IF($B346&gt;0,VLOOKUP($B346,OFFSET(Pairings!$C$2,($A346-1)*gamesPerRound,0,gamesPerRound,3),2,FALSE),"")</f>
        <v/>
      </c>
      <c r="E346" s="29" t="str">
        <f ca="1">IF($B346&gt;0,VLOOKUP($B346,OFFSET(Pairings!$C$2,($A346-1)*gamesPerRound,0,gamesPerRound,3),3,FALSE),"")</f>
        <v/>
      </c>
      <c r="F346" s="29" t="str">
        <f t="shared" si="10"/>
        <v/>
      </c>
      <c r="G346" s="29" t="str">
        <f t="shared" si="11"/>
        <v/>
      </c>
      <c r="H346" s="86" t="str">
        <f ca="1">IF(OR(MOD(ROW(B346)-1,gamesPerRound)=1,B346="",ISNA(MATCH(B346,OFFSET($B$1,1+($A346-1)*gamesPerRound,0):B345,0))),"","duplicate result")</f>
        <v/>
      </c>
    </row>
    <row r="347" spans="1:8" x14ac:dyDescent="0.3">
      <c r="A347" s="29" t="str">
        <f>Pairings!B347</f>
        <v/>
      </c>
      <c r="B347" s="68"/>
      <c r="C347" s="31"/>
      <c r="D347" s="29" t="str">
        <f ca="1">IF($B347&gt;0,VLOOKUP($B347,OFFSET(Pairings!$C$2,($A347-1)*gamesPerRound,0,gamesPerRound,3),2,FALSE),"")</f>
        <v/>
      </c>
      <c r="E347" s="29" t="str">
        <f ca="1">IF($B347&gt;0,VLOOKUP($B347,OFFSET(Pairings!$C$2,($A347-1)*gamesPerRound,0,gamesPerRound,3),3,FALSE),"")</f>
        <v/>
      </c>
      <c r="F347" s="29" t="str">
        <f t="shared" si="10"/>
        <v/>
      </c>
      <c r="G347" s="29" t="str">
        <f t="shared" si="11"/>
        <v/>
      </c>
      <c r="H347" s="86" t="str">
        <f ca="1">IF(OR(MOD(ROW(B347)-1,gamesPerRound)=1,B347="",ISNA(MATCH(B347,OFFSET($B$1,1+($A347-1)*gamesPerRound,0):B346,0))),"","duplicate result")</f>
        <v/>
      </c>
    </row>
    <row r="348" spans="1:8" x14ac:dyDescent="0.3">
      <c r="A348" s="29" t="str">
        <f>Pairings!B348</f>
        <v/>
      </c>
      <c r="B348" s="68"/>
      <c r="C348" s="31"/>
      <c r="D348" s="29" t="str">
        <f ca="1">IF($B348&gt;0,VLOOKUP($B348,OFFSET(Pairings!$C$2,($A348-1)*gamesPerRound,0,gamesPerRound,3),2,FALSE),"")</f>
        <v/>
      </c>
      <c r="E348" s="29" t="str">
        <f ca="1">IF($B348&gt;0,VLOOKUP($B348,OFFSET(Pairings!$C$2,($A348-1)*gamesPerRound,0,gamesPerRound,3),3,FALSE),"")</f>
        <v/>
      </c>
      <c r="F348" s="29" t="str">
        <f t="shared" si="10"/>
        <v/>
      </c>
      <c r="G348" s="29" t="str">
        <f t="shared" si="11"/>
        <v/>
      </c>
      <c r="H348" s="86" t="str">
        <f ca="1">IF(OR(MOD(ROW(B348)-1,gamesPerRound)=1,B348="",ISNA(MATCH(B348,OFFSET($B$1,1+($A348-1)*gamesPerRound,0):B347,0))),"","duplicate result")</f>
        <v/>
      </c>
    </row>
    <row r="349" spans="1:8" x14ac:dyDescent="0.3">
      <c r="A349" s="29" t="str">
        <f>Pairings!B349</f>
        <v/>
      </c>
      <c r="B349" s="68"/>
      <c r="C349" s="31"/>
      <c r="D349" s="29" t="str">
        <f ca="1">IF($B349&gt;0,VLOOKUP($B349,OFFSET(Pairings!$C$2,($A349-1)*gamesPerRound,0,gamesPerRound,3),2,FALSE),"")</f>
        <v/>
      </c>
      <c r="E349" s="29" t="str">
        <f ca="1">IF($B349&gt;0,VLOOKUP($B349,OFFSET(Pairings!$C$2,($A349-1)*gamesPerRound,0,gamesPerRound,3),3,FALSE),"")</f>
        <v/>
      </c>
      <c r="F349" s="29" t="str">
        <f t="shared" si="10"/>
        <v/>
      </c>
      <c r="G349" s="29" t="str">
        <f t="shared" si="11"/>
        <v/>
      </c>
      <c r="H349" s="86" t="str">
        <f ca="1">IF(OR(MOD(ROW(B349)-1,gamesPerRound)=1,B349="",ISNA(MATCH(B349,OFFSET($B$1,1+($A349-1)*gamesPerRound,0):B348,0))),"","duplicate result")</f>
        <v/>
      </c>
    </row>
    <row r="350" spans="1:8" x14ac:dyDescent="0.3">
      <c r="A350" s="29" t="str">
        <f>Pairings!B350</f>
        <v/>
      </c>
      <c r="B350" s="68"/>
      <c r="C350" s="31"/>
      <c r="D350" s="29" t="str">
        <f ca="1">IF($B350&gt;0,VLOOKUP($B350,OFFSET(Pairings!$C$2,($A350-1)*gamesPerRound,0,gamesPerRound,3),2,FALSE),"")</f>
        <v/>
      </c>
      <c r="E350" s="29" t="str">
        <f ca="1">IF($B350&gt;0,VLOOKUP($B350,OFFSET(Pairings!$C$2,($A350-1)*gamesPerRound,0,gamesPerRound,3),3,FALSE),"")</f>
        <v/>
      </c>
      <c r="F350" s="29" t="str">
        <f t="shared" si="10"/>
        <v/>
      </c>
      <c r="G350" s="29" t="str">
        <f t="shared" si="11"/>
        <v/>
      </c>
      <c r="H350" s="86" t="str">
        <f ca="1">IF(OR(MOD(ROW(B350)-1,gamesPerRound)=1,B350="",ISNA(MATCH(B350,OFFSET($B$1,1+($A350-1)*gamesPerRound,0):B349,0))),"","duplicate result")</f>
        <v/>
      </c>
    </row>
    <row r="351" spans="1:8" x14ac:dyDescent="0.3">
      <c r="A351" s="29" t="str">
        <f>Pairings!B351</f>
        <v/>
      </c>
      <c r="B351" s="68"/>
      <c r="C351" s="31"/>
      <c r="D351" s="29" t="str">
        <f ca="1">IF($B351&gt;0,VLOOKUP($B351,OFFSET(Pairings!$C$2,($A351-1)*gamesPerRound,0,gamesPerRound,3),2,FALSE),"")</f>
        <v/>
      </c>
      <c r="E351" s="29" t="str">
        <f ca="1">IF($B351&gt;0,VLOOKUP($B351,OFFSET(Pairings!$C$2,($A351-1)*gamesPerRound,0,gamesPerRound,3),3,FALSE),"")</f>
        <v/>
      </c>
      <c r="F351" s="29" t="str">
        <f t="shared" si="10"/>
        <v/>
      </c>
      <c r="G351" s="29" t="str">
        <f t="shared" si="11"/>
        <v/>
      </c>
      <c r="H351" s="86" t="str">
        <f ca="1">IF(OR(MOD(ROW(B351)-1,gamesPerRound)=1,B351="",ISNA(MATCH(B351,OFFSET($B$1,1+($A351-1)*gamesPerRound,0):B350,0))),"","duplicate result")</f>
        <v/>
      </c>
    </row>
    <row r="352" spans="1:8" x14ac:dyDescent="0.3">
      <c r="A352" s="29" t="str">
        <f>Pairings!B352</f>
        <v/>
      </c>
      <c r="B352" s="68"/>
      <c r="C352" s="31"/>
      <c r="D352" s="29" t="str">
        <f ca="1">IF($B352&gt;0,VLOOKUP($B352,OFFSET(Pairings!$C$2,($A352-1)*gamesPerRound,0,gamesPerRound,3),2,FALSE),"")</f>
        <v/>
      </c>
      <c r="E352" s="29" t="str">
        <f ca="1">IF($B352&gt;0,VLOOKUP($B352,OFFSET(Pairings!$C$2,($A352-1)*gamesPerRound,0,gamesPerRound,3),3,FALSE),"")</f>
        <v/>
      </c>
      <c r="F352" s="29" t="str">
        <f t="shared" si="10"/>
        <v/>
      </c>
      <c r="G352" s="29" t="str">
        <f t="shared" si="11"/>
        <v/>
      </c>
      <c r="H352" s="86" t="str">
        <f ca="1">IF(OR(MOD(ROW(B352)-1,gamesPerRound)=1,B352="",ISNA(MATCH(B352,OFFSET($B$1,1+($A352-1)*gamesPerRound,0):B351,0))),"","duplicate result")</f>
        <v/>
      </c>
    </row>
    <row r="353" spans="1:8" x14ac:dyDescent="0.3">
      <c r="A353" s="29" t="str">
        <f>Pairings!B353</f>
        <v/>
      </c>
      <c r="B353" s="68"/>
      <c r="C353" s="31"/>
      <c r="D353" s="29" t="str">
        <f ca="1">IF($B353&gt;0,VLOOKUP($B353,OFFSET(Pairings!$C$2,($A353-1)*gamesPerRound,0,gamesPerRound,3),2,FALSE),"")</f>
        <v/>
      </c>
      <c r="E353" s="29" t="str">
        <f ca="1">IF($B353&gt;0,VLOOKUP($B353,OFFSET(Pairings!$C$2,($A353-1)*gamesPerRound,0,gamesPerRound,3),3,FALSE),"")</f>
        <v/>
      </c>
      <c r="F353" s="29" t="str">
        <f t="shared" si="10"/>
        <v/>
      </c>
      <c r="G353" s="29" t="str">
        <f t="shared" si="11"/>
        <v/>
      </c>
      <c r="H353" s="86" t="str">
        <f ca="1">IF(OR(MOD(ROW(B353)-1,gamesPerRound)=1,B353="",ISNA(MATCH(B353,OFFSET($B$1,1+($A353-1)*gamesPerRound,0):B352,0))),"","duplicate result")</f>
        <v/>
      </c>
    </row>
    <row r="354" spans="1:8" x14ac:dyDescent="0.3">
      <c r="A354" s="29" t="str">
        <f>Pairings!B354</f>
        <v/>
      </c>
      <c r="B354" s="68"/>
      <c r="C354" s="31"/>
      <c r="D354" s="29" t="str">
        <f ca="1">IF($B354&gt;0,VLOOKUP($B354,OFFSET(Pairings!$C$2,($A354-1)*gamesPerRound,0,gamesPerRound,3),2,FALSE),"")</f>
        <v/>
      </c>
      <c r="E354" s="29" t="str">
        <f ca="1">IF($B354&gt;0,VLOOKUP($B354,OFFSET(Pairings!$C$2,($A354-1)*gamesPerRound,0,gamesPerRound,3),3,FALSE),"")</f>
        <v/>
      </c>
      <c r="F354" s="29" t="str">
        <f t="shared" si="10"/>
        <v/>
      </c>
      <c r="G354" s="29" t="str">
        <f t="shared" si="11"/>
        <v/>
      </c>
      <c r="H354" s="86" t="str">
        <f ca="1">IF(OR(MOD(ROW(B354)-1,gamesPerRound)=1,B354="",ISNA(MATCH(B354,OFFSET($B$1,1+($A354-1)*gamesPerRound,0):B353,0))),"","duplicate result")</f>
        <v/>
      </c>
    </row>
    <row r="355" spans="1:8" x14ac:dyDescent="0.3">
      <c r="A355" s="29" t="str">
        <f>Pairings!B355</f>
        <v/>
      </c>
      <c r="B355" s="68"/>
      <c r="C355" s="31"/>
      <c r="D355" s="29" t="str">
        <f ca="1">IF($B355&gt;0,VLOOKUP($B355,OFFSET(Pairings!$C$2,($A355-1)*gamesPerRound,0,gamesPerRound,3),2,FALSE),"")</f>
        <v/>
      </c>
      <c r="E355" s="29" t="str">
        <f ca="1">IF($B355&gt;0,VLOOKUP($B355,OFFSET(Pairings!$C$2,($A355-1)*gamesPerRound,0,gamesPerRound,3),3,FALSE),"")</f>
        <v/>
      </c>
      <c r="F355" s="29" t="str">
        <f t="shared" si="10"/>
        <v/>
      </c>
      <c r="G355" s="29" t="str">
        <f t="shared" si="11"/>
        <v/>
      </c>
      <c r="H355" s="86" t="str">
        <f ca="1">IF(OR(MOD(ROW(B355)-1,gamesPerRound)=1,B355="",ISNA(MATCH(B355,OFFSET($B$1,1+($A355-1)*gamesPerRound,0):B354,0))),"","duplicate result")</f>
        <v/>
      </c>
    </row>
    <row r="356" spans="1:8" x14ac:dyDescent="0.3">
      <c r="A356" s="29" t="str">
        <f>Pairings!B356</f>
        <v/>
      </c>
      <c r="B356" s="68"/>
      <c r="C356" s="31"/>
      <c r="D356" s="29" t="str">
        <f ca="1">IF($B356&gt;0,VLOOKUP($B356,OFFSET(Pairings!$C$2,($A356-1)*gamesPerRound,0,gamesPerRound,3),2,FALSE),"")</f>
        <v/>
      </c>
      <c r="E356" s="29" t="str">
        <f ca="1">IF($B356&gt;0,VLOOKUP($B356,OFFSET(Pairings!$C$2,($A356-1)*gamesPerRound,0,gamesPerRound,3),3,FALSE),"")</f>
        <v/>
      </c>
      <c r="F356" s="29" t="str">
        <f t="shared" si="10"/>
        <v/>
      </c>
      <c r="G356" s="29" t="str">
        <f t="shared" si="11"/>
        <v/>
      </c>
      <c r="H356" s="86" t="str">
        <f ca="1">IF(OR(MOD(ROW(B356)-1,gamesPerRound)=1,B356="",ISNA(MATCH(B356,OFFSET($B$1,1+($A356-1)*gamesPerRound,0):B355,0))),"","duplicate result")</f>
        <v/>
      </c>
    </row>
    <row r="357" spans="1:8" x14ac:dyDescent="0.3">
      <c r="A357" s="29" t="str">
        <f>Pairings!B357</f>
        <v/>
      </c>
      <c r="B357" s="68"/>
      <c r="C357" s="31"/>
      <c r="D357" s="29" t="str">
        <f ca="1">IF($B357&gt;0,VLOOKUP($B357,OFFSET(Pairings!$C$2,($A357-1)*gamesPerRound,0,gamesPerRound,3),2,FALSE),"")</f>
        <v/>
      </c>
      <c r="E357" s="29" t="str">
        <f ca="1">IF($B357&gt;0,VLOOKUP($B357,OFFSET(Pairings!$C$2,($A357-1)*gamesPerRound,0,gamesPerRound,3),3,FALSE),"")</f>
        <v/>
      </c>
      <c r="F357" s="29" t="str">
        <f t="shared" si="10"/>
        <v/>
      </c>
      <c r="G357" s="29" t="str">
        <f t="shared" si="11"/>
        <v/>
      </c>
      <c r="H357" s="86" t="str">
        <f ca="1">IF(OR(MOD(ROW(B357)-1,gamesPerRound)=1,B357="",ISNA(MATCH(B357,OFFSET($B$1,1+($A357-1)*gamesPerRound,0):B356,0))),"","duplicate result")</f>
        <v/>
      </c>
    </row>
    <row r="358" spans="1:8" x14ac:dyDescent="0.3">
      <c r="A358" s="29" t="str">
        <f>Pairings!B358</f>
        <v/>
      </c>
      <c r="B358" s="68"/>
      <c r="C358" s="31"/>
      <c r="D358" s="29" t="str">
        <f ca="1">IF($B358&gt;0,VLOOKUP($B358,OFFSET(Pairings!$C$2,($A358-1)*gamesPerRound,0,gamesPerRound,3),2,FALSE),"")</f>
        <v/>
      </c>
      <c r="E358" s="29" t="str">
        <f ca="1">IF($B358&gt;0,VLOOKUP($B358,OFFSET(Pairings!$C$2,($A358-1)*gamesPerRound,0,gamesPerRound,3),3,FALSE),"")</f>
        <v/>
      </c>
      <c r="F358" s="29" t="str">
        <f t="shared" si="10"/>
        <v/>
      </c>
      <c r="G358" s="29" t="str">
        <f t="shared" si="11"/>
        <v/>
      </c>
      <c r="H358" s="86" t="str">
        <f ca="1">IF(OR(MOD(ROW(B358)-1,gamesPerRound)=1,B358="",ISNA(MATCH(B358,OFFSET($B$1,1+($A358-1)*gamesPerRound,0):B357,0))),"","duplicate result")</f>
        <v/>
      </c>
    </row>
    <row r="359" spans="1:8" x14ac:dyDescent="0.3">
      <c r="A359" s="29" t="str">
        <f>Pairings!B359</f>
        <v/>
      </c>
      <c r="B359" s="68"/>
      <c r="C359" s="31"/>
      <c r="D359" s="29" t="str">
        <f ca="1">IF($B359&gt;0,VLOOKUP($B359,OFFSET(Pairings!$C$2,($A359-1)*gamesPerRound,0,gamesPerRound,3),2,FALSE),"")</f>
        <v/>
      </c>
      <c r="E359" s="29" t="str">
        <f ca="1">IF($B359&gt;0,VLOOKUP($B359,OFFSET(Pairings!$C$2,($A359-1)*gamesPerRound,0,gamesPerRound,3),3,FALSE),"")</f>
        <v/>
      </c>
      <c r="F359" s="29" t="str">
        <f t="shared" si="10"/>
        <v/>
      </c>
      <c r="G359" s="29" t="str">
        <f t="shared" si="11"/>
        <v/>
      </c>
      <c r="H359" s="86" t="str">
        <f ca="1">IF(OR(MOD(ROW(B359)-1,gamesPerRound)=1,B359="",ISNA(MATCH(B359,OFFSET($B$1,1+($A359-1)*gamesPerRound,0):B358,0))),"","duplicate result")</f>
        <v/>
      </c>
    </row>
    <row r="360" spans="1:8" x14ac:dyDescent="0.3">
      <c r="A360" s="29" t="str">
        <f>Pairings!B360</f>
        <v/>
      </c>
      <c r="B360" s="68"/>
      <c r="C360" s="31"/>
      <c r="D360" s="29" t="str">
        <f ca="1">IF($B360&gt;0,VLOOKUP($B360,OFFSET(Pairings!$C$2,($A360-1)*gamesPerRound,0,gamesPerRound,3),2,FALSE),"")</f>
        <v/>
      </c>
      <c r="E360" s="29" t="str">
        <f ca="1">IF($B360&gt;0,VLOOKUP($B360,OFFSET(Pairings!$C$2,($A360-1)*gamesPerRound,0,gamesPerRound,3),3,FALSE),"")</f>
        <v/>
      </c>
      <c r="F360" s="29" t="str">
        <f t="shared" si="10"/>
        <v/>
      </c>
      <c r="G360" s="29" t="str">
        <f t="shared" si="11"/>
        <v/>
      </c>
      <c r="H360" s="86" t="str">
        <f ca="1">IF(OR(MOD(ROW(B360)-1,gamesPerRound)=1,B360="",ISNA(MATCH(B360,OFFSET($B$1,1+($A360-1)*gamesPerRound,0):B359,0))),"","duplicate result")</f>
        <v/>
      </c>
    </row>
    <row r="361" spans="1:8" x14ac:dyDescent="0.3">
      <c r="A361" s="29" t="str">
        <f>Pairings!B361</f>
        <v/>
      </c>
      <c r="B361" s="68"/>
      <c r="C361" s="31"/>
      <c r="D361" s="29" t="str">
        <f ca="1">IF($B361&gt;0,VLOOKUP($B361,OFFSET(Pairings!$C$2,($A361-1)*gamesPerRound,0,gamesPerRound,3),2,FALSE),"")</f>
        <v/>
      </c>
      <c r="E361" s="29" t="str">
        <f ca="1">IF($B361&gt;0,VLOOKUP($B361,OFFSET(Pairings!$C$2,($A361-1)*gamesPerRound,0,gamesPerRound,3),3,FALSE),"")</f>
        <v/>
      </c>
      <c r="F361" s="29" t="str">
        <f t="shared" si="10"/>
        <v/>
      </c>
      <c r="G361" s="29" t="str">
        <f t="shared" si="11"/>
        <v/>
      </c>
      <c r="H361" s="86" t="str">
        <f ca="1">IF(OR(MOD(ROW(B361)-1,gamesPerRound)=1,B361="",ISNA(MATCH(B361,OFFSET($B$1,1+($A361-1)*gamesPerRound,0):B360,0))),"","duplicate result")</f>
        <v/>
      </c>
    </row>
  </sheetData>
  <sheetProtection sheet="1" objects="1" scenarios="1" formatCells="0" formatColumns="0" formatRows="0" sort="0" autoFilter="0"/>
  <phoneticPr fontId="9" type="noConversion"/>
  <conditionalFormatting sqref="B2:B361">
    <cfRule type="expression" dxfId="3" priority="3" stopIfTrue="1">
      <formula>IF(H2="duplicate result","true","false")</formula>
    </cfRule>
  </conditionalFormatting>
  <conditionalFormatting sqref="J1 L1 N1">
    <cfRule type="cellIs" dxfId="2" priority="1" operator="equal">
      <formula>"Complete"</formula>
    </cfRule>
  </conditionalFormatting>
  <dataValidations count="1">
    <dataValidation type="list" allowBlank="1" showInputMessage="1" showErrorMessage="1" sqref="C2:C361" xr:uid="{00000000-0002-0000-0300-000000000000}">
      <formula1>$I$3:$I$6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57"/>
  <sheetViews>
    <sheetView topLeftCell="A2" zoomScaleNormal="100" workbookViewId="0">
      <selection activeCell="A2" sqref="A2"/>
    </sheetView>
  </sheetViews>
  <sheetFormatPr defaultColWidth="9.1796875" defaultRowHeight="15" x14ac:dyDescent="0.3"/>
  <cols>
    <col min="1" max="1" width="4.1796875" style="6" customWidth="1"/>
    <col min="2" max="2" width="14.453125" style="7" customWidth="1"/>
    <col min="3" max="8" width="5.81640625" style="32" customWidth="1"/>
    <col min="9" max="9" width="6.81640625" style="32" customWidth="1"/>
    <col min="10" max="10" width="4.81640625" style="32" customWidth="1"/>
    <col min="11" max="11" width="9.1796875" style="6"/>
    <col min="12" max="17" width="5.81640625" style="71" customWidth="1"/>
    <col min="18" max="18" width="6.81640625" style="71" customWidth="1"/>
    <col min="19" max="16384" width="9.1796875" style="6"/>
  </cols>
  <sheetData>
    <row r="1" spans="1:18" hidden="1" x14ac:dyDescent="0.3"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L1" s="70">
        <v>1</v>
      </c>
      <c r="M1" s="70">
        <v>2</v>
      </c>
      <c r="N1" s="70">
        <v>3</v>
      </c>
      <c r="O1" s="70">
        <v>4</v>
      </c>
      <c r="P1" s="70">
        <v>5</v>
      </c>
      <c r="Q1" s="70">
        <v>6</v>
      </c>
    </row>
    <row r="2" spans="1:18" ht="15.5" thickBot="1" x14ac:dyDescent="0.35">
      <c r="C2" s="33"/>
      <c r="D2" s="33"/>
      <c r="E2" s="33"/>
      <c r="F2" s="33"/>
      <c r="G2" s="33"/>
      <c r="H2" s="33"/>
      <c r="L2" s="72" t="s">
        <v>174</v>
      </c>
      <c r="M2" s="70"/>
      <c r="N2" s="70"/>
      <c r="O2" s="70"/>
      <c r="P2" s="70"/>
      <c r="Q2" s="70"/>
    </row>
    <row r="3" spans="1:18" s="9" customFormat="1" x14ac:dyDescent="0.3">
      <c r="A3" s="9" t="s">
        <v>7</v>
      </c>
      <c r="B3" s="10">
        <f>VLOOKUP(A3,TeamLookup,2,FALSE)</f>
        <v>0</v>
      </c>
      <c r="C3" s="34" t="str">
        <f t="shared" ref="C3:H3" si="0">$A3&amp;"."&amp;TEXT(C$1,"00")</f>
        <v>A.01</v>
      </c>
      <c r="D3" s="35" t="str">
        <f t="shared" si="0"/>
        <v>A.02</v>
      </c>
      <c r="E3" s="35" t="str">
        <f t="shared" si="0"/>
        <v>A.03</v>
      </c>
      <c r="F3" s="35" t="str">
        <f t="shared" si="0"/>
        <v>A.04</v>
      </c>
      <c r="G3" s="35" t="str">
        <f t="shared" si="0"/>
        <v>A.05</v>
      </c>
      <c r="H3" s="35" t="str">
        <f t="shared" si="0"/>
        <v>A.06</v>
      </c>
      <c r="I3" s="36" t="s">
        <v>21</v>
      </c>
      <c r="J3" s="37" t="s">
        <v>29</v>
      </c>
      <c r="L3" s="73" t="str">
        <f t="shared" ref="L3:Q3" si="1">$A3&amp;"."&amp;TEXT(L$1,"00")</f>
        <v>A.01</v>
      </c>
      <c r="M3" s="74" t="str">
        <f t="shared" si="1"/>
        <v>A.02</v>
      </c>
      <c r="N3" s="74" t="str">
        <f t="shared" si="1"/>
        <v>A.03</v>
      </c>
      <c r="O3" s="74" t="str">
        <f t="shared" si="1"/>
        <v>A.04</v>
      </c>
      <c r="P3" s="74" t="str">
        <f t="shared" si="1"/>
        <v>A.05</v>
      </c>
      <c r="Q3" s="74" t="str">
        <f t="shared" si="1"/>
        <v>A.06</v>
      </c>
      <c r="R3" s="75" t="s">
        <v>21</v>
      </c>
    </row>
    <row r="4" spans="1:18" x14ac:dyDescent="0.3">
      <c r="B4" s="38">
        <v>1</v>
      </c>
      <c r="C4" s="39" t="str">
        <f t="shared" ref="C4:H6" ca="1" si="2">IF(ISNA(L4),"",L4)</f>
        <v/>
      </c>
      <c r="D4" s="40" t="str">
        <f t="shared" ca="1" si="2"/>
        <v/>
      </c>
      <c r="E4" s="40" t="str">
        <f t="shared" ca="1" si="2"/>
        <v/>
      </c>
      <c r="F4" s="40" t="str">
        <f t="shared" ca="1" si="2"/>
        <v/>
      </c>
      <c r="G4" s="40" t="str">
        <f t="shared" ca="1" si="2"/>
        <v/>
      </c>
      <c r="H4" s="40" t="str">
        <f t="shared" ca="1" si="2"/>
        <v/>
      </c>
      <c r="I4" s="134">
        <f ca="1">SUM(C4:H4)</f>
        <v>0</v>
      </c>
      <c r="J4" s="41"/>
      <c r="L4" s="76" t="e">
        <f ca="1">IF(ISNA(VLOOKUP(L3,OFFSET(Pairings!$D$2,($B4-1)*gamesPerRound,0,gamesPerRound,3),3,FALSE)),VLOOKUP(L3,OFFSET(Pairings!$E$2,($B4-1)*gamesPerRound,0,gamesPerRound,3),3,FALSE),VLOOKUP(L3,OFFSET(Pairings!$D$2,($B4-1)*gamesPerRound,0,gamesPerRound,3),3,FALSE))</f>
        <v>#N/A</v>
      </c>
      <c r="M4" s="76" t="e">
        <f ca="1">IF(ISNA(VLOOKUP(M3,OFFSET(Pairings!$D$2,($B4-1)*gamesPerRound,0,gamesPerRound,3),3,FALSE)),VLOOKUP(M3,OFFSET(Pairings!$E$2,($B4-1)*gamesPerRound,0,gamesPerRound,3),3,FALSE),VLOOKUP(M3,OFFSET(Pairings!$D$2,($B4-1)*gamesPerRound,0,gamesPerRound,3),3,FALSE))</f>
        <v>#N/A</v>
      </c>
      <c r="N4" s="76" t="e">
        <f ca="1">IF(ISNA(VLOOKUP(N3,OFFSET(Pairings!$D$2,($B4-1)*gamesPerRound,0,gamesPerRound,3),3,FALSE)),VLOOKUP(N3,OFFSET(Pairings!$E$2,($B4-1)*gamesPerRound,0,gamesPerRound,3),3,FALSE),VLOOKUP(N3,OFFSET(Pairings!$D$2,($B4-1)*gamesPerRound,0,gamesPerRound,3),3,FALSE))</f>
        <v>#N/A</v>
      </c>
      <c r="O4" s="76" t="e">
        <f ca="1">IF(ISNA(VLOOKUP(O3,OFFSET(Pairings!$D$2,($B4-1)*gamesPerRound,0,gamesPerRound,3),3,FALSE)),VLOOKUP(O3,OFFSET(Pairings!$E$2,($B4-1)*gamesPerRound,0,gamesPerRound,3),3,FALSE),VLOOKUP(O3,OFFSET(Pairings!$D$2,($B4-1)*gamesPerRound,0,gamesPerRound,3),3,FALSE))</f>
        <v>#N/A</v>
      </c>
      <c r="P4" s="76" t="e">
        <f ca="1">IF(ISNA(VLOOKUP(P3,OFFSET(Pairings!$D$2,($B4-1)*gamesPerRound,0,gamesPerRound,3),3,FALSE)),VLOOKUP(P3,OFFSET(Pairings!$E$2,($B4-1)*gamesPerRound,0,gamesPerRound,3),3,FALSE),VLOOKUP(P3,OFFSET(Pairings!$D$2,($B4-1)*gamesPerRound,0,gamesPerRound,3),3,FALSE))</f>
        <v>#N/A</v>
      </c>
      <c r="Q4" s="76" t="e">
        <f ca="1">IF(ISNA(VLOOKUP(Q3,OFFSET(Pairings!$D$2,($B4-1)*gamesPerRound,0,gamesPerRound,3),3,FALSE)),VLOOKUP(Q3,OFFSET(Pairings!$E$2,($B4-1)*gamesPerRound,0,gamesPerRound,3),3,FALSE),VLOOKUP(Q3,OFFSET(Pairings!$D$2,($B4-1)*gamesPerRound,0,gamesPerRound,3),3,FALSE))</f>
        <v>#N/A</v>
      </c>
      <c r="R4" s="77" t="e">
        <f ca="1">SUM(L4:Q4)</f>
        <v>#N/A</v>
      </c>
    </row>
    <row r="5" spans="1:18" x14ac:dyDescent="0.3">
      <c r="B5" s="38">
        <v>2</v>
      </c>
      <c r="C5" s="42" t="str">
        <f t="shared" ca="1" si="2"/>
        <v/>
      </c>
      <c r="D5" s="29" t="str">
        <f t="shared" ca="1" si="2"/>
        <v/>
      </c>
      <c r="E5" s="29" t="str">
        <f t="shared" ca="1" si="2"/>
        <v/>
      </c>
      <c r="F5" s="29" t="str">
        <f t="shared" ca="1" si="2"/>
        <v/>
      </c>
      <c r="G5" s="29" t="str">
        <f t="shared" ca="1" si="2"/>
        <v/>
      </c>
      <c r="H5" s="29" t="str">
        <f t="shared" ca="1" si="2"/>
        <v/>
      </c>
      <c r="I5" s="135">
        <f ca="1">SUM(C5:H5)</f>
        <v>0</v>
      </c>
      <c r="J5" s="41"/>
      <c r="L5" s="78" t="e">
        <f ca="1">IF(ISNA(VLOOKUP(L3,OFFSET(Pairings!$D$2,($B5-1)*gamesPerRound,0,gamesPerRound,3),3,FALSE)),VLOOKUP(L3,OFFSET(Pairings!$E$2,($B5-1)*gamesPerRound,0,gamesPerRound,3),3,FALSE),VLOOKUP(L3,OFFSET(Pairings!$D$2,($B5-1)*gamesPerRound,0,gamesPerRound,3),3,FALSE))</f>
        <v>#N/A</v>
      </c>
      <c r="M5" s="79" t="e">
        <f ca="1">IF(ISNA(VLOOKUP(M3,OFFSET(Pairings!$D$2,($B5-1)*gamesPerRound,0,gamesPerRound,3),3,FALSE)),VLOOKUP(M3,OFFSET(Pairings!$E$2,($B5-1)*gamesPerRound,0,gamesPerRound,3),3,FALSE),VLOOKUP(M3,OFFSET(Pairings!$D$2,($B5-1)*gamesPerRound,0,gamesPerRound,3),3,FALSE))</f>
        <v>#N/A</v>
      </c>
      <c r="N5" s="79" t="e">
        <f ca="1">IF(ISNA(VLOOKUP(N3,OFFSET(Pairings!$D$2,($B5-1)*gamesPerRound,0,gamesPerRound,3),3,FALSE)),VLOOKUP(N3,OFFSET(Pairings!$E$2,($B5-1)*gamesPerRound,0,gamesPerRound,3),3,FALSE),VLOOKUP(N3,OFFSET(Pairings!$D$2,($B5-1)*gamesPerRound,0,gamesPerRound,3),3,FALSE))</f>
        <v>#N/A</v>
      </c>
      <c r="O5" s="79" t="e">
        <f ca="1">IF(ISNA(VLOOKUP(O3,OFFSET(Pairings!$D$2,($B5-1)*gamesPerRound,0,gamesPerRound,3),3,FALSE)),VLOOKUP(O3,OFFSET(Pairings!$E$2,($B5-1)*gamesPerRound,0,gamesPerRound,3),3,FALSE),VLOOKUP(O3,OFFSET(Pairings!$D$2,($B5-1)*gamesPerRound,0,gamesPerRound,3),3,FALSE))</f>
        <v>#N/A</v>
      </c>
      <c r="P5" s="79" t="e">
        <f ca="1">IF(ISNA(VLOOKUP(P3,OFFSET(Pairings!$D$2,($B5-1)*gamesPerRound,0,gamesPerRound,3),3,FALSE)),VLOOKUP(P3,OFFSET(Pairings!$E$2,($B5-1)*gamesPerRound,0,gamesPerRound,3),3,FALSE),VLOOKUP(P3,OFFSET(Pairings!$D$2,($B5-1)*gamesPerRound,0,gamesPerRound,3),3,FALSE))</f>
        <v>#N/A</v>
      </c>
      <c r="Q5" s="79" t="e">
        <f ca="1">IF(ISNA(VLOOKUP(Q3,OFFSET(Pairings!$D$2,($B5-1)*gamesPerRound,0,gamesPerRound,3),3,FALSE)),VLOOKUP(Q3,OFFSET(Pairings!$E$2,($B5-1)*gamesPerRound,0,gamesPerRound,3),3,FALSE),VLOOKUP(Q3,OFFSET(Pairings!$D$2,($B5-1)*gamesPerRound,0,gamesPerRound,3),3,FALSE))</f>
        <v>#N/A</v>
      </c>
      <c r="R5" s="77" t="e">
        <f ca="1">SUM(L5:Q5)</f>
        <v>#N/A</v>
      </c>
    </row>
    <row r="6" spans="1:18" x14ac:dyDescent="0.3">
      <c r="B6" s="38">
        <v>3</v>
      </c>
      <c r="C6" s="43" t="str">
        <f t="shared" ca="1" si="2"/>
        <v/>
      </c>
      <c r="D6" s="44" t="str">
        <f t="shared" ca="1" si="2"/>
        <v/>
      </c>
      <c r="E6" s="44" t="str">
        <f t="shared" ca="1" si="2"/>
        <v/>
      </c>
      <c r="F6" s="44" t="str">
        <f t="shared" ca="1" si="2"/>
        <v/>
      </c>
      <c r="G6" s="44" t="str">
        <f t="shared" ca="1" si="2"/>
        <v/>
      </c>
      <c r="H6" s="44" t="str">
        <f t="shared" ca="1" si="2"/>
        <v/>
      </c>
      <c r="I6" s="136">
        <f ca="1">SUM(C6:H6)</f>
        <v>0</v>
      </c>
      <c r="J6" s="41"/>
      <c r="L6" s="80" t="e">
        <f ca="1">IF(ISNA(VLOOKUP(L3,OFFSET(Pairings!$D$2,($B6-1)*gamesPerRound,0,gamesPerRound,3),3,FALSE)),VLOOKUP(L3,OFFSET(Pairings!$E$2,($B6-1)*gamesPerRound,0,gamesPerRound,3),3,FALSE),VLOOKUP(L3,OFFSET(Pairings!$D$2,($B6-1)*gamesPerRound,0,gamesPerRound,3),3,FALSE))</f>
        <v>#N/A</v>
      </c>
      <c r="M6" s="81" t="e">
        <f ca="1">IF(ISNA(VLOOKUP(M3,OFFSET(Pairings!$D$2,($B6-1)*gamesPerRound,0,gamesPerRound,3),3,FALSE)),VLOOKUP(M3,OFFSET(Pairings!$E$2,($B6-1)*gamesPerRound,0,gamesPerRound,3),3,FALSE),VLOOKUP(M3,OFFSET(Pairings!$D$2,($B6-1)*gamesPerRound,0,gamesPerRound,3),3,FALSE))</f>
        <v>#N/A</v>
      </c>
      <c r="N6" s="81" t="e">
        <f ca="1">IF(ISNA(VLOOKUP(N3,OFFSET(Pairings!$D$2,($B6-1)*gamesPerRound,0,gamesPerRound,3),3,FALSE)),VLOOKUP(N3,OFFSET(Pairings!$E$2,($B6-1)*gamesPerRound,0,gamesPerRound,3),3,FALSE),VLOOKUP(N3,OFFSET(Pairings!$D$2,($B6-1)*gamesPerRound,0,gamesPerRound,3),3,FALSE))</f>
        <v>#N/A</v>
      </c>
      <c r="O6" s="81" t="e">
        <f ca="1">IF(ISNA(VLOOKUP(O3,OFFSET(Pairings!$D$2,($B6-1)*gamesPerRound,0,gamesPerRound,3),3,FALSE)),VLOOKUP(O3,OFFSET(Pairings!$E$2,($B6-1)*gamesPerRound,0,gamesPerRound,3),3,FALSE),VLOOKUP(O3,OFFSET(Pairings!$D$2,($B6-1)*gamesPerRound,0,gamesPerRound,3),3,FALSE))</f>
        <v>#N/A</v>
      </c>
      <c r="P6" s="81" t="e">
        <f ca="1">IF(ISNA(VLOOKUP(P3,OFFSET(Pairings!$D$2,($B6-1)*gamesPerRound,0,gamesPerRound,3),3,FALSE)),VLOOKUP(P3,OFFSET(Pairings!$E$2,($B6-1)*gamesPerRound,0,gamesPerRound,3),3,FALSE),VLOOKUP(P3,OFFSET(Pairings!$D$2,($B6-1)*gamesPerRound,0,gamesPerRound,3),3,FALSE))</f>
        <v>#N/A</v>
      </c>
      <c r="Q6" s="81" t="e">
        <f ca="1">IF(ISNA(VLOOKUP(Q3,OFFSET(Pairings!$D$2,($B6-1)*gamesPerRound,0,gamesPerRound,3),3,FALSE)),VLOOKUP(Q3,OFFSET(Pairings!$E$2,($B6-1)*gamesPerRound,0,gamesPerRound,3),3,FALSE),VLOOKUP(Q3,OFFSET(Pairings!$D$2,($B6-1)*gamesPerRound,0,gamesPerRound,3),3,FALSE))</f>
        <v>#N/A</v>
      </c>
      <c r="R6" s="77" t="e">
        <f ca="1">SUM(L6:Q6)</f>
        <v>#N/A</v>
      </c>
    </row>
    <row r="7" spans="1:18" ht="15.5" thickBot="1" x14ac:dyDescent="0.35">
      <c r="B7" s="45" t="s">
        <v>21</v>
      </c>
      <c r="C7" s="46">
        <f t="shared" ref="C7:I7" ca="1" si="3">SUM(C4:C6)</f>
        <v>0</v>
      </c>
      <c r="D7" s="47">
        <f t="shared" ca="1" si="3"/>
        <v>0</v>
      </c>
      <c r="E7" s="47">
        <f t="shared" ca="1" si="3"/>
        <v>0</v>
      </c>
      <c r="F7" s="47">
        <f t="shared" ca="1" si="3"/>
        <v>0</v>
      </c>
      <c r="G7" s="47">
        <f t="shared" ca="1" si="3"/>
        <v>0</v>
      </c>
      <c r="H7" s="47">
        <f t="shared" ca="1" si="3"/>
        <v>0</v>
      </c>
      <c r="I7" s="48">
        <f t="shared" ca="1" si="3"/>
        <v>0</v>
      </c>
      <c r="J7" s="49">
        <f ca="1">VLOOKUP(A3,OFFSET(Teams!$B$1,1,0,teams,4),4,FALSE)</f>
        <v>1</v>
      </c>
      <c r="L7" s="82" t="e">
        <f t="shared" ref="L7:R7" ca="1" si="4">SUM(L4:L6)</f>
        <v>#N/A</v>
      </c>
      <c r="M7" s="83" t="e">
        <f t="shared" ca="1" si="4"/>
        <v>#N/A</v>
      </c>
      <c r="N7" s="83" t="e">
        <f t="shared" ca="1" si="4"/>
        <v>#N/A</v>
      </c>
      <c r="O7" s="83" t="e">
        <f t="shared" ca="1" si="4"/>
        <v>#N/A</v>
      </c>
      <c r="P7" s="83" t="e">
        <f t="shared" ca="1" si="4"/>
        <v>#N/A</v>
      </c>
      <c r="Q7" s="83" t="e">
        <f t="shared" ca="1" si="4"/>
        <v>#N/A</v>
      </c>
      <c r="R7" s="84" t="e">
        <f t="shared" ca="1" si="4"/>
        <v>#N/A</v>
      </c>
    </row>
    <row r="8" spans="1:18" ht="15.5" thickBot="1" x14ac:dyDescent="0.35">
      <c r="J8" s="50"/>
    </row>
    <row r="9" spans="1:18" x14ac:dyDescent="0.3">
      <c r="A9" s="9" t="s">
        <v>8</v>
      </c>
      <c r="B9" s="10">
        <f>VLOOKUP(A9,TeamLookup,2,FALSE)</f>
        <v>0</v>
      </c>
      <c r="C9" s="34" t="str">
        <f t="shared" ref="C9:H9" si="5">$A9&amp;"."&amp;TEXT(C$1,"00")</f>
        <v>B.01</v>
      </c>
      <c r="D9" s="35" t="str">
        <f t="shared" si="5"/>
        <v>B.02</v>
      </c>
      <c r="E9" s="35" t="str">
        <f t="shared" si="5"/>
        <v>B.03</v>
      </c>
      <c r="F9" s="35" t="str">
        <f t="shared" si="5"/>
        <v>B.04</v>
      </c>
      <c r="G9" s="35" t="str">
        <f t="shared" si="5"/>
        <v>B.05</v>
      </c>
      <c r="H9" s="35" t="str">
        <f t="shared" si="5"/>
        <v>B.06</v>
      </c>
      <c r="I9" s="36" t="s">
        <v>21</v>
      </c>
      <c r="J9" s="37" t="s">
        <v>29</v>
      </c>
      <c r="K9" s="9"/>
      <c r="L9" s="73" t="str">
        <f t="shared" ref="L9:Q9" si="6">$A9&amp;"."&amp;TEXT(L$1,"00")</f>
        <v>B.01</v>
      </c>
      <c r="M9" s="74" t="str">
        <f t="shared" si="6"/>
        <v>B.02</v>
      </c>
      <c r="N9" s="74" t="str">
        <f t="shared" si="6"/>
        <v>B.03</v>
      </c>
      <c r="O9" s="74" t="str">
        <f t="shared" si="6"/>
        <v>B.04</v>
      </c>
      <c r="P9" s="74" t="str">
        <f t="shared" si="6"/>
        <v>B.05</v>
      </c>
      <c r="Q9" s="74" t="str">
        <f t="shared" si="6"/>
        <v>B.06</v>
      </c>
      <c r="R9" s="75" t="s">
        <v>21</v>
      </c>
    </row>
    <row r="10" spans="1:18" x14ac:dyDescent="0.3">
      <c r="B10" s="38">
        <v>1</v>
      </c>
      <c r="C10" s="39" t="str">
        <f t="shared" ref="C10:H12" ca="1" si="7">IF(ISNA(L10),"",L10)</f>
        <v/>
      </c>
      <c r="D10" s="40" t="str">
        <f t="shared" ca="1" si="7"/>
        <v/>
      </c>
      <c r="E10" s="40" t="str">
        <f t="shared" ca="1" si="7"/>
        <v/>
      </c>
      <c r="F10" s="40" t="str">
        <f t="shared" ca="1" si="7"/>
        <v/>
      </c>
      <c r="G10" s="40" t="str">
        <f t="shared" ca="1" si="7"/>
        <v/>
      </c>
      <c r="H10" s="40" t="str">
        <f t="shared" ca="1" si="7"/>
        <v/>
      </c>
      <c r="I10" s="134">
        <f ca="1">SUM(C10:H10)</f>
        <v>0</v>
      </c>
      <c r="J10" s="41"/>
      <c r="L10" s="76" t="e">
        <f ca="1">IF(ISNA(VLOOKUP(L9,OFFSET(Pairings!$D$2,($B10-1)*gamesPerRound,0,gamesPerRound,3),3,FALSE)),VLOOKUP(L9,OFFSET(Pairings!$E$2,($B10-1)*gamesPerRound,0,gamesPerRound,3),3,FALSE),VLOOKUP(L9,OFFSET(Pairings!$D$2,($B10-1)*gamesPerRound,0,gamesPerRound,3),3,FALSE))</f>
        <v>#N/A</v>
      </c>
      <c r="M10" s="76" t="e">
        <f ca="1">IF(ISNA(VLOOKUP(M9,OFFSET(Pairings!$D$2,($B10-1)*gamesPerRound,0,gamesPerRound,3),3,FALSE)),VLOOKUP(M9,OFFSET(Pairings!$E$2,($B10-1)*gamesPerRound,0,gamesPerRound,3),3,FALSE),VLOOKUP(M9,OFFSET(Pairings!$D$2,($B10-1)*gamesPerRound,0,gamesPerRound,3),3,FALSE))</f>
        <v>#N/A</v>
      </c>
      <c r="N10" s="76" t="e">
        <f ca="1">IF(ISNA(VLOOKUP(N9,OFFSET(Pairings!$D$2,($B10-1)*gamesPerRound,0,gamesPerRound,3),3,FALSE)),VLOOKUP(N9,OFFSET(Pairings!$E$2,($B10-1)*gamesPerRound,0,gamesPerRound,3),3,FALSE),VLOOKUP(N9,OFFSET(Pairings!$D$2,($B10-1)*gamesPerRound,0,gamesPerRound,3),3,FALSE))</f>
        <v>#N/A</v>
      </c>
      <c r="O10" s="76" t="e">
        <f ca="1">IF(ISNA(VLOOKUP(O9,OFFSET(Pairings!$D$2,($B10-1)*gamesPerRound,0,gamesPerRound,3),3,FALSE)),VLOOKUP(O9,OFFSET(Pairings!$E$2,($B10-1)*gamesPerRound,0,gamesPerRound,3),3,FALSE),VLOOKUP(O9,OFFSET(Pairings!$D$2,($B10-1)*gamesPerRound,0,gamesPerRound,3),3,FALSE))</f>
        <v>#N/A</v>
      </c>
      <c r="P10" s="76" t="e">
        <f ca="1">IF(ISNA(VLOOKUP(P9,OFFSET(Pairings!$D$2,($B10-1)*gamesPerRound,0,gamesPerRound,3),3,FALSE)),VLOOKUP(P9,OFFSET(Pairings!$E$2,($B10-1)*gamesPerRound,0,gamesPerRound,3),3,FALSE),VLOOKUP(P9,OFFSET(Pairings!$D$2,($B10-1)*gamesPerRound,0,gamesPerRound,3),3,FALSE))</f>
        <v>#N/A</v>
      </c>
      <c r="Q10" s="76" t="e">
        <f ca="1">IF(ISNA(VLOOKUP(Q9,OFFSET(Pairings!$D$2,($B10-1)*gamesPerRound,0,gamesPerRound,3),3,FALSE)),VLOOKUP(Q9,OFFSET(Pairings!$E$2,($B10-1)*gamesPerRound,0,gamesPerRound,3),3,FALSE),VLOOKUP(Q9,OFFSET(Pairings!$D$2,($B10-1)*gamesPerRound,0,gamesPerRound,3),3,FALSE))</f>
        <v>#N/A</v>
      </c>
      <c r="R10" s="77" t="e">
        <f ca="1">SUM(L10:Q10)</f>
        <v>#N/A</v>
      </c>
    </row>
    <row r="11" spans="1:18" x14ac:dyDescent="0.3">
      <c r="B11" s="38">
        <v>2</v>
      </c>
      <c r="C11" s="42" t="str">
        <f t="shared" ca="1" si="7"/>
        <v/>
      </c>
      <c r="D11" s="29" t="str">
        <f t="shared" ca="1" si="7"/>
        <v/>
      </c>
      <c r="E11" s="29" t="str">
        <f t="shared" ca="1" si="7"/>
        <v/>
      </c>
      <c r="F11" s="29" t="str">
        <f t="shared" ca="1" si="7"/>
        <v/>
      </c>
      <c r="G11" s="29" t="str">
        <f t="shared" ca="1" si="7"/>
        <v/>
      </c>
      <c r="H11" s="29" t="str">
        <f t="shared" ca="1" si="7"/>
        <v/>
      </c>
      <c r="I11" s="135">
        <f ca="1">SUM(C11:H11)</f>
        <v>0</v>
      </c>
      <c r="J11" s="41"/>
      <c r="L11" s="78" t="e">
        <f ca="1">IF(ISNA(VLOOKUP(L9,OFFSET(Pairings!$D$2,($B11-1)*gamesPerRound,0,gamesPerRound,3),3,FALSE)),VLOOKUP(L9,OFFSET(Pairings!$E$2,($B11-1)*gamesPerRound,0,gamesPerRound,3),3,FALSE),VLOOKUP(L9,OFFSET(Pairings!$D$2,($B11-1)*gamesPerRound,0,gamesPerRound,3),3,FALSE))</f>
        <v>#N/A</v>
      </c>
      <c r="M11" s="79" t="e">
        <f ca="1">IF(ISNA(VLOOKUP(M9,OFFSET(Pairings!$D$2,($B11-1)*gamesPerRound,0,gamesPerRound,3),3,FALSE)),VLOOKUP(M9,OFFSET(Pairings!$E$2,($B11-1)*gamesPerRound,0,gamesPerRound,3),3,FALSE),VLOOKUP(M9,OFFSET(Pairings!$D$2,($B11-1)*gamesPerRound,0,gamesPerRound,3),3,FALSE))</f>
        <v>#N/A</v>
      </c>
      <c r="N11" s="79" t="e">
        <f ca="1">IF(ISNA(VLOOKUP(N9,OFFSET(Pairings!$D$2,($B11-1)*gamesPerRound,0,gamesPerRound,3),3,FALSE)),VLOOKUP(N9,OFFSET(Pairings!$E$2,($B11-1)*gamesPerRound,0,gamesPerRound,3),3,FALSE),VLOOKUP(N9,OFFSET(Pairings!$D$2,($B11-1)*gamesPerRound,0,gamesPerRound,3),3,FALSE))</f>
        <v>#N/A</v>
      </c>
      <c r="O11" s="79" t="e">
        <f ca="1">IF(ISNA(VLOOKUP(O9,OFFSET(Pairings!$D$2,($B11-1)*gamesPerRound,0,gamesPerRound,3),3,FALSE)),VLOOKUP(O9,OFFSET(Pairings!$E$2,($B11-1)*gamesPerRound,0,gamesPerRound,3),3,FALSE),VLOOKUP(O9,OFFSET(Pairings!$D$2,($B11-1)*gamesPerRound,0,gamesPerRound,3),3,FALSE))</f>
        <v>#N/A</v>
      </c>
      <c r="P11" s="79" t="e">
        <f ca="1">IF(ISNA(VLOOKUP(P9,OFFSET(Pairings!$D$2,($B11-1)*gamesPerRound,0,gamesPerRound,3),3,FALSE)),VLOOKUP(P9,OFFSET(Pairings!$E$2,($B11-1)*gamesPerRound,0,gamesPerRound,3),3,FALSE),VLOOKUP(P9,OFFSET(Pairings!$D$2,($B11-1)*gamesPerRound,0,gamesPerRound,3),3,FALSE))</f>
        <v>#N/A</v>
      </c>
      <c r="Q11" s="79" t="e">
        <f ca="1">IF(ISNA(VLOOKUP(Q9,OFFSET(Pairings!$D$2,($B11-1)*gamesPerRound,0,gamesPerRound,3),3,FALSE)),VLOOKUP(Q9,OFFSET(Pairings!$E$2,($B11-1)*gamesPerRound,0,gamesPerRound,3),3,FALSE),VLOOKUP(Q9,OFFSET(Pairings!$D$2,($B11-1)*gamesPerRound,0,gamesPerRound,3),3,FALSE))</f>
        <v>#N/A</v>
      </c>
      <c r="R11" s="77" t="e">
        <f ca="1">SUM(L11:Q11)</f>
        <v>#N/A</v>
      </c>
    </row>
    <row r="12" spans="1:18" x14ac:dyDescent="0.3">
      <c r="B12" s="38">
        <v>3</v>
      </c>
      <c r="C12" s="43" t="str">
        <f t="shared" ca="1" si="7"/>
        <v/>
      </c>
      <c r="D12" s="44" t="str">
        <f t="shared" ca="1" si="7"/>
        <v/>
      </c>
      <c r="E12" s="44" t="str">
        <f t="shared" ca="1" si="7"/>
        <v/>
      </c>
      <c r="F12" s="44" t="str">
        <f t="shared" ca="1" si="7"/>
        <v/>
      </c>
      <c r="G12" s="44" t="str">
        <f t="shared" ca="1" si="7"/>
        <v/>
      </c>
      <c r="H12" s="44" t="str">
        <f t="shared" ca="1" si="7"/>
        <v/>
      </c>
      <c r="I12" s="136">
        <f ca="1">SUM(C12:H12)</f>
        <v>0</v>
      </c>
      <c r="J12" s="41"/>
      <c r="L12" s="80" t="e">
        <f ca="1">IF(ISNA(VLOOKUP(L9,OFFSET(Pairings!$D$2,($B12-1)*gamesPerRound,0,gamesPerRound,3),3,FALSE)),VLOOKUP(L9,OFFSET(Pairings!$E$2,($B12-1)*gamesPerRound,0,gamesPerRound,3),3,FALSE),VLOOKUP(L9,OFFSET(Pairings!$D$2,($B12-1)*gamesPerRound,0,gamesPerRound,3),3,FALSE))</f>
        <v>#N/A</v>
      </c>
      <c r="M12" s="81" t="e">
        <f ca="1">IF(ISNA(VLOOKUP(M9,OFFSET(Pairings!$D$2,($B12-1)*gamesPerRound,0,gamesPerRound,3),3,FALSE)),VLOOKUP(M9,OFFSET(Pairings!$E$2,($B12-1)*gamesPerRound,0,gamesPerRound,3),3,FALSE),VLOOKUP(M9,OFFSET(Pairings!$D$2,($B12-1)*gamesPerRound,0,gamesPerRound,3),3,FALSE))</f>
        <v>#N/A</v>
      </c>
      <c r="N12" s="81" t="e">
        <f ca="1">IF(ISNA(VLOOKUP(N9,OFFSET(Pairings!$D$2,($B12-1)*gamesPerRound,0,gamesPerRound,3),3,FALSE)),VLOOKUP(N9,OFFSET(Pairings!$E$2,($B12-1)*gamesPerRound,0,gamesPerRound,3),3,FALSE),VLOOKUP(N9,OFFSET(Pairings!$D$2,($B12-1)*gamesPerRound,0,gamesPerRound,3),3,FALSE))</f>
        <v>#N/A</v>
      </c>
      <c r="O12" s="81" t="e">
        <f ca="1">IF(ISNA(VLOOKUP(O9,OFFSET(Pairings!$D$2,($B12-1)*gamesPerRound,0,gamesPerRound,3),3,FALSE)),VLOOKUP(O9,OFFSET(Pairings!$E$2,($B12-1)*gamesPerRound,0,gamesPerRound,3),3,FALSE),VLOOKUP(O9,OFFSET(Pairings!$D$2,($B12-1)*gamesPerRound,0,gamesPerRound,3),3,FALSE))</f>
        <v>#N/A</v>
      </c>
      <c r="P12" s="81" t="e">
        <f ca="1">IF(ISNA(VLOOKUP(P9,OFFSET(Pairings!$D$2,($B12-1)*gamesPerRound,0,gamesPerRound,3),3,FALSE)),VLOOKUP(P9,OFFSET(Pairings!$E$2,($B12-1)*gamesPerRound,0,gamesPerRound,3),3,FALSE),VLOOKUP(P9,OFFSET(Pairings!$D$2,($B12-1)*gamesPerRound,0,gamesPerRound,3),3,FALSE))</f>
        <v>#N/A</v>
      </c>
      <c r="Q12" s="81" t="e">
        <f ca="1">IF(ISNA(VLOOKUP(Q9,OFFSET(Pairings!$D$2,($B12-1)*gamesPerRound,0,gamesPerRound,3),3,FALSE)),VLOOKUP(Q9,OFFSET(Pairings!$E$2,($B12-1)*gamesPerRound,0,gamesPerRound,3),3,FALSE),VLOOKUP(Q9,OFFSET(Pairings!$D$2,($B12-1)*gamesPerRound,0,gamesPerRound,3),3,FALSE))</f>
        <v>#N/A</v>
      </c>
      <c r="R12" s="77" t="e">
        <f ca="1">SUM(L12:Q12)</f>
        <v>#N/A</v>
      </c>
    </row>
    <row r="13" spans="1:18" ht="15.5" thickBot="1" x14ac:dyDescent="0.35">
      <c r="B13" s="45" t="s">
        <v>21</v>
      </c>
      <c r="C13" s="46">
        <f t="shared" ref="C13:I13" ca="1" si="8">SUM(C10:C12)</f>
        <v>0</v>
      </c>
      <c r="D13" s="47">
        <f t="shared" ca="1" si="8"/>
        <v>0</v>
      </c>
      <c r="E13" s="47">
        <f t="shared" ca="1" si="8"/>
        <v>0</v>
      </c>
      <c r="F13" s="47">
        <f t="shared" ca="1" si="8"/>
        <v>0</v>
      </c>
      <c r="G13" s="47">
        <f t="shared" ca="1" si="8"/>
        <v>0</v>
      </c>
      <c r="H13" s="47">
        <f t="shared" ca="1" si="8"/>
        <v>0</v>
      </c>
      <c r="I13" s="48">
        <f t="shared" ca="1" si="8"/>
        <v>0</v>
      </c>
      <c r="J13" s="49">
        <f ca="1">VLOOKUP(A9,OFFSET(Teams!$B$1,1,0,teams,4),4,FALSE)</f>
        <v>1</v>
      </c>
      <c r="L13" s="82" t="e">
        <f t="shared" ref="L13:R13" ca="1" si="9">SUM(L10:L12)</f>
        <v>#N/A</v>
      </c>
      <c r="M13" s="83" t="e">
        <f t="shared" ca="1" si="9"/>
        <v>#N/A</v>
      </c>
      <c r="N13" s="83" t="e">
        <f t="shared" ca="1" si="9"/>
        <v>#N/A</v>
      </c>
      <c r="O13" s="83" t="e">
        <f t="shared" ca="1" si="9"/>
        <v>#N/A</v>
      </c>
      <c r="P13" s="83" t="e">
        <f t="shared" ca="1" si="9"/>
        <v>#N/A</v>
      </c>
      <c r="Q13" s="83" t="e">
        <f t="shared" ca="1" si="9"/>
        <v>#N/A</v>
      </c>
      <c r="R13" s="84" t="e">
        <f t="shared" ca="1" si="9"/>
        <v>#N/A</v>
      </c>
    </row>
    <row r="14" spans="1:18" ht="15.5" thickBot="1" x14ac:dyDescent="0.35">
      <c r="J14" s="50"/>
    </row>
    <row r="15" spans="1:18" x14ac:dyDescent="0.3">
      <c r="A15" s="9" t="s">
        <v>9</v>
      </c>
      <c r="B15" s="10">
        <f>VLOOKUP(A15,TeamLookup,2,FALSE)</f>
        <v>0</v>
      </c>
      <c r="C15" s="34" t="str">
        <f t="shared" ref="C15:H15" si="10">$A15&amp;"."&amp;TEXT(C$1,"00")</f>
        <v>C.01</v>
      </c>
      <c r="D15" s="35" t="str">
        <f t="shared" si="10"/>
        <v>C.02</v>
      </c>
      <c r="E15" s="35" t="str">
        <f t="shared" si="10"/>
        <v>C.03</v>
      </c>
      <c r="F15" s="35" t="str">
        <f t="shared" si="10"/>
        <v>C.04</v>
      </c>
      <c r="G15" s="35" t="str">
        <f t="shared" si="10"/>
        <v>C.05</v>
      </c>
      <c r="H15" s="35" t="str">
        <f t="shared" si="10"/>
        <v>C.06</v>
      </c>
      <c r="I15" s="36" t="s">
        <v>21</v>
      </c>
      <c r="J15" s="37" t="s">
        <v>29</v>
      </c>
      <c r="K15" s="9"/>
      <c r="L15" s="73" t="str">
        <f t="shared" ref="L15:Q15" si="11">$A15&amp;"."&amp;TEXT(L$1,"00")</f>
        <v>C.01</v>
      </c>
      <c r="M15" s="74" t="str">
        <f t="shared" si="11"/>
        <v>C.02</v>
      </c>
      <c r="N15" s="74" t="str">
        <f t="shared" si="11"/>
        <v>C.03</v>
      </c>
      <c r="O15" s="74" t="str">
        <f t="shared" si="11"/>
        <v>C.04</v>
      </c>
      <c r="P15" s="74" t="str">
        <f t="shared" si="11"/>
        <v>C.05</v>
      </c>
      <c r="Q15" s="74" t="str">
        <f t="shared" si="11"/>
        <v>C.06</v>
      </c>
      <c r="R15" s="75" t="s">
        <v>21</v>
      </c>
    </row>
    <row r="16" spans="1:18" x14ac:dyDescent="0.3">
      <c r="B16" s="38">
        <v>1</v>
      </c>
      <c r="C16" s="39" t="str">
        <f t="shared" ref="C16:H18" ca="1" si="12">IF(ISNA(L16),"",L16)</f>
        <v/>
      </c>
      <c r="D16" s="40" t="str">
        <f t="shared" ca="1" si="12"/>
        <v/>
      </c>
      <c r="E16" s="40" t="str">
        <f t="shared" ca="1" si="12"/>
        <v/>
      </c>
      <c r="F16" s="40" t="str">
        <f t="shared" ca="1" si="12"/>
        <v/>
      </c>
      <c r="G16" s="40" t="str">
        <f t="shared" ca="1" si="12"/>
        <v/>
      </c>
      <c r="H16" s="40" t="str">
        <f t="shared" ca="1" si="12"/>
        <v/>
      </c>
      <c r="I16" s="134">
        <f ca="1">SUM(C16:H16)</f>
        <v>0</v>
      </c>
      <c r="J16" s="41"/>
      <c r="L16" s="76" t="e">
        <f ca="1">IF(ISNA(VLOOKUP(L15,OFFSET(Pairings!$D$2,($B16-1)*gamesPerRound,0,gamesPerRound,3),3,FALSE)),VLOOKUP(L15,OFFSET(Pairings!$E$2,($B16-1)*gamesPerRound,0,gamesPerRound,3),3,FALSE),VLOOKUP(L15,OFFSET(Pairings!$D$2,($B16-1)*gamesPerRound,0,gamesPerRound,3),3,FALSE))</f>
        <v>#N/A</v>
      </c>
      <c r="M16" s="76" t="e">
        <f ca="1">IF(ISNA(VLOOKUP(M15,OFFSET(Pairings!$D$2,($B16-1)*gamesPerRound,0,gamesPerRound,3),3,FALSE)),VLOOKUP(M15,OFFSET(Pairings!$E$2,($B16-1)*gamesPerRound,0,gamesPerRound,3),3,FALSE),VLOOKUP(M15,OFFSET(Pairings!$D$2,($B16-1)*gamesPerRound,0,gamesPerRound,3),3,FALSE))</f>
        <v>#N/A</v>
      </c>
      <c r="N16" s="76" t="e">
        <f ca="1">IF(ISNA(VLOOKUP(N15,OFFSET(Pairings!$D$2,($B16-1)*gamesPerRound,0,gamesPerRound,3),3,FALSE)),VLOOKUP(N15,OFFSET(Pairings!$E$2,($B16-1)*gamesPerRound,0,gamesPerRound,3),3,FALSE),VLOOKUP(N15,OFFSET(Pairings!$D$2,($B16-1)*gamesPerRound,0,gamesPerRound,3),3,FALSE))</f>
        <v>#N/A</v>
      </c>
      <c r="O16" s="76" t="e">
        <f ca="1">IF(ISNA(VLOOKUP(O15,OFFSET(Pairings!$D$2,($B16-1)*gamesPerRound,0,gamesPerRound,3),3,FALSE)),VLOOKUP(O15,OFFSET(Pairings!$E$2,($B16-1)*gamesPerRound,0,gamesPerRound,3),3,FALSE),VLOOKUP(O15,OFFSET(Pairings!$D$2,($B16-1)*gamesPerRound,0,gamesPerRound,3),3,FALSE))</f>
        <v>#N/A</v>
      </c>
      <c r="P16" s="76" t="e">
        <f ca="1">IF(ISNA(VLOOKUP(P15,OFFSET(Pairings!$D$2,($B16-1)*gamesPerRound,0,gamesPerRound,3),3,FALSE)),VLOOKUP(P15,OFFSET(Pairings!$E$2,($B16-1)*gamesPerRound,0,gamesPerRound,3),3,FALSE),VLOOKUP(P15,OFFSET(Pairings!$D$2,($B16-1)*gamesPerRound,0,gamesPerRound,3),3,FALSE))</f>
        <v>#N/A</v>
      </c>
      <c r="Q16" s="76" t="e">
        <f ca="1">IF(ISNA(VLOOKUP(Q15,OFFSET(Pairings!$D$2,($B16-1)*gamesPerRound,0,gamesPerRound,3),3,FALSE)),VLOOKUP(Q15,OFFSET(Pairings!$E$2,($B16-1)*gamesPerRound,0,gamesPerRound,3),3,FALSE),VLOOKUP(Q15,OFFSET(Pairings!$D$2,($B16-1)*gamesPerRound,0,gamesPerRound,3),3,FALSE))</f>
        <v>#N/A</v>
      </c>
      <c r="R16" s="77" t="e">
        <f ca="1">SUM(L16:Q16)</f>
        <v>#N/A</v>
      </c>
    </row>
    <row r="17" spans="1:18" x14ac:dyDescent="0.3">
      <c r="B17" s="38">
        <v>2</v>
      </c>
      <c r="C17" s="42" t="str">
        <f t="shared" ca="1" si="12"/>
        <v/>
      </c>
      <c r="D17" s="29" t="str">
        <f t="shared" ca="1" si="12"/>
        <v/>
      </c>
      <c r="E17" s="29" t="str">
        <f t="shared" ca="1" si="12"/>
        <v/>
      </c>
      <c r="F17" s="29" t="str">
        <f t="shared" ca="1" si="12"/>
        <v/>
      </c>
      <c r="G17" s="29" t="str">
        <f t="shared" ca="1" si="12"/>
        <v/>
      </c>
      <c r="H17" s="29" t="str">
        <f t="shared" ca="1" si="12"/>
        <v/>
      </c>
      <c r="I17" s="135">
        <f ca="1">SUM(C17:H17)</f>
        <v>0</v>
      </c>
      <c r="J17" s="41"/>
      <c r="L17" s="78" t="e">
        <f ca="1">IF(ISNA(VLOOKUP(L15,OFFSET(Pairings!$D$2,($B17-1)*gamesPerRound,0,gamesPerRound,3),3,FALSE)),VLOOKUP(L15,OFFSET(Pairings!$E$2,($B17-1)*gamesPerRound,0,gamesPerRound,3),3,FALSE),VLOOKUP(L15,OFFSET(Pairings!$D$2,($B17-1)*gamesPerRound,0,gamesPerRound,3),3,FALSE))</f>
        <v>#N/A</v>
      </c>
      <c r="M17" s="79" t="e">
        <f ca="1">IF(ISNA(VLOOKUP(M15,OFFSET(Pairings!$D$2,($B17-1)*gamesPerRound,0,gamesPerRound,3),3,FALSE)),VLOOKUP(M15,OFFSET(Pairings!$E$2,($B17-1)*gamesPerRound,0,gamesPerRound,3),3,FALSE),VLOOKUP(M15,OFFSET(Pairings!$D$2,($B17-1)*gamesPerRound,0,gamesPerRound,3),3,FALSE))</f>
        <v>#N/A</v>
      </c>
      <c r="N17" s="79" t="e">
        <f ca="1">IF(ISNA(VLOOKUP(N15,OFFSET(Pairings!$D$2,($B17-1)*gamesPerRound,0,gamesPerRound,3),3,FALSE)),VLOOKUP(N15,OFFSET(Pairings!$E$2,($B17-1)*gamesPerRound,0,gamesPerRound,3),3,FALSE),VLOOKUP(N15,OFFSET(Pairings!$D$2,($B17-1)*gamesPerRound,0,gamesPerRound,3),3,FALSE))</f>
        <v>#N/A</v>
      </c>
      <c r="O17" s="79" t="e">
        <f ca="1">IF(ISNA(VLOOKUP(O15,OFFSET(Pairings!$D$2,($B17-1)*gamesPerRound,0,gamesPerRound,3),3,FALSE)),VLOOKUP(O15,OFFSET(Pairings!$E$2,($B17-1)*gamesPerRound,0,gamesPerRound,3),3,FALSE),VLOOKUP(O15,OFFSET(Pairings!$D$2,($B17-1)*gamesPerRound,0,gamesPerRound,3),3,FALSE))</f>
        <v>#N/A</v>
      </c>
      <c r="P17" s="79" t="e">
        <f ca="1">IF(ISNA(VLOOKUP(P15,OFFSET(Pairings!$D$2,($B17-1)*gamesPerRound,0,gamesPerRound,3),3,FALSE)),VLOOKUP(P15,OFFSET(Pairings!$E$2,($B17-1)*gamesPerRound,0,gamesPerRound,3),3,FALSE),VLOOKUP(P15,OFFSET(Pairings!$D$2,($B17-1)*gamesPerRound,0,gamesPerRound,3),3,FALSE))</f>
        <v>#N/A</v>
      </c>
      <c r="Q17" s="79" t="e">
        <f ca="1">IF(ISNA(VLOOKUP(Q15,OFFSET(Pairings!$D$2,($B17-1)*gamesPerRound,0,gamesPerRound,3),3,FALSE)),VLOOKUP(Q15,OFFSET(Pairings!$E$2,($B17-1)*gamesPerRound,0,gamesPerRound,3),3,FALSE),VLOOKUP(Q15,OFFSET(Pairings!$D$2,($B17-1)*gamesPerRound,0,gamesPerRound,3),3,FALSE))</f>
        <v>#N/A</v>
      </c>
      <c r="R17" s="77" t="e">
        <f ca="1">SUM(L17:Q17)</f>
        <v>#N/A</v>
      </c>
    </row>
    <row r="18" spans="1:18" x14ac:dyDescent="0.3">
      <c r="B18" s="38">
        <v>3</v>
      </c>
      <c r="C18" s="43" t="str">
        <f t="shared" ca="1" si="12"/>
        <v/>
      </c>
      <c r="D18" s="44" t="str">
        <f t="shared" ca="1" si="12"/>
        <v/>
      </c>
      <c r="E18" s="44" t="str">
        <f t="shared" ca="1" si="12"/>
        <v/>
      </c>
      <c r="F18" s="44" t="str">
        <f t="shared" ca="1" si="12"/>
        <v/>
      </c>
      <c r="G18" s="44" t="str">
        <f t="shared" ca="1" si="12"/>
        <v/>
      </c>
      <c r="H18" s="44" t="str">
        <f t="shared" ca="1" si="12"/>
        <v/>
      </c>
      <c r="I18" s="136">
        <f ca="1">SUM(C18:H18)</f>
        <v>0</v>
      </c>
      <c r="J18" s="41"/>
      <c r="L18" s="80" t="e">
        <f ca="1">IF(ISNA(VLOOKUP(L15,OFFSET(Pairings!$D$2,($B18-1)*gamesPerRound,0,gamesPerRound,3),3,FALSE)),VLOOKUP(L15,OFFSET(Pairings!$E$2,($B18-1)*gamesPerRound,0,gamesPerRound,3),3,FALSE),VLOOKUP(L15,OFFSET(Pairings!$D$2,($B18-1)*gamesPerRound,0,gamesPerRound,3),3,FALSE))</f>
        <v>#N/A</v>
      </c>
      <c r="M18" s="81" t="e">
        <f ca="1">IF(ISNA(VLOOKUP(M15,OFFSET(Pairings!$D$2,($B18-1)*gamesPerRound,0,gamesPerRound,3),3,FALSE)),VLOOKUP(M15,OFFSET(Pairings!$E$2,($B18-1)*gamesPerRound,0,gamesPerRound,3),3,FALSE),VLOOKUP(M15,OFFSET(Pairings!$D$2,($B18-1)*gamesPerRound,0,gamesPerRound,3),3,FALSE))</f>
        <v>#N/A</v>
      </c>
      <c r="N18" s="81" t="e">
        <f ca="1">IF(ISNA(VLOOKUP(N15,OFFSET(Pairings!$D$2,($B18-1)*gamesPerRound,0,gamesPerRound,3),3,FALSE)),VLOOKUP(N15,OFFSET(Pairings!$E$2,($B18-1)*gamesPerRound,0,gamesPerRound,3),3,FALSE),VLOOKUP(N15,OFFSET(Pairings!$D$2,($B18-1)*gamesPerRound,0,gamesPerRound,3),3,FALSE))</f>
        <v>#N/A</v>
      </c>
      <c r="O18" s="81" t="e">
        <f ca="1">IF(ISNA(VLOOKUP(O15,OFFSET(Pairings!$D$2,($B18-1)*gamesPerRound,0,gamesPerRound,3),3,FALSE)),VLOOKUP(O15,OFFSET(Pairings!$E$2,($B18-1)*gamesPerRound,0,gamesPerRound,3),3,FALSE),VLOOKUP(O15,OFFSET(Pairings!$D$2,($B18-1)*gamesPerRound,0,gamesPerRound,3),3,FALSE))</f>
        <v>#N/A</v>
      </c>
      <c r="P18" s="81" t="e">
        <f ca="1">IF(ISNA(VLOOKUP(P15,OFFSET(Pairings!$D$2,($B18-1)*gamesPerRound,0,gamesPerRound,3),3,FALSE)),VLOOKUP(P15,OFFSET(Pairings!$E$2,($B18-1)*gamesPerRound,0,gamesPerRound,3),3,FALSE),VLOOKUP(P15,OFFSET(Pairings!$D$2,($B18-1)*gamesPerRound,0,gamesPerRound,3),3,FALSE))</f>
        <v>#N/A</v>
      </c>
      <c r="Q18" s="81" t="e">
        <f ca="1">IF(ISNA(VLOOKUP(Q15,OFFSET(Pairings!$D$2,($B18-1)*gamesPerRound,0,gamesPerRound,3),3,FALSE)),VLOOKUP(Q15,OFFSET(Pairings!$E$2,($B18-1)*gamesPerRound,0,gamesPerRound,3),3,FALSE),VLOOKUP(Q15,OFFSET(Pairings!$D$2,($B18-1)*gamesPerRound,0,gamesPerRound,3),3,FALSE))</f>
        <v>#N/A</v>
      </c>
      <c r="R18" s="77" t="e">
        <f ca="1">SUM(L18:Q18)</f>
        <v>#N/A</v>
      </c>
    </row>
    <row r="19" spans="1:18" ht="15.5" thickBot="1" x14ac:dyDescent="0.35">
      <c r="B19" s="45" t="s">
        <v>21</v>
      </c>
      <c r="C19" s="46">
        <f t="shared" ref="C19:I19" ca="1" si="13">SUM(C16:C18)</f>
        <v>0</v>
      </c>
      <c r="D19" s="47">
        <f t="shared" ca="1" si="13"/>
        <v>0</v>
      </c>
      <c r="E19" s="47">
        <f t="shared" ca="1" si="13"/>
        <v>0</v>
      </c>
      <c r="F19" s="47">
        <f t="shared" ca="1" si="13"/>
        <v>0</v>
      </c>
      <c r="G19" s="47">
        <f t="shared" ca="1" si="13"/>
        <v>0</v>
      </c>
      <c r="H19" s="47">
        <f t="shared" ca="1" si="13"/>
        <v>0</v>
      </c>
      <c r="I19" s="48">
        <f t="shared" ca="1" si="13"/>
        <v>0</v>
      </c>
      <c r="J19" s="49">
        <f ca="1">VLOOKUP(A15,OFFSET(Teams!$B$1,1,0,teams,4),4,FALSE)</f>
        <v>1</v>
      </c>
      <c r="L19" s="82" t="e">
        <f t="shared" ref="L19:R19" ca="1" si="14">SUM(L16:L18)</f>
        <v>#N/A</v>
      </c>
      <c r="M19" s="83" t="e">
        <f t="shared" ca="1" si="14"/>
        <v>#N/A</v>
      </c>
      <c r="N19" s="83" t="e">
        <f t="shared" ca="1" si="14"/>
        <v>#N/A</v>
      </c>
      <c r="O19" s="83" t="e">
        <f t="shared" ca="1" si="14"/>
        <v>#N/A</v>
      </c>
      <c r="P19" s="83" t="e">
        <f t="shared" ca="1" si="14"/>
        <v>#N/A</v>
      </c>
      <c r="Q19" s="83" t="e">
        <f t="shared" ca="1" si="14"/>
        <v>#N/A</v>
      </c>
      <c r="R19" s="84" t="e">
        <f t="shared" ca="1" si="14"/>
        <v>#N/A</v>
      </c>
    </row>
    <row r="20" spans="1:18" ht="15.5" thickBot="1" x14ac:dyDescent="0.35">
      <c r="J20" s="50"/>
    </row>
    <row r="21" spans="1:18" x14ac:dyDescent="0.3">
      <c r="A21" s="9" t="s">
        <v>10</v>
      </c>
      <c r="B21" s="10">
        <f>VLOOKUP(A21,TeamLookup,2,FALSE)</f>
        <v>0</v>
      </c>
      <c r="C21" s="34" t="str">
        <f t="shared" ref="C21:H21" si="15">$A21&amp;"."&amp;TEXT(C$1,"00")</f>
        <v>D.01</v>
      </c>
      <c r="D21" s="35" t="str">
        <f t="shared" si="15"/>
        <v>D.02</v>
      </c>
      <c r="E21" s="35" t="str">
        <f t="shared" si="15"/>
        <v>D.03</v>
      </c>
      <c r="F21" s="35" t="str">
        <f t="shared" si="15"/>
        <v>D.04</v>
      </c>
      <c r="G21" s="35" t="str">
        <f t="shared" si="15"/>
        <v>D.05</v>
      </c>
      <c r="H21" s="35" t="str">
        <f t="shared" si="15"/>
        <v>D.06</v>
      </c>
      <c r="I21" s="36" t="s">
        <v>21</v>
      </c>
      <c r="J21" s="37" t="s">
        <v>29</v>
      </c>
      <c r="K21" s="9"/>
      <c r="L21" s="73" t="str">
        <f t="shared" ref="L21:Q21" si="16">$A21&amp;"."&amp;TEXT(L$1,"00")</f>
        <v>D.01</v>
      </c>
      <c r="M21" s="74" t="str">
        <f t="shared" si="16"/>
        <v>D.02</v>
      </c>
      <c r="N21" s="74" t="str">
        <f t="shared" si="16"/>
        <v>D.03</v>
      </c>
      <c r="O21" s="74" t="str">
        <f t="shared" si="16"/>
        <v>D.04</v>
      </c>
      <c r="P21" s="74" t="str">
        <f t="shared" si="16"/>
        <v>D.05</v>
      </c>
      <c r="Q21" s="74" t="str">
        <f t="shared" si="16"/>
        <v>D.06</v>
      </c>
      <c r="R21" s="75" t="s">
        <v>21</v>
      </c>
    </row>
    <row r="22" spans="1:18" x14ac:dyDescent="0.3">
      <c r="B22" s="38">
        <v>1</v>
      </c>
      <c r="C22" s="39" t="str">
        <f t="shared" ref="C22:H24" ca="1" si="17">IF(ISNA(L22),"",L22)</f>
        <v/>
      </c>
      <c r="D22" s="40" t="str">
        <f t="shared" ca="1" si="17"/>
        <v/>
      </c>
      <c r="E22" s="40" t="str">
        <f t="shared" ca="1" si="17"/>
        <v/>
      </c>
      <c r="F22" s="40" t="str">
        <f t="shared" ca="1" si="17"/>
        <v/>
      </c>
      <c r="G22" s="40" t="str">
        <f t="shared" ca="1" si="17"/>
        <v/>
      </c>
      <c r="H22" s="40" t="str">
        <f t="shared" ca="1" si="17"/>
        <v/>
      </c>
      <c r="I22" s="134">
        <f ca="1">SUM(C22:H22)</f>
        <v>0</v>
      </c>
      <c r="J22" s="41"/>
      <c r="L22" s="76" t="e">
        <f ca="1">IF(ISNA(VLOOKUP(L21,OFFSET(Pairings!$D$2,($B22-1)*gamesPerRound,0,gamesPerRound,3),3,FALSE)),VLOOKUP(L21,OFFSET(Pairings!$E$2,($B22-1)*gamesPerRound,0,gamesPerRound,3),3,FALSE),VLOOKUP(L21,OFFSET(Pairings!$D$2,($B22-1)*gamesPerRound,0,gamesPerRound,3),3,FALSE))</f>
        <v>#N/A</v>
      </c>
      <c r="M22" s="76" t="e">
        <f ca="1">IF(ISNA(VLOOKUP(M21,OFFSET(Pairings!$D$2,($B22-1)*gamesPerRound,0,gamesPerRound,3),3,FALSE)),VLOOKUP(M21,OFFSET(Pairings!$E$2,($B22-1)*gamesPerRound,0,gamesPerRound,3),3,FALSE),VLOOKUP(M21,OFFSET(Pairings!$D$2,($B22-1)*gamesPerRound,0,gamesPerRound,3),3,FALSE))</f>
        <v>#N/A</v>
      </c>
      <c r="N22" s="76" t="e">
        <f ca="1">IF(ISNA(VLOOKUP(N21,OFFSET(Pairings!$D$2,($B22-1)*gamesPerRound,0,gamesPerRound,3),3,FALSE)),VLOOKUP(N21,OFFSET(Pairings!$E$2,($B22-1)*gamesPerRound,0,gamesPerRound,3),3,FALSE),VLOOKUP(N21,OFFSET(Pairings!$D$2,($B22-1)*gamesPerRound,0,gamesPerRound,3),3,FALSE))</f>
        <v>#N/A</v>
      </c>
      <c r="O22" s="76" t="e">
        <f ca="1">IF(ISNA(VLOOKUP(O21,OFFSET(Pairings!$D$2,($B22-1)*gamesPerRound,0,gamesPerRound,3),3,FALSE)),VLOOKUP(O21,OFFSET(Pairings!$E$2,($B22-1)*gamesPerRound,0,gamesPerRound,3),3,FALSE),VLOOKUP(O21,OFFSET(Pairings!$D$2,($B22-1)*gamesPerRound,0,gamesPerRound,3),3,FALSE))</f>
        <v>#N/A</v>
      </c>
      <c r="P22" s="76" t="e">
        <f ca="1">IF(ISNA(VLOOKUP(P21,OFFSET(Pairings!$D$2,($B22-1)*gamesPerRound,0,gamesPerRound,3),3,FALSE)),VLOOKUP(P21,OFFSET(Pairings!$E$2,($B22-1)*gamesPerRound,0,gamesPerRound,3),3,FALSE),VLOOKUP(P21,OFFSET(Pairings!$D$2,($B22-1)*gamesPerRound,0,gamesPerRound,3),3,FALSE))</f>
        <v>#N/A</v>
      </c>
      <c r="Q22" s="76" t="e">
        <f ca="1">IF(ISNA(VLOOKUP(Q21,OFFSET(Pairings!$D$2,($B22-1)*gamesPerRound,0,gamesPerRound,3),3,FALSE)),VLOOKUP(Q21,OFFSET(Pairings!$E$2,($B22-1)*gamesPerRound,0,gamesPerRound,3),3,FALSE),VLOOKUP(Q21,OFFSET(Pairings!$D$2,($B22-1)*gamesPerRound,0,gamesPerRound,3),3,FALSE))</f>
        <v>#N/A</v>
      </c>
      <c r="R22" s="77" t="e">
        <f ca="1">SUM(L22:Q22)</f>
        <v>#N/A</v>
      </c>
    </row>
    <row r="23" spans="1:18" x14ac:dyDescent="0.3">
      <c r="B23" s="38">
        <v>2</v>
      </c>
      <c r="C23" s="42" t="str">
        <f t="shared" ca="1" si="17"/>
        <v/>
      </c>
      <c r="D23" s="29" t="str">
        <f t="shared" ca="1" si="17"/>
        <v/>
      </c>
      <c r="E23" s="29" t="str">
        <f t="shared" ca="1" si="17"/>
        <v/>
      </c>
      <c r="F23" s="29" t="str">
        <f t="shared" ca="1" si="17"/>
        <v/>
      </c>
      <c r="G23" s="29" t="str">
        <f t="shared" ca="1" si="17"/>
        <v/>
      </c>
      <c r="H23" s="29" t="str">
        <f t="shared" ca="1" si="17"/>
        <v/>
      </c>
      <c r="I23" s="135">
        <f ca="1">SUM(C23:H23)</f>
        <v>0</v>
      </c>
      <c r="J23" s="41"/>
      <c r="L23" s="78" t="e">
        <f ca="1">IF(ISNA(VLOOKUP(L21,OFFSET(Pairings!$D$2,($B23-1)*gamesPerRound,0,gamesPerRound,3),3,FALSE)),VLOOKUP(L21,OFFSET(Pairings!$E$2,($B23-1)*gamesPerRound,0,gamesPerRound,3),3,FALSE),VLOOKUP(L21,OFFSET(Pairings!$D$2,($B23-1)*gamesPerRound,0,gamesPerRound,3),3,FALSE))</f>
        <v>#N/A</v>
      </c>
      <c r="M23" s="79" t="e">
        <f ca="1">IF(ISNA(VLOOKUP(M21,OFFSET(Pairings!$D$2,($B23-1)*gamesPerRound,0,gamesPerRound,3),3,FALSE)),VLOOKUP(M21,OFFSET(Pairings!$E$2,($B23-1)*gamesPerRound,0,gamesPerRound,3),3,FALSE),VLOOKUP(M21,OFFSET(Pairings!$D$2,($B23-1)*gamesPerRound,0,gamesPerRound,3),3,FALSE))</f>
        <v>#N/A</v>
      </c>
      <c r="N23" s="79" t="e">
        <f ca="1">IF(ISNA(VLOOKUP(N21,OFFSET(Pairings!$D$2,($B23-1)*gamesPerRound,0,gamesPerRound,3),3,FALSE)),VLOOKUP(N21,OFFSET(Pairings!$E$2,($B23-1)*gamesPerRound,0,gamesPerRound,3),3,FALSE),VLOOKUP(N21,OFFSET(Pairings!$D$2,($B23-1)*gamesPerRound,0,gamesPerRound,3),3,FALSE))</f>
        <v>#N/A</v>
      </c>
      <c r="O23" s="79" t="e">
        <f ca="1">IF(ISNA(VLOOKUP(O21,OFFSET(Pairings!$D$2,($B23-1)*gamesPerRound,0,gamesPerRound,3),3,FALSE)),VLOOKUP(O21,OFFSET(Pairings!$E$2,($B23-1)*gamesPerRound,0,gamesPerRound,3),3,FALSE),VLOOKUP(O21,OFFSET(Pairings!$D$2,($B23-1)*gamesPerRound,0,gamesPerRound,3),3,FALSE))</f>
        <v>#N/A</v>
      </c>
      <c r="P23" s="79" t="e">
        <f ca="1">IF(ISNA(VLOOKUP(P21,OFFSET(Pairings!$D$2,($B23-1)*gamesPerRound,0,gamesPerRound,3),3,FALSE)),VLOOKUP(P21,OFFSET(Pairings!$E$2,($B23-1)*gamesPerRound,0,gamesPerRound,3),3,FALSE),VLOOKUP(P21,OFFSET(Pairings!$D$2,($B23-1)*gamesPerRound,0,gamesPerRound,3),3,FALSE))</f>
        <v>#N/A</v>
      </c>
      <c r="Q23" s="79" t="e">
        <f ca="1">IF(ISNA(VLOOKUP(Q21,OFFSET(Pairings!$D$2,($B23-1)*gamesPerRound,0,gamesPerRound,3),3,FALSE)),VLOOKUP(Q21,OFFSET(Pairings!$E$2,($B23-1)*gamesPerRound,0,gamesPerRound,3),3,FALSE),VLOOKUP(Q21,OFFSET(Pairings!$D$2,($B23-1)*gamesPerRound,0,gamesPerRound,3),3,FALSE))</f>
        <v>#N/A</v>
      </c>
      <c r="R23" s="77" t="e">
        <f ca="1">SUM(L23:Q23)</f>
        <v>#N/A</v>
      </c>
    </row>
    <row r="24" spans="1:18" x14ac:dyDescent="0.3">
      <c r="B24" s="38">
        <v>3</v>
      </c>
      <c r="C24" s="43" t="str">
        <f t="shared" ca="1" si="17"/>
        <v/>
      </c>
      <c r="D24" s="44" t="str">
        <f t="shared" ca="1" si="17"/>
        <v/>
      </c>
      <c r="E24" s="44" t="str">
        <f t="shared" ca="1" si="17"/>
        <v/>
      </c>
      <c r="F24" s="44" t="str">
        <f t="shared" ca="1" si="17"/>
        <v/>
      </c>
      <c r="G24" s="44" t="str">
        <f t="shared" ca="1" si="17"/>
        <v/>
      </c>
      <c r="H24" s="44" t="str">
        <f t="shared" ca="1" si="17"/>
        <v/>
      </c>
      <c r="I24" s="136">
        <f ca="1">SUM(C24:H24)</f>
        <v>0</v>
      </c>
      <c r="J24" s="41"/>
      <c r="L24" s="80" t="e">
        <f ca="1">IF(ISNA(VLOOKUP(L21,OFFSET(Pairings!$D$2,($B24-1)*gamesPerRound,0,gamesPerRound,3),3,FALSE)),VLOOKUP(L21,OFFSET(Pairings!$E$2,($B24-1)*gamesPerRound,0,gamesPerRound,3),3,FALSE),VLOOKUP(L21,OFFSET(Pairings!$D$2,($B24-1)*gamesPerRound,0,gamesPerRound,3),3,FALSE))</f>
        <v>#N/A</v>
      </c>
      <c r="M24" s="81" t="e">
        <f ca="1">IF(ISNA(VLOOKUP(M21,OFFSET(Pairings!$D$2,($B24-1)*gamesPerRound,0,gamesPerRound,3),3,FALSE)),VLOOKUP(M21,OFFSET(Pairings!$E$2,($B24-1)*gamesPerRound,0,gamesPerRound,3),3,FALSE),VLOOKUP(M21,OFFSET(Pairings!$D$2,($B24-1)*gamesPerRound,0,gamesPerRound,3),3,FALSE))</f>
        <v>#N/A</v>
      </c>
      <c r="N24" s="81" t="e">
        <f ca="1">IF(ISNA(VLOOKUP(N21,OFFSET(Pairings!$D$2,($B24-1)*gamesPerRound,0,gamesPerRound,3),3,FALSE)),VLOOKUP(N21,OFFSET(Pairings!$E$2,($B24-1)*gamesPerRound,0,gamesPerRound,3),3,FALSE),VLOOKUP(N21,OFFSET(Pairings!$D$2,($B24-1)*gamesPerRound,0,gamesPerRound,3),3,FALSE))</f>
        <v>#N/A</v>
      </c>
      <c r="O24" s="81" t="e">
        <f ca="1">IF(ISNA(VLOOKUP(O21,OFFSET(Pairings!$D$2,($B24-1)*gamesPerRound,0,gamesPerRound,3),3,FALSE)),VLOOKUP(O21,OFFSET(Pairings!$E$2,($B24-1)*gamesPerRound,0,gamesPerRound,3),3,FALSE),VLOOKUP(O21,OFFSET(Pairings!$D$2,($B24-1)*gamesPerRound,0,gamesPerRound,3),3,FALSE))</f>
        <v>#N/A</v>
      </c>
      <c r="P24" s="81" t="e">
        <f ca="1">IF(ISNA(VLOOKUP(P21,OFFSET(Pairings!$D$2,($B24-1)*gamesPerRound,0,gamesPerRound,3),3,FALSE)),VLOOKUP(P21,OFFSET(Pairings!$E$2,($B24-1)*gamesPerRound,0,gamesPerRound,3),3,FALSE),VLOOKUP(P21,OFFSET(Pairings!$D$2,($B24-1)*gamesPerRound,0,gamesPerRound,3),3,FALSE))</f>
        <v>#N/A</v>
      </c>
      <c r="Q24" s="81" t="e">
        <f ca="1">IF(ISNA(VLOOKUP(Q21,OFFSET(Pairings!$D$2,($B24-1)*gamesPerRound,0,gamesPerRound,3),3,FALSE)),VLOOKUP(Q21,OFFSET(Pairings!$E$2,($B24-1)*gamesPerRound,0,gamesPerRound,3),3,FALSE),VLOOKUP(Q21,OFFSET(Pairings!$D$2,($B24-1)*gamesPerRound,0,gamesPerRound,3),3,FALSE))</f>
        <v>#N/A</v>
      </c>
      <c r="R24" s="77" t="e">
        <f ca="1">SUM(L24:Q24)</f>
        <v>#N/A</v>
      </c>
    </row>
    <row r="25" spans="1:18" ht="15.5" thickBot="1" x14ac:dyDescent="0.35">
      <c r="B25" s="45" t="s">
        <v>21</v>
      </c>
      <c r="C25" s="46">
        <f t="shared" ref="C25:I25" ca="1" si="18">SUM(C22:C24)</f>
        <v>0</v>
      </c>
      <c r="D25" s="47">
        <f t="shared" ca="1" si="18"/>
        <v>0</v>
      </c>
      <c r="E25" s="47">
        <f t="shared" ca="1" si="18"/>
        <v>0</v>
      </c>
      <c r="F25" s="47">
        <f t="shared" ca="1" si="18"/>
        <v>0</v>
      </c>
      <c r="G25" s="47">
        <f t="shared" ca="1" si="18"/>
        <v>0</v>
      </c>
      <c r="H25" s="47">
        <f t="shared" ca="1" si="18"/>
        <v>0</v>
      </c>
      <c r="I25" s="48">
        <f t="shared" ca="1" si="18"/>
        <v>0</v>
      </c>
      <c r="J25" s="49">
        <f ca="1">VLOOKUP(A21,OFFSET(Teams!$B$1,1,0,teams,4),4,FALSE)</f>
        <v>1</v>
      </c>
      <c r="L25" s="82" t="e">
        <f t="shared" ref="L25:R25" ca="1" si="19">SUM(L22:L24)</f>
        <v>#N/A</v>
      </c>
      <c r="M25" s="83" t="e">
        <f t="shared" ca="1" si="19"/>
        <v>#N/A</v>
      </c>
      <c r="N25" s="83" t="e">
        <f t="shared" ca="1" si="19"/>
        <v>#N/A</v>
      </c>
      <c r="O25" s="83" t="e">
        <f t="shared" ca="1" si="19"/>
        <v>#N/A</v>
      </c>
      <c r="P25" s="83" t="e">
        <f t="shared" ca="1" si="19"/>
        <v>#N/A</v>
      </c>
      <c r="Q25" s="83" t="e">
        <f t="shared" ca="1" si="19"/>
        <v>#N/A</v>
      </c>
      <c r="R25" s="84" t="e">
        <f t="shared" ca="1" si="19"/>
        <v>#N/A</v>
      </c>
    </row>
    <row r="26" spans="1:18" ht="15.5" thickBot="1" x14ac:dyDescent="0.35">
      <c r="J26" s="50"/>
    </row>
    <row r="27" spans="1:18" x14ac:dyDescent="0.3">
      <c r="A27" s="9" t="s">
        <v>11</v>
      </c>
      <c r="B27" s="10">
        <f>VLOOKUP(A27,TeamLookup,2,FALSE)</f>
        <v>0</v>
      </c>
      <c r="C27" s="34" t="str">
        <f t="shared" ref="C27:H27" si="20">$A27&amp;"."&amp;TEXT(C$1,"00")</f>
        <v>E.01</v>
      </c>
      <c r="D27" s="35" t="str">
        <f t="shared" si="20"/>
        <v>E.02</v>
      </c>
      <c r="E27" s="35" t="str">
        <f t="shared" si="20"/>
        <v>E.03</v>
      </c>
      <c r="F27" s="35" t="str">
        <f t="shared" si="20"/>
        <v>E.04</v>
      </c>
      <c r="G27" s="35" t="str">
        <f t="shared" si="20"/>
        <v>E.05</v>
      </c>
      <c r="H27" s="35" t="str">
        <f t="shared" si="20"/>
        <v>E.06</v>
      </c>
      <c r="I27" s="36" t="s">
        <v>21</v>
      </c>
      <c r="J27" s="37" t="s">
        <v>29</v>
      </c>
      <c r="K27" s="9"/>
      <c r="L27" s="73" t="str">
        <f t="shared" ref="L27:Q27" si="21">$A27&amp;"."&amp;TEXT(L$1,"00")</f>
        <v>E.01</v>
      </c>
      <c r="M27" s="74" t="str">
        <f t="shared" si="21"/>
        <v>E.02</v>
      </c>
      <c r="N27" s="74" t="str">
        <f t="shared" si="21"/>
        <v>E.03</v>
      </c>
      <c r="O27" s="74" t="str">
        <f t="shared" si="21"/>
        <v>E.04</v>
      </c>
      <c r="P27" s="74" t="str">
        <f t="shared" si="21"/>
        <v>E.05</v>
      </c>
      <c r="Q27" s="74" t="str">
        <f t="shared" si="21"/>
        <v>E.06</v>
      </c>
      <c r="R27" s="75" t="s">
        <v>21</v>
      </c>
    </row>
    <row r="28" spans="1:18" x14ac:dyDescent="0.3">
      <c r="B28" s="38">
        <v>1</v>
      </c>
      <c r="C28" s="39" t="str">
        <f t="shared" ref="C28:H30" ca="1" si="22">IF(ISNA(L28),"",L28)</f>
        <v/>
      </c>
      <c r="D28" s="40" t="str">
        <f t="shared" ca="1" si="22"/>
        <v/>
      </c>
      <c r="E28" s="40" t="str">
        <f t="shared" ca="1" si="22"/>
        <v/>
      </c>
      <c r="F28" s="40" t="str">
        <f t="shared" ca="1" si="22"/>
        <v/>
      </c>
      <c r="G28" s="40" t="str">
        <f t="shared" ca="1" si="22"/>
        <v/>
      </c>
      <c r="H28" s="40" t="str">
        <f t="shared" ca="1" si="22"/>
        <v/>
      </c>
      <c r="I28" s="134">
        <f ca="1">SUM(C28:H28)</f>
        <v>0</v>
      </c>
      <c r="J28" s="41"/>
      <c r="L28" s="76" t="e">
        <f ca="1">IF(ISNA(VLOOKUP(L27,OFFSET(Pairings!$D$2,($B28-1)*gamesPerRound,0,gamesPerRound,3),3,FALSE)),VLOOKUP(L27,OFFSET(Pairings!$E$2,($B28-1)*gamesPerRound,0,gamesPerRound,3),3,FALSE),VLOOKUP(L27,OFFSET(Pairings!$D$2,($B28-1)*gamesPerRound,0,gamesPerRound,3),3,FALSE))</f>
        <v>#N/A</v>
      </c>
      <c r="M28" s="76" t="e">
        <f ca="1">IF(ISNA(VLOOKUP(M27,OFFSET(Pairings!$D$2,($B28-1)*gamesPerRound,0,gamesPerRound,3),3,FALSE)),VLOOKUP(M27,OFFSET(Pairings!$E$2,($B28-1)*gamesPerRound,0,gamesPerRound,3),3,FALSE),VLOOKUP(M27,OFFSET(Pairings!$D$2,($B28-1)*gamesPerRound,0,gamesPerRound,3),3,FALSE))</f>
        <v>#N/A</v>
      </c>
      <c r="N28" s="76" t="e">
        <f ca="1">IF(ISNA(VLOOKUP(N27,OFFSET(Pairings!$D$2,($B28-1)*gamesPerRound,0,gamesPerRound,3),3,FALSE)),VLOOKUP(N27,OFFSET(Pairings!$E$2,($B28-1)*gamesPerRound,0,gamesPerRound,3),3,FALSE),VLOOKUP(N27,OFFSET(Pairings!$D$2,($B28-1)*gamesPerRound,0,gamesPerRound,3),3,FALSE))</f>
        <v>#N/A</v>
      </c>
      <c r="O28" s="76" t="e">
        <f ca="1">IF(ISNA(VLOOKUP(O27,OFFSET(Pairings!$D$2,($B28-1)*gamesPerRound,0,gamesPerRound,3),3,FALSE)),VLOOKUP(O27,OFFSET(Pairings!$E$2,($B28-1)*gamesPerRound,0,gamesPerRound,3),3,FALSE),VLOOKUP(O27,OFFSET(Pairings!$D$2,($B28-1)*gamesPerRound,0,gamesPerRound,3),3,FALSE))</f>
        <v>#N/A</v>
      </c>
      <c r="P28" s="76" t="e">
        <f ca="1">IF(ISNA(VLOOKUP(P27,OFFSET(Pairings!$D$2,($B28-1)*gamesPerRound,0,gamesPerRound,3),3,FALSE)),VLOOKUP(P27,OFFSET(Pairings!$E$2,($B28-1)*gamesPerRound,0,gamesPerRound,3),3,FALSE),VLOOKUP(P27,OFFSET(Pairings!$D$2,($B28-1)*gamesPerRound,0,gamesPerRound,3),3,FALSE))</f>
        <v>#N/A</v>
      </c>
      <c r="Q28" s="76" t="e">
        <f ca="1">IF(ISNA(VLOOKUP(Q27,OFFSET(Pairings!$D$2,($B28-1)*gamesPerRound,0,gamesPerRound,3),3,FALSE)),VLOOKUP(Q27,OFFSET(Pairings!$E$2,($B28-1)*gamesPerRound,0,gamesPerRound,3),3,FALSE),VLOOKUP(Q27,OFFSET(Pairings!$D$2,($B28-1)*gamesPerRound,0,gamesPerRound,3),3,FALSE))</f>
        <v>#N/A</v>
      </c>
      <c r="R28" s="77" t="e">
        <f ca="1">SUM(L28:Q28)</f>
        <v>#N/A</v>
      </c>
    </row>
    <row r="29" spans="1:18" x14ac:dyDescent="0.3">
      <c r="B29" s="38">
        <v>2</v>
      </c>
      <c r="C29" s="42" t="str">
        <f t="shared" ca="1" si="22"/>
        <v/>
      </c>
      <c r="D29" s="29" t="str">
        <f t="shared" ca="1" si="22"/>
        <v/>
      </c>
      <c r="E29" s="29" t="str">
        <f t="shared" ca="1" si="22"/>
        <v/>
      </c>
      <c r="F29" s="29" t="str">
        <f t="shared" ca="1" si="22"/>
        <v/>
      </c>
      <c r="G29" s="29" t="str">
        <f t="shared" ca="1" si="22"/>
        <v/>
      </c>
      <c r="H29" s="29" t="str">
        <f t="shared" ca="1" si="22"/>
        <v/>
      </c>
      <c r="I29" s="135">
        <f ca="1">SUM(C29:H29)</f>
        <v>0</v>
      </c>
      <c r="J29" s="41"/>
      <c r="L29" s="78" t="e">
        <f ca="1">IF(ISNA(VLOOKUP(L27,OFFSET(Pairings!$D$2,($B29-1)*gamesPerRound,0,gamesPerRound,3),3,FALSE)),VLOOKUP(L27,OFFSET(Pairings!$E$2,($B29-1)*gamesPerRound,0,gamesPerRound,3),3,FALSE),VLOOKUP(L27,OFFSET(Pairings!$D$2,($B29-1)*gamesPerRound,0,gamesPerRound,3),3,FALSE))</f>
        <v>#N/A</v>
      </c>
      <c r="M29" s="79" t="e">
        <f ca="1">IF(ISNA(VLOOKUP(M27,OFFSET(Pairings!$D$2,($B29-1)*gamesPerRound,0,gamesPerRound,3),3,FALSE)),VLOOKUP(M27,OFFSET(Pairings!$E$2,($B29-1)*gamesPerRound,0,gamesPerRound,3),3,FALSE),VLOOKUP(M27,OFFSET(Pairings!$D$2,($B29-1)*gamesPerRound,0,gamesPerRound,3),3,FALSE))</f>
        <v>#N/A</v>
      </c>
      <c r="N29" s="79" t="e">
        <f ca="1">IF(ISNA(VLOOKUP(N27,OFFSET(Pairings!$D$2,($B29-1)*gamesPerRound,0,gamesPerRound,3),3,FALSE)),VLOOKUP(N27,OFFSET(Pairings!$E$2,($B29-1)*gamesPerRound,0,gamesPerRound,3),3,FALSE),VLOOKUP(N27,OFFSET(Pairings!$D$2,($B29-1)*gamesPerRound,0,gamesPerRound,3),3,FALSE))</f>
        <v>#N/A</v>
      </c>
      <c r="O29" s="79" t="e">
        <f ca="1">IF(ISNA(VLOOKUP(O27,OFFSET(Pairings!$D$2,($B29-1)*gamesPerRound,0,gamesPerRound,3),3,FALSE)),VLOOKUP(O27,OFFSET(Pairings!$E$2,($B29-1)*gamesPerRound,0,gamesPerRound,3),3,FALSE),VLOOKUP(O27,OFFSET(Pairings!$D$2,($B29-1)*gamesPerRound,0,gamesPerRound,3),3,FALSE))</f>
        <v>#N/A</v>
      </c>
      <c r="P29" s="79" t="e">
        <f ca="1">IF(ISNA(VLOOKUP(P27,OFFSET(Pairings!$D$2,($B29-1)*gamesPerRound,0,gamesPerRound,3),3,FALSE)),VLOOKUP(P27,OFFSET(Pairings!$E$2,($B29-1)*gamesPerRound,0,gamesPerRound,3),3,FALSE),VLOOKUP(P27,OFFSET(Pairings!$D$2,($B29-1)*gamesPerRound,0,gamesPerRound,3),3,FALSE))</f>
        <v>#N/A</v>
      </c>
      <c r="Q29" s="79" t="e">
        <f ca="1">IF(ISNA(VLOOKUP(Q27,OFFSET(Pairings!$D$2,($B29-1)*gamesPerRound,0,gamesPerRound,3),3,FALSE)),VLOOKUP(Q27,OFFSET(Pairings!$E$2,($B29-1)*gamesPerRound,0,gamesPerRound,3),3,FALSE),VLOOKUP(Q27,OFFSET(Pairings!$D$2,($B29-1)*gamesPerRound,0,gamesPerRound,3),3,FALSE))</f>
        <v>#N/A</v>
      </c>
      <c r="R29" s="77" t="e">
        <f ca="1">SUM(L29:Q29)</f>
        <v>#N/A</v>
      </c>
    </row>
    <row r="30" spans="1:18" x14ac:dyDescent="0.3">
      <c r="B30" s="38">
        <v>3</v>
      </c>
      <c r="C30" s="43" t="str">
        <f t="shared" ca="1" si="22"/>
        <v/>
      </c>
      <c r="D30" s="44" t="str">
        <f t="shared" ca="1" si="22"/>
        <v/>
      </c>
      <c r="E30" s="44" t="str">
        <f t="shared" ca="1" si="22"/>
        <v/>
      </c>
      <c r="F30" s="44" t="str">
        <f t="shared" ca="1" si="22"/>
        <v/>
      </c>
      <c r="G30" s="44" t="str">
        <f t="shared" ca="1" si="22"/>
        <v/>
      </c>
      <c r="H30" s="44" t="str">
        <f t="shared" ca="1" si="22"/>
        <v/>
      </c>
      <c r="I30" s="136">
        <f ca="1">SUM(C30:H30)</f>
        <v>0</v>
      </c>
      <c r="J30" s="41"/>
      <c r="L30" s="80" t="e">
        <f ca="1">IF(ISNA(VLOOKUP(L27,OFFSET(Pairings!$D$2,($B30-1)*gamesPerRound,0,gamesPerRound,3),3,FALSE)),VLOOKUP(L27,OFFSET(Pairings!$E$2,($B30-1)*gamesPerRound,0,gamesPerRound,3),3,FALSE),VLOOKUP(L27,OFFSET(Pairings!$D$2,($B30-1)*gamesPerRound,0,gamesPerRound,3),3,FALSE))</f>
        <v>#N/A</v>
      </c>
      <c r="M30" s="81" t="e">
        <f ca="1">IF(ISNA(VLOOKUP(M27,OFFSET(Pairings!$D$2,($B30-1)*gamesPerRound,0,gamesPerRound,3),3,FALSE)),VLOOKUP(M27,OFFSET(Pairings!$E$2,($B30-1)*gamesPerRound,0,gamesPerRound,3),3,FALSE),VLOOKUP(M27,OFFSET(Pairings!$D$2,($B30-1)*gamesPerRound,0,gamesPerRound,3),3,FALSE))</f>
        <v>#N/A</v>
      </c>
      <c r="N30" s="81" t="e">
        <f ca="1">IF(ISNA(VLOOKUP(N27,OFFSET(Pairings!$D$2,($B30-1)*gamesPerRound,0,gamesPerRound,3),3,FALSE)),VLOOKUP(N27,OFFSET(Pairings!$E$2,($B30-1)*gamesPerRound,0,gamesPerRound,3),3,FALSE),VLOOKUP(N27,OFFSET(Pairings!$D$2,($B30-1)*gamesPerRound,0,gamesPerRound,3),3,FALSE))</f>
        <v>#N/A</v>
      </c>
      <c r="O30" s="81" t="e">
        <f ca="1">IF(ISNA(VLOOKUP(O27,OFFSET(Pairings!$D$2,($B30-1)*gamesPerRound,0,gamesPerRound,3),3,FALSE)),VLOOKUP(O27,OFFSET(Pairings!$E$2,($B30-1)*gamesPerRound,0,gamesPerRound,3),3,FALSE),VLOOKUP(O27,OFFSET(Pairings!$D$2,($B30-1)*gamesPerRound,0,gamesPerRound,3),3,FALSE))</f>
        <v>#N/A</v>
      </c>
      <c r="P30" s="81" t="e">
        <f ca="1">IF(ISNA(VLOOKUP(P27,OFFSET(Pairings!$D$2,($B30-1)*gamesPerRound,0,gamesPerRound,3),3,FALSE)),VLOOKUP(P27,OFFSET(Pairings!$E$2,($B30-1)*gamesPerRound,0,gamesPerRound,3),3,FALSE),VLOOKUP(P27,OFFSET(Pairings!$D$2,($B30-1)*gamesPerRound,0,gamesPerRound,3),3,FALSE))</f>
        <v>#N/A</v>
      </c>
      <c r="Q30" s="81" t="e">
        <f ca="1">IF(ISNA(VLOOKUP(Q27,OFFSET(Pairings!$D$2,($B30-1)*gamesPerRound,0,gamesPerRound,3),3,FALSE)),VLOOKUP(Q27,OFFSET(Pairings!$E$2,($B30-1)*gamesPerRound,0,gamesPerRound,3),3,FALSE),VLOOKUP(Q27,OFFSET(Pairings!$D$2,($B30-1)*gamesPerRound,0,gamesPerRound,3),3,FALSE))</f>
        <v>#N/A</v>
      </c>
      <c r="R30" s="77" t="e">
        <f ca="1">SUM(L30:Q30)</f>
        <v>#N/A</v>
      </c>
    </row>
    <row r="31" spans="1:18" ht="15.5" thickBot="1" x14ac:dyDescent="0.35">
      <c r="B31" s="45" t="s">
        <v>21</v>
      </c>
      <c r="C31" s="46">
        <f t="shared" ref="C31:I31" ca="1" si="23">SUM(C28:C30)</f>
        <v>0</v>
      </c>
      <c r="D31" s="47">
        <f t="shared" ca="1" si="23"/>
        <v>0</v>
      </c>
      <c r="E31" s="47">
        <f t="shared" ca="1" si="23"/>
        <v>0</v>
      </c>
      <c r="F31" s="47">
        <f t="shared" ca="1" si="23"/>
        <v>0</v>
      </c>
      <c r="G31" s="47">
        <f t="shared" ca="1" si="23"/>
        <v>0</v>
      </c>
      <c r="H31" s="47">
        <f t="shared" ca="1" si="23"/>
        <v>0</v>
      </c>
      <c r="I31" s="48">
        <f t="shared" ca="1" si="23"/>
        <v>0</v>
      </c>
      <c r="J31" s="49">
        <f ca="1">VLOOKUP(A27,OFFSET(Teams!$B$1,1,0,teams,4),4,FALSE)</f>
        <v>1</v>
      </c>
      <c r="L31" s="82" t="e">
        <f t="shared" ref="L31:R31" ca="1" si="24">SUM(L28:L30)</f>
        <v>#N/A</v>
      </c>
      <c r="M31" s="83" t="e">
        <f t="shared" ca="1" si="24"/>
        <v>#N/A</v>
      </c>
      <c r="N31" s="83" t="e">
        <f t="shared" ca="1" si="24"/>
        <v>#N/A</v>
      </c>
      <c r="O31" s="83" t="e">
        <f t="shared" ca="1" si="24"/>
        <v>#N/A</v>
      </c>
      <c r="P31" s="83" t="e">
        <f t="shared" ca="1" si="24"/>
        <v>#N/A</v>
      </c>
      <c r="Q31" s="83" t="e">
        <f t="shared" ca="1" si="24"/>
        <v>#N/A</v>
      </c>
      <c r="R31" s="84" t="e">
        <f t="shared" ca="1" si="24"/>
        <v>#N/A</v>
      </c>
    </row>
    <row r="32" spans="1:18" ht="15.5" thickBot="1" x14ac:dyDescent="0.35">
      <c r="J32" s="50"/>
    </row>
    <row r="33" spans="1:18" x14ac:dyDescent="0.3">
      <c r="A33" s="9" t="s">
        <v>12</v>
      </c>
      <c r="B33" s="10">
        <f>VLOOKUP(A33,TeamLookup,2,FALSE)</f>
        <v>0</v>
      </c>
      <c r="C33" s="34" t="str">
        <f t="shared" ref="C33:H33" si="25">$A33&amp;"."&amp;TEXT(C$1,"00")</f>
        <v>F.01</v>
      </c>
      <c r="D33" s="35" t="str">
        <f t="shared" si="25"/>
        <v>F.02</v>
      </c>
      <c r="E33" s="35" t="str">
        <f t="shared" si="25"/>
        <v>F.03</v>
      </c>
      <c r="F33" s="35" t="str">
        <f t="shared" si="25"/>
        <v>F.04</v>
      </c>
      <c r="G33" s="35" t="str">
        <f t="shared" si="25"/>
        <v>F.05</v>
      </c>
      <c r="H33" s="35" t="str">
        <f t="shared" si="25"/>
        <v>F.06</v>
      </c>
      <c r="I33" s="36" t="s">
        <v>21</v>
      </c>
      <c r="J33" s="37" t="s">
        <v>29</v>
      </c>
      <c r="K33" s="9"/>
      <c r="L33" s="73" t="str">
        <f t="shared" ref="L33:Q33" si="26">$A33&amp;"."&amp;TEXT(L$1,"00")</f>
        <v>F.01</v>
      </c>
      <c r="M33" s="74" t="str">
        <f t="shared" si="26"/>
        <v>F.02</v>
      </c>
      <c r="N33" s="74" t="str">
        <f t="shared" si="26"/>
        <v>F.03</v>
      </c>
      <c r="O33" s="74" t="str">
        <f t="shared" si="26"/>
        <v>F.04</v>
      </c>
      <c r="P33" s="74" t="str">
        <f t="shared" si="26"/>
        <v>F.05</v>
      </c>
      <c r="Q33" s="74" t="str">
        <f t="shared" si="26"/>
        <v>F.06</v>
      </c>
      <c r="R33" s="75" t="s">
        <v>21</v>
      </c>
    </row>
    <row r="34" spans="1:18" x14ac:dyDescent="0.3">
      <c r="B34" s="38">
        <v>1</v>
      </c>
      <c r="C34" s="39" t="str">
        <f t="shared" ref="C34:H36" ca="1" si="27">IF(ISNA(L34),"",L34)</f>
        <v/>
      </c>
      <c r="D34" s="40" t="str">
        <f t="shared" ca="1" si="27"/>
        <v/>
      </c>
      <c r="E34" s="40" t="str">
        <f t="shared" ca="1" si="27"/>
        <v/>
      </c>
      <c r="F34" s="40" t="str">
        <f t="shared" ca="1" si="27"/>
        <v/>
      </c>
      <c r="G34" s="40" t="str">
        <f t="shared" ca="1" si="27"/>
        <v/>
      </c>
      <c r="H34" s="40" t="str">
        <f t="shared" ca="1" si="27"/>
        <v/>
      </c>
      <c r="I34" s="134">
        <f ca="1">SUM(C34:H34)</f>
        <v>0</v>
      </c>
      <c r="J34" s="41"/>
      <c r="L34" s="76" t="e">
        <f ca="1">IF(ISNA(VLOOKUP(L33,OFFSET(Pairings!$D$2,($B34-1)*gamesPerRound,0,gamesPerRound,3),3,FALSE)),VLOOKUP(L33,OFFSET(Pairings!$E$2,($B34-1)*gamesPerRound,0,gamesPerRound,3),3,FALSE),VLOOKUP(L33,OFFSET(Pairings!$D$2,($B34-1)*gamesPerRound,0,gamesPerRound,3),3,FALSE))</f>
        <v>#N/A</v>
      </c>
      <c r="M34" s="76" t="e">
        <f ca="1">IF(ISNA(VLOOKUP(M33,OFFSET(Pairings!$D$2,($B34-1)*gamesPerRound,0,gamesPerRound,3),3,FALSE)),VLOOKUP(M33,OFFSET(Pairings!$E$2,($B34-1)*gamesPerRound,0,gamesPerRound,3),3,FALSE),VLOOKUP(M33,OFFSET(Pairings!$D$2,($B34-1)*gamesPerRound,0,gamesPerRound,3),3,FALSE))</f>
        <v>#N/A</v>
      </c>
      <c r="N34" s="76" t="e">
        <f ca="1">IF(ISNA(VLOOKUP(N33,OFFSET(Pairings!$D$2,($B34-1)*gamesPerRound,0,gamesPerRound,3),3,FALSE)),VLOOKUP(N33,OFFSET(Pairings!$E$2,($B34-1)*gamesPerRound,0,gamesPerRound,3),3,FALSE),VLOOKUP(N33,OFFSET(Pairings!$D$2,($B34-1)*gamesPerRound,0,gamesPerRound,3),3,FALSE))</f>
        <v>#N/A</v>
      </c>
      <c r="O34" s="76" t="e">
        <f ca="1">IF(ISNA(VLOOKUP(O33,OFFSET(Pairings!$D$2,($B34-1)*gamesPerRound,0,gamesPerRound,3),3,FALSE)),VLOOKUP(O33,OFFSET(Pairings!$E$2,($B34-1)*gamesPerRound,0,gamesPerRound,3),3,FALSE),VLOOKUP(O33,OFFSET(Pairings!$D$2,($B34-1)*gamesPerRound,0,gamesPerRound,3),3,FALSE))</f>
        <v>#N/A</v>
      </c>
      <c r="P34" s="76" t="e">
        <f ca="1">IF(ISNA(VLOOKUP(P33,OFFSET(Pairings!$D$2,($B34-1)*gamesPerRound,0,gamesPerRound,3),3,FALSE)),VLOOKUP(P33,OFFSET(Pairings!$E$2,($B34-1)*gamesPerRound,0,gamesPerRound,3),3,FALSE),VLOOKUP(P33,OFFSET(Pairings!$D$2,($B34-1)*gamesPerRound,0,gamesPerRound,3),3,FALSE))</f>
        <v>#N/A</v>
      </c>
      <c r="Q34" s="76" t="e">
        <f ca="1">IF(ISNA(VLOOKUP(Q33,OFFSET(Pairings!$D$2,($B34-1)*gamesPerRound,0,gamesPerRound,3),3,FALSE)),VLOOKUP(Q33,OFFSET(Pairings!$E$2,($B34-1)*gamesPerRound,0,gamesPerRound,3),3,FALSE),VLOOKUP(Q33,OFFSET(Pairings!$D$2,($B34-1)*gamesPerRound,0,gamesPerRound,3),3,FALSE))</f>
        <v>#N/A</v>
      </c>
      <c r="R34" s="77" t="e">
        <f ca="1">SUM(L34:Q34)</f>
        <v>#N/A</v>
      </c>
    </row>
    <row r="35" spans="1:18" x14ac:dyDescent="0.3">
      <c r="B35" s="38">
        <v>2</v>
      </c>
      <c r="C35" s="42" t="str">
        <f t="shared" ca="1" si="27"/>
        <v/>
      </c>
      <c r="D35" s="29" t="str">
        <f t="shared" ca="1" si="27"/>
        <v/>
      </c>
      <c r="E35" s="29" t="str">
        <f t="shared" ca="1" si="27"/>
        <v/>
      </c>
      <c r="F35" s="29" t="str">
        <f t="shared" ca="1" si="27"/>
        <v/>
      </c>
      <c r="G35" s="29" t="str">
        <f t="shared" ca="1" si="27"/>
        <v/>
      </c>
      <c r="H35" s="29" t="str">
        <f t="shared" ca="1" si="27"/>
        <v/>
      </c>
      <c r="I35" s="135">
        <f ca="1">SUM(C35:H35)</f>
        <v>0</v>
      </c>
      <c r="J35" s="41"/>
      <c r="L35" s="78" t="e">
        <f ca="1">IF(ISNA(VLOOKUP(L33,OFFSET(Pairings!$D$2,($B35-1)*gamesPerRound,0,gamesPerRound,3),3,FALSE)),VLOOKUP(L33,OFFSET(Pairings!$E$2,($B35-1)*gamesPerRound,0,gamesPerRound,3),3,FALSE),VLOOKUP(L33,OFFSET(Pairings!$D$2,($B35-1)*gamesPerRound,0,gamesPerRound,3),3,FALSE))</f>
        <v>#N/A</v>
      </c>
      <c r="M35" s="79" t="e">
        <f ca="1">IF(ISNA(VLOOKUP(M33,OFFSET(Pairings!$D$2,($B35-1)*gamesPerRound,0,gamesPerRound,3),3,FALSE)),VLOOKUP(M33,OFFSET(Pairings!$E$2,($B35-1)*gamesPerRound,0,gamesPerRound,3),3,FALSE),VLOOKUP(M33,OFFSET(Pairings!$D$2,($B35-1)*gamesPerRound,0,gamesPerRound,3),3,FALSE))</f>
        <v>#N/A</v>
      </c>
      <c r="N35" s="79" t="e">
        <f ca="1">IF(ISNA(VLOOKUP(N33,OFFSET(Pairings!$D$2,($B35-1)*gamesPerRound,0,gamesPerRound,3),3,FALSE)),VLOOKUP(N33,OFFSET(Pairings!$E$2,($B35-1)*gamesPerRound,0,gamesPerRound,3),3,FALSE),VLOOKUP(N33,OFFSET(Pairings!$D$2,($B35-1)*gamesPerRound,0,gamesPerRound,3),3,FALSE))</f>
        <v>#N/A</v>
      </c>
      <c r="O35" s="79" t="e">
        <f ca="1">IF(ISNA(VLOOKUP(O33,OFFSET(Pairings!$D$2,($B35-1)*gamesPerRound,0,gamesPerRound,3),3,FALSE)),VLOOKUP(O33,OFFSET(Pairings!$E$2,($B35-1)*gamesPerRound,0,gamesPerRound,3),3,FALSE),VLOOKUP(O33,OFFSET(Pairings!$D$2,($B35-1)*gamesPerRound,0,gamesPerRound,3),3,FALSE))</f>
        <v>#N/A</v>
      </c>
      <c r="P35" s="79" t="e">
        <f ca="1">IF(ISNA(VLOOKUP(P33,OFFSET(Pairings!$D$2,($B35-1)*gamesPerRound,0,gamesPerRound,3),3,FALSE)),VLOOKUP(P33,OFFSET(Pairings!$E$2,($B35-1)*gamesPerRound,0,gamesPerRound,3),3,FALSE),VLOOKUP(P33,OFFSET(Pairings!$D$2,($B35-1)*gamesPerRound,0,gamesPerRound,3),3,FALSE))</f>
        <v>#N/A</v>
      </c>
      <c r="Q35" s="79" t="e">
        <f ca="1">IF(ISNA(VLOOKUP(Q33,OFFSET(Pairings!$D$2,($B35-1)*gamesPerRound,0,gamesPerRound,3),3,FALSE)),VLOOKUP(Q33,OFFSET(Pairings!$E$2,($B35-1)*gamesPerRound,0,gamesPerRound,3),3,FALSE),VLOOKUP(Q33,OFFSET(Pairings!$D$2,($B35-1)*gamesPerRound,0,gamesPerRound,3),3,FALSE))</f>
        <v>#N/A</v>
      </c>
      <c r="R35" s="77" t="e">
        <f ca="1">SUM(L35:Q35)</f>
        <v>#N/A</v>
      </c>
    </row>
    <row r="36" spans="1:18" x14ac:dyDescent="0.3">
      <c r="B36" s="38">
        <v>3</v>
      </c>
      <c r="C36" s="43" t="str">
        <f t="shared" ca="1" si="27"/>
        <v/>
      </c>
      <c r="D36" s="44" t="str">
        <f t="shared" ca="1" si="27"/>
        <v/>
      </c>
      <c r="E36" s="44" t="str">
        <f t="shared" ca="1" si="27"/>
        <v/>
      </c>
      <c r="F36" s="44" t="str">
        <f t="shared" ca="1" si="27"/>
        <v/>
      </c>
      <c r="G36" s="44" t="str">
        <f t="shared" ca="1" si="27"/>
        <v/>
      </c>
      <c r="H36" s="44" t="str">
        <f t="shared" ca="1" si="27"/>
        <v/>
      </c>
      <c r="I36" s="136">
        <f ca="1">SUM(C36:H36)</f>
        <v>0</v>
      </c>
      <c r="J36" s="41"/>
      <c r="L36" s="80" t="e">
        <f ca="1">IF(ISNA(VLOOKUP(L33,OFFSET(Pairings!$D$2,($B36-1)*gamesPerRound,0,gamesPerRound,3),3,FALSE)),VLOOKUP(L33,OFFSET(Pairings!$E$2,($B36-1)*gamesPerRound,0,gamesPerRound,3),3,FALSE),VLOOKUP(L33,OFFSET(Pairings!$D$2,($B36-1)*gamesPerRound,0,gamesPerRound,3),3,FALSE))</f>
        <v>#N/A</v>
      </c>
      <c r="M36" s="81" t="e">
        <f ca="1">IF(ISNA(VLOOKUP(M33,OFFSET(Pairings!$D$2,($B36-1)*gamesPerRound,0,gamesPerRound,3),3,FALSE)),VLOOKUP(M33,OFFSET(Pairings!$E$2,($B36-1)*gamesPerRound,0,gamesPerRound,3),3,FALSE),VLOOKUP(M33,OFFSET(Pairings!$D$2,($B36-1)*gamesPerRound,0,gamesPerRound,3),3,FALSE))</f>
        <v>#N/A</v>
      </c>
      <c r="N36" s="81" t="e">
        <f ca="1">IF(ISNA(VLOOKUP(N33,OFFSET(Pairings!$D$2,($B36-1)*gamesPerRound,0,gamesPerRound,3),3,FALSE)),VLOOKUP(N33,OFFSET(Pairings!$E$2,($B36-1)*gamesPerRound,0,gamesPerRound,3),3,FALSE),VLOOKUP(N33,OFFSET(Pairings!$D$2,($B36-1)*gamesPerRound,0,gamesPerRound,3),3,FALSE))</f>
        <v>#N/A</v>
      </c>
      <c r="O36" s="81" t="e">
        <f ca="1">IF(ISNA(VLOOKUP(O33,OFFSET(Pairings!$D$2,($B36-1)*gamesPerRound,0,gamesPerRound,3),3,FALSE)),VLOOKUP(O33,OFFSET(Pairings!$E$2,($B36-1)*gamesPerRound,0,gamesPerRound,3),3,FALSE),VLOOKUP(O33,OFFSET(Pairings!$D$2,($B36-1)*gamesPerRound,0,gamesPerRound,3),3,FALSE))</f>
        <v>#N/A</v>
      </c>
      <c r="P36" s="81" t="e">
        <f ca="1">IF(ISNA(VLOOKUP(P33,OFFSET(Pairings!$D$2,($B36-1)*gamesPerRound,0,gamesPerRound,3),3,FALSE)),VLOOKUP(P33,OFFSET(Pairings!$E$2,($B36-1)*gamesPerRound,0,gamesPerRound,3),3,FALSE),VLOOKUP(P33,OFFSET(Pairings!$D$2,($B36-1)*gamesPerRound,0,gamesPerRound,3),3,FALSE))</f>
        <v>#N/A</v>
      </c>
      <c r="Q36" s="81" t="e">
        <f ca="1">IF(ISNA(VLOOKUP(Q33,OFFSET(Pairings!$D$2,($B36-1)*gamesPerRound,0,gamesPerRound,3),3,FALSE)),VLOOKUP(Q33,OFFSET(Pairings!$E$2,($B36-1)*gamesPerRound,0,gamesPerRound,3),3,FALSE),VLOOKUP(Q33,OFFSET(Pairings!$D$2,($B36-1)*gamesPerRound,0,gamesPerRound,3),3,FALSE))</f>
        <v>#N/A</v>
      </c>
      <c r="R36" s="77" t="e">
        <f ca="1">SUM(L36:Q36)</f>
        <v>#N/A</v>
      </c>
    </row>
    <row r="37" spans="1:18" ht="15.5" thickBot="1" x14ac:dyDescent="0.35">
      <c r="B37" s="45" t="s">
        <v>21</v>
      </c>
      <c r="C37" s="46">
        <f t="shared" ref="C37:I37" ca="1" si="28">SUM(C34:C36)</f>
        <v>0</v>
      </c>
      <c r="D37" s="47">
        <f t="shared" ca="1" si="28"/>
        <v>0</v>
      </c>
      <c r="E37" s="47">
        <f t="shared" ca="1" si="28"/>
        <v>0</v>
      </c>
      <c r="F37" s="47">
        <f t="shared" ca="1" si="28"/>
        <v>0</v>
      </c>
      <c r="G37" s="47">
        <f t="shared" ca="1" si="28"/>
        <v>0</v>
      </c>
      <c r="H37" s="47">
        <f t="shared" ca="1" si="28"/>
        <v>0</v>
      </c>
      <c r="I37" s="48">
        <f t="shared" ca="1" si="28"/>
        <v>0</v>
      </c>
      <c r="J37" s="49">
        <f ca="1">VLOOKUP(A33,OFFSET(Teams!$B$1,1,0,teams,4),4,FALSE)</f>
        <v>1</v>
      </c>
      <c r="L37" s="82" t="e">
        <f t="shared" ref="L37:R37" ca="1" si="29">SUM(L34:L36)</f>
        <v>#N/A</v>
      </c>
      <c r="M37" s="83" t="e">
        <f t="shared" ca="1" si="29"/>
        <v>#N/A</v>
      </c>
      <c r="N37" s="83" t="e">
        <f t="shared" ca="1" si="29"/>
        <v>#N/A</v>
      </c>
      <c r="O37" s="83" t="e">
        <f t="shared" ca="1" si="29"/>
        <v>#N/A</v>
      </c>
      <c r="P37" s="83" t="e">
        <f t="shared" ca="1" si="29"/>
        <v>#N/A</v>
      </c>
      <c r="Q37" s="83" t="e">
        <f t="shared" ca="1" si="29"/>
        <v>#N/A</v>
      </c>
      <c r="R37" s="84" t="e">
        <f t="shared" ca="1" si="29"/>
        <v>#N/A</v>
      </c>
    </row>
    <row r="38" spans="1:18" ht="15.5" thickBot="1" x14ac:dyDescent="0.35">
      <c r="J38" s="50"/>
    </row>
    <row r="39" spans="1:18" x14ac:dyDescent="0.3">
      <c r="A39" s="9" t="s">
        <v>13</v>
      </c>
      <c r="B39" s="10">
        <f>VLOOKUP(A39,TeamLookup,2,FALSE)</f>
        <v>0</v>
      </c>
      <c r="C39" s="34" t="str">
        <f t="shared" ref="C39:H39" si="30">$A39&amp;"."&amp;TEXT(C$1,"00")</f>
        <v>G.01</v>
      </c>
      <c r="D39" s="35" t="str">
        <f t="shared" si="30"/>
        <v>G.02</v>
      </c>
      <c r="E39" s="35" t="str">
        <f t="shared" si="30"/>
        <v>G.03</v>
      </c>
      <c r="F39" s="35" t="str">
        <f t="shared" si="30"/>
        <v>G.04</v>
      </c>
      <c r="G39" s="35" t="str">
        <f t="shared" si="30"/>
        <v>G.05</v>
      </c>
      <c r="H39" s="35" t="str">
        <f t="shared" si="30"/>
        <v>G.06</v>
      </c>
      <c r="I39" s="36" t="s">
        <v>21</v>
      </c>
      <c r="J39" s="37" t="s">
        <v>29</v>
      </c>
      <c r="K39" s="9"/>
      <c r="L39" s="73" t="str">
        <f t="shared" ref="L39:Q39" si="31">$A39&amp;"."&amp;TEXT(L$1,"00")</f>
        <v>G.01</v>
      </c>
      <c r="M39" s="74" t="str">
        <f t="shared" si="31"/>
        <v>G.02</v>
      </c>
      <c r="N39" s="74" t="str">
        <f t="shared" si="31"/>
        <v>G.03</v>
      </c>
      <c r="O39" s="74" t="str">
        <f t="shared" si="31"/>
        <v>G.04</v>
      </c>
      <c r="P39" s="74" t="str">
        <f t="shared" si="31"/>
        <v>G.05</v>
      </c>
      <c r="Q39" s="74" t="str">
        <f t="shared" si="31"/>
        <v>G.06</v>
      </c>
      <c r="R39" s="75" t="s">
        <v>21</v>
      </c>
    </row>
    <row r="40" spans="1:18" x14ac:dyDescent="0.3">
      <c r="B40" s="38">
        <v>1</v>
      </c>
      <c r="C40" s="39" t="str">
        <f t="shared" ref="C40:H42" ca="1" si="32">IF(ISNA(L40),"",L40)</f>
        <v/>
      </c>
      <c r="D40" s="40" t="str">
        <f t="shared" ca="1" si="32"/>
        <v/>
      </c>
      <c r="E40" s="40" t="str">
        <f t="shared" ca="1" si="32"/>
        <v/>
      </c>
      <c r="F40" s="40" t="str">
        <f t="shared" ca="1" si="32"/>
        <v/>
      </c>
      <c r="G40" s="40" t="str">
        <f t="shared" ca="1" si="32"/>
        <v/>
      </c>
      <c r="H40" s="40" t="str">
        <f t="shared" ca="1" si="32"/>
        <v/>
      </c>
      <c r="I40" s="134">
        <f ca="1">SUM(C40:H40)</f>
        <v>0</v>
      </c>
      <c r="J40" s="41"/>
      <c r="L40" s="76" t="e">
        <f ca="1">IF(ISNA(VLOOKUP(L39,OFFSET(Pairings!$D$2,($B40-1)*gamesPerRound,0,gamesPerRound,3),3,FALSE)),VLOOKUP(L39,OFFSET(Pairings!$E$2,($B40-1)*gamesPerRound,0,gamesPerRound,3),3,FALSE),VLOOKUP(L39,OFFSET(Pairings!$D$2,($B40-1)*gamesPerRound,0,gamesPerRound,3),3,FALSE))</f>
        <v>#N/A</v>
      </c>
      <c r="M40" s="76" t="e">
        <f ca="1">IF(ISNA(VLOOKUP(M39,OFFSET(Pairings!$D$2,($B40-1)*gamesPerRound,0,gamesPerRound,3),3,FALSE)),VLOOKUP(M39,OFFSET(Pairings!$E$2,($B40-1)*gamesPerRound,0,gamesPerRound,3),3,FALSE),VLOOKUP(M39,OFFSET(Pairings!$D$2,($B40-1)*gamesPerRound,0,gamesPerRound,3),3,FALSE))</f>
        <v>#N/A</v>
      </c>
      <c r="N40" s="76" t="e">
        <f ca="1">IF(ISNA(VLOOKUP(N39,OFFSET(Pairings!$D$2,($B40-1)*gamesPerRound,0,gamesPerRound,3),3,FALSE)),VLOOKUP(N39,OFFSET(Pairings!$E$2,($B40-1)*gamesPerRound,0,gamesPerRound,3),3,FALSE),VLOOKUP(N39,OFFSET(Pairings!$D$2,($B40-1)*gamesPerRound,0,gamesPerRound,3),3,FALSE))</f>
        <v>#N/A</v>
      </c>
      <c r="O40" s="76" t="e">
        <f ca="1">IF(ISNA(VLOOKUP(O39,OFFSET(Pairings!$D$2,($B40-1)*gamesPerRound,0,gamesPerRound,3),3,FALSE)),VLOOKUP(O39,OFFSET(Pairings!$E$2,($B40-1)*gamesPerRound,0,gamesPerRound,3),3,FALSE),VLOOKUP(O39,OFFSET(Pairings!$D$2,($B40-1)*gamesPerRound,0,gamesPerRound,3),3,FALSE))</f>
        <v>#N/A</v>
      </c>
      <c r="P40" s="76" t="e">
        <f ca="1">IF(ISNA(VLOOKUP(P39,OFFSET(Pairings!$D$2,($B40-1)*gamesPerRound,0,gamesPerRound,3),3,FALSE)),VLOOKUP(P39,OFFSET(Pairings!$E$2,($B40-1)*gamesPerRound,0,gamesPerRound,3),3,FALSE),VLOOKUP(P39,OFFSET(Pairings!$D$2,($B40-1)*gamesPerRound,0,gamesPerRound,3),3,FALSE))</f>
        <v>#N/A</v>
      </c>
      <c r="Q40" s="76" t="e">
        <f ca="1">IF(ISNA(VLOOKUP(Q39,OFFSET(Pairings!$D$2,($B40-1)*gamesPerRound,0,gamesPerRound,3),3,FALSE)),VLOOKUP(Q39,OFFSET(Pairings!$E$2,($B40-1)*gamesPerRound,0,gamesPerRound,3),3,FALSE),VLOOKUP(Q39,OFFSET(Pairings!$D$2,($B40-1)*gamesPerRound,0,gamesPerRound,3),3,FALSE))</f>
        <v>#N/A</v>
      </c>
      <c r="R40" s="77" t="e">
        <f ca="1">SUM(L40:Q40)</f>
        <v>#N/A</v>
      </c>
    </row>
    <row r="41" spans="1:18" x14ac:dyDescent="0.3">
      <c r="B41" s="38">
        <v>2</v>
      </c>
      <c r="C41" s="42" t="str">
        <f t="shared" ca="1" si="32"/>
        <v/>
      </c>
      <c r="D41" s="29" t="str">
        <f t="shared" ca="1" si="32"/>
        <v/>
      </c>
      <c r="E41" s="29" t="str">
        <f t="shared" ca="1" si="32"/>
        <v/>
      </c>
      <c r="F41" s="29" t="str">
        <f t="shared" ca="1" si="32"/>
        <v/>
      </c>
      <c r="G41" s="29" t="str">
        <f t="shared" ca="1" si="32"/>
        <v/>
      </c>
      <c r="H41" s="29" t="str">
        <f t="shared" ca="1" si="32"/>
        <v/>
      </c>
      <c r="I41" s="135">
        <f ca="1">SUM(C41:H41)</f>
        <v>0</v>
      </c>
      <c r="J41" s="41"/>
      <c r="L41" s="78" t="e">
        <f ca="1">IF(ISNA(VLOOKUP(L39,OFFSET(Pairings!$D$2,($B41-1)*gamesPerRound,0,gamesPerRound,3),3,FALSE)),VLOOKUP(L39,OFFSET(Pairings!$E$2,($B41-1)*gamesPerRound,0,gamesPerRound,3),3,FALSE),VLOOKUP(L39,OFFSET(Pairings!$D$2,($B41-1)*gamesPerRound,0,gamesPerRound,3),3,FALSE))</f>
        <v>#N/A</v>
      </c>
      <c r="M41" s="79" t="e">
        <f ca="1">IF(ISNA(VLOOKUP(M39,OFFSET(Pairings!$D$2,($B41-1)*gamesPerRound,0,gamesPerRound,3),3,FALSE)),VLOOKUP(M39,OFFSET(Pairings!$E$2,($B41-1)*gamesPerRound,0,gamesPerRound,3),3,FALSE),VLOOKUP(M39,OFFSET(Pairings!$D$2,($B41-1)*gamesPerRound,0,gamesPerRound,3),3,FALSE))</f>
        <v>#N/A</v>
      </c>
      <c r="N41" s="79" t="e">
        <f ca="1">IF(ISNA(VLOOKUP(N39,OFFSET(Pairings!$D$2,($B41-1)*gamesPerRound,0,gamesPerRound,3),3,FALSE)),VLOOKUP(N39,OFFSET(Pairings!$E$2,($B41-1)*gamesPerRound,0,gamesPerRound,3),3,FALSE),VLOOKUP(N39,OFFSET(Pairings!$D$2,($B41-1)*gamesPerRound,0,gamesPerRound,3),3,FALSE))</f>
        <v>#N/A</v>
      </c>
      <c r="O41" s="79" t="e">
        <f ca="1">IF(ISNA(VLOOKUP(O39,OFFSET(Pairings!$D$2,($B41-1)*gamesPerRound,0,gamesPerRound,3),3,FALSE)),VLOOKUP(O39,OFFSET(Pairings!$E$2,($B41-1)*gamesPerRound,0,gamesPerRound,3),3,FALSE),VLOOKUP(O39,OFFSET(Pairings!$D$2,($B41-1)*gamesPerRound,0,gamesPerRound,3),3,FALSE))</f>
        <v>#N/A</v>
      </c>
      <c r="P41" s="79" t="e">
        <f ca="1">IF(ISNA(VLOOKUP(P39,OFFSET(Pairings!$D$2,($B41-1)*gamesPerRound,0,gamesPerRound,3),3,FALSE)),VLOOKUP(P39,OFFSET(Pairings!$E$2,($B41-1)*gamesPerRound,0,gamesPerRound,3),3,FALSE),VLOOKUP(P39,OFFSET(Pairings!$D$2,($B41-1)*gamesPerRound,0,gamesPerRound,3),3,FALSE))</f>
        <v>#N/A</v>
      </c>
      <c r="Q41" s="79" t="e">
        <f ca="1">IF(ISNA(VLOOKUP(Q39,OFFSET(Pairings!$D$2,($B41-1)*gamesPerRound,0,gamesPerRound,3),3,FALSE)),VLOOKUP(Q39,OFFSET(Pairings!$E$2,($B41-1)*gamesPerRound,0,gamesPerRound,3),3,FALSE),VLOOKUP(Q39,OFFSET(Pairings!$D$2,($B41-1)*gamesPerRound,0,gamesPerRound,3),3,FALSE))</f>
        <v>#N/A</v>
      </c>
      <c r="R41" s="77" t="e">
        <f ca="1">SUM(L41:Q41)</f>
        <v>#N/A</v>
      </c>
    </row>
    <row r="42" spans="1:18" x14ac:dyDescent="0.3">
      <c r="B42" s="38">
        <v>3</v>
      </c>
      <c r="C42" s="43" t="str">
        <f t="shared" ca="1" si="32"/>
        <v/>
      </c>
      <c r="D42" s="44" t="str">
        <f t="shared" ca="1" si="32"/>
        <v/>
      </c>
      <c r="E42" s="44" t="str">
        <f t="shared" ca="1" si="32"/>
        <v/>
      </c>
      <c r="F42" s="44" t="str">
        <f t="shared" ca="1" si="32"/>
        <v/>
      </c>
      <c r="G42" s="44" t="str">
        <f t="shared" ca="1" si="32"/>
        <v/>
      </c>
      <c r="H42" s="44" t="str">
        <f t="shared" ca="1" si="32"/>
        <v/>
      </c>
      <c r="I42" s="136">
        <f ca="1">SUM(C42:H42)</f>
        <v>0</v>
      </c>
      <c r="J42" s="41"/>
      <c r="L42" s="80" t="e">
        <f ca="1">IF(ISNA(VLOOKUP(L39,OFFSET(Pairings!$D$2,($B42-1)*gamesPerRound,0,gamesPerRound,3),3,FALSE)),VLOOKUP(L39,OFFSET(Pairings!$E$2,($B42-1)*gamesPerRound,0,gamesPerRound,3),3,FALSE),VLOOKUP(L39,OFFSET(Pairings!$D$2,($B42-1)*gamesPerRound,0,gamesPerRound,3),3,FALSE))</f>
        <v>#N/A</v>
      </c>
      <c r="M42" s="81" t="e">
        <f ca="1">IF(ISNA(VLOOKUP(M39,OFFSET(Pairings!$D$2,($B42-1)*gamesPerRound,0,gamesPerRound,3),3,FALSE)),VLOOKUP(M39,OFFSET(Pairings!$E$2,($B42-1)*gamesPerRound,0,gamesPerRound,3),3,FALSE),VLOOKUP(M39,OFFSET(Pairings!$D$2,($B42-1)*gamesPerRound,0,gamesPerRound,3),3,FALSE))</f>
        <v>#N/A</v>
      </c>
      <c r="N42" s="81" t="e">
        <f ca="1">IF(ISNA(VLOOKUP(N39,OFFSET(Pairings!$D$2,($B42-1)*gamesPerRound,0,gamesPerRound,3),3,FALSE)),VLOOKUP(N39,OFFSET(Pairings!$E$2,($B42-1)*gamesPerRound,0,gamesPerRound,3),3,FALSE),VLOOKUP(N39,OFFSET(Pairings!$D$2,($B42-1)*gamesPerRound,0,gamesPerRound,3),3,FALSE))</f>
        <v>#N/A</v>
      </c>
      <c r="O42" s="81" t="e">
        <f ca="1">IF(ISNA(VLOOKUP(O39,OFFSET(Pairings!$D$2,($B42-1)*gamesPerRound,0,gamesPerRound,3),3,FALSE)),VLOOKUP(O39,OFFSET(Pairings!$E$2,($B42-1)*gamesPerRound,0,gamesPerRound,3),3,FALSE),VLOOKUP(O39,OFFSET(Pairings!$D$2,($B42-1)*gamesPerRound,0,gamesPerRound,3),3,FALSE))</f>
        <v>#N/A</v>
      </c>
      <c r="P42" s="81" t="e">
        <f ca="1">IF(ISNA(VLOOKUP(P39,OFFSET(Pairings!$D$2,($B42-1)*gamesPerRound,0,gamesPerRound,3),3,FALSE)),VLOOKUP(P39,OFFSET(Pairings!$E$2,($B42-1)*gamesPerRound,0,gamesPerRound,3),3,FALSE),VLOOKUP(P39,OFFSET(Pairings!$D$2,($B42-1)*gamesPerRound,0,gamesPerRound,3),3,FALSE))</f>
        <v>#N/A</v>
      </c>
      <c r="Q42" s="81" t="e">
        <f ca="1">IF(ISNA(VLOOKUP(Q39,OFFSET(Pairings!$D$2,($B42-1)*gamesPerRound,0,gamesPerRound,3),3,FALSE)),VLOOKUP(Q39,OFFSET(Pairings!$E$2,($B42-1)*gamesPerRound,0,gamesPerRound,3),3,FALSE),VLOOKUP(Q39,OFFSET(Pairings!$D$2,($B42-1)*gamesPerRound,0,gamesPerRound,3),3,FALSE))</f>
        <v>#N/A</v>
      </c>
      <c r="R42" s="77" t="e">
        <f ca="1">SUM(L42:Q42)</f>
        <v>#N/A</v>
      </c>
    </row>
    <row r="43" spans="1:18" ht="15.5" thickBot="1" x14ac:dyDescent="0.35">
      <c r="B43" s="45" t="s">
        <v>21</v>
      </c>
      <c r="C43" s="46">
        <f t="shared" ref="C43:I43" ca="1" si="33">SUM(C40:C42)</f>
        <v>0</v>
      </c>
      <c r="D43" s="47">
        <f t="shared" ca="1" si="33"/>
        <v>0</v>
      </c>
      <c r="E43" s="47">
        <f t="shared" ca="1" si="33"/>
        <v>0</v>
      </c>
      <c r="F43" s="47">
        <f t="shared" ca="1" si="33"/>
        <v>0</v>
      </c>
      <c r="G43" s="47">
        <f t="shared" ca="1" si="33"/>
        <v>0</v>
      </c>
      <c r="H43" s="47">
        <f t="shared" ca="1" si="33"/>
        <v>0</v>
      </c>
      <c r="I43" s="48">
        <f t="shared" ca="1" si="33"/>
        <v>0</v>
      </c>
      <c r="J43" s="49" t="e">
        <f ca="1">VLOOKUP(A39,OFFSET(Teams!$B$1,1,0,teams,4),4,FALSE)</f>
        <v>#N/A</v>
      </c>
      <c r="L43" s="82" t="e">
        <f t="shared" ref="L43:R43" ca="1" si="34">SUM(L40:L42)</f>
        <v>#N/A</v>
      </c>
      <c r="M43" s="83" t="e">
        <f t="shared" ca="1" si="34"/>
        <v>#N/A</v>
      </c>
      <c r="N43" s="83" t="e">
        <f t="shared" ca="1" si="34"/>
        <v>#N/A</v>
      </c>
      <c r="O43" s="83" t="e">
        <f t="shared" ca="1" si="34"/>
        <v>#N/A</v>
      </c>
      <c r="P43" s="83" t="e">
        <f t="shared" ca="1" si="34"/>
        <v>#N/A</v>
      </c>
      <c r="Q43" s="83" t="e">
        <f t="shared" ca="1" si="34"/>
        <v>#N/A</v>
      </c>
      <c r="R43" s="84" t="e">
        <f t="shared" ca="1" si="34"/>
        <v>#N/A</v>
      </c>
    </row>
    <row r="44" spans="1:18" ht="15.5" thickBot="1" x14ac:dyDescent="0.35">
      <c r="J44" s="50"/>
    </row>
    <row r="45" spans="1:18" x14ac:dyDescent="0.3">
      <c r="A45" s="9" t="s">
        <v>14</v>
      </c>
      <c r="B45" s="10">
        <f>VLOOKUP(A45,TeamLookup,2,FALSE)</f>
        <v>0</v>
      </c>
      <c r="C45" s="34" t="str">
        <f t="shared" ref="C45:H45" si="35">$A45&amp;"."&amp;TEXT(C$1,"00")</f>
        <v>H.01</v>
      </c>
      <c r="D45" s="35" t="str">
        <f t="shared" si="35"/>
        <v>H.02</v>
      </c>
      <c r="E45" s="35" t="str">
        <f t="shared" si="35"/>
        <v>H.03</v>
      </c>
      <c r="F45" s="35" t="str">
        <f t="shared" si="35"/>
        <v>H.04</v>
      </c>
      <c r="G45" s="35" t="str">
        <f t="shared" si="35"/>
        <v>H.05</v>
      </c>
      <c r="H45" s="35" t="str">
        <f t="shared" si="35"/>
        <v>H.06</v>
      </c>
      <c r="I45" s="36" t="s">
        <v>21</v>
      </c>
      <c r="J45" s="37" t="s">
        <v>29</v>
      </c>
      <c r="K45" s="9"/>
      <c r="L45" s="73" t="str">
        <f t="shared" ref="L45:Q45" si="36">$A45&amp;"."&amp;TEXT(L$1,"00")</f>
        <v>H.01</v>
      </c>
      <c r="M45" s="74" t="str">
        <f t="shared" si="36"/>
        <v>H.02</v>
      </c>
      <c r="N45" s="74" t="str">
        <f t="shared" si="36"/>
        <v>H.03</v>
      </c>
      <c r="O45" s="74" t="str">
        <f t="shared" si="36"/>
        <v>H.04</v>
      </c>
      <c r="P45" s="74" t="str">
        <f t="shared" si="36"/>
        <v>H.05</v>
      </c>
      <c r="Q45" s="74" t="str">
        <f t="shared" si="36"/>
        <v>H.06</v>
      </c>
      <c r="R45" s="75" t="s">
        <v>21</v>
      </c>
    </row>
    <row r="46" spans="1:18" x14ac:dyDescent="0.3">
      <c r="B46" s="38">
        <v>1</v>
      </c>
      <c r="C46" s="39" t="str">
        <f t="shared" ref="C46:H48" ca="1" si="37">IF(ISNA(L46),"",L46)</f>
        <v/>
      </c>
      <c r="D46" s="40" t="str">
        <f t="shared" ca="1" si="37"/>
        <v/>
      </c>
      <c r="E46" s="40" t="str">
        <f t="shared" ca="1" si="37"/>
        <v/>
      </c>
      <c r="F46" s="40" t="str">
        <f t="shared" ca="1" si="37"/>
        <v/>
      </c>
      <c r="G46" s="40" t="str">
        <f t="shared" ca="1" si="37"/>
        <v/>
      </c>
      <c r="H46" s="40" t="str">
        <f t="shared" ca="1" si="37"/>
        <v/>
      </c>
      <c r="I46" s="134">
        <f ca="1">SUM(C46:H46)</f>
        <v>0</v>
      </c>
      <c r="J46" s="41"/>
      <c r="L46" s="76" t="e">
        <f ca="1">IF(ISNA(VLOOKUP(L45,OFFSET(Pairings!$D$2,($B46-1)*gamesPerRound,0,gamesPerRound,3),3,FALSE)),VLOOKUP(L45,OFFSET(Pairings!$E$2,($B46-1)*gamesPerRound,0,gamesPerRound,3),3,FALSE),VLOOKUP(L45,OFFSET(Pairings!$D$2,($B46-1)*gamesPerRound,0,gamesPerRound,3),3,FALSE))</f>
        <v>#N/A</v>
      </c>
      <c r="M46" s="76" t="e">
        <f ca="1">IF(ISNA(VLOOKUP(M45,OFFSET(Pairings!$D$2,($B46-1)*gamesPerRound,0,gamesPerRound,3),3,FALSE)),VLOOKUP(M45,OFFSET(Pairings!$E$2,($B46-1)*gamesPerRound,0,gamesPerRound,3),3,FALSE),VLOOKUP(M45,OFFSET(Pairings!$D$2,($B46-1)*gamesPerRound,0,gamesPerRound,3),3,FALSE))</f>
        <v>#N/A</v>
      </c>
      <c r="N46" s="76" t="e">
        <f ca="1">IF(ISNA(VLOOKUP(N45,OFFSET(Pairings!$D$2,($B46-1)*gamesPerRound,0,gamesPerRound,3),3,FALSE)),VLOOKUP(N45,OFFSET(Pairings!$E$2,($B46-1)*gamesPerRound,0,gamesPerRound,3),3,FALSE),VLOOKUP(N45,OFFSET(Pairings!$D$2,($B46-1)*gamesPerRound,0,gamesPerRound,3),3,FALSE))</f>
        <v>#N/A</v>
      </c>
      <c r="O46" s="76" t="e">
        <f ca="1">IF(ISNA(VLOOKUP(O45,OFFSET(Pairings!$D$2,($B46-1)*gamesPerRound,0,gamesPerRound,3),3,FALSE)),VLOOKUP(O45,OFFSET(Pairings!$E$2,($B46-1)*gamesPerRound,0,gamesPerRound,3),3,FALSE),VLOOKUP(O45,OFFSET(Pairings!$D$2,($B46-1)*gamesPerRound,0,gamesPerRound,3),3,FALSE))</f>
        <v>#N/A</v>
      </c>
      <c r="P46" s="76" t="e">
        <f ca="1">IF(ISNA(VLOOKUP(P45,OFFSET(Pairings!$D$2,($B46-1)*gamesPerRound,0,gamesPerRound,3),3,FALSE)),VLOOKUP(P45,OFFSET(Pairings!$E$2,($B46-1)*gamesPerRound,0,gamesPerRound,3),3,FALSE),VLOOKUP(P45,OFFSET(Pairings!$D$2,($B46-1)*gamesPerRound,0,gamesPerRound,3),3,FALSE))</f>
        <v>#N/A</v>
      </c>
      <c r="Q46" s="76" t="e">
        <f ca="1">IF(ISNA(VLOOKUP(Q45,OFFSET(Pairings!$D$2,($B46-1)*gamesPerRound,0,gamesPerRound,3),3,FALSE)),VLOOKUP(Q45,OFFSET(Pairings!$E$2,($B46-1)*gamesPerRound,0,gamesPerRound,3),3,FALSE),VLOOKUP(Q45,OFFSET(Pairings!$D$2,($B46-1)*gamesPerRound,0,gamesPerRound,3),3,FALSE))</f>
        <v>#N/A</v>
      </c>
      <c r="R46" s="77" t="e">
        <f ca="1">SUM(L46:Q46)</f>
        <v>#N/A</v>
      </c>
    </row>
    <row r="47" spans="1:18" x14ac:dyDescent="0.3">
      <c r="B47" s="38">
        <v>2</v>
      </c>
      <c r="C47" s="42" t="str">
        <f t="shared" ca="1" si="37"/>
        <v/>
      </c>
      <c r="D47" s="29" t="str">
        <f t="shared" ca="1" si="37"/>
        <v/>
      </c>
      <c r="E47" s="29" t="str">
        <f t="shared" ca="1" si="37"/>
        <v/>
      </c>
      <c r="F47" s="29" t="str">
        <f t="shared" ca="1" si="37"/>
        <v/>
      </c>
      <c r="G47" s="29" t="str">
        <f t="shared" ca="1" si="37"/>
        <v/>
      </c>
      <c r="H47" s="29" t="str">
        <f t="shared" ca="1" si="37"/>
        <v/>
      </c>
      <c r="I47" s="135">
        <f ca="1">SUM(C47:H47)</f>
        <v>0</v>
      </c>
      <c r="J47" s="41"/>
      <c r="L47" s="78" t="e">
        <f ca="1">IF(ISNA(VLOOKUP(L45,OFFSET(Pairings!$D$2,($B47-1)*gamesPerRound,0,gamesPerRound,3),3,FALSE)),VLOOKUP(L45,OFFSET(Pairings!$E$2,($B47-1)*gamesPerRound,0,gamesPerRound,3),3,FALSE),VLOOKUP(L45,OFFSET(Pairings!$D$2,($B47-1)*gamesPerRound,0,gamesPerRound,3),3,FALSE))</f>
        <v>#N/A</v>
      </c>
      <c r="M47" s="79" t="e">
        <f ca="1">IF(ISNA(VLOOKUP(M45,OFFSET(Pairings!$D$2,($B47-1)*gamesPerRound,0,gamesPerRound,3),3,FALSE)),VLOOKUP(M45,OFFSET(Pairings!$E$2,($B47-1)*gamesPerRound,0,gamesPerRound,3),3,FALSE),VLOOKUP(M45,OFFSET(Pairings!$D$2,($B47-1)*gamesPerRound,0,gamesPerRound,3),3,FALSE))</f>
        <v>#N/A</v>
      </c>
      <c r="N47" s="79" t="e">
        <f ca="1">IF(ISNA(VLOOKUP(N45,OFFSET(Pairings!$D$2,($B47-1)*gamesPerRound,0,gamesPerRound,3),3,FALSE)),VLOOKUP(N45,OFFSET(Pairings!$E$2,($B47-1)*gamesPerRound,0,gamesPerRound,3),3,FALSE),VLOOKUP(N45,OFFSET(Pairings!$D$2,($B47-1)*gamesPerRound,0,gamesPerRound,3),3,FALSE))</f>
        <v>#N/A</v>
      </c>
      <c r="O47" s="79" t="e">
        <f ca="1">IF(ISNA(VLOOKUP(O45,OFFSET(Pairings!$D$2,($B47-1)*gamesPerRound,0,gamesPerRound,3),3,FALSE)),VLOOKUP(O45,OFFSET(Pairings!$E$2,($B47-1)*gamesPerRound,0,gamesPerRound,3),3,FALSE),VLOOKUP(O45,OFFSET(Pairings!$D$2,($B47-1)*gamesPerRound,0,gamesPerRound,3),3,FALSE))</f>
        <v>#N/A</v>
      </c>
      <c r="P47" s="79" t="e">
        <f ca="1">IF(ISNA(VLOOKUP(P45,OFFSET(Pairings!$D$2,($B47-1)*gamesPerRound,0,gamesPerRound,3),3,FALSE)),VLOOKUP(P45,OFFSET(Pairings!$E$2,($B47-1)*gamesPerRound,0,gamesPerRound,3),3,FALSE),VLOOKUP(P45,OFFSET(Pairings!$D$2,($B47-1)*gamesPerRound,0,gamesPerRound,3),3,FALSE))</f>
        <v>#N/A</v>
      </c>
      <c r="Q47" s="79" t="e">
        <f ca="1">IF(ISNA(VLOOKUP(Q45,OFFSET(Pairings!$D$2,($B47-1)*gamesPerRound,0,gamesPerRound,3),3,FALSE)),VLOOKUP(Q45,OFFSET(Pairings!$E$2,($B47-1)*gamesPerRound,0,gamesPerRound,3),3,FALSE),VLOOKUP(Q45,OFFSET(Pairings!$D$2,($B47-1)*gamesPerRound,0,gamesPerRound,3),3,FALSE))</f>
        <v>#N/A</v>
      </c>
      <c r="R47" s="77" t="e">
        <f ca="1">SUM(L47:Q47)</f>
        <v>#N/A</v>
      </c>
    </row>
    <row r="48" spans="1:18" x14ac:dyDescent="0.3">
      <c r="B48" s="38">
        <v>3</v>
      </c>
      <c r="C48" s="43" t="str">
        <f t="shared" ca="1" si="37"/>
        <v/>
      </c>
      <c r="D48" s="44" t="str">
        <f t="shared" ca="1" si="37"/>
        <v/>
      </c>
      <c r="E48" s="44" t="str">
        <f t="shared" ca="1" si="37"/>
        <v/>
      </c>
      <c r="F48" s="44" t="str">
        <f t="shared" ca="1" si="37"/>
        <v/>
      </c>
      <c r="G48" s="44" t="str">
        <f t="shared" ca="1" si="37"/>
        <v/>
      </c>
      <c r="H48" s="44" t="str">
        <f t="shared" ca="1" si="37"/>
        <v/>
      </c>
      <c r="I48" s="136">
        <f ca="1">SUM(C48:H48)</f>
        <v>0</v>
      </c>
      <c r="J48" s="41"/>
      <c r="L48" s="80" t="e">
        <f ca="1">IF(ISNA(VLOOKUP(L45,OFFSET(Pairings!$D$2,($B48-1)*gamesPerRound,0,gamesPerRound,3),3,FALSE)),VLOOKUP(L45,OFFSET(Pairings!$E$2,($B48-1)*gamesPerRound,0,gamesPerRound,3),3,FALSE),VLOOKUP(L45,OFFSET(Pairings!$D$2,($B48-1)*gamesPerRound,0,gamesPerRound,3),3,FALSE))</f>
        <v>#N/A</v>
      </c>
      <c r="M48" s="81" t="e">
        <f ca="1">IF(ISNA(VLOOKUP(M45,OFFSET(Pairings!$D$2,($B48-1)*gamesPerRound,0,gamesPerRound,3),3,FALSE)),VLOOKUP(M45,OFFSET(Pairings!$E$2,($B48-1)*gamesPerRound,0,gamesPerRound,3),3,FALSE),VLOOKUP(M45,OFFSET(Pairings!$D$2,($B48-1)*gamesPerRound,0,gamesPerRound,3),3,FALSE))</f>
        <v>#N/A</v>
      </c>
      <c r="N48" s="81" t="e">
        <f ca="1">IF(ISNA(VLOOKUP(N45,OFFSET(Pairings!$D$2,($B48-1)*gamesPerRound,0,gamesPerRound,3),3,FALSE)),VLOOKUP(N45,OFFSET(Pairings!$E$2,($B48-1)*gamesPerRound,0,gamesPerRound,3),3,FALSE),VLOOKUP(N45,OFFSET(Pairings!$D$2,($B48-1)*gamesPerRound,0,gamesPerRound,3),3,FALSE))</f>
        <v>#N/A</v>
      </c>
      <c r="O48" s="81" t="e">
        <f ca="1">IF(ISNA(VLOOKUP(O45,OFFSET(Pairings!$D$2,($B48-1)*gamesPerRound,0,gamesPerRound,3),3,FALSE)),VLOOKUP(O45,OFFSET(Pairings!$E$2,($B48-1)*gamesPerRound,0,gamesPerRound,3),3,FALSE),VLOOKUP(O45,OFFSET(Pairings!$D$2,($B48-1)*gamesPerRound,0,gamesPerRound,3),3,FALSE))</f>
        <v>#N/A</v>
      </c>
      <c r="P48" s="81" t="e">
        <f ca="1">IF(ISNA(VLOOKUP(P45,OFFSET(Pairings!$D$2,($B48-1)*gamesPerRound,0,gamesPerRound,3),3,FALSE)),VLOOKUP(P45,OFFSET(Pairings!$E$2,($B48-1)*gamesPerRound,0,gamesPerRound,3),3,FALSE),VLOOKUP(P45,OFFSET(Pairings!$D$2,($B48-1)*gamesPerRound,0,gamesPerRound,3),3,FALSE))</f>
        <v>#N/A</v>
      </c>
      <c r="Q48" s="81" t="e">
        <f ca="1">IF(ISNA(VLOOKUP(Q45,OFFSET(Pairings!$D$2,($B48-1)*gamesPerRound,0,gamesPerRound,3),3,FALSE)),VLOOKUP(Q45,OFFSET(Pairings!$E$2,($B48-1)*gamesPerRound,0,gamesPerRound,3),3,FALSE),VLOOKUP(Q45,OFFSET(Pairings!$D$2,($B48-1)*gamesPerRound,0,gamesPerRound,3),3,FALSE))</f>
        <v>#N/A</v>
      </c>
      <c r="R48" s="77" t="e">
        <f ca="1">SUM(L48:Q48)</f>
        <v>#N/A</v>
      </c>
    </row>
    <row r="49" spans="1:18" ht="15.5" thickBot="1" x14ac:dyDescent="0.35">
      <c r="B49" s="45" t="s">
        <v>21</v>
      </c>
      <c r="C49" s="46">
        <f t="shared" ref="C49:I49" ca="1" si="38">SUM(C46:C48)</f>
        <v>0</v>
      </c>
      <c r="D49" s="47">
        <f t="shared" ca="1" si="38"/>
        <v>0</v>
      </c>
      <c r="E49" s="47">
        <f t="shared" ca="1" si="38"/>
        <v>0</v>
      </c>
      <c r="F49" s="47">
        <f t="shared" ca="1" si="38"/>
        <v>0</v>
      </c>
      <c r="G49" s="47">
        <f t="shared" ca="1" si="38"/>
        <v>0</v>
      </c>
      <c r="H49" s="47">
        <f t="shared" ca="1" si="38"/>
        <v>0</v>
      </c>
      <c r="I49" s="48">
        <f t="shared" ca="1" si="38"/>
        <v>0</v>
      </c>
      <c r="J49" s="49" t="e">
        <f ca="1">VLOOKUP(A45,OFFSET(Teams!$B$1,1,0,teams,4),4,FALSE)</f>
        <v>#N/A</v>
      </c>
      <c r="L49" s="82" t="e">
        <f t="shared" ref="L49:R49" ca="1" si="39">SUM(L46:L48)</f>
        <v>#N/A</v>
      </c>
      <c r="M49" s="83" t="e">
        <f t="shared" ca="1" si="39"/>
        <v>#N/A</v>
      </c>
      <c r="N49" s="83" t="e">
        <f t="shared" ca="1" si="39"/>
        <v>#N/A</v>
      </c>
      <c r="O49" s="83" t="e">
        <f t="shared" ca="1" si="39"/>
        <v>#N/A</v>
      </c>
      <c r="P49" s="83" t="e">
        <f t="shared" ca="1" si="39"/>
        <v>#N/A</v>
      </c>
      <c r="Q49" s="83" t="e">
        <f t="shared" ca="1" si="39"/>
        <v>#N/A</v>
      </c>
      <c r="R49" s="84" t="e">
        <f t="shared" ca="1" si="39"/>
        <v>#N/A</v>
      </c>
    </row>
    <row r="50" spans="1:18" ht="15.5" thickBot="1" x14ac:dyDescent="0.35">
      <c r="J50" s="50"/>
    </row>
    <row r="51" spans="1:18" x14ac:dyDescent="0.3">
      <c r="A51" s="6" t="s">
        <v>15</v>
      </c>
      <c r="B51" s="10">
        <f>VLOOKUP(A51,TeamLookup,2,FALSE)</f>
        <v>0</v>
      </c>
      <c r="C51" s="34" t="str">
        <f t="shared" ref="C51:H51" si="40">$A51&amp;"."&amp;TEXT(C$1,"00")</f>
        <v>I.01</v>
      </c>
      <c r="D51" s="35" t="str">
        <f t="shared" si="40"/>
        <v>I.02</v>
      </c>
      <c r="E51" s="35" t="str">
        <f t="shared" si="40"/>
        <v>I.03</v>
      </c>
      <c r="F51" s="35" t="str">
        <f t="shared" si="40"/>
        <v>I.04</v>
      </c>
      <c r="G51" s="35" t="str">
        <f t="shared" si="40"/>
        <v>I.05</v>
      </c>
      <c r="H51" s="35" t="str">
        <f t="shared" si="40"/>
        <v>I.06</v>
      </c>
      <c r="I51" s="36" t="s">
        <v>21</v>
      </c>
      <c r="J51" s="37" t="s">
        <v>29</v>
      </c>
      <c r="K51" s="9"/>
      <c r="L51" s="73" t="str">
        <f t="shared" ref="L51:Q51" si="41">$A51&amp;"."&amp;TEXT(L$1,"00")</f>
        <v>I.01</v>
      </c>
      <c r="M51" s="74" t="str">
        <f t="shared" si="41"/>
        <v>I.02</v>
      </c>
      <c r="N51" s="74" t="str">
        <f t="shared" si="41"/>
        <v>I.03</v>
      </c>
      <c r="O51" s="74" t="str">
        <f t="shared" si="41"/>
        <v>I.04</v>
      </c>
      <c r="P51" s="74" t="str">
        <f t="shared" si="41"/>
        <v>I.05</v>
      </c>
      <c r="Q51" s="74" t="str">
        <f t="shared" si="41"/>
        <v>I.06</v>
      </c>
      <c r="R51" s="75" t="s">
        <v>21</v>
      </c>
    </row>
    <row r="52" spans="1:18" x14ac:dyDescent="0.3">
      <c r="B52" s="38">
        <v>1</v>
      </c>
      <c r="C52" s="39" t="str">
        <f t="shared" ref="C52:H54" ca="1" si="42">IF(ISNA(L52),"",L52)</f>
        <v/>
      </c>
      <c r="D52" s="40" t="str">
        <f t="shared" ca="1" si="42"/>
        <v/>
      </c>
      <c r="E52" s="40" t="str">
        <f t="shared" ca="1" si="42"/>
        <v/>
      </c>
      <c r="F52" s="40" t="str">
        <f t="shared" ca="1" si="42"/>
        <v/>
      </c>
      <c r="G52" s="40" t="str">
        <f t="shared" ca="1" si="42"/>
        <v/>
      </c>
      <c r="H52" s="40" t="str">
        <f t="shared" ca="1" si="42"/>
        <v/>
      </c>
      <c r="I52" s="134">
        <f ca="1">SUM(C52:H52)</f>
        <v>0</v>
      </c>
      <c r="J52" s="41"/>
      <c r="L52" s="76" t="e">
        <f ca="1">IF(ISNA(VLOOKUP(L51,OFFSET(Pairings!$D$2,($B52-1)*gamesPerRound,0,gamesPerRound,3),3,FALSE)),VLOOKUP(L51,OFFSET(Pairings!$E$2,($B52-1)*gamesPerRound,0,gamesPerRound,3),3,FALSE),VLOOKUP(L51,OFFSET(Pairings!$D$2,($B52-1)*gamesPerRound,0,gamesPerRound,3),3,FALSE))</f>
        <v>#N/A</v>
      </c>
      <c r="M52" s="76" t="e">
        <f ca="1">IF(ISNA(VLOOKUP(M51,OFFSET(Pairings!$D$2,($B52-1)*gamesPerRound,0,gamesPerRound,3),3,FALSE)),VLOOKUP(M51,OFFSET(Pairings!$E$2,($B52-1)*gamesPerRound,0,gamesPerRound,3),3,FALSE),VLOOKUP(M51,OFFSET(Pairings!$D$2,($B52-1)*gamesPerRound,0,gamesPerRound,3),3,FALSE))</f>
        <v>#N/A</v>
      </c>
      <c r="N52" s="76" t="e">
        <f ca="1">IF(ISNA(VLOOKUP(N51,OFFSET(Pairings!$D$2,($B52-1)*gamesPerRound,0,gamesPerRound,3),3,FALSE)),VLOOKUP(N51,OFFSET(Pairings!$E$2,($B52-1)*gamesPerRound,0,gamesPerRound,3),3,FALSE),VLOOKUP(N51,OFFSET(Pairings!$D$2,($B52-1)*gamesPerRound,0,gamesPerRound,3),3,FALSE))</f>
        <v>#N/A</v>
      </c>
      <c r="O52" s="76" t="e">
        <f ca="1">IF(ISNA(VLOOKUP(O51,OFFSET(Pairings!$D$2,($B52-1)*gamesPerRound,0,gamesPerRound,3),3,FALSE)),VLOOKUP(O51,OFFSET(Pairings!$E$2,($B52-1)*gamesPerRound,0,gamesPerRound,3),3,FALSE),VLOOKUP(O51,OFFSET(Pairings!$D$2,($B52-1)*gamesPerRound,0,gamesPerRound,3),3,FALSE))</f>
        <v>#N/A</v>
      </c>
      <c r="P52" s="76" t="e">
        <f ca="1">IF(ISNA(VLOOKUP(P51,OFFSET(Pairings!$D$2,($B52-1)*gamesPerRound,0,gamesPerRound,3),3,FALSE)),VLOOKUP(P51,OFFSET(Pairings!$E$2,($B52-1)*gamesPerRound,0,gamesPerRound,3),3,FALSE),VLOOKUP(P51,OFFSET(Pairings!$D$2,($B52-1)*gamesPerRound,0,gamesPerRound,3),3,FALSE))</f>
        <v>#N/A</v>
      </c>
      <c r="Q52" s="76" t="e">
        <f ca="1">IF(ISNA(VLOOKUP(Q51,OFFSET(Pairings!$D$2,($B52-1)*gamesPerRound,0,gamesPerRound,3),3,FALSE)),VLOOKUP(Q51,OFFSET(Pairings!$E$2,($B52-1)*gamesPerRound,0,gamesPerRound,3),3,FALSE),VLOOKUP(Q51,OFFSET(Pairings!$D$2,($B52-1)*gamesPerRound,0,gamesPerRound,3),3,FALSE))</f>
        <v>#N/A</v>
      </c>
      <c r="R52" s="77" t="e">
        <f ca="1">SUM(L52:Q52)</f>
        <v>#N/A</v>
      </c>
    </row>
    <row r="53" spans="1:18" x14ac:dyDescent="0.3">
      <c r="B53" s="38">
        <v>2</v>
      </c>
      <c r="C53" s="42" t="str">
        <f t="shared" ca="1" si="42"/>
        <v/>
      </c>
      <c r="D53" s="29" t="str">
        <f t="shared" ca="1" si="42"/>
        <v/>
      </c>
      <c r="E53" s="29" t="str">
        <f t="shared" ca="1" si="42"/>
        <v/>
      </c>
      <c r="F53" s="29" t="str">
        <f t="shared" ca="1" si="42"/>
        <v/>
      </c>
      <c r="G53" s="29" t="str">
        <f t="shared" ca="1" si="42"/>
        <v/>
      </c>
      <c r="H53" s="29" t="str">
        <f t="shared" ca="1" si="42"/>
        <v/>
      </c>
      <c r="I53" s="135">
        <f ca="1">SUM(C53:H53)</f>
        <v>0</v>
      </c>
      <c r="J53" s="41"/>
      <c r="L53" s="78" t="e">
        <f ca="1">IF(ISNA(VLOOKUP(L51,OFFSET(Pairings!$D$2,($B53-1)*gamesPerRound,0,gamesPerRound,3),3,FALSE)),VLOOKUP(L51,OFFSET(Pairings!$E$2,($B53-1)*gamesPerRound,0,gamesPerRound,3),3,FALSE),VLOOKUP(L51,OFFSET(Pairings!$D$2,($B53-1)*gamesPerRound,0,gamesPerRound,3),3,FALSE))</f>
        <v>#N/A</v>
      </c>
      <c r="M53" s="79" t="e">
        <f ca="1">IF(ISNA(VLOOKUP(M51,OFFSET(Pairings!$D$2,($B53-1)*gamesPerRound,0,gamesPerRound,3),3,FALSE)),VLOOKUP(M51,OFFSET(Pairings!$E$2,($B53-1)*gamesPerRound,0,gamesPerRound,3),3,FALSE),VLOOKUP(M51,OFFSET(Pairings!$D$2,($B53-1)*gamesPerRound,0,gamesPerRound,3),3,FALSE))</f>
        <v>#N/A</v>
      </c>
      <c r="N53" s="79" t="e">
        <f ca="1">IF(ISNA(VLOOKUP(N51,OFFSET(Pairings!$D$2,($B53-1)*gamesPerRound,0,gamesPerRound,3),3,FALSE)),VLOOKUP(N51,OFFSET(Pairings!$E$2,($B53-1)*gamesPerRound,0,gamesPerRound,3),3,FALSE),VLOOKUP(N51,OFFSET(Pairings!$D$2,($B53-1)*gamesPerRound,0,gamesPerRound,3),3,FALSE))</f>
        <v>#N/A</v>
      </c>
      <c r="O53" s="79" t="e">
        <f ca="1">IF(ISNA(VLOOKUP(O51,OFFSET(Pairings!$D$2,($B53-1)*gamesPerRound,0,gamesPerRound,3),3,FALSE)),VLOOKUP(O51,OFFSET(Pairings!$E$2,($B53-1)*gamesPerRound,0,gamesPerRound,3),3,FALSE),VLOOKUP(O51,OFFSET(Pairings!$D$2,($B53-1)*gamesPerRound,0,gamesPerRound,3),3,FALSE))</f>
        <v>#N/A</v>
      </c>
      <c r="P53" s="79" t="e">
        <f ca="1">IF(ISNA(VLOOKUP(P51,OFFSET(Pairings!$D$2,($B53-1)*gamesPerRound,0,gamesPerRound,3),3,FALSE)),VLOOKUP(P51,OFFSET(Pairings!$E$2,($B53-1)*gamesPerRound,0,gamesPerRound,3),3,FALSE),VLOOKUP(P51,OFFSET(Pairings!$D$2,($B53-1)*gamesPerRound,0,gamesPerRound,3),3,FALSE))</f>
        <v>#N/A</v>
      </c>
      <c r="Q53" s="79" t="e">
        <f ca="1">IF(ISNA(VLOOKUP(Q51,OFFSET(Pairings!$D$2,($B53-1)*gamesPerRound,0,gamesPerRound,3),3,FALSE)),VLOOKUP(Q51,OFFSET(Pairings!$E$2,($B53-1)*gamesPerRound,0,gamesPerRound,3),3,FALSE),VLOOKUP(Q51,OFFSET(Pairings!$D$2,($B53-1)*gamesPerRound,0,gamesPerRound,3),3,FALSE))</f>
        <v>#N/A</v>
      </c>
      <c r="R53" s="77" t="e">
        <f ca="1">SUM(L53:Q53)</f>
        <v>#N/A</v>
      </c>
    </row>
    <row r="54" spans="1:18" x14ac:dyDescent="0.3">
      <c r="B54" s="38">
        <v>3</v>
      </c>
      <c r="C54" s="43" t="str">
        <f t="shared" ca="1" si="42"/>
        <v/>
      </c>
      <c r="D54" s="44" t="str">
        <f t="shared" ca="1" si="42"/>
        <v/>
      </c>
      <c r="E54" s="44" t="str">
        <f t="shared" ca="1" si="42"/>
        <v/>
      </c>
      <c r="F54" s="44" t="str">
        <f t="shared" ca="1" si="42"/>
        <v/>
      </c>
      <c r="G54" s="44" t="str">
        <f t="shared" ca="1" si="42"/>
        <v/>
      </c>
      <c r="H54" s="44" t="str">
        <f t="shared" ca="1" si="42"/>
        <v/>
      </c>
      <c r="I54" s="136">
        <f ca="1">SUM(C54:H54)</f>
        <v>0</v>
      </c>
      <c r="J54" s="41"/>
      <c r="L54" s="80" t="e">
        <f ca="1">IF(ISNA(VLOOKUP(L51,OFFSET(Pairings!$D$2,($B54-1)*gamesPerRound,0,gamesPerRound,3),3,FALSE)),VLOOKUP(L51,OFFSET(Pairings!$E$2,($B54-1)*gamesPerRound,0,gamesPerRound,3),3,FALSE),VLOOKUP(L51,OFFSET(Pairings!$D$2,($B54-1)*gamesPerRound,0,gamesPerRound,3),3,FALSE))</f>
        <v>#N/A</v>
      </c>
      <c r="M54" s="81" t="e">
        <f ca="1">IF(ISNA(VLOOKUP(M51,OFFSET(Pairings!$D$2,($B54-1)*gamesPerRound,0,gamesPerRound,3),3,FALSE)),VLOOKUP(M51,OFFSET(Pairings!$E$2,($B54-1)*gamesPerRound,0,gamesPerRound,3),3,FALSE),VLOOKUP(M51,OFFSET(Pairings!$D$2,($B54-1)*gamesPerRound,0,gamesPerRound,3),3,FALSE))</f>
        <v>#N/A</v>
      </c>
      <c r="N54" s="81" t="e">
        <f ca="1">IF(ISNA(VLOOKUP(N51,OFFSET(Pairings!$D$2,($B54-1)*gamesPerRound,0,gamesPerRound,3),3,FALSE)),VLOOKUP(N51,OFFSET(Pairings!$E$2,($B54-1)*gamesPerRound,0,gamesPerRound,3),3,FALSE),VLOOKUP(N51,OFFSET(Pairings!$D$2,($B54-1)*gamesPerRound,0,gamesPerRound,3),3,FALSE))</f>
        <v>#N/A</v>
      </c>
      <c r="O54" s="81" t="e">
        <f ca="1">IF(ISNA(VLOOKUP(O51,OFFSET(Pairings!$D$2,($B54-1)*gamesPerRound,0,gamesPerRound,3),3,FALSE)),VLOOKUP(O51,OFFSET(Pairings!$E$2,($B54-1)*gamesPerRound,0,gamesPerRound,3),3,FALSE),VLOOKUP(O51,OFFSET(Pairings!$D$2,($B54-1)*gamesPerRound,0,gamesPerRound,3),3,FALSE))</f>
        <v>#N/A</v>
      </c>
      <c r="P54" s="81" t="e">
        <f ca="1">IF(ISNA(VLOOKUP(P51,OFFSET(Pairings!$D$2,($B54-1)*gamesPerRound,0,gamesPerRound,3),3,FALSE)),VLOOKUP(P51,OFFSET(Pairings!$E$2,($B54-1)*gamesPerRound,0,gamesPerRound,3),3,FALSE),VLOOKUP(P51,OFFSET(Pairings!$D$2,($B54-1)*gamesPerRound,0,gamesPerRound,3),3,FALSE))</f>
        <v>#N/A</v>
      </c>
      <c r="Q54" s="81" t="e">
        <f ca="1">IF(ISNA(VLOOKUP(Q51,OFFSET(Pairings!$D$2,($B54-1)*gamesPerRound,0,gamesPerRound,3),3,FALSE)),VLOOKUP(Q51,OFFSET(Pairings!$E$2,($B54-1)*gamesPerRound,0,gamesPerRound,3),3,FALSE),VLOOKUP(Q51,OFFSET(Pairings!$D$2,($B54-1)*gamesPerRound,0,gamesPerRound,3),3,FALSE))</f>
        <v>#N/A</v>
      </c>
      <c r="R54" s="77" t="e">
        <f ca="1">SUM(L54:Q54)</f>
        <v>#N/A</v>
      </c>
    </row>
    <row r="55" spans="1:18" ht="15.5" thickBot="1" x14ac:dyDescent="0.35">
      <c r="B55" s="45" t="s">
        <v>21</v>
      </c>
      <c r="C55" s="46">
        <f t="shared" ref="C55:I55" ca="1" si="43">SUM(C52:C54)</f>
        <v>0</v>
      </c>
      <c r="D55" s="47">
        <f t="shared" ca="1" si="43"/>
        <v>0</v>
      </c>
      <c r="E55" s="47">
        <f t="shared" ca="1" si="43"/>
        <v>0</v>
      </c>
      <c r="F55" s="47">
        <f t="shared" ca="1" si="43"/>
        <v>0</v>
      </c>
      <c r="G55" s="47">
        <f t="shared" ca="1" si="43"/>
        <v>0</v>
      </c>
      <c r="H55" s="47">
        <f t="shared" ca="1" si="43"/>
        <v>0</v>
      </c>
      <c r="I55" s="48">
        <f t="shared" ca="1" si="43"/>
        <v>0</v>
      </c>
      <c r="J55" s="49" t="e">
        <f ca="1">VLOOKUP(A51,OFFSET(Teams!$B$1,1,0,teams,4),4,FALSE)</f>
        <v>#N/A</v>
      </c>
      <c r="L55" s="82" t="e">
        <f t="shared" ref="L55:R55" ca="1" si="44">SUM(L52:L54)</f>
        <v>#N/A</v>
      </c>
      <c r="M55" s="83" t="e">
        <f t="shared" ca="1" si="44"/>
        <v>#N/A</v>
      </c>
      <c r="N55" s="83" t="e">
        <f t="shared" ca="1" si="44"/>
        <v>#N/A</v>
      </c>
      <c r="O55" s="83" t="e">
        <f t="shared" ca="1" si="44"/>
        <v>#N/A</v>
      </c>
      <c r="P55" s="83" t="e">
        <f t="shared" ca="1" si="44"/>
        <v>#N/A</v>
      </c>
      <c r="Q55" s="83" t="e">
        <f t="shared" ca="1" si="44"/>
        <v>#N/A</v>
      </c>
      <c r="R55" s="84" t="e">
        <f t="shared" ca="1" si="44"/>
        <v>#N/A</v>
      </c>
    </row>
    <row r="56" spans="1:18" ht="15.5" thickBot="1" x14ac:dyDescent="0.35">
      <c r="J56" s="50"/>
    </row>
    <row r="57" spans="1:18" x14ac:dyDescent="0.3">
      <c r="A57" s="6" t="s">
        <v>16</v>
      </c>
      <c r="B57" s="10">
        <f>VLOOKUP(A57,TeamLookup,2,FALSE)</f>
        <v>0</v>
      </c>
      <c r="C57" s="34" t="str">
        <f t="shared" ref="C57:H57" si="45">$A57&amp;"."&amp;TEXT(C$1,"00")</f>
        <v>J.01</v>
      </c>
      <c r="D57" s="35" t="str">
        <f t="shared" si="45"/>
        <v>J.02</v>
      </c>
      <c r="E57" s="35" t="str">
        <f t="shared" si="45"/>
        <v>J.03</v>
      </c>
      <c r="F57" s="35" t="str">
        <f t="shared" si="45"/>
        <v>J.04</v>
      </c>
      <c r="G57" s="35" t="str">
        <f t="shared" si="45"/>
        <v>J.05</v>
      </c>
      <c r="H57" s="35" t="str">
        <f t="shared" si="45"/>
        <v>J.06</v>
      </c>
      <c r="I57" s="36" t="s">
        <v>21</v>
      </c>
      <c r="J57" s="37" t="s">
        <v>29</v>
      </c>
      <c r="K57" s="9"/>
      <c r="L57" s="73" t="str">
        <f t="shared" ref="L57:Q57" si="46">$A57&amp;"."&amp;TEXT(L$1,"00")</f>
        <v>J.01</v>
      </c>
      <c r="M57" s="74" t="str">
        <f t="shared" si="46"/>
        <v>J.02</v>
      </c>
      <c r="N57" s="74" t="str">
        <f t="shared" si="46"/>
        <v>J.03</v>
      </c>
      <c r="O57" s="74" t="str">
        <f t="shared" si="46"/>
        <v>J.04</v>
      </c>
      <c r="P57" s="74" t="str">
        <f t="shared" si="46"/>
        <v>J.05</v>
      </c>
      <c r="Q57" s="74" t="str">
        <f t="shared" si="46"/>
        <v>J.06</v>
      </c>
      <c r="R57" s="75" t="s">
        <v>21</v>
      </c>
    </row>
    <row r="58" spans="1:18" x14ac:dyDescent="0.3">
      <c r="B58" s="38">
        <v>1</v>
      </c>
      <c r="C58" s="39" t="str">
        <f t="shared" ref="C58:H60" ca="1" si="47">IF(ISNA(L58),"",L58)</f>
        <v/>
      </c>
      <c r="D58" s="40" t="str">
        <f t="shared" ca="1" si="47"/>
        <v/>
      </c>
      <c r="E58" s="40" t="str">
        <f t="shared" ca="1" si="47"/>
        <v/>
      </c>
      <c r="F58" s="40" t="str">
        <f t="shared" ca="1" si="47"/>
        <v/>
      </c>
      <c r="G58" s="40" t="str">
        <f t="shared" ca="1" si="47"/>
        <v/>
      </c>
      <c r="H58" s="40" t="str">
        <f t="shared" ca="1" si="47"/>
        <v/>
      </c>
      <c r="I58" s="134">
        <f ca="1">SUM(C58:H58)</f>
        <v>0</v>
      </c>
      <c r="J58" s="41"/>
      <c r="L58" s="76" t="e">
        <f ca="1">IF(ISNA(VLOOKUP(L57,OFFSET(Pairings!$D$2,($B58-1)*gamesPerRound,0,gamesPerRound,3),3,FALSE)),VLOOKUP(L57,OFFSET(Pairings!$E$2,($B58-1)*gamesPerRound,0,gamesPerRound,3),3,FALSE),VLOOKUP(L57,OFFSET(Pairings!$D$2,($B58-1)*gamesPerRound,0,gamesPerRound,3),3,FALSE))</f>
        <v>#N/A</v>
      </c>
      <c r="M58" s="76" t="e">
        <f ca="1">IF(ISNA(VLOOKUP(M57,OFFSET(Pairings!$D$2,($B58-1)*gamesPerRound,0,gamesPerRound,3),3,FALSE)),VLOOKUP(M57,OFFSET(Pairings!$E$2,($B58-1)*gamesPerRound,0,gamesPerRound,3),3,FALSE),VLOOKUP(M57,OFFSET(Pairings!$D$2,($B58-1)*gamesPerRound,0,gamesPerRound,3),3,FALSE))</f>
        <v>#N/A</v>
      </c>
      <c r="N58" s="76" t="e">
        <f ca="1">IF(ISNA(VLOOKUP(N57,OFFSET(Pairings!$D$2,($B58-1)*gamesPerRound,0,gamesPerRound,3),3,FALSE)),VLOOKUP(N57,OFFSET(Pairings!$E$2,($B58-1)*gamesPerRound,0,gamesPerRound,3),3,FALSE),VLOOKUP(N57,OFFSET(Pairings!$D$2,($B58-1)*gamesPerRound,0,gamesPerRound,3),3,FALSE))</f>
        <v>#N/A</v>
      </c>
      <c r="O58" s="76" t="e">
        <f ca="1">IF(ISNA(VLOOKUP(O57,OFFSET(Pairings!$D$2,($B58-1)*gamesPerRound,0,gamesPerRound,3),3,FALSE)),VLOOKUP(O57,OFFSET(Pairings!$E$2,($B58-1)*gamesPerRound,0,gamesPerRound,3),3,FALSE),VLOOKUP(O57,OFFSET(Pairings!$D$2,($B58-1)*gamesPerRound,0,gamesPerRound,3),3,FALSE))</f>
        <v>#N/A</v>
      </c>
      <c r="P58" s="76" t="e">
        <f ca="1">IF(ISNA(VLOOKUP(P57,OFFSET(Pairings!$D$2,($B58-1)*gamesPerRound,0,gamesPerRound,3),3,FALSE)),VLOOKUP(P57,OFFSET(Pairings!$E$2,($B58-1)*gamesPerRound,0,gamesPerRound,3),3,FALSE),VLOOKUP(P57,OFFSET(Pairings!$D$2,($B58-1)*gamesPerRound,0,gamesPerRound,3),3,FALSE))</f>
        <v>#N/A</v>
      </c>
      <c r="Q58" s="76" t="e">
        <f ca="1">IF(ISNA(VLOOKUP(Q57,OFFSET(Pairings!$D$2,($B58-1)*gamesPerRound,0,gamesPerRound,3),3,FALSE)),VLOOKUP(Q57,OFFSET(Pairings!$E$2,($B58-1)*gamesPerRound,0,gamesPerRound,3),3,FALSE),VLOOKUP(Q57,OFFSET(Pairings!$D$2,($B58-1)*gamesPerRound,0,gamesPerRound,3),3,FALSE))</f>
        <v>#N/A</v>
      </c>
      <c r="R58" s="77" t="e">
        <f ca="1">SUM(L58:Q58)</f>
        <v>#N/A</v>
      </c>
    </row>
    <row r="59" spans="1:18" x14ac:dyDescent="0.3">
      <c r="B59" s="38">
        <v>2</v>
      </c>
      <c r="C59" s="42" t="str">
        <f t="shared" ca="1" si="47"/>
        <v/>
      </c>
      <c r="D59" s="29" t="str">
        <f t="shared" ca="1" si="47"/>
        <v/>
      </c>
      <c r="E59" s="29" t="str">
        <f t="shared" ca="1" si="47"/>
        <v/>
      </c>
      <c r="F59" s="29" t="str">
        <f t="shared" ca="1" si="47"/>
        <v/>
      </c>
      <c r="G59" s="29" t="str">
        <f t="shared" ca="1" si="47"/>
        <v/>
      </c>
      <c r="H59" s="29" t="str">
        <f t="shared" ca="1" si="47"/>
        <v/>
      </c>
      <c r="I59" s="135">
        <f ca="1">SUM(C59:H59)</f>
        <v>0</v>
      </c>
      <c r="J59" s="41"/>
      <c r="L59" s="78" t="e">
        <f ca="1">IF(ISNA(VLOOKUP(L57,OFFSET(Pairings!$D$2,($B59-1)*gamesPerRound,0,gamesPerRound,3),3,FALSE)),VLOOKUP(L57,OFFSET(Pairings!$E$2,($B59-1)*gamesPerRound,0,gamesPerRound,3),3,FALSE),VLOOKUP(L57,OFFSET(Pairings!$D$2,($B59-1)*gamesPerRound,0,gamesPerRound,3),3,FALSE))</f>
        <v>#N/A</v>
      </c>
      <c r="M59" s="79" t="e">
        <f ca="1">IF(ISNA(VLOOKUP(M57,OFFSET(Pairings!$D$2,($B59-1)*gamesPerRound,0,gamesPerRound,3),3,FALSE)),VLOOKUP(M57,OFFSET(Pairings!$E$2,($B59-1)*gamesPerRound,0,gamesPerRound,3),3,FALSE),VLOOKUP(M57,OFFSET(Pairings!$D$2,($B59-1)*gamesPerRound,0,gamesPerRound,3),3,FALSE))</f>
        <v>#N/A</v>
      </c>
      <c r="N59" s="79" t="e">
        <f ca="1">IF(ISNA(VLOOKUP(N57,OFFSET(Pairings!$D$2,($B59-1)*gamesPerRound,0,gamesPerRound,3),3,FALSE)),VLOOKUP(N57,OFFSET(Pairings!$E$2,($B59-1)*gamesPerRound,0,gamesPerRound,3),3,FALSE),VLOOKUP(N57,OFFSET(Pairings!$D$2,($B59-1)*gamesPerRound,0,gamesPerRound,3),3,FALSE))</f>
        <v>#N/A</v>
      </c>
      <c r="O59" s="79" t="e">
        <f ca="1">IF(ISNA(VLOOKUP(O57,OFFSET(Pairings!$D$2,($B59-1)*gamesPerRound,0,gamesPerRound,3),3,FALSE)),VLOOKUP(O57,OFFSET(Pairings!$E$2,($B59-1)*gamesPerRound,0,gamesPerRound,3),3,FALSE),VLOOKUP(O57,OFFSET(Pairings!$D$2,($B59-1)*gamesPerRound,0,gamesPerRound,3),3,FALSE))</f>
        <v>#N/A</v>
      </c>
      <c r="P59" s="79" t="e">
        <f ca="1">IF(ISNA(VLOOKUP(P57,OFFSET(Pairings!$D$2,($B59-1)*gamesPerRound,0,gamesPerRound,3),3,FALSE)),VLOOKUP(P57,OFFSET(Pairings!$E$2,($B59-1)*gamesPerRound,0,gamesPerRound,3),3,FALSE),VLOOKUP(P57,OFFSET(Pairings!$D$2,($B59-1)*gamesPerRound,0,gamesPerRound,3),3,FALSE))</f>
        <v>#N/A</v>
      </c>
      <c r="Q59" s="79" t="e">
        <f ca="1">IF(ISNA(VLOOKUP(Q57,OFFSET(Pairings!$D$2,($B59-1)*gamesPerRound,0,gamesPerRound,3),3,FALSE)),VLOOKUP(Q57,OFFSET(Pairings!$E$2,($B59-1)*gamesPerRound,0,gamesPerRound,3),3,FALSE),VLOOKUP(Q57,OFFSET(Pairings!$D$2,($B59-1)*gamesPerRound,0,gamesPerRound,3),3,FALSE))</f>
        <v>#N/A</v>
      </c>
      <c r="R59" s="77" t="e">
        <f ca="1">SUM(L59:Q59)</f>
        <v>#N/A</v>
      </c>
    </row>
    <row r="60" spans="1:18" x14ac:dyDescent="0.3">
      <c r="B60" s="38">
        <v>3</v>
      </c>
      <c r="C60" s="43" t="str">
        <f t="shared" ca="1" si="47"/>
        <v/>
      </c>
      <c r="D60" s="44" t="str">
        <f t="shared" ca="1" si="47"/>
        <v/>
      </c>
      <c r="E60" s="44" t="str">
        <f t="shared" ca="1" si="47"/>
        <v/>
      </c>
      <c r="F60" s="44" t="str">
        <f t="shared" ca="1" si="47"/>
        <v/>
      </c>
      <c r="G60" s="44" t="str">
        <f t="shared" ca="1" si="47"/>
        <v/>
      </c>
      <c r="H60" s="44" t="str">
        <f t="shared" ca="1" si="47"/>
        <v/>
      </c>
      <c r="I60" s="136">
        <f ca="1">SUM(C60:H60)</f>
        <v>0</v>
      </c>
      <c r="J60" s="41"/>
      <c r="L60" s="80" t="e">
        <f ca="1">IF(ISNA(VLOOKUP(L57,OFFSET(Pairings!$D$2,($B60-1)*gamesPerRound,0,gamesPerRound,3),3,FALSE)),VLOOKUP(L57,OFFSET(Pairings!$E$2,($B60-1)*gamesPerRound,0,gamesPerRound,3),3,FALSE),VLOOKUP(L57,OFFSET(Pairings!$D$2,($B60-1)*gamesPerRound,0,gamesPerRound,3),3,FALSE))</f>
        <v>#N/A</v>
      </c>
      <c r="M60" s="81" t="e">
        <f ca="1">IF(ISNA(VLOOKUP(M57,OFFSET(Pairings!$D$2,($B60-1)*gamesPerRound,0,gamesPerRound,3),3,FALSE)),VLOOKUP(M57,OFFSET(Pairings!$E$2,($B60-1)*gamesPerRound,0,gamesPerRound,3),3,FALSE),VLOOKUP(M57,OFFSET(Pairings!$D$2,($B60-1)*gamesPerRound,0,gamesPerRound,3),3,FALSE))</f>
        <v>#N/A</v>
      </c>
      <c r="N60" s="81" t="e">
        <f ca="1">IF(ISNA(VLOOKUP(N57,OFFSET(Pairings!$D$2,($B60-1)*gamesPerRound,0,gamesPerRound,3),3,FALSE)),VLOOKUP(N57,OFFSET(Pairings!$E$2,($B60-1)*gamesPerRound,0,gamesPerRound,3),3,FALSE),VLOOKUP(N57,OFFSET(Pairings!$D$2,($B60-1)*gamesPerRound,0,gamesPerRound,3),3,FALSE))</f>
        <v>#N/A</v>
      </c>
      <c r="O60" s="81" t="e">
        <f ca="1">IF(ISNA(VLOOKUP(O57,OFFSET(Pairings!$D$2,($B60-1)*gamesPerRound,0,gamesPerRound,3),3,FALSE)),VLOOKUP(O57,OFFSET(Pairings!$E$2,($B60-1)*gamesPerRound,0,gamesPerRound,3),3,FALSE),VLOOKUP(O57,OFFSET(Pairings!$D$2,($B60-1)*gamesPerRound,0,gamesPerRound,3),3,FALSE))</f>
        <v>#N/A</v>
      </c>
      <c r="P60" s="81" t="e">
        <f ca="1">IF(ISNA(VLOOKUP(P57,OFFSET(Pairings!$D$2,($B60-1)*gamesPerRound,0,gamesPerRound,3),3,FALSE)),VLOOKUP(P57,OFFSET(Pairings!$E$2,($B60-1)*gamesPerRound,0,gamesPerRound,3),3,FALSE),VLOOKUP(P57,OFFSET(Pairings!$D$2,($B60-1)*gamesPerRound,0,gamesPerRound,3),3,FALSE))</f>
        <v>#N/A</v>
      </c>
      <c r="Q60" s="81" t="e">
        <f ca="1">IF(ISNA(VLOOKUP(Q57,OFFSET(Pairings!$D$2,($B60-1)*gamesPerRound,0,gamesPerRound,3),3,FALSE)),VLOOKUP(Q57,OFFSET(Pairings!$E$2,($B60-1)*gamesPerRound,0,gamesPerRound,3),3,FALSE),VLOOKUP(Q57,OFFSET(Pairings!$D$2,($B60-1)*gamesPerRound,0,gamesPerRound,3),3,FALSE))</f>
        <v>#N/A</v>
      </c>
      <c r="R60" s="77" t="e">
        <f ca="1">SUM(L60:Q60)</f>
        <v>#N/A</v>
      </c>
    </row>
    <row r="61" spans="1:18" ht="15.5" thickBot="1" x14ac:dyDescent="0.35">
      <c r="B61" s="45" t="s">
        <v>21</v>
      </c>
      <c r="C61" s="46">
        <f t="shared" ref="C61:I61" ca="1" si="48">SUM(C58:C60)</f>
        <v>0</v>
      </c>
      <c r="D61" s="47">
        <f t="shared" ca="1" si="48"/>
        <v>0</v>
      </c>
      <c r="E61" s="47">
        <f t="shared" ca="1" si="48"/>
        <v>0</v>
      </c>
      <c r="F61" s="47">
        <f t="shared" ca="1" si="48"/>
        <v>0</v>
      </c>
      <c r="G61" s="47">
        <f t="shared" ca="1" si="48"/>
        <v>0</v>
      </c>
      <c r="H61" s="47">
        <f t="shared" ca="1" si="48"/>
        <v>0</v>
      </c>
      <c r="I61" s="48">
        <f t="shared" ca="1" si="48"/>
        <v>0</v>
      </c>
      <c r="J61" s="49" t="e">
        <f ca="1">VLOOKUP(A57,OFFSET(Teams!$B$1,1,0,teams,4),4,FALSE)</f>
        <v>#N/A</v>
      </c>
      <c r="L61" s="82" t="e">
        <f t="shared" ref="L61:R61" ca="1" si="49">SUM(L58:L60)</f>
        <v>#N/A</v>
      </c>
      <c r="M61" s="83" t="e">
        <f t="shared" ca="1" si="49"/>
        <v>#N/A</v>
      </c>
      <c r="N61" s="83" t="e">
        <f t="shared" ca="1" si="49"/>
        <v>#N/A</v>
      </c>
      <c r="O61" s="83" t="e">
        <f t="shared" ca="1" si="49"/>
        <v>#N/A</v>
      </c>
      <c r="P61" s="83" t="e">
        <f t="shared" ca="1" si="49"/>
        <v>#N/A</v>
      </c>
      <c r="Q61" s="83" t="e">
        <f t="shared" ca="1" si="49"/>
        <v>#N/A</v>
      </c>
      <c r="R61" s="84" t="e">
        <f t="shared" ca="1" si="49"/>
        <v>#N/A</v>
      </c>
    </row>
    <row r="62" spans="1:18" ht="15.5" thickBot="1" x14ac:dyDescent="0.35">
      <c r="J62" s="50"/>
    </row>
    <row r="63" spans="1:18" x14ac:dyDescent="0.3">
      <c r="A63" s="6" t="s">
        <v>17</v>
      </c>
      <c r="B63" s="10">
        <f>VLOOKUP(A63,TeamLookup,2,FALSE)</f>
        <v>0</v>
      </c>
      <c r="C63" s="34" t="str">
        <f t="shared" ref="C63:H63" si="50">$A63&amp;"."&amp;TEXT(C$1,"00")</f>
        <v>K.01</v>
      </c>
      <c r="D63" s="35" t="str">
        <f t="shared" si="50"/>
        <v>K.02</v>
      </c>
      <c r="E63" s="35" t="str">
        <f t="shared" si="50"/>
        <v>K.03</v>
      </c>
      <c r="F63" s="35" t="str">
        <f t="shared" si="50"/>
        <v>K.04</v>
      </c>
      <c r="G63" s="35" t="str">
        <f t="shared" si="50"/>
        <v>K.05</v>
      </c>
      <c r="H63" s="35" t="str">
        <f t="shared" si="50"/>
        <v>K.06</v>
      </c>
      <c r="I63" s="36" t="s">
        <v>21</v>
      </c>
      <c r="J63" s="37" t="s">
        <v>29</v>
      </c>
      <c r="K63" s="9"/>
      <c r="L63" s="73" t="str">
        <f t="shared" ref="L63:Q63" si="51">$A63&amp;"."&amp;TEXT(L$1,"00")</f>
        <v>K.01</v>
      </c>
      <c r="M63" s="74" t="str">
        <f t="shared" si="51"/>
        <v>K.02</v>
      </c>
      <c r="N63" s="74" t="str">
        <f t="shared" si="51"/>
        <v>K.03</v>
      </c>
      <c r="O63" s="74" t="str">
        <f t="shared" si="51"/>
        <v>K.04</v>
      </c>
      <c r="P63" s="74" t="str">
        <f t="shared" si="51"/>
        <v>K.05</v>
      </c>
      <c r="Q63" s="74" t="str">
        <f t="shared" si="51"/>
        <v>K.06</v>
      </c>
      <c r="R63" s="75" t="s">
        <v>21</v>
      </c>
    </row>
    <row r="64" spans="1:18" x14ac:dyDescent="0.3">
      <c r="B64" s="38">
        <v>1</v>
      </c>
      <c r="C64" s="39" t="str">
        <f t="shared" ref="C64:H66" ca="1" si="52">IF(ISNA(L64),"",L64)</f>
        <v/>
      </c>
      <c r="D64" s="40" t="str">
        <f t="shared" ca="1" si="52"/>
        <v/>
      </c>
      <c r="E64" s="40" t="str">
        <f t="shared" ca="1" si="52"/>
        <v/>
      </c>
      <c r="F64" s="40" t="str">
        <f t="shared" ca="1" si="52"/>
        <v/>
      </c>
      <c r="G64" s="40" t="str">
        <f t="shared" ca="1" si="52"/>
        <v/>
      </c>
      <c r="H64" s="40" t="str">
        <f t="shared" ca="1" si="52"/>
        <v/>
      </c>
      <c r="I64" s="134">
        <f ca="1">SUM(C64:H64)</f>
        <v>0</v>
      </c>
      <c r="J64" s="41"/>
      <c r="L64" s="76" t="e">
        <f ca="1">IF(ISNA(VLOOKUP(L63,OFFSET(Pairings!$D$2,($B64-1)*gamesPerRound,0,gamesPerRound,3),3,FALSE)),VLOOKUP(L63,OFFSET(Pairings!$E$2,($B64-1)*gamesPerRound,0,gamesPerRound,3),3,FALSE),VLOOKUP(L63,OFFSET(Pairings!$D$2,($B64-1)*gamesPerRound,0,gamesPerRound,3),3,FALSE))</f>
        <v>#N/A</v>
      </c>
      <c r="M64" s="76" t="e">
        <f ca="1">IF(ISNA(VLOOKUP(M63,OFFSET(Pairings!$D$2,($B64-1)*gamesPerRound,0,gamesPerRound,3),3,FALSE)),VLOOKUP(M63,OFFSET(Pairings!$E$2,($B64-1)*gamesPerRound,0,gamesPerRound,3),3,FALSE),VLOOKUP(M63,OFFSET(Pairings!$D$2,($B64-1)*gamesPerRound,0,gamesPerRound,3),3,FALSE))</f>
        <v>#N/A</v>
      </c>
      <c r="N64" s="76" t="e">
        <f ca="1">IF(ISNA(VLOOKUP(N63,OFFSET(Pairings!$D$2,($B64-1)*gamesPerRound,0,gamesPerRound,3),3,FALSE)),VLOOKUP(N63,OFFSET(Pairings!$E$2,($B64-1)*gamesPerRound,0,gamesPerRound,3),3,FALSE),VLOOKUP(N63,OFFSET(Pairings!$D$2,($B64-1)*gamesPerRound,0,gamesPerRound,3),3,FALSE))</f>
        <v>#N/A</v>
      </c>
      <c r="O64" s="76" t="e">
        <f ca="1">IF(ISNA(VLOOKUP(O63,OFFSET(Pairings!$D$2,($B64-1)*gamesPerRound,0,gamesPerRound,3),3,FALSE)),VLOOKUP(O63,OFFSET(Pairings!$E$2,($B64-1)*gamesPerRound,0,gamesPerRound,3),3,FALSE),VLOOKUP(O63,OFFSET(Pairings!$D$2,($B64-1)*gamesPerRound,0,gamesPerRound,3),3,FALSE))</f>
        <v>#N/A</v>
      </c>
      <c r="P64" s="76" t="e">
        <f ca="1">IF(ISNA(VLOOKUP(P63,OFFSET(Pairings!$D$2,($B64-1)*gamesPerRound,0,gamesPerRound,3),3,FALSE)),VLOOKUP(P63,OFFSET(Pairings!$E$2,($B64-1)*gamesPerRound,0,gamesPerRound,3),3,FALSE),VLOOKUP(P63,OFFSET(Pairings!$D$2,($B64-1)*gamesPerRound,0,gamesPerRound,3),3,FALSE))</f>
        <v>#N/A</v>
      </c>
      <c r="Q64" s="76" t="e">
        <f ca="1">IF(ISNA(VLOOKUP(Q63,OFFSET(Pairings!$D$2,($B64-1)*gamesPerRound,0,gamesPerRound,3),3,FALSE)),VLOOKUP(Q63,OFFSET(Pairings!$E$2,($B64-1)*gamesPerRound,0,gamesPerRound,3),3,FALSE),VLOOKUP(Q63,OFFSET(Pairings!$D$2,($B64-1)*gamesPerRound,0,gamesPerRound,3),3,FALSE))</f>
        <v>#N/A</v>
      </c>
      <c r="R64" s="77" t="e">
        <f ca="1">SUM(L64:Q64)</f>
        <v>#N/A</v>
      </c>
    </row>
    <row r="65" spans="1:18" x14ac:dyDescent="0.3">
      <c r="B65" s="38">
        <v>2</v>
      </c>
      <c r="C65" s="42" t="str">
        <f t="shared" ca="1" si="52"/>
        <v/>
      </c>
      <c r="D65" s="29" t="str">
        <f t="shared" ca="1" si="52"/>
        <v/>
      </c>
      <c r="E65" s="29" t="str">
        <f t="shared" ca="1" si="52"/>
        <v/>
      </c>
      <c r="F65" s="29" t="str">
        <f t="shared" ca="1" si="52"/>
        <v/>
      </c>
      <c r="G65" s="29" t="str">
        <f t="shared" ca="1" si="52"/>
        <v/>
      </c>
      <c r="H65" s="29" t="str">
        <f t="shared" ca="1" si="52"/>
        <v/>
      </c>
      <c r="I65" s="135">
        <f ca="1">SUM(C65:H65)</f>
        <v>0</v>
      </c>
      <c r="J65" s="41"/>
      <c r="L65" s="78" t="e">
        <f ca="1">IF(ISNA(VLOOKUP(L63,OFFSET(Pairings!$D$2,($B65-1)*gamesPerRound,0,gamesPerRound,3),3,FALSE)),VLOOKUP(L63,OFFSET(Pairings!$E$2,($B65-1)*gamesPerRound,0,gamesPerRound,3),3,FALSE),VLOOKUP(L63,OFFSET(Pairings!$D$2,($B65-1)*gamesPerRound,0,gamesPerRound,3),3,FALSE))</f>
        <v>#N/A</v>
      </c>
      <c r="M65" s="79" t="e">
        <f ca="1">IF(ISNA(VLOOKUP(M63,OFFSET(Pairings!$D$2,($B65-1)*gamesPerRound,0,gamesPerRound,3),3,FALSE)),VLOOKUP(M63,OFFSET(Pairings!$E$2,($B65-1)*gamesPerRound,0,gamesPerRound,3),3,FALSE),VLOOKUP(M63,OFFSET(Pairings!$D$2,($B65-1)*gamesPerRound,0,gamesPerRound,3),3,FALSE))</f>
        <v>#N/A</v>
      </c>
      <c r="N65" s="79" t="e">
        <f ca="1">IF(ISNA(VLOOKUP(N63,OFFSET(Pairings!$D$2,($B65-1)*gamesPerRound,0,gamesPerRound,3),3,FALSE)),VLOOKUP(N63,OFFSET(Pairings!$E$2,($B65-1)*gamesPerRound,0,gamesPerRound,3),3,FALSE),VLOOKUP(N63,OFFSET(Pairings!$D$2,($B65-1)*gamesPerRound,0,gamesPerRound,3),3,FALSE))</f>
        <v>#N/A</v>
      </c>
      <c r="O65" s="79" t="e">
        <f ca="1">IF(ISNA(VLOOKUP(O63,OFFSET(Pairings!$D$2,($B65-1)*gamesPerRound,0,gamesPerRound,3),3,FALSE)),VLOOKUP(O63,OFFSET(Pairings!$E$2,($B65-1)*gamesPerRound,0,gamesPerRound,3),3,FALSE),VLOOKUP(O63,OFFSET(Pairings!$D$2,($B65-1)*gamesPerRound,0,gamesPerRound,3),3,FALSE))</f>
        <v>#N/A</v>
      </c>
      <c r="P65" s="79" t="e">
        <f ca="1">IF(ISNA(VLOOKUP(P63,OFFSET(Pairings!$D$2,($B65-1)*gamesPerRound,0,gamesPerRound,3),3,FALSE)),VLOOKUP(P63,OFFSET(Pairings!$E$2,($B65-1)*gamesPerRound,0,gamesPerRound,3),3,FALSE),VLOOKUP(P63,OFFSET(Pairings!$D$2,($B65-1)*gamesPerRound,0,gamesPerRound,3),3,FALSE))</f>
        <v>#N/A</v>
      </c>
      <c r="Q65" s="79" t="e">
        <f ca="1">IF(ISNA(VLOOKUP(Q63,OFFSET(Pairings!$D$2,($B65-1)*gamesPerRound,0,gamesPerRound,3),3,FALSE)),VLOOKUP(Q63,OFFSET(Pairings!$E$2,($B65-1)*gamesPerRound,0,gamesPerRound,3),3,FALSE),VLOOKUP(Q63,OFFSET(Pairings!$D$2,($B65-1)*gamesPerRound,0,gamesPerRound,3),3,FALSE))</f>
        <v>#N/A</v>
      </c>
      <c r="R65" s="77" t="e">
        <f ca="1">SUM(L65:Q65)</f>
        <v>#N/A</v>
      </c>
    </row>
    <row r="66" spans="1:18" x14ac:dyDescent="0.3">
      <c r="B66" s="38">
        <v>3</v>
      </c>
      <c r="C66" s="43" t="str">
        <f t="shared" ca="1" si="52"/>
        <v/>
      </c>
      <c r="D66" s="44" t="str">
        <f t="shared" ca="1" si="52"/>
        <v/>
      </c>
      <c r="E66" s="44" t="str">
        <f t="shared" ca="1" si="52"/>
        <v/>
      </c>
      <c r="F66" s="44" t="str">
        <f t="shared" ca="1" si="52"/>
        <v/>
      </c>
      <c r="G66" s="44" t="str">
        <f t="shared" ca="1" si="52"/>
        <v/>
      </c>
      <c r="H66" s="44" t="str">
        <f t="shared" ca="1" si="52"/>
        <v/>
      </c>
      <c r="I66" s="136">
        <f ca="1">SUM(C66:H66)</f>
        <v>0</v>
      </c>
      <c r="J66" s="41"/>
      <c r="L66" s="80" t="e">
        <f ca="1">IF(ISNA(VLOOKUP(L63,OFFSET(Pairings!$D$2,($B66-1)*gamesPerRound,0,gamesPerRound,3),3,FALSE)),VLOOKUP(L63,OFFSET(Pairings!$E$2,($B66-1)*gamesPerRound,0,gamesPerRound,3),3,FALSE),VLOOKUP(L63,OFFSET(Pairings!$D$2,($B66-1)*gamesPerRound,0,gamesPerRound,3),3,FALSE))</f>
        <v>#N/A</v>
      </c>
      <c r="M66" s="81" t="e">
        <f ca="1">IF(ISNA(VLOOKUP(M63,OFFSET(Pairings!$D$2,($B66-1)*gamesPerRound,0,gamesPerRound,3),3,FALSE)),VLOOKUP(M63,OFFSET(Pairings!$E$2,($B66-1)*gamesPerRound,0,gamesPerRound,3),3,FALSE),VLOOKUP(M63,OFFSET(Pairings!$D$2,($B66-1)*gamesPerRound,0,gamesPerRound,3),3,FALSE))</f>
        <v>#N/A</v>
      </c>
      <c r="N66" s="81" t="e">
        <f ca="1">IF(ISNA(VLOOKUP(N63,OFFSET(Pairings!$D$2,($B66-1)*gamesPerRound,0,gamesPerRound,3),3,FALSE)),VLOOKUP(N63,OFFSET(Pairings!$E$2,($B66-1)*gamesPerRound,0,gamesPerRound,3),3,FALSE),VLOOKUP(N63,OFFSET(Pairings!$D$2,($B66-1)*gamesPerRound,0,gamesPerRound,3),3,FALSE))</f>
        <v>#N/A</v>
      </c>
      <c r="O66" s="81" t="e">
        <f ca="1">IF(ISNA(VLOOKUP(O63,OFFSET(Pairings!$D$2,($B66-1)*gamesPerRound,0,gamesPerRound,3),3,FALSE)),VLOOKUP(O63,OFFSET(Pairings!$E$2,($B66-1)*gamesPerRound,0,gamesPerRound,3),3,FALSE),VLOOKUP(O63,OFFSET(Pairings!$D$2,($B66-1)*gamesPerRound,0,gamesPerRound,3),3,FALSE))</f>
        <v>#N/A</v>
      </c>
      <c r="P66" s="81" t="e">
        <f ca="1">IF(ISNA(VLOOKUP(P63,OFFSET(Pairings!$D$2,($B66-1)*gamesPerRound,0,gamesPerRound,3),3,FALSE)),VLOOKUP(P63,OFFSET(Pairings!$E$2,($B66-1)*gamesPerRound,0,gamesPerRound,3),3,FALSE),VLOOKUP(P63,OFFSET(Pairings!$D$2,($B66-1)*gamesPerRound,0,gamesPerRound,3),3,FALSE))</f>
        <v>#N/A</v>
      </c>
      <c r="Q66" s="81" t="e">
        <f ca="1">IF(ISNA(VLOOKUP(Q63,OFFSET(Pairings!$D$2,($B66-1)*gamesPerRound,0,gamesPerRound,3),3,FALSE)),VLOOKUP(Q63,OFFSET(Pairings!$E$2,($B66-1)*gamesPerRound,0,gamesPerRound,3),3,FALSE),VLOOKUP(Q63,OFFSET(Pairings!$D$2,($B66-1)*gamesPerRound,0,gamesPerRound,3),3,FALSE))</f>
        <v>#N/A</v>
      </c>
      <c r="R66" s="77" t="e">
        <f ca="1">SUM(L66:Q66)</f>
        <v>#N/A</v>
      </c>
    </row>
    <row r="67" spans="1:18" ht="15.5" thickBot="1" x14ac:dyDescent="0.35">
      <c r="B67" s="45" t="s">
        <v>21</v>
      </c>
      <c r="C67" s="46">
        <f t="shared" ref="C67:I67" ca="1" si="53">SUM(C64:C66)</f>
        <v>0</v>
      </c>
      <c r="D67" s="47">
        <f t="shared" ca="1" si="53"/>
        <v>0</v>
      </c>
      <c r="E67" s="47">
        <f t="shared" ca="1" si="53"/>
        <v>0</v>
      </c>
      <c r="F67" s="47">
        <f t="shared" ca="1" si="53"/>
        <v>0</v>
      </c>
      <c r="G67" s="47">
        <f t="shared" ca="1" si="53"/>
        <v>0</v>
      </c>
      <c r="H67" s="47">
        <f t="shared" ca="1" si="53"/>
        <v>0</v>
      </c>
      <c r="I67" s="48">
        <f t="shared" ca="1" si="53"/>
        <v>0</v>
      </c>
      <c r="J67" s="49" t="e">
        <f ca="1">VLOOKUP(A63,OFFSET(Teams!$B$1,1,0,teams,4),4,FALSE)</f>
        <v>#N/A</v>
      </c>
      <c r="L67" s="82" t="e">
        <f t="shared" ref="L67:R67" ca="1" si="54">SUM(L64:L66)</f>
        <v>#N/A</v>
      </c>
      <c r="M67" s="83" t="e">
        <f t="shared" ca="1" si="54"/>
        <v>#N/A</v>
      </c>
      <c r="N67" s="83" t="e">
        <f t="shared" ca="1" si="54"/>
        <v>#N/A</v>
      </c>
      <c r="O67" s="83" t="e">
        <f t="shared" ca="1" si="54"/>
        <v>#N/A</v>
      </c>
      <c r="P67" s="83" t="e">
        <f t="shared" ca="1" si="54"/>
        <v>#N/A</v>
      </c>
      <c r="Q67" s="83" t="e">
        <f t="shared" ca="1" si="54"/>
        <v>#N/A</v>
      </c>
      <c r="R67" s="84" t="e">
        <f t="shared" ca="1" si="54"/>
        <v>#N/A</v>
      </c>
    </row>
    <row r="68" spans="1:18" ht="15.5" thickBot="1" x14ac:dyDescent="0.35">
      <c r="J68" s="50"/>
    </row>
    <row r="69" spans="1:18" x14ac:dyDescent="0.3">
      <c r="A69" s="6" t="s">
        <v>18</v>
      </c>
      <c r="B69" s="10">
        <f>VLOOKUP(A69,TeamLookup,2,FALSE)</f>
        <v>0</v>
      </c>
      <c r="C69" s="34" t="str">
        <f t="shared" ref="C69:H69" si="55">$A69&amp;"."&amp;TEXT(C$1,"00")</f>
        <v>L.01</v>
      </c>
      <c r="D69" s="35" t="str">
        <f t="shared" si="55"/>
        <v>L.02</v>
      </c>
      <c r="E69" s="35" t="str">
        <f t="shared" si="55"/>
        <v>L.03</v>
      </c>
      <c r="F69" s="35" t="str">
        <f t="shared" si="55"/>
        <v>L.04</v>
      </c>
      <c r="G69" s="35" t="str">
        <f t="shared" si="55"/>
        <v>L.05</v>
      </c>
      <c r="H69" s="35" t="str">
        <f t="shared" si="55"/>
        <v>L.06</v>
      </c>
      <c r="I69" s="36" t="s">
        <v>21</v>
      </c>
      <c r="J69" s="37" t="s">
        <v>29</v>
      </c>
      <c r="K69" s="9"/>
      <c r="L69" s="73" t="str">
        <f t="shared" ref="L69:Q69" si="56">$A69&amp;"."&amp;TEXT(L$1,"00")</f>
        <v>L.01</v>
      </c>
      <c r="M69" s="74" t="str">
        <f t="shared" si="56"/>
        <v>L.02</v>
      </c>
      <c r="N69" s="74" t="str">
        <f t="shared" si="56"/>
        <v>L.03</v>
      </c>
      <c r="O69" s="74" t="str">
        <f t="shared" si="56"/>
        <v>L.04</v>
      </c>
      <c r="P69" s="74" t="str">
        <f t="shared" si="56"/>
        <v>L.05</v>
      </c>
      <c r="Q69" s="74" t="str">
        <f t="shared" si="56"/>
        <v>L.06</v>
      </c>
      <c r="R69" s="75" t="s">
        <v>21</v>
      </c>
    </row>
    <row r="70" spans="1:18" x14ac:dyDescent="0.3">
      <c r="B70" s="38">
        <v>1</v>
      </c>
      <c r="C70" s="39" t="str">
        <f t="shared" ref="C70:H72" ca="1" si="57">IF(ISNA(L70),"",L70)</f>
        <v/>
      </c>
      <c r="D70" s="40" t="str">
        <f t="shared" ca="1" si="57"/>
        <v/>
      </c>
      <c r="E70" s="40" t="str">
        <f t="shared" ca="1" si="57"/>
        <v/>
      </c>
      <c r="F70" s="40" t="str">
        <f t="shared" ca="1" si="57"/>
        <v/>
      </c>
      <c r="G70" s="40" t="str">
        <f t="shared" ca="1" si="57"/>
        <v/>
      </c>
      <c r="H70" s="40" t="str">
        <f t="shared" ca="1" si="57"/>
        <v/>
      </c>
      <c r="I70" s="134">
        <f ca="1">SUM(C70:H70)</f>
        <v>0</v>
      </c>
      <c r="J70" s="41"/>
      <c r="L70" s="76" t="e">
        <f ca="1">IF(ISNA(VLOOKUP(L69,OFFSET(Pairings!$D$2,($B70-1)*gamesPerRound,0,gamesPerRound,3),3,FALSE)),VLOOKUP(L69,OFFSET(Pairings!$E$2,($B70-1)*gamesPerRound,0,gamesPerRound,3),3,FALSE),VLOOKUP(L69,OFFSET(Pairings!$D$2,($B70-1)*gamesPerRound,0,gamesPerRound,3),3,FALSE))</f>
        <v>#N/A</v>
      </c>
      <c r="M70" s="76" t="e">
        <f ca="1">IF(ISNA(VLOOKUP(M69,OFFSET(Pairings!$D$2,($B70-1)*gamesPerRound,0,gamesPerRound,3),3,FALSE)),VLOOKUP(M69,OFFSET(Pairings!$E$2,($B70-1)*gamesPerRound,0,gamesPerRound,3),3,FALSE),VLOOKUP(M69,OFFSET(Pairings!$D$2,($B70-1)*gamesPerRound,0,gamesPerRound,3),3,FALSE))</f>
        <v>#N/A</v>
      </c>
      <c r="N70" s="76" t="e">
        <f ca="1">IF(ISNA(VLOOKUP(N69,OFFSET(Pairings!$D$2,($B70-1)*gamesPerRound,0,gamesPerRound,3),3,FALSE)),VLOOKUP(N69,OFFSET(Pairings!$E$2,($B70-1)*gamesPerRound,0,gamesPerRound,3),3,FALSE),VLOOKUP(N69,OFFSET(Pairings!$D$2,($B70-1)*gamesPerRound,0,gamesPerRound,3),3,FALSE))</f>
        <v>#N/A</v>
      </c>
      <c r="O70" s="76" t="e">
        <f ca="1">IF(ISNA(VLOOKUP(O69,OFFSET(Pairings!$D$2,($B70-1)*gamesPerRound,0,gamesPerRound,3),3,FALSE)),VLOOKUP(O69,OFFSET(Pairings!$E$2,($B70-1)*gamesPerRound,0,gamesPerRound,3),3,FALSE),VLOOKUP(O69,OFFSET(Pairings!$D$2,($B70-1)*gamesPerRound,0,gamesPerRound,3),3,FALSE))</f>
        <v>#N/A</v>
      </c>
      <c r="P70" s="76" t="e">
        <f ca="1">IF(ISNA(VLOOKUP(P69,OFFSET(Pairings!$D$2,($B70-1)*gamesPerRound,0,gamesPerRound,3),3,FALSE)),VLOOKUP(P69,OFFSET(Pairings!$E$2,($B70-1)*gamesPerRound,0,gamesPerRound,3),3,FALSE),VLOOKUP(P69,OFFSET(Pairings!$D$2,($B70-1)*gamesPerRound,0,gamesPerRound,3),3,FALSE))</f>
        <v>#N/A</v>
      </c>
      <c r="Q70" s="76" t="e">
        <f ca="1">IF(ISNA(VLOOKUP(Q69,OFFSET(Pairings!$D$2,($B70-1)*gamesPerRound,0,gamesPerRound,3),3,FALSE)),VLOOKUP(Q69,OFFSET(Pairings!$E$2,($B70-1)*gamesPerRound,0,gamesPerRound,3),3,FALSE),VLOOKUP(Q69,OFFSET(Pairings!$D$2,($B70-1)*gamesPerRound,0,gamesPerRound,3),3,FALSE))</f>
        <v>#N/A</v>
      </c>
      <c r="R70" s="77" t="e">
        <f ca="1">SUM(L70:Q70)</f>
        <v>#N/A</v>
      </c>
    </row>
    <row r="71" spans="1:18" x14ac:dyDescent="0.3">
      <c r="B71" s="38">
        <v>2</v>
      </c>
      <c r="C71" s="42" t="str">
        <f t="shared" ca="1" si="57"/>
        <v/>
      </c>
      <c r="D71" s="29" t="str">
        <f t="shared" ca="1" si="57"/>
        <v/>
      </c>
      <c r="E71" s="29" t="str">
        <f t="shared" ca="1" si="57"/>
        <v/>
      </c>
      <c r="F71" s="29" t="str">
        <f t="shared" ca="1" si="57"/>
        <v/>
      </c>
      <c r="G71" s="29" t="str">
        <f t="shared" ca="1" si="57"/>
        <v/>
      </c>
      <c r="H71" s="29" t="str">
        <f t="shared" ca="1" si="57"/>
        <v/>
      </c>
      <c r="I71" s="135">
        <f ca="1">SUM(C71:H71)</f>
        <v>0</v>
      </c>
      <c r="J71" s="41"/>
      <c r="L71" s="78" t="e">
        <f ca="1">IF(ISNA(VLOOKUP(L69,OFFSET(Pairings!$D$2,($B71-1)*gamesPerRound,0,gamesPerRound,3),3,FALSE)),VLOOKUP(L69,OFFSET(Pairings!$E$2,($B71-1)*gamesPerRound,0,gamesPerRound,3),3,FALSE),VLOOKUP(L69,OFFSET(Pairings!$D$2,($B71-1)*gamesPerRound,0,gamesPerRound,3),3,FALSE))</f>
        <v>#N/A</v>
      </c>
      <c r="M71" s="79" t="e">
        <f ca="1">IF(ISNA(VLOOKUP(M69,OFFSET(Pairings!$D$2,($B71-1)*gamesPerRound,0,gamesPerRound,3),3,FALSE)),VLOOKUP(M69,OFFSET(Pairings!$E$2,($B71-1)*gamesPerRound,0,gamesPerRound,3),3,FALSE),VLOOKUP(M69,OFFSET(Pairings!$D$2,($B71-1)*gamesPerRound,0,gamesPerRound,3),3,FALSE))</f>
        <v>#N/A</v>
      </c>
      <c r="N71" s="79" t="e">
        <f ca="1">IF(ISNA(VLOOKUP(N69,OFFSET(Pairings!$D$2,($B71-1)*gamesPerRound,0,gamesPerRound,3),3,FALSE)),VLOOKUP(N69,OFFSET(Pairings!$E$2,($B71-1)*gamesPerRound,0,gamesPerRound,3),3,FALSE),VLOOKUP(N69,OFFSET(Pairings!$D$2,($B71-1)*gamesPerRound,0,gamesPerRound,3),3,FALSE))</f>
        <v>#N/A</v>
      </c>
      <c r="O71" s="79" t="e">
        <f ca="1">IF(ISNA(VLOOKUP(O69,OFFSET(Pairings!$D$2,($B71-1)*gamesPerRound,0,gamesPerRound,3),3,FALSE)),VLOOKUP(O69,OFFSET(Pairings!$E$2,($B71-1)*gamesPerRound,0,gamesPerRound,3),3,FALSE),VLOOKUP(O69,OFFSET(Pairings!$D$2,($B71-1)*gamesPerRound,0,gamesPerRound,3),3,FALSE))</f>
        <v>#N/A</v>
      </c>
      <c r="P71" s="79" t="e">
        <f ca="1">IF(ISNA(VLOOKUP(P69,OFFSET(Pairings!$D$2,($B71-1)*gamesPerRound,0,gamesPerRound,3),3,FALSE)),VLOOKUP(P69,OFFSET(Pairings!$E$2,($B71-1)*gamesPerRound,0,gamesPerRound,3),3,FALSE),VLOOKUP(P69,OFFSET(Pairings!$D$2,($B71-1)*gamesPerRound,0,gamesPerRound,3),3,FALSE))</f>
        <v>#N/A</v>
      </c>
      <c r="Q71" s="79" t="e">
        <f ca="1">IF(ISNA(VLOOKUP(Q69,OFFSET(Pairings!$D$2,($B71-1)*gamesPerRound,0,gamesPerRound,3),3,FALSE)),VLOOKUP(Q69,OFFSET(Pairings!$E$2,($B71-1)*gamesPerRound,0,gamesPerRound,3),3,FALSE),VLOOKUP(Q69,OFFSET(Pairings!$D$2,($B71-1)*gamesPerRound,0,gamesPerRound,3),3,FALSE))</f>
        <v>#N/A</v>
      </c>
      <c r="R71" s="77" t="e">
        <f ca="1">SUM(L71:Q71)</f>
        <v>#N/A</v>
      </c>
    </row>
    <row r="72" spans="1:18" x14ac:dyDescent="0.3">
      <c r="B72" s="38">
        <v>3</v>
      </c>
      <c r="C72" s="43" t="str">
        <f t="shared" ca="1" si="57"/>
        <v/>
      </c>
      <c r="D72" s="44" t="str">
        <f t="shared" ca="1" si="57"/>
        <v/>
      </c>
      <c r="E72" s="44" t="str">
        <f t="shared" ca="1" si="57"/>
        <v/>
      </c>
      <c r="F72" s="44" t="str">
        <f t="shared" ca="1" si="57"/>
        <v/>
      </c>
      <c r="G72" s="44" t="str">
        <f t="shared" ca="1" si="57"/>
        <v/>
      </c>
      <c r="H72" s="44" t="str">
        <f t="shared" ca="1" si="57"/>
        <v/>
      </c>
      <c r="I72" s="136">
        <f ca="1">SUM(C72:H72)</f>
        <v>0</v>
      </c>
      <c r="J72" s="41"/>
      <c r="L72" s="80" t="e">
        <f ca="1">IF(ISNA(VLOOKUP(L69,OFFSET(Pairings!$D$2,($B72-1)*gamesPerRound,0,gamesPerRound,3),3,FALSE)),VLOOKUP(L69,OFFSET(Pairings!$E$2,($B72-1)*gamesPerRound,0,gamesPerRound,3),3,FALSE),VLOOKUP(L69,OFFSET(Pairings!$D$2,($B72-1)*gamesPerRound,0,gamesPerRound,3),3,FALSE))</f>
        <v>#N/A</v>
      </c>
      <c r="M72" s="81" t="e">
        <f ca="1">IF(ISNA(VLOOKUP(M69,OFFSET(Pairings!$D$2,($B72-1)*gamesPerRound,0,gamesPerRound,3),3,FALSE)),VLOOKUP(M69,OFFSET(Pairings!$E$2,($B72-1)*gamesPerRound,0,gamesPerRound,3),3,FALSE),VLOOKUP(M69,OFFSET(Pairings!$D$2,($B72-1)*gamesPerRound,0,gamesPerRound,3),3,FALSE))</f>
        <v>#N/A</v>
      </c>
      <c r="N72" s="81" t="e">
        <f ca="1">IF(ISNA(VLOOKUP(N69,OFFSET(Pairings!$D$2,($B72-1)*gamesPerRound,0,gamesPerRound,3),3,FALSE)),VLOOKUP(N69,OFFSET(Pairings!$E$2,($B72-1)*gamesPerRound,0,gamesPerRound,3),3,FALSE),VLOOKUP(N69,OFFSET(Pairings!$D$2,($B72-1)*gamesPerRound,0,gamesPerRound,3),3,FALSE))</f>
        <v>#N/A</v>
      </c>
      <c r="O72" s="81" t="e">
        <f ca="1">IF(ISNA(VLOOKUP(O69,OFFSET(Pairings!$D$2,($B72-1)*gamesPerRound,0,gamesPerRound,3),3,FALSE)),VLOOKUP(O69,OFFSET(Pairings!$E$2,($B72-1)*gamesPerRound,0,gamesPerRound,3),3,FALSE),VLOOKUP(O69,OFFSET(Pairings!$D$2,($B72-1)*gamesPerRound,0,gamesPerRound,3),3,FALSE))</f>
        <v>#N/A</v>
      </c>
      <c r="P72" s="81" t="e">
        <f ca="1">IF(ISNA(VLOOKUP(P69,OFFSET(Pairings!$D$2,($B72-1)*gamesPerRound,0,gamesPerRound,3),3,FALSE)),VLOOKUP(P69,OFFSET(Pairings!$E$2,($B72-1)*gamesPerRound,0,gamesPerRound,3),3,FALSE),VLOOKUP(P69,OFFSET(Pairings!$D$2,($B72-1)*gamesPerRound,0,gamesPerRound,3),3,FALSE))</f>
        <v>#N/A</v>
      </c>
      <c r="Q72" s="81" t="e">
        <f ca="1">IF(ISNA(VLOOKUP(Q69,OFFSET(Pairings!$D$2,($B72-1)*gamesPerRound,0,gamesPerRound,3),3,FALSE)),VLOOKUP(Q69,OFFSET(Pairings!$E$2,($B72-1)*gamesPerRound,0,gamesPerRound,3),3,FALSE),VLOOKUP(Q69,OFFSET(Pairings!$D$2,($B72-1)*gamesPerRound,0,gamesPerRound,3),3,FALSE))</f>
        <v>#N/A</v>
      </c>
      <c r="R72" s="77" t="e">
        <f ca="1">SUM(L72:Q72)</f>
        <v>#N/A</v>
      </c>
    </row>
    <row r="73" spans="1:18" ht="15.5" thickBot="1" x14ac:dyDescent="0.35">
      <c r="B73" s="45" t="s">
        <v>21</v>
      </c>
      <c r="C73" s="46">
        <f t="shared" ref="C73:I73" ca="1" si="58">SUM(C70:C72)</f>
        <v>0</v>
      </c>
      <c r="D73" s="47">
        <f t="shared" ca="1" si="58"/>
        <v>0</v>
      </c>
      <c r="E73" s="47">
        <f t="shared" ca="1" si="58"/>
        <v>0</v>
      </c>
      <c r="F73" s="47">
        <f t="shared" ca="1" si="58"/>
        <v>0</v>
      </c>
      <c r="G73" s="47">
        <f t="shared" ca="1" si="58"/>
        <v>0</v>
      </c>
      <c r="H73" s="47">
        <f t="shared" ca="1" si="58"/>
        <v>0</v>
      </c>
      <c r="I73" s="48">
        <f t="shared" ca="1" si="58"/>
        <v>0</v>
      </c>
      <c r="J73" s="49" t="e">
        <f ca="1">VLOOKUP(A69,OFFSET(Teams!$B$1,1,0,teams,4),4,FALSE)</f>
        <v>#N/A</v>
      </c>
      <c r="L73" s="82" t="e">
        <f t="shared" ref="L73:R73" ca="1" si="59">SUM(L70:L72)</f>
        <v>#N/A</v>
      </c>
      <c r="M73" s="83" t="e">
        <f t="shared" ca="1" si="59"/>
        <v>#N/A</v>
      </c>
      <c r="N73" s="83" t="e">
        <f t="shared" ca="1" si="59"/>
        <v>#N/A</v>
      </c>
      <c r="O73" s="83" t="e">
        <f t="shared" ca="1" si="59"/>
        <v>#N/A</v>
      </c>
      <c r="P73" s="83" t="e">
        <f t="shared" ca="1" si="59"/>
        <v>#N/A</v>
      </c>
      <c r="Q73" s="83" t="e">
        <f t="shared" ca="1" si="59"/>
        <v>#N/A</v>
      </c>
      <c r="R73" s="84" t="e">
        <f t="shared" ca="1" si="59"/>
        <v>#N/A</v>
      </c>
    </row>
    <row r="74" spans="1:18" ht="15.5" thickBot="1" x14ac:dyDescent="0.35">
      <c r="J74" s="50"/>
    </row>
    <row r="75" spans="1:18" x14ac:dyDescent="0.3">
      <c r="A75" s="6" t="s">
        <v>19</v>
      </c>
      <c r="B75" s="10">
        <f>VLOOKUP(A75,TeamLookup,2,FALSE)</f>
        <v>0</v>
      </c>
      <c r="C75" s="34" t="str">
        <f t="shared" ref="C75:H75" si="60">$A75&amp;"."&amp;TEXT(C$1,"00")</f>
        <v>M.01</v>
      </c>
      <c r="D75" s="35" t="str">
        <f t="shared" si="60"/>
        <v>M.02</v>
      </c>
      <c r="E75" s="35" t="str">
        <f t="shared" si="60"/>
        <v>M.03</v>
      </c>
      <c r="F75" s="35" t="str">
        <f t="shared" si="60"/>
        <v>M.04</v>
      </c>
      <c r="G75" s="35" t="str">
        <f t="shared" si="60"/>
        <v>M.05</v>
      </c>
      <c r="H75" s="35" t="str">
        <f t="shared" si="60"/>
        <v>M.06</v>
      </c>
      <c r="I75" s="36" t="s">
        <v>21</v>
      </c>
      <c r="J75" s="37" t="s">
        <v>29</v>
      </c>
      <c r="K75" s="9"/>
      <c r="L75" s="73" t="str">
        <f t="shared" ref="L75:Q75" si="61">$A75&amp;"."&amp;TEXT(L$1,"00")</f>
        <v>M.01</v>
      </c>
      <c r="M75" s="74" t="str">
        <f t="shared" si="61"/>
        <v>M.02</v>
      </c>
      <c r="N75" s="74" t="str">
        <f t="shared" si="61"/>
        <v>M.03</v>
      </c>
      <c r="O75" s="74" t="str">
        <f t="shared" si="61"/>
        <v>M.04</v>
      </c>
      <c r="P75" s="74" t="str">
        <f t="shared" si="61"/>
        <v>M.05</v>
      </c>
      <c r="Q75" s="74" t="str">
        <f t="shared" si="61"/>
        <v>M.06</v>
      </c>
      <c r="R75" s="75" t="s">
        <v>21</v>
      </c>
    </row>
    <row r="76" spans="1:18" x14ac:dyDescent="0.3">
      <c r="B76" s="38">
        <v>1</v>
      </c>
      <c r="C76" s="39" t="str">
        <f t="shared" ref="C76:H78" ca="1" si="62">IF(ISNA(L76),"",L76)</f>
        <v/>
      </c>
      <c r="D76" s="40" t="str">
        <f t="shared" ca="1" si="62"/>
        <v/>
      </c>
      <c r="E76" s="40" t="str">
        <f t="shared" ca="1" si="62"/>
        <v/>
      </c>
      <c r="F76" s="40" t="str">
        <f t="shared" ca="1" si="62"/>
        <v/>
      </c>
      <c r="G76" s="40" t="str">
        <f t="shared" ca="1" si="62"/>
        <v/>
      </c>
      <c r="H76" s="40" t="str">
        <f t="shared" ca="1" si="62"/>
        <v/>
      </c>
      <c r="I76" s="134">
        <f ca="1">SUM(C76:H76)</f>
        <v>0</v>
      </c>
      <c r="J76" s="41"/>
      <c r="L76" s="76" t="e">
        <f ca="1">IF(ISNA(VLOOKUP(L75,OFFSET(Pairings!$D$2,($B76-1)*gamesPerRound,0,gamesPerRound,3),3,FALSE)),VLOOKUP(L75,OFFSET(Pairings!$E$2,($B76-1)*gamesPerRound,0,gamesPerRound,3),3,FALSE),VLOOKUP(L75,OFFSET(Pairings!$D$2,($B76-1)*gamesPerRound,0,gamesPerRound,3),3,FALSE))</f>
        <v>#N/A</v>
      </c>
      <c r="M76" s="76" t="e">
        <f ca="1">IF(ISNA(VLOOKUP(M75,OFFSET(Pairings!$D$2,($B76-1)*gamesPerRound,0,gamesPerRound,3),3,FALSE)),VLOOKUP(M75,OFFSET(Pairings!$E$2,($B76-1)*gamesPerRound,0,gamesPerRound,3),3,FALSE),VLOOKUP(M75,OFFSET(Pairings!$D$2,($B76-1)*gamesPerRound,0,gamesPerRound,3),3,FALSE))</f>
        <v>#N/A</v>
      </c>
      <c r="N76" s="76" t="e">
        <f ca="1">IF(ISNA(VLOOKUP(N75,OFFSET(Pairings!$D$2,($B76-1)*gamesPerRound,0,gamesPerRound,3),3,FALSE)),VLOOKUP(N75,OFFSET(Pairings!$E$2,($B76-1)*gamesPerRound,0,gamesPerRound,3),3,FALSE),VLOOKUP(N75,OFFSET(Pairings!$D$2,($B76-1)*gamesPerRound,0,gamesPerRound,3),3,FALSE))</f>
        <v>#N/A</v>
      </c>
      <c r="O76" s="76" t="e">
        <f ca="1">IF(ISNA(VLOOKUP(O75,OFFSET(Pairings!$D$2,($B76-1)*gamesPerRound,0,gamesPerRound,3),3,FALSE)),VLOOKUP(O75,OFFSET(Pairings!$E$2,($B76-1)*gamesPerRound,0,gamesPerRound,3),3,FALSE),VLOOKUP(O75,OFFSET(Pairings!$D$2,($B76-1)*gamesPerRound,0,gamesPerRound,3),3,FALSE))</f>
        <v>#N/A</v>
      </c>
      <c r="P76" s="76" t="e">
        <f ca="1">IF(ISNA(VLOOKUP(P75,OFFSET(Pairings!$D$2,($B76-1)*gamesPerRound,0,gamesPerRound,3),3,FALSE)),VLOOKUP(P75,OFFSET(Pairings!$E$2,($B76-1)*gamesPerRound,0,gamesPerRound,3),3,FALSE),VLOOKUP(P75,OFFSET(Pairings!$D$2,($B76-1)*gamesPerRound,0,gamesPerRound,3),3,FALSE))</f>
        <v>#N/A</v>
      </c>
      <c r="Q76" s="76" t="e">
        <f ca="1">IF(ISNA(VLOOKUP(Q75,OFFSET(Pairings!$D$2,($B76-1)*gamesPerRound,0,gamesPerRound,3),3,FALSE)),VLOOKUP(Q75,OFFSET(Pairings!$E$2,($B76-1)*gamesPerRound,0,gamesPerRound,3),3,FALSE),VLOOKUP(Q75,OFFSET(Pairings!$D$2,($B76-1)*gamesPerRound,0,gamesPerRound,3),3,FALSE))</f>
        <v>#N/A</v>
      </c>
      <c r="R76" s="77" t="e">
        <f ca="1">SUM(L76:Q76)</f>
        <v>#N/A</v>
      </c>
    </row>
    <row r="77" spans="1:18" x14ac:dyDescent="0.3">
      <c r="B77" s="38">
        <v>2</v>
      </c>
      <c r="C77" s="42" t="str">
        <f t="shared" ca="1" si="62"/>
        <v/>
      </c>
      <c r="D77" s="29" t="str">
        <f t="shared" ca="1" si="62"/>
        <v/>
      </c>
      <c r="E77" s="29" t="str">
        <f t="shared" ca="1" si="62"/>
        <v/>
      </c>
      <c r="F77" s="29" t="str">
        <f t="shared" ca="1" si="62"/>
        <v/>
      </c>
      <c r="G77" s="29" t="str">
        <f t="shared" ca="1" si="62"/>
        <v/>
      </c>
      <c r="H77" s="29" t="str">
        <f t="shared" ca="1" si="62"/>
        <v/>
      </c>
      <c r="I77" s="135">
        <f ca="1">SUM(C77:H77)</f>
        <v>0</v>
      </c>
      <c r="J77" s="41"/>
      <c r="L77" s="78" t="e">
        <f ca="1">IF(ISNA(VLOOKUP(L75,OFFSET(Pairings!$D$2,($B77-1)*gamesPerRound,0,gamesPerRound,3),3,FALSE)),VLOOKUP(L75,OFFSET(Pairings!$E$2,($B77-1)*gamesPerRound,0,gamesPerRound,3),3,FALSE),VLOOKUP(L75,OFFSET(Pairings!$D$2,($B77-1)*gamesPerRound,0,gamesPerRound,3),3,FALSE))</f>
        <v>#N/A</v>
      </c>
      <c r="M77" s="79" t="e">
        <f ca="1">IF(ISNA(VLOOKUP(M75,OFFSET(Pairings!$D$2,($B77-1)*gamesPerRound,0,gamesPerRound,3),3,FALSE)),VLOOKUP(M75,OFFSET(Pairings!$E$2,($B77-1)*gamesPerRound,0,gamesPerRound,3),3,FALSE),VLOOKUP(M75,OFFSET(Pairings!$D$2,($B77-1)*gamesPerRound,0,gamesPerRound,3),3,FALSE))</f>
        <v>#N/A</v>
      </c>
      <c r="N77" s="79" t="e">
        <f ca="1">IF(ISNA(VLOOKUP(N75,OFFSET(Pairings!$D$2,($B77-1)*gamesPerRound,0,gamesPerRound,3),3,FALSE)),VLOOKUP(N75,OFFSET(Pairings!$E$2,($B77-1)*gamesPerRound,0,gamesPerRound,3),3,FALSE),VLOOKUP(N75,OFFSET(Pairings!$D$2,($B77-1)*gamesPerRound,0,gamesPerRound,3),3,FALSE))</f>
        <v>#N/A</v>
      </c>
      <c r="O77" s="79" t="e">
        <f ca="1">IF(ISNA(VLOOKUP(O75,OFFSET(Pairings!$D$2,($B77-1)*gamesPerRound,0,gamesPerRound,3),3,FALSE)),VLOOKUP(O75,OFFSET(Pairings!$E$2,($B77-1)*gamesPerRound,0,gamesPerRound,3),3,FALSE),VLOOKUP(O75,OFFSET(Pairings!$D$2,($B77-1)*gamesPerRound,0,gamesPerRound,3),3,FALSE))</f>
        <v>#N/A</v>
      </c>
      <c r="P77" s="79" t="e">
        <f ca="1">IF(ISNA(VLOOKUP(P75,OFFSET(Pairings!$D$2,($B77-1)*gamesPerRound,0,gamesPerRound,3),3,FALSE)),VLOOKUP(P75,OFFSET(Pairings!$E$2,($B77-1)*gamesPerRound,0,gamesPerRound,3),3,FALSE),VLOOKUP(P75,OFFSET(Pairings!$D$2,($B77-1)*gamesPerRound,0,gamesPerRound,3),3,FALSE))</f>
        <v>#N/A</v>
      </c>
      <c r="Q77" s="79" t="e">
        <f ca="1">IF(ISNA(VLOOKUP(Q75,OFFSET(Pairings!$D$2,($B77-1)*gamesPerRound,0,gamesPerRound,3),3,FALSE)),VLOOKUP(Q75,OFFSET(Pairings!$E$2,($B77-1)*gamesPerRound,0,gamesPerRound,3),3,FALSE),VLOOKUP(Q75,OFFSET(Pairings!$D$2,($B77-1)*gamesPerRound,0,gamesPerRound,3),3,FALSE))</f>
        <v>#N/A</v>
      </c>
      <c r="R77" s="77" t="e">
        <f ca="1">SUM(L77:Q77)</f>
        <v>#N/A</v>
      </c>
    </row>
    <row r="78" spans="1:18" x14ac:dyDescent="0.3">
      <c r="B78" s="38">
        <v>3</v>
      </c>
      <c r="C78" s="43" t="str">
        <f t="shared" ca="1" si="62"/>
        <v/>
      </c>
      <c r="D78" s="44" t="str">
        <f t="shared" ca="1" si="62"/>
        <v/>
      </c>
      <c r="E78" s="44" t="str">
        <f t="shared" ca="1" si="62"/>
        <v/>
      </c>
      <c r="F78" s="44" t="str">
        <f t="shared" ca="1" si="62"/>
        <v/>
      </c>
      <c r="G78" s="44" t="str">
        <f t="shared" ca="1" si="62"/>
        <v/>
      </c>
      <c r="H78" s="44" t="str">
        <f t="shared" ca="1" si="62"/>
        <v/>
      </c>
      <c r="I78" s="136">
        <f ca="1">SUM(C78:H78)</f>
        <v>0</v>
      </c>
      <c r="J78" s="41"/>
      <c r="L78" s="80" t="e">
        <f ca="1">IF(ISNA(VLOOKUP(L75,OFFSET(Pairings!$D$2,($B78-1)*gamesPerRound,0,gamesPerRound,3),3,FALSE)),VLOOKUP(L75,OFFSET(Pairings!$E$2,($B78-1)*gamesPerRound,0,gamesPerRound,3),3,FALSE),VLOOKUP(L75,OFFSET(Pairings!$D$2,($B78-1)*gamesPerRound,0,gamesPerRound,3),3,FALSE))</f>
        <v>#N/A</v>
      </c>
      <c r="M78" s="81" t="e">
        <f ca="1">IF(ISNA(VLOOKUP(M75,OFFSET(Pairings!$D$2,($B78-1)*gamesPerRound,0,gamesPerRound,3),3,FALSE)),VLOOKUP(M75,OFFSET(Pairings!$E$2,($B78-1)*gamesPerRound,0,gamesPerRound,3),3,FALSE),VLOOKUP(M75,OFFSET(Pairings!$D$2,($B78-1)*gamesPerRound,0,gamesPerRound,3),3,FALSE))</f>
        <v>#N/A</v>
      </c>
      <c r="N78" s="81" t="e">
        <f ca="1">IF(ISNA(VLOOKUP(N75,OFFSET(Pairings!$D$2,($B78-1)*gamesPerRound,0,gamesPerRound,3),3,FALSE)),VLOOKUP(N75,OFFSET(Pairings!$E$2,($B78-1)*gamesPerRound,0,gamesPerRound,3),3,FALSE),VLOOKUP(N75,OFFSET(Pairings!$D$2,($B78-1)*gamesPerRound,0,gamesPerRound,3),3,FALSE))</f>
        <v>#N/A</v>
      </c>
      <c r="O78" s="81" t="e">
        <f ca="1">IF(ISNA(VLOOKUP(O75,OFFSET(Pairings!$D$2,($B78-1)*gamesPerRound,0,gamesPerRound,3),3,FALSE)),VLOOKUP(O75,OFFSET(Pairings!$E$2,($B78-1)*gamesPerRound,0,gamesPerRound,3),3,FALSE),VLOOKUP(O75,OFFSET(Pairings!$D$2,($B78-1)*gamesPerRound,0,gamesPerRound,3),3,FALSE))</f>
        <v>#N/A</v>
      </c>
      <c r="P78" s="81" t="e">
        <f ca="1">IF(ISNA(VLOOKUP(P75,OFFSET(Pairings!$D$2,($B78-1)*gamesPerRound,0,gamesPerRound,3),3,FALSE)),VLOOKUP(P75,OFFSET(Pairings!$E$2,($B78-1)*gamesPerRound,0,gamesPerRound,3),3,FALSE),VLOOKUP(P75,OFFSET(Pairings!$D$2,($B78-1)*gamesPerRound,0,gamesPerRound,3),3,FALSE))</f>
        <v>#N/A</v>
      </c>
      <c r="Q78" s="81" t="e">
        <f ca="1">IF(ISNA(VLOOKUP(Q75,OFFSET(Pairings!$D$2,($B78-1)*gamesPerRound,0,gamesPerRound,3),3,FALSE)),VLOOKUP(Q75,OFFSET(Pairings!$E$2,($B78-1)*gamesPerRound,0,gamesPerRound,3),3,FALSE),VLOOKUP(Q75,OFFSET(Pairings!$D$2,($B78-1)*gamesPerRound,0,gamesPerRound,3),3,FALSE))</f>
        <v>#N/A</v>
      </c>
      <c r="R78" s="77" t="e">
        <f ca="1">SUM(L78:Q78)</f>
        <v>#N/A</v>
      </c>
    </row>
    <row r="79" spans="1:18" ht="15.5" thickBot="1" x14ac:dyDescent="0.35">
      <c r="B79" s="45" t="s">
        <v>21</v>
      </c>
      <c r="C79" s="46">
        <f t="shared" ref="C79:I79" ca="1" si="63">SUM(C76:C78)</f>
        <v>0</v>
      </c>
      <c r="D79" s="47">
        <f t="shared" ca="1" si="63"/>
        <v>0</v>
      </c>
      <c r="E79" s="47">
        <f t="shared" ca="1" si="63"/>
        <v>0</v>
      </c>
      <c r="F79" s="47">
        <f t="shared" ca="1" si="63"/>
        <v>0</v>
      </c>
      <c r="G79" s="47">
        <f t="shared" ca="1" si="63"/>
        <v>0</v>
      </c>
      <c r="H79" s="47">
        <f t="shared" ca="1" si="63"/>
        <v>0</v>
      </c>
      <c r="I79" s="48">
        <f t="shared" ca="1" si="63"/>
        <v>0</v>
      </c>
      <c r="J79" s="49" t="e">
        <f ca="1">VLOOKUP(A75,OFFSET(Teams!$B$1,1,0,teams,4),4,FALSE)</f>
        <v>#N/A</v>
      </c>
      <c r="L79" s="82" t="e">
        <f t="shared" ref="L79:R79" ca="1" si="64">SUM(L76:L78)</f>
        <v>#N/A</v>
      </c>
      <c r="M79" s="83" t="e">
        <f t="shared" ca="1" si="64"/>
        <v>#N/A</v>
      </c>
      <c r="N79" s="83" t="e">
        <f t="shared" ca="1" si="64"/>
        <v>#N/A</v>
      </c>
      <c r="O79" s="83" t="e">
        <f t="shared" ca="1" si="64"/>
        <v>#N/A</v>
      </c>
      <c r="P79" s="83" t="e">
        <f t="shared" ca="1" si="64"/>
        <v>#N/A</v>
      </c>
      <c r="Q79" s="83" t="e">
        <f t="shared" ca="1" si="64"/>
        <v>#N/A</v>
      </c>
      <c r="R79" s="84" t="e">
        <f t="shared" ca="1" si="64"/>
        <v>#N/A</v>
      </c>
    </row>
    <row r="80" spans="1:18" ht="15.5" thickBot="1" x14ac:dyDescent="0.35">
      <c r="J80" s="50"/>
    </row>
    <row r="81" spans="1:18" x14ac:dyDescent="0.3">
      <c r="A81" s="6" t="s">
        <v>20</v>
      </c>
      <c r="B81" s="10">
        <f>VLOOKUP(A81,TeamLookup,2,FALSE)</f>
        <v>0</v>
      </c>
      <c r="C81" s="34" t="str">
        <f t="shared" ref="C81:H81" si="65">$A81&amp;"."&amp;TEXT(C$1,"00")</f>
        <v>N.01</v>
      </c>
      <c r="D81" s="35" t="str">
        <f t="shared" si="65"/>
        <v>N.02</v>
      </c>
      <c r="E81" s="35" t="str">
        <f t="shared" si="65"/>
        <v>N.03</v>
      </c>
      <c r="F81" s="35" t="str">
        <f t="shared" si="65"/>
        <v>N.04</v>
      </c>
      <c r="G81" s="35" t="str">
        <f t="shared" si="65"/>
        <v>N.05</v>
      </c>
      <c r="H81" s="35" t="str">
        <f t="shared" si="65"/>
        <v>N.06</v>
      </c>
      <c r="I81" s="36" t="s">
        <v>21</v>
      </c>
      <c r="J81" s="37" t="s">
        <v>29</v>
      </c>
      <c r="K81" s="9"/>
      <c r="L81" s="73" t="str">
        <f t="shared" ref="L81:Q81" si="66">$A81&amp;"."&amp;TEXT(L$1,"00")</f>
        <v>N.01</v>
      </c>
      <c r="M81" s="74" t="str">
        <f t="shared" si="66"/>
        <v>N.02</v>
      </c>
      <c r="N81" s="74" t="str">
        <f t="shared" si="66"/>
        <v>N.03</v>
      </c>
      <c r="O81" s="74" t="str">
        <f t="shared" si="66"/>
        <v>N.04</v>
      </c>
      <c r="P81" s="74" t="str">
        <f t="shared" si="66"/>
        <v>N.05</v>
      </c>
      <c r="Q81" s="74" t="str">
        <f t="shared" si="66"/>
        <v>N.06</v>
      </c>
      <c r="R81" s="75" t="s">
        <v>21</v>
      </c>
    </row>
    <row r="82" spans="1:18" x14ac:dyDescent="0.3">
      <c r="B82" s="38">
        <v>1</v>
      </c>
      <c r="C82" s="39" t="str">
        <f t="shared" ref="C82:H84" ca="1" si="67">IF(ISNA(L82),"",L82)</f>
        <v/>
      </c>
      <c r="D82" s="40" t="str">
        <f t="shared" ca="1" si="67"/>
        <v/>
      </c>
      <c r="E82" s="40" t="str">
        <f t="shared" ca="1" si="67"/>
        <v/>
      </c>
      <c r="F82" s="40" t="str">
        <f t="shared" ca="1" si="67"/>
        <v/>
      </c>
      <c r="G82" s="40" t="str">
        <f t="shared" ca="1" si="67"/>
        <v/>
      </c>
      <c r="H82" s="40" t="str">
        <f t="shared" ca="1" si="67"/>
        <v/>
      </c>
      <c r="I82" s="134">
        <f ca="1">SUM(C82:H82)</f>
        <v>0</v>
      </c>
      <c r="J82" s="41"/>
      <c r="L82" s="76" t="e">
        <f ca="1">IF(ISNA(VLOOKUP(L81,OFFSET(Pairings!$D$2,($B82-1)*gamesPerRound,0,gamesPerRound,3),3,FALSE)),VLOOKUP(L81,OFFSET(Pairings!$E$2,($B82-1)*gamesPerRound,0,gamesPerRound,3),3,FALSE),VLOOKUP(L81,OFFSET(Pairings!$D$2,($B82-1)*gamesPerRound,0,gamesPerRound,3),3,FALSE))</f>
        <v>#N/A</v>
      </c>
      <c r="M82" s="76" t="e">
        <f ca="1">IF(ISNA(VLOOKUP(M81,OFFSET(Pairings!$D$2,($B82-1)*gamesPerRound,0,gamesPerRound,3),3,FALSE)),VLOOKUP(M81,OFFSET(Pairings!$E$2,($B82-1)*gamesPerRound,0,gamesPerRound,3),3,FALSE),VLOOKUP(M81,OFFSET(Pairings!$D$2,($B82-1)*gamesPerRound,0,gamesPerRound,3),3,FALSE))</f>
        <v>#N/A</v>
      </c>
      <c r="N82" s="76" t="e">
        <f ca="1">IF(ISNA(VLOOKUP(N81,OFFSET(Pairings!$D$2,($B82-1)*gamesPerRound,0,gamesPerRound,3),3,FALSE)),VLOOKUP(N81,OFFSET(Pairings!$E$2,($B82-1)*gamesPerRound,0,gamesPerRound,3),3,FALSE),VLOOKUP(N81,OFFSET(Pairings!$D$2,($B82-1)*gamesPerRound,0,gamesPerRound,3),3,FALSE))</f>
        <v>#N/A</v>
      </c>
      <c r="O82" s="76" t="e">
        <f ca="1">IF(ISNA(VLOOKUP(O81,OFFSET(Pairings!$D$2,($B82-1)*gamesPerRound,0,gamesPerRound,3),3,FALSE)),VLOOKUP(O81,OFFSET(Pairings!$E$2,($B82-1)*gamesPerRound,0,gamesPerRound,3),3,FALSE),VLOOKUP(O81,OFFSET(Pairings!$D$2,($B82-1)*gamesPerRound,0,gamesPerRound,3),3,FALSE))</f>
        <v>#N/A</v>
      </c>
      <c r="P82" s="76" t="e">
        <f ca="1">IF(ISNA(VLOOKUP(P81,OFFSET(Pairings!$D$2,($B82-1)*gamesPerRound,0,gamesPerRound,3),3,FALSE)),VLOOKUP(P81,OFFSET(Pairings!$E$2,($B82-1)*gamesPerRound,0,gamesPerRound,3),3,FALSE),VLOOKUP(P81,OFFSET(Pairings!$D$2,($B82-1)*gamesPerRound,0,gamesPerRound,3),3,FALSE))</f>
        <v>#N/A</v>
      </c>
      <c r="Q82" s="76" t="e">
        <f ca="1">IF(ISNA(VLOOKUP(Q81,OFFSET(Pairings!$D$2,($B82-1)*gamesPerRound,0,gamesPerRound,3),3,FALSE)),VLOOKUP(Q81,OFFSET(Pairings!$E$2,($B82-1)*gamesPerRound,0,gamesPerRound,3),3,FALSE),VLOOKUP(Q81,OFFSET(Pairings!$D$2,($B82-1)*gamesPerRound,0,gamesPerRound,3),3,FALSE))</f>
        <v>#N/A</v>
      </c>
      <c r="R82" s="77" t="e">
        <f ca="1">SUM(L82:Q82)</f>
        <v>#N/A</v>
      </c>
    </row>
    <row r="83" spans="1:18" x14ac:dyDescent="0.3">
      <c r="B83" s="38">
        <v>2</v>
      </c>
      <c r="C83" s="42" t="str">
        <f t="shared" ca="1" si="67"/>
        <v/>
      </c>
      <c r="D83" s="29" t="str">
        <f t="shared" ca="1" si="67"/>
        <v/>
      </c>
      <c r="E83" s="29" t="str">
        <f t="shared" ca="1" si="67"/>
        <v/>
      </c>
      <c r="F83" s="29" t="str">
        <f t="shared" ca="1" si="67"/>
        <v/>
      </c>
      <c r="G83" s="29" t="str">
        <f t="shared" ca="1" si="67"/>
        <v/>
      </c>
      <c r="H83" s="29" t="str">
        <f t="shared" ca="1" si="67"/>
        <v/>
      </c>
      <c r="I83" s="135">
        <f ca="1">SUM(C83:H83)</f>
        <v>0</v>
      </c>
      <c r="J83" s="41"/>
      <c r="L83" s="78" t="e">
        <f ca="1">IF(ISNA(VLOOKUP(L81,OFFSET(Pairings!$D$2,($B83-1)*gamesPerRound,0,gamesPerRound,3),3,FALSE)),VLOOKUP(L81,OFFSET(Pairings!$E$2,($B83-1)*gamesPerRound,0,gamesPerRound,3),3,FALSE),VLOOKUP(L81,OFFSET(Pairings!$D$2,($B83-1)*gamesPerRound,0,gamesPerRound,3),3,FALSE))</f>
        <v>#N/A</v>
      </c>
      <c r="M83" s="79" t="e">
        <f ca="1">IF(ISNA(VLOOKUP(M81,OFFSET(Pairings!$D$2,($B83-1)*gamesPerRound,0,gamesPerRound,3),3,FALSE)),VLOOKUP(M81,OFFSET(Pairings!$E$2,($B83-1)*gamesPerRound,0,gamesPerRound,3),3,FALSE),VLOOKUP(M81,OFFSET(Pairings!$D$2,($B83-1)*gamesPerRound,0,gamesPerRound,3),3,FALSE))</f>
        <v>#N/A</v>
      </c>
      <c r="N83" s="79" t="e">
        <f ca="1">IF(ISNA(VLOOKUP(N81,OFFSET(Pairings!$D$2,($B83-1)*gamesPerRound,0,gamesPerRound,3),3,FALSE)),VLOOKUP(N81,OFFSET(Pairings!$E$2,($B83-1)*gamesPerRound,0,gamesPerRound,3),3,FALSE),VLOOKUP(N81,OFFSET(Pairings!$D$2,($B83-1)*gamesPerRound,0,gamesPerRound,3),3,FALSE))</f>
        <v>#N/A</v>
      </c>
      <c r="O83" s="79" t="e">
        <f ca="1">IF(ISNA(VLOOKUP(O81,OFFSET(Pairings!$D$2,($B83-1)*gamesPerRound,0,gamesPerRound,3),3,FALSE)),VLOOKUP(O81,OFFSET(Pairings!$E$2,($B83-1)*gamesPerRound,0,gamesPerRound,3),3,FALSE),VLOOKUP(O81,OFFSET(Pairings!$D$2,($B83-1)*gamesPerRound,0,gamesPerRound,3),3,FALSE))</f>
        <v>#N/A</v>
      </c>
      <c r="P83" s="79" t="e">
        <f ca="1">IF(ISNA(VLOOKUP(P81,OFFSET(Pairings!$D$2,($B83-1)*gamesPerRound,0,gamesPerRound,3),3,FALSE)),VLOOKUP(P81,OFFSET(Pairings!$E$2,($B83-1)*gamesPerRound,0,gamesPerRound,3),3,FALSE),VLOOKUP(P81,OFFSET(Pairings!$D$2,($B83-1)*gamesPerRound,0,gamesPerRound,3),3,FALSE))</f>
        <v>#N/A</v>
      </c>
      <c r="Q83" s="79" t="e">
        <f ca="1">IF(ISNA(VLOOKUP(Q81,OFFSET(Pairings!$D$2,($B83-1)*gamesPerRound,0,gamesPerRound,3),3,FALSE)),VLOOKUP(Q81,OFFSET(Pairings!$E$2,($B83-1)*gamesPerRound,0,gamesPerRound,3),3,FALSE),VLOOKUP(Q81,OFFSET(Pairings!$D$2,($B83-1)*gamesPerRound,0,gamesPerRound,3),3,FALSE))</f>
        <v>#N/A</v>
      </c>
      <c r="R83" s="77" t="e">
        <f ca="1">SUM(L83:Q83)</f>
        <v>#N/A</v>
      </c>
    </row>
    <row r="84" spans="1:18" x14ac:dyDescent="0.3">
      <c r="B84" s="38">
        <v>3</v>
      </c>
      <c r="C84" s="43" t="str">
        <f t="shared" ca="1" si="67"/>
        <v/>
      </c>
      <c r="D84" s="44" t="str">
        <f t="shared" ca="1" si="67"/>
        <v/>
      </c>
      <c r="E84" s="44" t="str">
        <f t="shared" ca="1" si="67"/>
        <v/>
      </c>
      <c r="F84" s="44" t="str">
        <f t="shared" ca="1" si="67"/>
        <v/>
      </c>
      <c r="G84" s="44" t="str">
        <f t="shared" ca="1" si="67"/>
        <v/>
      </c>
      <c r="H84" s="44" t="str">
        <f t="shared" ca="1" si="67"/>
        <v/>
      </c>
      <c r="I84" s="136">
        <f ca="1">SUM(C84:H84)</f>
        <v>0</v>
      </c>
      <c r="J84" s="41"/>
      <c r="L84" s="80" t="e">
        <f ca="1">IF(ISNA(VLOOKUP(L81,OFFSET(Pairings!$D$2,($B84-1)*gamesPerRound,0,gamesPerRound,3),3,FALSE)),VLOOKUP(L81,OFFSET(Pairings!$E$2,($B84-1)*gamesPerRound,0,gamesPerRound,3),3,FALSE),VLOOKUP(L81,OFFSET(Pairings!$D$2,($B84-1)*gamesPerRound,0,gamesPerRound,3),3,FALSE))</f>
        <v>#N/A</v>
      </c>
      <c r="M84" s="81" t="e">
        <f ca="1">IF(ISNA(VLOOKUP(M81,OFFSET(Pairings!$D$2,($B84-1)*gamesPerRound,0,gamesPerRound,3),3,FALSE)),VLOOKUP(M81,OFFSET(Pairings!$E$2,($B84-1)*gamesPerRound,0,gamesPerRound,3),3,FALSE),VLOOKUP(M81,OFFSET(Pairings!$D$2,($B84-1)*gamesPerRound,0,gamesPerRound,3),3,FALSE))</f>
        <v>#N/A</v>
      </c>
      <c r="N84" s="81" t="e">
        <f ca="1">IF(ISNA(VLOOKUP(N81,OFFSET(Pairings!$D$2,($B84-1)*gamesPerRound,0,gamesPerRound,3),3,FALSE)),VLOOKUP(N81,OFFSET(Pairings!$E$2,($B84-1)*gamesPerRound,0,gamesPerRound,3),3,FALSE),VLOOKUP(N81,OFFSET(Pairings!$D$2,($B84-1)*gamesPerRound,0,gamesPerRound,3),3,FALSE))</f>
        <v>#N/A</v>
      </c>
      <c r="O84" s="81" t="e">
        <f ca="1">IF(ISNA(VLOOKUP(O81,OFFSET(Pairings!$D$2,($B84-1)*gamesPerRound,0,gamesPerRound,3),3,FALSE)),VLOOKUP(O81,OFFSET(Pairings!$E$2,($B84-1)*gamesPerRound,0,gamesPerRound,3),3,FALSE),VLOOKUP(O81,OFFSET(Pairings!$D$2,($B84-1)*gamesPerRound,0,gamesPerRound,3),3,FALSE))</f>
        <v>#N/A</v>
      </c>
      <c r="P84" s="81" t="e">
        <f ca="1">IF(ISNA(VLOOKUP(P81,OFFSET(Pairings!$D$2,($B84-1)*gamesPerRound,0,gamesPerRound,3),3,FALSE)),VLOOKUP(P81,OFFSET(Pairings!$E$2,($B84-1)*gamesPerRound,0,gamesPerRound,3),3,FALSE),VLOOKUP(P81,OFFSET(Pairings!$D$2,($B84-1)*gamesPerRound,0,gamesPerRound,3),3,FALSE))</f>
        <v>#N/A</v>
      </c>
      <c r="Q84" s="81" t="e">
        <f ca="1">IF(ISNA(VLOOKUP(Q81,OFFSET(Pairings!$D$2,($B84-1)*gamesPerRound,0,gamesPerRound,3),3,FALSE)),VLOOKUP(Q81,OFFSET(Pairings!$E$2,($B84-1)*gamesPerRound,0,gamesPerRound,3),3,FALSE),VLOOKUP(Q81,OFFSET(Pairings!$D$2,($B84-1)*gamesPerRound,0,gamesPerRound,3),3,FALSE))</f>
        <v>#N/A</v>
      </c>
      <c r="R84" s="77" t="e">
        <f ca="1">SUM(L84:Q84)</f>
        <v>#N/A</v>
      </c>
    </row>
    <row r="85" spans="1:18" ht="15.5" thickBot="1" x14ac:dyDescent="0.35">
      <c r="B85" s="45" t="s">
        <v>21</v>
      </c>
      <c r="C85" s="46">
        <f t="shared" ref="C85:I85" ca="1" si="68">SUM(C82:C84)</f>
        <v>0</v>
      </c>
      <c r="D85" s="47">
        <f t="shared" ca="1" si="68"/>
        <v>0</v>
      </c>
      <c r="E85" s="47">
        <f t="shared" ca="1" si="68"/>
        <v>0</v>
      </c>
      <c r="F85" s="47">
        <f t="shared" ca="1" si="68"/>
        <v>0</v>
      </c>
      <c r="G85" s="47">
        <f t="shared" ca="1" si="68"/>
        <v>0</v>
      </c>
      <c r="H85" s="47">
        <f t="shared" ca="1" si="68"/>
        <v>0</v>
      </c>
      <c r="I85" s="48">
        <f t="shared" ca="1" si="68"/>
        <v>0</v>
      </c>
      <c r="J85" s="49" t="e">
        <f ca="1">VLOOKUP(A81,OFFSET(Teams!$B$1,1,0,teams,4),4,FALSE)</f>
        <v>#N/A</v>
      </c>
      <c r="L85" s="82" t="e">
        <f t="shared" ref="L85:R85" ca="1" si="69">SUM(L82:L84)</f>
        <v>#N/A</v>
      </c>
      <c r="M85" s="83" t="e">
        <f t="shared" ca="1" si="69"/>
        <v>#N/A</v>
      </c>
      <c r="N85" s="83" t="e">
        <f t="shared" ca="1" si="69"/>
        <v>#N/A</v>
      </c>
      <c r="O85" s="83" t="e">
        <f t="shared" ca="1" si="69"/>
        <v>#N/A</v>
      </c>
      <c r="P85" s="83" t="e">
        <f t="shared" ca="1" si="69"/>
        <v>#N/A</v>
      </c>
      <c r="Q85" s="83" t="e">
        <f t="shared" ca="1" si="69"/>
        <v>#N/A</v>
      </c>
      <c r="R85" s="84" t="e">
        <f t="shared" ca="1" si="69"/>
        <v>#N/A</v>
      </c>
    </row>
    <row r="86" spans="1:18" ht="15.5" thickBot="1" x14ac:dyDescent="0.35"/>
    <row r="87" spans="1:18" x14ac:dyDescent="0.3">
      <c r="A87" s="6" t="s">
        <v>129</v>
      </c>
      <c r="B87" s="10">
        <f>VLOOKUP(A87,TeamLookup,2,FALSE)</f>
        <v>0</v>
      </c>
      <c r="C87" s="34" t="str">
        <f t="shared" ref="C87:H87" si="70">$A87&amp;"."&amp;TEXT(C$1,"00")</f>
        <v>O.01</v>
      </c>
      <c r="D87" s="35" t="str">
        <f t="shared" si="70"/>
        <v>O.02</v>
      </c>
      <c r="E87" s="35" t="str">
        <f t="shared" si="70"/>
        <v>O.03</v>
      </c>
      <c r="F87" s="35" t="str">
        <f t="shared" si="70"/>
        <v>O.04</v>
      </c>
      <c r="G87" s="35" t="str">
        <f t="shared" si="70"/>
        <v>O.05</v>
      </c>
      <c r="H87" s="35" t="str">
        <f t="shared" si="70"/>
        <v>O.06</v>
      </c>
      <c r="I87" s="36" t="s">
        <v>21</v>
      </c>
      <c r="J87" s="37" t="s">
        <v>29</v>
      </c>
      <c r="K87" s="9"/>
      <c r="L87" s="73" t="str">
        <f t="shared" ref="L87:Q87" si="71">$A87&amp;"."&amp;TEXT(L$1,"00")</f>
        <v>O.01</v>
      </c>
      <c r="M87" s="74" t="str">
        <f t="shared" si="71"/>
        <v>O.02</v>
      </c>
      <c r="N87" s="74" t="str">
        <f t="shared" si="71"/>
        <v>O.03</v>
      </c>
      <c r="O87" s="74" t="str">
        <f t="shared" si="71"/>
        <v>O.04</v>
      </c>
      <c r="P87" s="74" t="str">
        <f t="shared" si="71"/>
        <v>O.05</v>
      </c>
      <c r="Q87" s="74" t="str">
        <f t="shared" si="71"/>
        <v>O.06</v>
      </c>
      <c r="R87" s="75" t="s">
        <v>21</v>
      </c>
    </row>
    <row r="88" spans="1:18" x14ac:dyDescent="0.3">
      <c r="B88" s="38">
        <v>1</v>
      </c>
      <c r="C88" s="39" t="str">
        <f t="shared" ref="C88:H90" ca="1" si="72">IF(ISNA(L88),"",L88)</f>
        <v/>
      </c>
      <c r="D88" s="40" t="str">
        <f t="shared" ca="1" si="72"/>
        <v/>
      </c>
      <c r="E88" s="40" t="str">
        <f t="shared" ca="1" si="72"/>
        <v/>
      </c>
      <c r="F88" s="40" t="str">
        <f t="shared" ca="1" si="72"/>
        <v/>
      </c>
      <c r="G88" s="40" t="str">
        <f t="shared" ca="1" si="72"/>
        <v/>
      </c>
      <c r="H88" s="40" t="str">
        <f t="shared" ca="1" si="72"/>
        <v/>
      </c>
      <c r="I88" s="134">
        <f ca="1">SUM(C88:H88)</f>
        <v>0</v>
      </c>
      <c r="J88" s="41"/>
      <c r="L88" s="76" t="e">
        <f ca="1">IF(ISNA(VLOOKUP(L87,OFFSET(Pairings!$D$2,($B88-1)*gamesPerRound,0,gamesPerRound,3),3,FALSE)),VLOOKUP(L87,OFFSET(Pairings!$E$2,($B88-1)*gamesPerRound,0,gamesPerRound,3),3,FALSE),VLOOKUP(L87,OFFSET(Pairings!$D$2,($B88-1)*gamesPerRound,0,gamesPerRound,3),3,FALSE))</f>
        <v>#N/A</v>
      </c>
      <c r="M88" s="76" t="e">
        <f ca="1">IF(ISNA(VLOOKUP(M87,OFFSET(Pairings!$D$2,($B88-1)*gamesPerRound,0,gamesPerRound,3),3,FALSE)),VLOOKUP(M87,OFFSET(Pairings!$E$2,($B88-1)*gamesPerRound,0,gamesPerRound,3),3,FALSE),VLOOKUP(M87,OFFSET(Pairings!$D$2,($B88-1)*gamesPerRound,0,gamesPerRound,3),3,FALSE))</f>
        <v>#N/A</v>
      </c>
      <c r="N88" s="76" t="e">
        <f ca="1">IF(ISNA(VLOOKUP(N87,OFFSET(Pairings!$D$2,($B88-1)*gamesPerRound,0,gamesPerRound,3),3,FALSE)),VLOOKUP(N87,OFFSET(Pairings!$E$2,($B88-1)*gamesPerRound,0,gamesPerRound,3),3,FALSE),VLOOKUP(N87,OFFSET(Pairings!$D$2,($B88-1)*gamesPerRound,0,gamesPerRound,3),3,FALSE))</f>
        <v>#N/A</v>
      </c>
      <c r="O88" s="76" t="e">
        <f ca="1">IF(ISNA(VLOOKUP(O87,OFFSET(Pairings!$D$2,($B88-1)*gamesPerRound,0,gamesPerRound,3),3,FALSE)),VLOOKUP(O87,OFFSET(Pairings!$E$2,($B88-1)*gamesPerRound,0,gamesPerRound,3),3,FALSE),VLOOKUP(O87,OFFSET(Pairings!$D$2,($B88-1)*gamesPerRound,0,gamesPerRound,3),3,FALSE))</f>
        <v>#N/A</v>
      </c>
      <c r="P88" s="76" t="e">
        <f ca="1">IF(ISNA(VLOOKUP(P87,OFFSET(Pairings!$D$2,($B88-1)*gamesPerRound,0,gamesPerRound,3),3,FALSE)),VLOOKUP(P87,OFFSET(Pairings!$E$2,($B88-1)*gamesPerRound,0,gamesPerRound,3),3,FALSE),VLOOKUP(P87,OFFSET(Pairings!$D$2,($B88-1)*gamesPerRound,0,gamesPerRound,3),3,FALSE))</f>
        <v>#N/A</v>
      </c>
      <c r="Q88" s="76" t="e">
        <f ca="1">IF(ISNA(VLOOKUP(Q87,OFFSET(Pairings!$D$2,($B88-1)*gamesPerRound,0,gamesPerRound,3),3,FALSE)),VLOOKUP(Q87,OFFSET(Pairings!$E$2,($B88-1)*gamesPerRound,0,gamesPerRound,3),3,FALSE),VLOOKUP(Q87,OFFSET(Pairings!$D$2,($B88-1)*gamesPerRound,0,gamesPerRound,3),3,FALSE))</f>
        <v>#N/A</v>
      </c>
      <c r="R88" s="77" t="e">
        <f ca="1">SUM(L88:Q88)</f>
        <v>#N/A</v>
      </c>
    </row>
    <row r="89" spans="1:18" x14ac:dyDescent="0.3">
      <c r="B89" s="38">
        <v>2</v>
      </c>
      <c r="C89" s="42" t="str">
        <f t="shared" ca="1" si="72"/>
        <v/>
      </c>
      <c r="D89" s="29" t="str">
        <f t="shared" ca="1" si="72"/>
        <v/>
      </c>
      <c r="E89" s="29" t="str">
        <f t="shared" ca="1" si="72"/>
        <v/>
      </c>
      <c r="F89" s="29" t="str">
        <f t="shared" ca="1" si="72"/>
        <v/>
      </c>
      <c r="G89" s="29" t="str">
        <f t="shared" ca="1" si="72"/>
        <v/>
      </c>
      <c r="H89" s="29" t="str">
        <f t="shared" ca="1" si="72"/>
        <v/>
      </c>
      <c r="I89" s="135">
        <f ca="1">SUM(C89:H89)</f>
        <v>0</v>
      </c>
      <c r="J89" s="41"/>
      <c r="L89" s="78" t="e">
        <f ca="1">IF(ISNA(VLOOKUP(L87,OFFSET(Pairings!$D$2,($B89-1)*gamesPerRound,0,gamesPerRound,3),3,FALSE)),VLOOKUP(L87,OFFSET(Pairings!$E$2,($B89-1)*gamesPerRound,0,gamesPerRound,3),3,FALSE),VLOOKUP(L87,OFFSET(Pairings!$D$2,($B89-1)*gamesPerRound,0,gamesPerRound,3),3,FALSE))</f>
        <v>#N/A</v>
      </c>
      <c r="M89" s="79" t="e">
        <f ca="1">IF(ISNA(VLOOKUP(M87,OFFSET(Pairings!$D$2,($B89-1)*gamesPerRound,0,gamesPerRound,3),3,FALSE)),VLOOKUP(M87,OFFSET(Pairings!$E$2,($B89-1)*gamesPerRound,0,gamesPerRound,3),3,FALSE),VLOOKUP(M87,OFFSET(Pairings!$D$2,($B89-1)*gamesPerRound,0,gamesPerRound,3),3,FALSE))</f>
        <v>#N/A</v>
      </c>
      <c r="N89" s="79" t="e">
        <f ca="1">IF(ISNA(VLOOKUP(N87,OFFSET(Pairings!$D$2,($B89-1)*gamesPerRound,0,gamesPerRound,3),3,FALSE)),VLOOKUP(N87,OFFSET(Pairings!$E$2,($B89-1)*gamesPerRound,0,gamesPerRound,3),3,FALSE),VLOOKUP(N87,OFFSET(Pairings!$D$2,($B89-1)*gamesPerRound,0,gamesPerRound,3),3,FALSE))</f>
        <v>#N/A</v>
      </c>
      <c r="O89" s="79" t="e">
        <f ca="1">IF(ISNA(VLOOKUP(O87,OFFSET(Pairings!$D$2,($B89-1)*gamesPerRound,0,gamesPerRound,3),3,FALSE)),VLOOKUP(O87,OFFSET(Pairings!$E$2,($B89-1)*gamesPerRound,0,gamesPerRound,3),3,FALSE),VLOOKUP(O87,OFFSET(Pairings!$D$2,($B89-1)*gamesPerRound,0,gamesPerRound,3),3,FALSE))</f>
        <v>#N/A</v>
      </c>
      <c r="P89" s="79" t="e">
        <f ca="1">IF(ISNA(VLOOKUP(P87,OFFSET(Pairings!$D$2,($B89-1)*gamesPerRound,0,gamesPerRound,3),3,FALSE)),VLOOKUP(P87,OFFSET(Pairings!$E$2,($B89-1)*gamesPerRound,0,gamesPerRound,3),3,FALSE),VLOOKUP(P87,OFFSET(Pairings!$D$2,($B89-1)*gamesPerRound,0,gamesPerRound,3),3,FALSE))</f>
        <v>#N/A</v>
      </c>
      <c r="Q89" s="79" t="e">
        <f ca="1">IF(ISNA(VLOOKUP(Q87,OFFSET(Pairings!$D$2,($B89-1)*gamesPerRound,0,gamesPerRound,3),3,FALSE)),VLOOKUP(Q87,OFFSET(Pairings!$E$2,($B89-1)*gamesPerRound,0,gamesPerRound,3),3,FALSE),VLOOKUP(Q87,OFFSET(Pairings!$D$2,($B89-1)*gamesPerRound,0,gamesPerRound,3),3,FALSE))</f>
        <v>#N/A</v>
      </c>
      <c r="R89" s="77" t="e">
        <f ca="1">SUM(L89:Q89)</f>
        <v>#N/A</v>
      </c>
    </row>
    <row r="90" spans="1:18" x14ac:dyDescent="0.3">
      <c r="B90" s="38">
        <v>3</v>
      </c>
      <c r="C90" s="43" t="str">
        <f t="shared" ca="1" si="72"/>
        <v/>
      </c>
      <c r="D90" s="44" t="str">
        <f t="shared" ca="1" si="72"/>
        <v/>
      </c>
      <c r="E90" s="44" t="str">
        <f t="shared" ca="1" si="72"/>
        <v/>
      </c>
      <c r="F90" s="44" t="str">
        <f t="shared" ca="1" si="72"/>
        <v/>
      </c>
      <c r="G90" s="44" t="str">
        <f t="shared" ca="1" si="72"/>
        <v/>
      </c>
      <c r="H90" s="44" t="str">
        <f t="shared" ca="1" si="72"/>
        <v/>
      </c>
      <c r="I90" s="136">
        <f ca="1">SUM(C90:H90)</f>
        <v>0</v>
      </c>
      <c r="J90" s="41"/>
      <c r="L90" s="80" t="e">
        <f ca="1">IF(ISNA(VLOOKUP(L87,OFFSET(Pairings!$D$2,($B90-1)*gamesPerRound,0,gamesPerRound,3),3,FALSE)),VLOOKUP(L87,OFFSET(Pairings!$E$2,($B90-1)*gamesPerRound,0,gamesPerRound,3),3,FALSE),VLOOKUP(L87,OFFSET(Pairings!$D$2,($B90-1)*gamesPerRound,0,gamesPerRound,3),3,FALSE))</f>
        <v>#N/A</v>
      </c>
      <c r="M90" s="81" t="e">
        <f ca="1">IF(ISNA(VLOOKUP(M87,OFFSET(Pairings!$D$2,($B90-1)*gamesPerRound,0,gamesPerRound,3),3,FALSE)),VLOOKUP(M87,OFFSET(Pairings!$E$2,($B90-1)*gamesPerRound,0,gamesPerRound,3),3,FALSE),VLOOKUP(M87,OFFSET(Pairings!$D$2,($B90-1)*gamesPerRound,0,gamesPerRound,3),3,FALSE))</f>
        <v>#N/A</v>
      </c>
      <c r="N90" s="81" t="e">
        <f ca="1">IF(ISNA(VLOOKUP(N87,OFFSET(Pairings!$D$2,($B90-1)*gamesPerRound,0,gamesPerRound,3),3,FALSE)),VLOOKUP(N87,OFFSET(Pairings!$E$2,($B90-1)*gamesPerRound,0,gamesPerRound,3),3,FALSE),VLOOKUP(N87,OFFSET(Pairings!$D$2,($B90-1)*gamesPerRound,0,gamesPerRound,3),3,FALSE))</f>
        <v>#N/A</v>
      </c>
      <c r="O90" s="81" t="e">
        <f ca="1">IF(ISNA(VLOOKUP(O87,OFFSET(Pairings!$D$2,($B90-1)*gamesPerRound,0,gamesPerRound,3),3,FALSE)),VLOOKUP(O87,OFFSET(Pairings!$E$2,($B90-1)*gamesPerRound,0,gamesPerRound,3),3,FALSE),VLOOKUP(O87,OFFSET(Pairings!$D$2,($B90-1)*gamesPerRound,0,gamesPerRound,3),3,FALSE))</f>
        <v>#N/A</v>
      </c>
      <c r="P90" s="81" t="e">
        <f ca="1">IF(ISNA(VLOOKUP(P87,OFFSET(Pairings!$D$2,($B90-1)*gamesPerRound,0,gamesPerRound,3),3,FALSE)),VLOOKUP(P87,OFFSET(Pairings!$E$2,($B90-1)*gamesPerRound,0,gamesPerRound,3),3,FALSE),VLOOKUP(P87,OFFSET(Pairings!$D$2,($B90-1)*gamesPerRound,0,gamesPerRound,3),3,FALSE))</f>
        <v>#N/A</v>
      </c>
      <c r="Q90" s="81" t="e">
        <f ca="1">IF(ISNA(VLOOKUP(Q87,OFFSET(Pairings!$D$2,($B90-1)*gamesPerRound,0,gamesPerRound,3),3,FALSE)),VLOOKUP(Q87,OFFSET(Pairings!$E$2,($B90-1)*gamesPerRound,0,gamesPerRound,3),3,FALSE),VLOOKUP(Q87,OFFSET(Pairings!$D$2,($B90-1)*gamesPerRound,0,gamesPerRound,3),3,FALSE))</f>
        <v>#N/A</v>
      </c>
      <c r="R90" s="77" t="e">
        <f ca="1">SUM(L90:Q90)</f>
        <v>#N/A</v>
      </c>
    </row>
    <row r="91" spans="1:18" ht="15.5" thickBot="1" x14ac:dyDescent="0.35">
      <c r="B91" s="45" t="s">
        <v>21</v>
      </c>
      <c r="C91" s="46">
        <f t="shared" ref="C91:I91" ca="1" si="73">SUM(C88:C90)</f>
        <v>0</v>
      </c>
      <c r="D91" s="47">
        <f t="shared" ca="1" si="73"/>
        <v>0</v>
      </c>
      <c r="E91" s="47">
        <f t="shared" ca="1" si="73"/>
        <v>0</v>
      </c>
      <c r="F91" s="47">
        <f t="shared" ca="1" si="73"/>
        <v>0</v>
      </c>
      <c r="G91" s="47">
        <f t="shared" ca="1" si="73"/>
        <v>0</v>
      </c>
      <c r="H91" s="47">
        <f t="shared" ca="1" si="73"/>
        <v>0</v>
      </c>
      <c r="I91" s="48">
        <f t="shared" ca="1" si="73"/>
        <v>0</v>
      </c>
      <c r="J91" s="49" t="e">
        <f ca="1">VLOOKUP(A87,OFFSET(Teams!$B$1,1,0,teams,4),4,FALSE)</f>
        <v>#N/A</v>
      </c>
      <c r="L91" s="82" t="e">
        <f t="shared" ref="L91:R91" ca="1" si="74">SUM(L88:L90)</f>
        <v>#N/A</v>
      </c>
      <c r="M91" s="83" t="e">
        <f t="shared" ca="1" si="74"/>
        <v>#N/A</v>
      </c>
      <c r="N91" s="83" t="e">
        <f t="shared" ca="1" si="74"/>
        <v>#N/A</v>
      </c>
      <c r="O91" s="83" t="e">
        <f t="shared" ca="1" si="74"/>
        <v>#N/A</v>
      </c>
      <c r="P91" s="83" t="e">
        <f t="shared" ca="1" si="74"/>
        <v>#N/A</v>
      </c>
      <c r="Q91" s="83" t="e">
        <f t="shared" ca="1" si="74"/>
        <v>#N/A</v>
      </c>
      <c r="R91" s="84" t="e">
        <f t="shared" ca="1" si="74"/>
        <v>#N/A</v>
      </c>
    </row>
    <row r="92" spans="1:18" ht="15.5" thickBot="1" x14ac:dyDescent="0.35">
      <c r="B92" s="45"/>
      <c r="C92" s="50"/>
      <c r="D92" s="50"/>
      <c r="E92" s="50"/>
      <c r="F92" s="50"/>
      <c r="G92" s="50"/>
      <c r="H92" s="50"/>
      <c r="I92" s="50"/>
      <c r="J92" s="50"/>
      <c r="L92" s="85"/>
      <c r="M92" s="85"/>
      <c r="N92" s="85"/>
      <c r="O92" s="85"/>
      <c r="P92" s="85"/>
      <c r="Q92" s="85"/>
      <c r="R92" s="85"/>
    </row>
    <row r="93" spans="1:18" x14ac:dyDescent="0.3">
      <c r="A93" s="6" t="s">
        <v>128</v>
      </c>
      <c r="B93" s="10">
        <f>VLOOKUP(A93,TeamLookup,2,FALSE)</f>
        <v>0</v>
      </c>
      <c r="C93" s="34" t="str">
        <f t="shared" ref="C93:H93" si="75">$A93&amp;"."&amp;TEXT(C$1,"00")</f>
        <v>P.01</v>
      </c>
      <c r="D93" s="35" t="str">
        <f t="shared" si="75"/>
        <v>P.02</v>
      </c>
      <c r="E93" s="35" t="str">
        <f t="shared" si="75"/>
        <v>P.03</v>
      </c>
      <c r="F93" s="35" t="str">
        <f t="shared" si="75"/>
        <v>P.04</v>
      </c>
      <c r="G93" s="35" t="str">
        <f t="shared" si="75"/>
        <v>P.05</v>
      </c>
      <c r="H93" s="35" t="str">
        <f t="shared" si="75"/>
        <v>P.06</v>
      </c>
      <c r="I93" s="36" t="s">
        <v>21</v>
      </c>
      <c r="J93" s="37" t="s">
        <v>29</v>
      </c>
      <c r="K93" s="9"/>
      <c r="L93" s="73" t="str">
        <f t="shared" ref="L93:Q93" si="76">$A93&amp;"."&amp;TEXT(L$1,"00")</f>
        <v>P.01</v>
      </c>
      <c r="M93" s="74" t="str">
        <f t="shared" si="76"/>
        <v>P.02</v>
      </c>
      <c r="N93" s="74" t="str">
        <f t="shared" si="76"/>
        <v>P.03</v>
      </c>
      <c r="O93" s="74" t="str">
        <f t="shared" si="76"/>
        <v>P.04</v>
      </c>
      <c r="P93" s="74" t="str">
        <f t="shared" si="76"/>
        <v>P.05</v>
      </c>
      <c r="Q93" s="74" t="str">
        <f t="shared" si="76"/>
        <v>P.06</v>
      </c>
      <c r="R93" s="75" t="s">
        <v>21</v>
      </c>
    </row>
    <row r="94" spans="1:18" x14ac:dyDescent="0.3">
      <c r="B94" s="38">
        <v>1</v>
      </c>
      <c r="C94" s="39" t="str">
        <f t="shared" ref="C94:H96" ca="1" si="77">IF(ISNA(L94),"",L94)</f>
        <v/>
      </c>
      <c r="D94" s="40" t="str">
        <f t="shared" ca="1" si="77"/>
        <v/>
      </c>
      <c r="E94" s="40" t="str">
        <f t="shared" ca="1" si="77"/>
        <v/>
      </c>
      <c r="F94" s="40" t="str">
        <f t="shared" ca="1" si="77"/>
        <v/>
      </c>
      <c r="G94" s="40" t="str">
        <f t="shared" ca="1" si="77"/>
        <v/>
      </c>
      <c r="H94" s="40" t="str">
        <f t="shared" ca="1" si="77"/>
        <v/>
      </c>
      <c r="I94" s="134">
        <f ca="1">SUM(C94:H94)</f>
        <v>0</v>
      </c>
      <c r="J94" s="41"/>
      <c r="L94" s="76" t="e">
        <f ca="1">IF(ISNA(VLOOKUP(L93,OFFSET(Pairings!$D$2,($B94-1)*gamesPerRound,0,gamesPerRound,3),3,FALSE)),VLOOKUP(L93,OFFSET(Pairings!$E$2,($B94-1)*gamesPerRound,0,gamesPerRound,3),3,FALSE),VLOOKUP(L93,OFFSET(Pairings!$D$2,($B94-1)*gamesPerRound,0,gamesPerRound,3),3,FALSE))</f>
        <v>#N/A</v>
      </c>
      <c r="M94" s="76" t="e">
        <f ca="1">IF(ISNA(VLOOKUP(M93,OFFSET(Pairings!$D$2,($B94-1)*gamesPerRound,0,gamesPerRound,3),3,FALSE)),VLOOKUP(M93,OFFSET(Pairings!$E$2,($B94-1)*gamesPerRound,0,gamesPerRound,3),3,FALSE),VLOOKUP(M93,OFFSET(Pairings!$D$2,($B94-1)*gamesPerRound,0,gamesPerRound,3),3,FALSE))</f>
        <v>#N/A</v>
      </c>
      <c r="N94" s="76" t="e">
        <f ca="1">IF(ISNA(VLOOKUP(N93,OFFSET(Pairings!$D$2,($B94-1)*gamesPerRound,0,gamesPerRound,3),3,FALSE)),VLOOKUP(N93,OFFSET(Pairings!$E$2,($B94-1)*gamesPerRound,0,gamesPerRound,3),3,FALSE),VLOOKUP(N93,OFFSET(Pairings!$D$2,($B94-1)*gamesPerRound,0,gamesPerRound,3),3,FALSE))</f>
        <v>#N/A</v>
      </c>
      <c r="O94" s="76" t="e">
        <f ca="1">IF(ISNA(VLOOKUP(O93,OFFSET(Pairings!$D$2,($B94-1)*gamesPerRound,0,gamesPerRound,3),3,FALSE)),VLOOKUP(O93,OFFSET(Pairings!$E$2,($B94-1)*gamesPerRound,0,gamesPerRound,3),3,FALSE),VLOOKUP(O93,OFFSET(Pairings!$D$2,($B94-1)*gamesPerRound,0,gamesPerRound,3),3,FALSE))</f>
        <v>#N/A</v>
      </c>
      <c r="P94" s="76" t="e">
        <f ca="1">IF(ISNA(VLOOKUP(P93,OFFSET(Pairings!$D$2,($B94-1)*gamesPerRound,0,gamesPerRound,3),3,FALSE)),VLOOKUP(P93,OFFSET(Pairings!$E$2,($B94-1)*gamesPerRound,0,gamesPerRound,3),3,FALSE),VLOOKUP(P93,OFFSET(Pairings!$D$2,($B94-1)*gamesPerRound,0,gamesPerRound,3),3,FALSE))</f>
        <v>#N/A</v>
      </c>
      <c r="Q94" s="76" t="e">
        <f ca="1">IF(ISNA(VLOOKUP(Q93,OFFSET(Pairings!$D$2,($B94-1)*gamesPerRound,0,gamesPerRound,3),3,FALSE)),VLOOKUP(Q93,OFFSET(Pairings!$E$2,($B94-1)*gamesPerRound,0,gamesPerRound,3),3,FALSE),VLOOKUP(Q93,OFFSET(Pairings!$D$2,($B94-1)*gamesPerRound,0,gamesPerRound,3),3,FALSE))</f>
        <v>#N/A</v>
      </c>
      <c r="R94" s="77" t="e">
        <f ca="1">SUM(L94:Q94)</f>
        <v>#N/A</v>
      </c>
    </row>
    <row r="95" spans="1:18" x14ac:dyDescent="0.3">
      <c r="B95" s="38">
        <v>2</v>
      </c>
      <c r="C95" s="42" t="str">
        <f t="shared" ca="1" si="77"/>
        <v/>
      </c>
      <c r="D95" s="29" t="str">
        <f t="shared" ca="1" si="77"/>
        <v/>
      </c>
      <c r="E95" s="29" t="str">
        <f t="shared" ca="1" si="77"/>
        <v/>
      </c>
      <c r="F95" s="29" t="str">
        <f t="shared" ca="1" si="77"/>
        <v/>
      </c>
      <c r="G95" s="29" t="str">
        <f t="shared" ca="1" si="77"/>
        <v/>
      </c>
      <c r="H95" s="29" t="str">
        <f t="shared" ca="1" si="77"/>
        <v/>
      </c>
      <c r="I95" s="135">
        <f ca="1">SUM(C95:H95)</f>
        <v>0</v>
      </c>
      <c r="J95" s="41"/>
      <c r="L95" s="78" t="e">
        <f ca="1">IF(ISNA(VLOOKUP(L93,OFFSET(Pairings!$D$2,($B95-1)*gamesPerRound,0,gamesPerRound,3),3,FALSE)),VLOOKUP(L93,OFFSET(Pairings!$E$2,($B95-1)*gamesPerRound,0,gamesPerRound,3),3,FALSE),VLOOKUP(L93,OFFSET(Pairings!$D$2,($B95-1)*gamesPerRound,0,gamesPerRound,3),3,FALSE))</f>
        <v>#N/A</v>
      </c>
      <c r="M95" s="79" t="e">
        <f ca="1">IF(ISNA(VLOOKUP(M93,OFFSET(Pairings!$D$2,($B95-1)*gamesPerRound,0,gamesPerRound,3),3,FALSE)),VLOOKUP(M93,OFFSET(Pairings!$E$2,($B95-1)*gamesPerRound,0,gamesPerRound,3),3,FALSE),VLOOKUP(M93,OFFSET(Pairings!$D$2,($B95-1)*gamesPerRound,0,gamesPerRound,3),3,FALSE))</f>
        <v>#N/A</v>
      </c>
      <c r="N95" s="79" t="e">
        <f ca="1">IF(ISNA(VLOOKUP(N93,OFFSET(Pairings!$D$2,($B95-1)*gamesPerRound,0,gamesPerRound,3),3,FALSE)),VLOOKUP(N93,OFFSET(Pairings!$E$2,($B95-1)*gamesPerRound,0,gamesPerRound,3),3,FALSE),VLOOKUP(N93,OFFSET(Pairings!$D$2,($B95-1)*gamesPerRound,0,gamesPerRound,3),3,FALSE))</f>
        <v>#N/A</v>
      </c>
      <c r="O95" s="79" t="e">
        <f ca="1">IF(ISNA(VLOOKUP(O93,OFFSET(Pairings!$D$2,($B95-1)*gamesPerRound,0,gamesPerRound,3),3,FALSE)),VLOOKUP(O93,OFFSET(Pairings!$E$2,($B95-1)*gamesPerRound,0,gamesPerRound,3),3,FALSE),VLOOKUP(O93,OFFSET(Pairings!$D$2,($B95-1)*gamesPerRound,0,gamesPerRound,3),3,FALSE))</f>
        <v>#N/A</v>
      </c>
      <c r="P95" s="79" t="e">
        <f ca="1">IF(ISNA(VLOOKUP(P93,OFFSET(Pairings!$D$2,($B95-1)*gamesPerRound,0,gamesPerRound,3),3,FALSE)),VLOOKUP(P93,OFFSET(Pairings!$E$2,($B95-1)*gamesPerRound,0,gamesPerRound,3),3,FALSE),VLOOKUP(P93,OFFSET(Pairings!$D$2,($B95-1)*gamesPerRound,0,gamesPerRound,3),3,FALSE))</f>
        <v>#N/A</v>
      </c>
      <c r="Q95" s="79" t="e">
        <f ca="1">IF(ISNA(VLOOKUP(Q93,OFFSET(Pairings!$D$2,($B95-1)*gamesPerRound,0,gamesPerRound,3),3,FALSE)),VLOOKUP(Q93,OFFSET(Pairings!$E$2,($B95-1)*gamesPerRound,0,gamesPerRound,3),3,FALSE),VLOOKUP(Q93,OFFSET(Pairings!$D$2,($B95-1)*gamesPerRound,0,gamesPerRound,3),3,FALSE))</f>
        <v>#N/A</v>
      </c>
      <c r="R95" s="77" t="e">
        <f ca="1">SUM(L95:Q95)</f>
        <v>#N/A</v>
      </c>
    </row>
    <row r="96" spans="1:18" x14ac:dyDescent="0.3">
      <c r="B96" s="38">
        <v>3</v>
      </c>
      <c r="C96" s="43" t="str">
        <f t="shared" ca="1" si="77"/>
        <v/>
      </c>
      <c r="D96" s="44" t="str">
        <f t="shared" ca="1" si="77"/>
        <v/>
      </c>
      <c r="E96" s="44" t="str">
        <f t="shared" ca="1" si="77"/>
        <v/>
      </c>
      <c r="F96" s="44" t="str">
        <f t="shared" ca="1" si="77"/>
        <v/>
      </c>
      <c r="G96" s="44" t="str">
        <f t="shared" ca="1" si="77"/>
        <v/>
      </c>
      <c r="H96" s="44" t="str">
        <f t="shared" ca="1" si="77"/>
        <v/>
      </c>
      <c r="I96" s="136">
        <f ca="1">SUM(C96:H96)</f>
        <v>0</v>
      </c>
      <c r="J96" s="41"/>
      <c r="L96" s="80" t="e">
        <f ca="1">IF(ISNA(VLOOKUP(L93,OFFSET(Pairings!$D$2,($B96-1)*gamesPerRound,0,gamesPerRound,3),3,FALSE)),VLOOKUP(L93,OFFSET(Pairings!$E$2,($B96-1)*gamesPerRound,0,gamesPerRound,3),3,FALSE),VLOOKUP(L93,OFFSET(Pairings!$D$2,($B96-1)*gamesPerRound,0,gamesPerRound,3),3,FALSE))</f>
        <v>#N/A</v>
      </c>
      <c r="M96" s="81" t="e">
        <f ca="1">IF(ISNA(VLOOKUP(M93,OFFSET(Pairings!$D$2,($B96-1)*gamesPerRound,0,gamesPerRound,3),3,FALSE)),VLOOKUP(M93,OFFSET(Pairings!$E$2,($B96-1)*gamesPerRound,0,gamesPerRound,3),3,FALSE),VLOOKUP(M93,OFFSET(Pairings!$D$2,($B96-1)*gamesPerRound,0,gamesPerRound,3),3,FALSE))</f>
        <v>#N/A</v>
      </c>
      <c r="N96" s="81" t="e">
        <f ca="1">IF(ISNA(VLOOKUP(N93,OFFSET(Pairings!$D$2,($B96-1)*gamesPerRound,0,gamesPerRound,3),3,FALSE)),VLOOKUP(N93,OFFSET(Pairings!$E$2,($B96-1)*gamesPerRound,0,gamesPerRound,3),3,FALSE),VLOOKUP(N93,OFFSET(Pairings!$D$2,($B96-1)*gamesPerRound,0,gamesPerRound,3),3,FALSE))</f>
        <v>#N/A</v>
      </c>
      <c r="O96" s="81" t="e">
        <f ca="1">IF(ISNA(VLOOKUP(O93,OFFSET(Pairings!$D$2,($B96-1)*gamesPerRound,0,gamesPerRound,3),3,FALSE)),VLOOKUP(O93,OFFSET(Pairings!$E$2,($B96-1)*gamesPerRound,0,gamesPerRound,3),3,FALSE),VLOOKUP(O93,OFFSET(Pairings!$D$2,($B96-1)*gamesPerRound,0,gamesPerRound,3),3,FALSE))</f>
        <v>#N/A</v>
      </c>
      <c r="P96" s="81" t="e">
        <f ca="1">IF(ISNA(VLOOKUP(P93,OFFSET(Pairings!$D$2,($B96-1)*gamesPerRound,0,gamesPerRound,3),3,FALSE)),VLOOKUP(P93,OFFSET(Pairings!$E$2,($B96-1)*gamesPerRound,0,gamesPerRound,3),3,FALSE),VLOOKUP(P93,OFFSET(Pairings!$D$2,($B96-1)*gamesPerRound,0,gamesPerRound,3),3,FALSE))</f>
        <v>#N/A</v>
      </c>
      <c r="Q96" s="81" t="e">
        <f ca="1">IF(ISNA(VLOOKUP(Q93,OFFSET(Pairings!$D$2,($B96-1)*gamesPerRound,0,gamesPerRound,3),3,FALSE)),VLOOKUP(Q93,OFFSET(Pairings!$E$2,($B96-1)*gamesPerRound,0,gamesPerRound,3),3,FALSE),VLOOKUP(Q93,OFFSET(Pairings!$D$2,($B96-1)*gamesPerRound,0,gamesPerRound,3),3,FALSE))</f>
        <v>#N/A</v>
      </c>
      <c r="R96" s="77" t="e">
        <f ca="1">SUM(L96:Q96)</f>
        <v>#N/A</v>
      </c>
    </row>
    <row r="97" spans="1:18" ht="15.5" thickBot="1" x14ac:dyDescent="0.35">
      <c r="B97" s="45" t="s">
        <v>21</v>
      </c>
      <c r="C97" s="46">
        <f t="shared" ref="C97:I97" ca="1" si="78">SUM(C94:C96)</f>
        <v>0</v>
      </c>
      <c r="D97" s="47">
        <f t="shared" ca="1" si="78"/>
        <v>0</v>
      </c>
      <c r="E97" s="47">
        <f t="shared" ca="1" si="78"/>
        <v>0</v>
      </c>
      <c r="F97" s="47">
        <f t="shared" ca="1" si="78"/>
        <v>0</v>
      </c>
      <c r="G97" s="47">
        <f t="shared" ca="1" si="78"/>
        <v>0</v>
      </c>
      <c r="H97" s="47">
        <f t="shared" ca="1" si="78"/>
        <v>0</v>
      </c>
      <c r="I97" s="48">
        <f t="shared" ca="1" si="78"/>
        <v>0</v>
      </c>
      <c r="J97" s="49" t="e">
        <f ca="1">VLOOKUP(A93,OFFSET(Teams!$B$1,1,0,teams,4),4,FALSE)</f>
        <v>#N/A</v>
      </c>
      <c r="L97" s="82" t="e">
        <f t="shared" ref="L97:R97" ca="1" si="79">SUM(L94:L96)</f>
        <v>#N/A</v>
      </c>
      <c r="M97" s="83" t="e">
        <f t="shared" ca="1" si="79"/>
        <v>#N/A</v>
      </c>
      <c r="N97" s="83" t="e">
        <f t="shared" ca="1" si="79"/>
        <v>#N/A</v>
      </c>
      <c r="O97" s="83" t="e">
        <f t="shared" ca="1" si="79"/>
        <v>#N/A</v>
      </c>
      <c r="P97" s="83" t="e">
        <f t="shared" ca="1" si="79"/>
        <v>#N/A</v>
      </c>
      <c r="Q97" s="83" t="e">
        <f t="shared" ca="1" si="79"/>
        <v>#N/A</v>
      </c>
      <c r="R97" s="84" t="e">
        <f t="shared" ca="1" si="79"/>
        <v>#N/A</v>
      </c>
    </row>
    <row r="98" spans="1:18" ht="15.5" thickBot="1" x14ac:dyDescent="0.35"/>
    <row r="99" spans="1:18" x14ac:dyDescent="0.3">
      <c r="A99" s="6" t="s">
        <v>130</v>
      </c>
      <c r="B99" s="10">
        <f>VLOOKUP(A99,TeamLookup,2,FALSE)</f>
        <v>0</v>
      </c>
      <c r="C99" s="34" t="str">
        <f t="shared" ref="C99:H99" si="80">$A99&amp;"."&amp;TEXT(C$1,"00")</f>
        <v>Q.01</v>
      </c>
      <c r="D99" s="35" t="str">
        <f t="shared" si="80"/>
        <v>Q.02</v>
      </c>
      <c r="E99" s="35" t="str">
        <f t="shared" si="80"/>
        <v>Q.03</v>
      </c>
      <c r="F99" s="35" t="str">
        <f t="shared" si="80"/>
        <v>Q.04</v>
      </c>
      <c r="G99" s="35" t="str">
        <f t="shared" si="80"/>
        <v>Q.05</v>
      </c>
      <c r="H99" s="35" t="str">
        <f t="shared" si="80"/>
        <v>Q.06</v>
      </c>
      <c r="I99" s="36" t="s">
        <v>21</v>
      </c>
      <c r="J99" s="37" t="s">
        <v>29</v>
      </c>
      <c r="K99" s="9"/>
      <c r="L99" s="73" t="str">
        <f t="shared" ref="L99:Q99" si="81">$A99&amp;"."&amp;TEXT(L$1,"00")</f>
        <v>Q.01</v>
      </c>
      <c r="M99" s="74" t="str">
        <f t="shared" si="81"/>
        <v>Q.02</v>
      </c>
      <c r="N99" s="74" t="str">
        <f t="shared" si="81"/>
        <v>Q.03</v>
      </c>
      <c r="O99" s="74" t="str">
        <f t="shared" si="81"/>
        <v>Q.04</v>
      </c>
      <c r="P99" s="74" t="str">
        <f t="shared" si="81"/>
        <v>Q.05</v>
      </c>
      <c r="Q99" s="74" t="str">
        <f t="shared" si="81"/>
        <v>Q.06</v>
      </c>
      <c r="R99" s="75" t="s">
        <v>21</v>
      </c>
    </row>
    <row r="100" spans="1:18" x14ac:dyDescent="0.3">
      <c r="B100" s="38">
        <v>1</v>
      </c>
      <c r="C100" s="39" t="str">
        <f t="shared" ref="C100:H102" ca="1" si="82">IF(ISNA(L100),"",L100)</f>
        <v/>
      </c>
      <c r="D100" s="40" t="str">
        <f t="shared" ca="1" si="82"/>
        <v/>
      </c>
      <c r="E100" s="40" t="str">
        <f t="shared" ca="1" si="82"/>
        <v/>
      </c>
      <c r="F100" s="40" t="str">
        <f t="shared" ca="1" si="82"/>
        <v/>
      </c>
      <c r="G100" s="40" t="str">
        <f t="shared" ca="1" si="82"/>
        <v/>
      </c>
      <c r="H100" s="40" t="str">
        <f t="shared" ca="1" si="82"/>
        <v/>
      </c>
      <c r="I100" s="134">
        <f ca="1">SUM(C100:H100)</f>
        <v>0</v>
      </c>
      <c r="J100" s="41"/>
      <c r="L100" s="76" t="e">
        <f ca="1">IF(ISNA(VLOOKUP(L99,OFFSET(Pairings!$D$2,($B100-1)*gamesPerRound,0,gamesPerRound,3),3,FALSE)),VLOOKUP(L99,OFFSET(Pairings!$E$2,($B100-1)*gamesPerRound,0,gamesPerRound,3),3,FALSE),VLOOKUP(L99,OFFSET(Pairings!$D$2,($B100-1)*gamesPerRound,0,gamesPerRound,3),3,FALSE))</f>
        <v>#N/A</v>
      </c>
      <c r="M100" s="76" t="e">
        <f ca="1">IF(ISNA(VLOOKUP(M99,OFFSET(Pairings!$D$2,($B100-1)*gamesPerRound,0,gamesPerRound,3),3,FALSE)),VLOOKUP(M99,OFFSET(Pairings!$E$2,($B100-1)*gamesPerRound,0,gamesPerRound,3),3,FALSE),VLOOKUP(M99,OFFSET(Pairings!$D$2,($B100-1)*gamesPerRound,0,gamesPerRound,3),3,FALSE))</f>
        <v>#N/A</v>
      </c>
      <c r="N100" s="76" t="e">
        <f ca="1">IF(ISNA(VLOOKUP(N99,OFFSET(Pairings!$D$2,($B100-1)*gamesPerRound,0,gamesPerRound,3),3,FALSE)),VLOOKUP(N99,OFFSET(Pairings!$E$2,($B100-1)*gamesPerRound,0,gamesPerRound,3),3,FALSE),VLOOKUP(N99,OFFSET(Pairings!$D$2,($B100-1)*gamesPerRound,0,gamesPerRound,3),3,FALSE))</f>
        <v>#N/A</v>
      </c>
      <c r="O100" s="76" t="e">
        <f ca="1">IF(ISNA(VLOOKUP(O99,OFFSET(Pairings!$D$2,($B100-1)*gamesPerRound,0,gamesPerRound,3),3,FALSE)),VLOOKUP(O99,OFFSET(Pairings!$E$2,($B100-1)*gamesPerRound,0,gamesPerRound,3),3,FALSE),VLOOKUP(O99,OFFSET(Pairings!$D$2,($B100-1)*gamesPerRound,0,gamesPerRound,3),3,FALSE))</f>
        <v>#N/A</v>
      </c>
      <c r="P100" s="76" t="e">
        <f ca="1">IF(ISNA(VLOOKUP(P99,OFFSET(Pairings!$D$2,($B100-1)*gamesPerRound,0,gamesPerRound,3),3,FALSE)),VLOOKUP(P99,OFFSET(Pairings!$E$2,($B100-1)*gamesPerRound,0,gamesPerRound,3),3,FALSE),VLOOKUP(P99,OFFSET(Pairings!$D$2,($B100-1)*gamesPerRound,0,gamesPerRound,3),3,FALSE))</f>
        <v>#N/A</v>
      </c>
      <c r="Q100" s="76" t="e">
        <f ca="1">IF(ISNA(VLOOKUP(Q99,OFFSET(Pairings!$D$2,($B100-1)*gamesPerRound,0,gamesPerRound,3),3,FALSE)),VLOOKUP(Q99,OFFSET(Pairings!$E$2,($B100-1)*gamesPerRound,0,gamesPerRound,3),3,FALSE),VLOOKUP(Q99,OFFSET(Pairings!$D$2,($B100-1)*gamesPerRound,0,gamesPerRound,3),3,FALSE))</f>
        <v>#N/A</v>
      </c>
      <c r="R100" s="77" t="e">
        <f ca="1">SUM(L100:Q100)</f>
        <v>#N/A</v>
      </c>
    </row>
    <row r="101" spans="1:18" x14ac:dyDescent="0.3">
      <c r="B101" s="38">
        <v>2</v>
      </c>
      <c r="C101" s="42" t="str">
        <f t="shared" ca="1" si="82"/>
        <v/>
      </c>
      <c r="D101" s="29" t="str">
        <f t="shared" ca="1" si="82"/>
        <v/>
      </c>
      <c r="E101" s="29" t="str">
        <f t="shared" ca="1" si="82"/>
        <v/>
      </c>
      <c r="F101" s="29" t="str">
        <f t="shared" ca="1" si="82"/>
        <v/>
      </c>
      <c r="G101" s="29" t="str">
        <f t="shared" ca="1" si="82"/>
        <v/>
      </c>
      <c r="H101" s="29" t="str">
        <f t="shared" ca="1" si="82"/>
        <v/>
      </c>
      <c r="I101" s="135">
        <f ca="1">SUM(C101:H101)</f>
        <v>0</v>
      </c>
      <c r="J101" s="41"/>
      <c r="L101" s="78" t="e">
        <f ca="1">IF(ISNA(VLOOKUP(L99,OFFSET(Pairings!$D$2,($B101-1)*gamesPerRound,0,gamesPerRound,3),3,FALSE)),VLOOKUP(L99,OFFSET(Pairings!$E$2,($B101-1)*gamesPerRound,0,gamesPerRound,3),3,FALSE),VLOOKUP(L99,OFFSET(Pairings!$D$2,($B101-1)*gamesPerRound,0,gamesPerRound,3),3,FALSE))</f>
        <v>#N/A</v>
      </c>
      <c r="M101" s="79" t="e">
        <f ca="1">IF(ISNA(VLOOKUP(M99,OFFSET(Pairings!$D$2,($B101-1)*gamesPerRound,0,gamesPerRound,3),3,FALSE)),VLOOKUP(M99,OFFSET(Pairings!$E$2,($B101-1)*gamesPerRound,0,gamesPerRound,3),3,FALSE),VLOOKUP(M99,OFFSET(Pairings!$D$2,($B101-1)*gamesPerRound,0,gamesPerRound,3),3,FALSE))</f>
        <v>#N/A</v>
      </c>
      <c r="N101" s="79" t="e">
        <f ca="1">IF(ISNA(VLOOKUP(N99,OFFSET(Pairings!$D$2,($B101-1)*gamesPerRound,0,gamesPerRound,3),3,FALSE)),VLOOKUP(N99,OFFSET(Pairings!$E$2,($B101-1)*gamesPerRound,0,gamesPerRound,3),3,FALSE),VLOOKUP(N99,OFFSET(Pairings!$D$2,($B101-1)*gamesPerRound,0,gamesPerRound,3),3,FALSE))</f>
        <v>#N/A</v>
      </c>
      <c r="O101" s="79" t="e">
        <f ca="1">IF(ISNA(VLOOKUP(O99,OFFSET(Pairings!$D$2,($B101-1)*gamesPerRound,0,gamesPerRound,3),3,FALSE)),VLOOKUP(O99,OFFSET(Pairings!$E$2,($B101-1)*gamesPerRound,0,gamesPerRound,3),3,FALSE),VLOOKUP(O99,OFFSET(Pairings!$D$2,($B101-1)*gamesPerRound,0,gamesPerRound,3),3,FALSE))</f>
        <v>#N/A</v>
      </c>
      <c r="P101" s="79" t="e">
        <f ca="1">IF(ISNA(VLOOKUP(P99,OFFSET(Pairings!$D$2,($B101-1)*gamesPerRound,0,gamesPerRound,3),3,FALSE)),VLOOKUP(P99,OFFSET(Pairings!$E$2,($B101-1)*gamesPerRound,0,gamesPerRound,3),3,FALSE),VLOOKUP(P99,OFFSET(Pairings!$D$2,($B101-1)*gamesPerRound,0,gamesPerRound,3),3,FALSE))</f>
        <v>#N/A</v>
      </c>
      <c r="Q101" s="79" t="e">
        <f ca="1">IF(ISNA(VLOOKUP(Q99,OFFSET(Pairings!$D$2,($B101-1)*gamesPerRound,0,gamesPerRound,3),3,FALSE)),VLOOKUP(Q99,OFFSET(Pairings!$E$2,($B101-1)*gamesPerRound,0,gamesPerRound,3),3,FALSE),VLOOKUP(Q99,OFFSET(Pairings!$D$2,($B101-1)*gamesPerRound,0,gamesPerRound,3),3,FALSE))</f>
        <v>#N/A</v>
      </c>
      <c r="R101" s="77" t="e">
        <f ca="1">SUM(L101:Q101)</f>
        <v>#N/A</v>
      </c>
    </row>
    <row r="102" spans="1:18" x14ac:dyDescent="0.3">
      <c r="B102" s="38">
        <v>3</v>
      </c>
      <c r="C102" s="43" t="str">
        <f t="shared" ca="1" si="82"/>
        <v/>
      </c>
      <c r="D102" s="44" t="str">
        <f t="shared" ca="1" si="82"/>
        <v/>
      </c>
      <c r="E102" s="44" t="str">
        <f t="shared" ca="1" si="82"/>
        <v/>
      </c>
      <c r="F102" s="44" t="str">
        <f t="shared" ca="1" si="82"/>
        <v/>
      </c>
      <c r="G102" s="44" t="str">
        <f t="shared" ca="1" si="82"/>
        <v/>
      </c>
      <c r="H102" s="44" t="str">
        <f t="shared" ca="1" si="82"/>
        <v/>
      </c>
      <c r="I102" s="136">
        <f ca="1">SUM(C102:H102)</f>
        <v>0</v>
      </c>
      <c r="J102" s="41"/>
      <c r="L102" s="80" t="e">
        <f ca="1">IF(ISNA(VLOOKUP(L99,OFFSET(Pairings!$D$2,($B102-1)*gamesPerRound,0,gamesPerRound,3),3,FALSE)),VLOOKUP(L99,OFFSET(Pairings!$E$2,($B102-1)*gamesPerRound,0,gamesPerRound,3),3,FALSE),VLOOKUP(L99,OFFSET(Pairings!$D$2,($B102-1)*gamesPerRound,0,gamesPerRound,3),3,FALSE))</f>
        <v>#N/A</v>
      </c>
      <c r="M102" s="81" t="e">
        <f ca="1">IF(ISNA(VLOOKUP(M99,OFFSET(Pairings!$D$2,($B102-1)*gamesPerRound,0,gamesPerRound,3),3,FALSE)),VLOOKUP(M99,OFFSET(Pairings!$E$2,($B102-1)*gamesPerRound,0,gamesPerRound,3),3,FALSE),VLOOKUP(M99,OFFSET(Pairings!$D$2,($B102-1)*gamesPerRound,0,gamesPerRound,3),3,FALSE))</f>
        <v>#N/A</v>
      </c>
      <c r="N102" s="81" t="e">
        <f ca="1">IF(ISNA(VLOOKUP(N99,OFFSET(Pairings!$D$2,($B102-1)*gamesPerRound,0,gamesPerRound,3),3,FALSE)),VLOOKUP(N99,OFFSET(Pairings!$E$2,($B102-1)*gamesPerRound,0,gamesPerRound,3),3,FALSE),VLOOKUP(N99,OFFSET(Pairings!$D$2,($B102-1)*gamesPerRound,0,gamesPerRound,3),3,FALSE))</f>
        <v>#N/A</v>
      </c>
      <c r="O102" s="81" t="e">
        <f ca="1">IF(ISNA(VLOOKUP(O99,OFFSET(Pairings!$D$2,($B102-1)*gamesPerRound,0,gamesPerRound,3),3,FALSE)),VLOOKUP(O99,OFFSET(Pairings!$E$2,($B102-1)*gamesPerRound,0,gamesPerRound,3),3,FALSE),VLOOKUP(O99,OFFSET(Pairings!$D$2,($B102-1)*gamesPerRound,0,gamesPerRound,3),3,FALSE))</f>
        <v>#N/A</v>
      </c>
      <c r="P102" s="81" t="e">
        <f ca="1">IF(ISNA(VLOOKUP(P99,OFFSET(Pairings!$D$2,($B102-1)*gamesPerRound,0,gamesPerRound,3),3,FALSE)),VLOOKUP(P99,OFFSET(Pairings!$E$2,($B102-1)*gamesPerRound,0,gamesPerRound,3),3,FALSE),VLOOKUP(P99,OFFSET(Pairings!$D$2,($B102-1)*gamesPerRound,0,gamesPerRound,3),3,FALSE))</f>
        <v>#N/A</v>
      </c>
      <c r="Q102" s="81" t="e">
        <f ca="1">IF(ISNA(VLOOKUP(Q99,OFFSET(Pairings!$D$2,($B102-1)*gamesPerRound,0,gamesPerRound,3),3,FALSE)),VLOOKUP(Q99,OFFSET(Pairings!$E$2,($B102-1)*gamesPerRound,0,gamesPerRound,3),3,FALSE),VLOOKUP(Q99,OFFSET(Pairings!$D$2,($B102-1)*gamesPerRound,0,gamesPerRound,3),3,FALSE))</f>
        <v>#N/A</v>
      </c>
      <c r="R102" s="77" t="e">
        <f ca="1">SUM(L102:Q102)</f>
        <v>#N/A</v>
      </c>
    </row>
    <row r="103" spans="1:18" ht="15.5" thickBot="1" x14ac:dyDescent="0.35">
      <c r="B103" s="45" t="s">
        <v>21</v>
      </c>
      <c r="C103" s="46">
        <f t="shared" ref="C103:I103" ca="1" si="83">SUM(C100:C102)</f>
        <v>0</v>
      </c>
      <c r="D103" s="47">
        <f t="shared" ca="1" si="83"/>
        <v>0</v>
      </c>
      <c r="E103" s="47">
        <f t="shared" ca="1" si="83"/>
        <v>0</v>
      </c>
      <c r="F103" s="47">
        <f t="shared" ca="1" si="83"/>
        <v>0</v>
      </c>
      <c r="G103" s="47">
        <f t="shared" ca="1" si="83"/>
        <v>0</v>
      </c>
      <c r="H103" s="47">
        <f t="shared" ca="1" si="83"/>
        <v>0</v>
      </c>
      <c r="I103" s="48">
        <f t="shared" ca="1" si="83"/>
        <v>0</v>
      </c>
      <c r="J103" s="49" t="e">
        <f ca="1">VLOOKUP(A99,OFFSET(Teams!$B$1,1,0,teams,4),4,FALSE)</f>
        <v>#N/A</v>
      </c>
      <c r="L103" s="82" t="e">
        <f t="shared" ref="L103:R103" ca="1" si="84">SUM(L100:L102)</f>
        <v>#N/A</v>
      </c>
      <c r="M103" s="83" t="e">
        <f t="shared" ca="1" si="84"/>
        <v>#N/A</v>
      </c>
      <c r="N103" s="83" t="e">
        <f t="shared" ca="1" si="84"/>
        <v>#N/A</v>
      </c>
      <c r="O103" s="83" t="e">
        <f t="shared" ca="1" si="84"/>
        <v>#N/A</v>
      </c>
      <c r="P103" s="83" t="e">
        <f t="shared" ca="1" si="84"/>
        <v>#N/A</v>
      </c>
      <c r="Q103" s="83" t="e">
        <f t="shared" ca="1" si="84"/>
        <v>#N/A</v>
      </c>
      <c r="R103" s="84" t="e">
        <f t="shared" ca="1" si="84"/>
        <v>#N/A</v>
      </c>
    </row>
    <row r="104" spans="1:18" ht="15.5" thickBot="1" x14ac:dyDescent="0.35"/>
    <row r="105" spans="1:18" x14ac:dyDescent="0.3">
      <c r="A105" s="6" t="s">
        <v>131</v>
      </c>
      <c r="B105" s="10">
        <f>VLOOKUP(A105,TeamLookup,2,FALSE)</f>
        <v>0</v>
      </c>
      <c r="C105" s="34" t="str">
        <f t="shared" ref="C105:H105" si="85">$A105&amp;"."&amp;TEXT(C$1,"00")</f>
        <v>R.01</v>
      </c>
      <c r="D105" s="35" t="str">
        <f t="shared" si="85"/>
        <v>R.02</v>
      </c>
      <c r="E105" s="35" t="str">
        <f t="shared" si="85"/>
        <v>R.03</v>
      </c>
      <c r="F105" s="35" t="str">
        <f t="shared" si="85"/>
        <v>R.04</v>
      </c>
      <c r="G105" s="35" t="str">
        <f t="shared" si="85"/>
        <v>R.05</v>
      </c>
      <c r="H105" s="35" t="str">
        <f t="shared" si="85"/>
        <v>R.06</v>
      </c>
      <c r="I105" s="36" t="s">
        <v>21</v>
      </c>
      <c r="J105" s="37" t="s">
        <v>29</v>
      </c>
      <c r="K105" s="9"/>
      <c r="L105" s="73" t="str">
        <f t="shared" ref="L105:Q105" si="86">$A105&amp;"."&amp;TEXT(L$1,"00")</f>
        <v>R.01</v>
      </c>
      <c r="M105" s="74" t="str">
        <f t="shared" si="86"/>
        <v>R.02</v>
      </c>
      <c r="N105" s="74" t="str">
        <f t="shared" si="86"/>
        <v>R.03</v>
      </c>
      <c r="O105" s="74" t="str">
        <f t="shared" si="86"/>
        <v>R.04</v>
      </c>
      <c r="P105" s="74" t="str">
        <f t="shared" si="86"/>
        <v>R.05</v>
      </c>
      <c r="Q105" s="74" t="str">
        <f t="shared" si="86"/>
        <v>R.06</v>
      </c>
      <c r="R105" s="75" t="s">
        <v>21</v>
      </c>
    </row>
    <row r="106" spans="1:18" x14ac:dyDescent="0.3">
      <c r="B106" s="38">
        <v>1</v>
      </c>
      <c r="C106" s="39" t="str">
        <f t="shared" ref="C106:H108" ca="1" si="87">IF(ISNA(L106),"",L106)</f>
        <v/>
      </c>
      <c r="D106" s="40" t="str">
        <f t="shared" ca="1" si="87"/>
        <v/>
      </c>
      <c r="E106" s="40" t="str">
        <f t="shared" ca="1" si="87"/>
        <v/>
      </c>
      <c r="F106" s="40" t="str">
        <f t="shared" ca="1" si="87"/>
        <v/>
      </c>
      <c r="G106" s="40" t="str">
        <f t="shared" ca="1" si="87"/>
        <v/>
      </c>
      <c r="H106" s="40" t="str">
        <f t="shared" ca="1" si="87"/>
        <v/>
      </c>
      <c r="I106" s="134">
        <f ca="1">SUM(C106:H106)</f>
        <v>0</v>
      </c>
      <c r="J106" s="41"/>
      <c r="L106" s="76" t="e">
        <f ca="1">IF(ISNA(VLOOKUP(L105,OFFSET(Pairings!$D$2,($B106-1)*gamesPerRound,0,gamesPerRound,3),3,FALSE)),VLOOKUP(L105,OFFSET(Pairings!$E$2,($B106-1)*gamesPerRound,0,gamesPerRound,3),3,FALSE),VLOOKUP(L105,OFFSET(Pairings!$D$2,($B106-1)*gamesPerRound,0,gamesPerRound,3),3,FALSE))</f>
        <v>#N/A</v>
      </c>
      <c r="M106" s="76" t="e">
        <f ca="1">IF(ISNA(VLOOKUP(M105,OFFSET(Pairings!$D$2,($B106-1)*gamesPerRound,0,gamesPerRound,3),3,FALSE)),VLOOKUP(M105,OFFSET(Pairings!$E$2,($B106-1)*gamesPerRound,0,gamesPerRound,3),3,FALSE),VLOOKUP(M105,OFFSET(Pairings!$D$2,($B106-1)*gamesPerRound,0,gamesPerRound,3),3,FALSE))</f>
        <v>#N/A</v>
      </c>
      <c r="N106" s="76" t="e">
        <f ca="1">IF(ISNA(VLOOKUP(N105,OFFSET(Pairings!$D$2,($B106-1)*gamesPerRound,0,gamesPerRound,3),3,FALSE)),VLOOKUP(N105,OFFSET(Pairings!$E$2,($B106-1)*gamesPerRound,0,gamesPerRound,3),3,FALSE),VLOOKUP(N105,OFFSET(Pairings!$D$2,($B106-1)*gamesPerRound,0,gamesPerRound,3),3,FALSE))</f>
        <v>#N/A</v>
      </c>
      <c r="O106" s="76" t="e">
        <f ca="1">IF(ISNA(VLOOKUP(O105,OFFSET(Pairings!$D$2,($B106-1)*gamesPerRound,0,gamesPerRound,3),3,FALSE)),VLOOKUP(O105,OFFSET(Pairings!$E$2,($B106-1)*gamesPerRound,0,gamesPerRound,3),3,FALSE),VLOOKUP(O105,OFFSET(Pairings!$D$2,($B106-1)*gamesPerRound,0,gamesPerRound,3),3,FALSE))</f>
        <v>#N/A</v>
      </c>
      <c r="P106" s="76" t="e">
        <f ca="1">IF(ISNA(VLOOKUP(P105,OFFSET(Pairings!$D$2,($B106-1)*gamesPerRound,0,gamesPerRound,3),3,FALSE)),VLOOKUP(P105,OFFSET(Pairings!$E$2,($B106-1)*gamesPerRound,0,gamesPerRound,3),3,FALSE),VLOOKUP(P105,OFFSET(Pairings!$D$2,($B106-1)*gamesPerRound,0,gamesPerRound,3),3,FALSE))</f>
        <v>#N/A</v>
      </c>
      <c r="Q106" s="76" t="e">
        <f ca="1">IF(ISNA(VLOOKUP(Q105,OFFSET(Pairings!$D$2,($B106-1)*gamesPerRound,0,gamesPerRound,3),3,FALSE)),VLOOKUP(Q105,OFFSET(Pairings!$E$2,($B106-1)*gamesPerRound,0,gamesPerRound,3),3,FALSE),VLOOKUP(Q105,OFFSET(Pairings!$D$2,($B106-1)*gamesPerRound,0,gamesPerRound,3),3,FALSE))</f>
        <v>#N/A</v>
      </c>
      <c r="R106" s="77" t="e">
        <f ca="1">SUM(L106:Q106)</f>
        <v>#N/A</v>
      </c>
    </row>
    <row r="107" spans="1:18" x14ac:dyDescent="0.3">
      <c r="B107" s="38">
        <v>2</v>
      </c>
      <c r="C107" s="42" t="str">
        <f t="shared" ca="1" si="87"/>
        <v/>
      </c>
      <c r="D107" s="29" t="str">
        <f t="shared" ca="1" si="87"/>
        <v/>
      </c>
      <c r="E107" s="29" t="str">
        <f t="shared" ca="1" si="87"/>
        <v/>
      </c>
      <c r="F107" s="29" t="str">
        <f t="shared" ca="1" si="87"/>
        <v/>
      </c>
      <c r="G107" s="29" t="str">
        <f t="shared" ca="1" si="87"/>
        <v/>
      </c>
      <c r="H107" s="29" t="str">
        <f t="shared" ca="1" si="87"/>
        <v/>
      </c>
      <c r="I107" s="135">
        <f ca="1">SUM(C107:H107)</f>
        <v>0</v>
      </c>
      <c r="J107" s="41"/>
      <c r="L107" s="78" t="e">
        <f ca="1">IF(ISNA(VLOOKUP(L105,OFFSET(Pairings!$D$2,($B107-1)*gamesPerRound,0,gamesPerRound,3),3,FALSE)),VLOOKUP(L105,OFFSET(Pairings!$E$2,($B107-1)*gamesPerRound,0,gamesPerRound,3),3,FALSE),VLOOKUP(L105,OFFSET(Pairings!$D$2,($B107-1)*gamesPerRound,0,gamesPerRound,3),3,FALSE))</f>
        <v>#N/A</v>
      </c>
      <c r="M107" s="79" t="e">
        <f ca="1">IF(ISNA(VLOOKUP(M105,OFFSET(Pairings!$D$2,($B107-1)*gamesPerRound,0,gamesPerRound,3),3,FALSE)),VLOOKUP(M105,OFFSET(Pairings!$E$2,($B107-1)*gamesPerRound,0,gamesPerRound,3),3,FALSE),VLOOKUP(M105,OFFSET(Pairings!$D$2,($B107-1)*gamesPerRound,0,gamesPerRound,3),3,FALSE))</f>
        <v>#N/A</v>
      </c>
      <c r="N107" s="79" t="e">
        <f ca="1">IF(ISNA(VLOOKUP(N105,OFFSET(Pairings!$D$2,($B107-1)*gamesPerRound,0,gamesPerRound,3),3,FALSE)),VLOOKUP(N105,OFFSET(Pairings!$E$2,($B107-1)*gamesPerRound,0,gamesPerRound,3),3,FALSE),VLOOKUP(N105,OFFSET(Pairings!$D$2,($B107-1)*gamesPerRound,0,gamesPerRound,3),3,FALSE))</f>
        <v>#N/A</v>
      </c>
      <c r="O107" s="79" t="e">
        <f ca="1">IF(ISNA(VLOOKUP(O105,OFFSET(Pairings!$D$2,($B107-1)*gamesPerRound,0,gamesPerRound,3),3,FALSE)),VLOOKUP(O105,OFFSET(Pairings!$E$2,($B107-1)*gamesPerRound,0,gamesPerRound,3),3,FALSE),VLOOKUP(O105,OFFSET(Pairings!$D$2,($B107-1)*gamesPerRound,0,gamesPerRound,3),3,FALSE))</f>
        <v>#N/A</v>
      </c>
      <c r="P107" s="79" t="e">
        <f ca="1">IF(ISNA(VLOOKUP(P105,OFFSET(Pairings!$D$2,($B107-1)*gamesPerRound,0,gamesPerRound,3),3,FALSE)),VLOOKUP(P105,OFFSET(Pairings!$E$2,($B107-1)*gamesPerRound,0,gamesPerRound,3),3,FALSE),VLOOKUP(P105,OFFSET(Pairings!$D$2,($B107-1)*gamesPerRound,0,gamesPerRound,3),3,FALSE))</f>
        <v>#N/A</v>
      </c>
      <c r="Q107" s="79" t="e">
        <f ca="1">IF(ISNA(VLOOKUP(Q105,OFFSET(Pairings!$D$2,($B107-1)*gamesPerRound,0,gamesPerRound,3),3,FALSE)),VLOOKUP(Q105,OFFSET(Pairings!$E$2,($B107-1)*gamesPerRound,0,gamesPerRound,3),3,FALSE),VLOOKUP(Q105,OFFSET(Pairings!$D$2,($B107-1)*gamesPerRound,0,gamesPerRound,3),3,FALSE))</f>
        <v>#N/A</v>
      </c>
      <c r="R107" s="77" t="e">
        <f ca="1">SUM(L107:Q107)</f>
        <v>#N/A</v>
      </c>
    </row>
    <row r="108" spans="1:18" x14ac:dyDescent="0.3">
      <c r="B108" s="38">
        <v>3</v>
      </c>
      <c r="C108" s="43" t="str">
        <f t="shared" ca="1" si="87"/>
        <v/>
      </c>
      <c r="D108" s="44" t="str">
        <f t="shared" ca="1" si="87"/>
        <v/>
      </c>
      <c r="E108" s="44" t="str">
        <f t="shared" ca="1" si="87"/>
        <v/>
      </c>
      <c r="F108" s="44" t="str">
        <f t="shared" ca="1" si="87"/>
        <v/>
      </c>
      <c r="G108" s="44" t="str">
        <f t="shared" ca="1" si="87"/>
        <v/>
      </c>
      <c r="H108" s="44" t="str">
        <f t="shared" ca="1" si="87"/>
        <v/>
      </c>
      <c r="I108" s="136">
        <f ca="1">SUM(C108:H108)</f>
        <v>0</v>
      </c>
      <c r="J108" s="41"/>
      <c r="L108" s="80" t="e">
        <f ca="1">IF(ISNA(VLOOKUP(L105,OFFSET(Pairings!$D$2,($B108-1)*gamesPerRound,0,gamesPerRound,3),3,FALSE)),VLOOKUP(L105,OFFSET(Pairings!$E$2,($B108-1)*gamesPerRound,0,gamesPerRound,3),3,FALSE),VLOOKUP(L105,OFFSET(Pairings!$D$2,($B108-1)*gamesPerRound,0,gamesPerRound,3),3,FALSE))</f>
        <v>#N/A</v>
      </c>
      <c r="M108" s="81" t="e">
        <f ca="1">IF(ISNA(VLOOKUP(M105,OFFSET(Pairings!$D$2,($B108-1)*gamesPerRound,0,gamesPerRound,3),3,FALSE)),VLOOKUP(M105,OFFSET(Pairings!$E$2,($B108-1)*gamesPerRound,0,gamesPerRound,3),3,FALSE),VLOOKUP(M105,OFFSET(Pairings!$D$2,($B108-1)*gamesPerRound,0,gamesPerRound,3),3,FALSE))</f>
        <v>#N/A</v>
      </c>
      <c r="N108" s="81" t="e">
        <f ca="1">IF(ISNA(VLOOKUP(N105,OFFSET(Pairings!$D$2,($B108-1)*gamesPerRound,0,gamesPerRound,3),3,FALSE)),VLOOKUP(N105,OFFSET(Pairings!$E$2,($B108-1)*gamesPerRound,0,gamesPerRound,3),3,FALSE),VLOOKUP(N105,OFFSET(Pairings!$D$2,($B108-1)*gamesPerRound,0,gamesPerRound,3),3,FALSE))</f>
        <v>#N/A</v>
      </c>
      <c r="O108" s="81" t="e">
        <f ca="1">IF(ISNA(VLOOKUP(O105,OFFSET(Pairings!$D$2,($B108-1)*gamesPerRound,0,gamesPerRound,3),3,FALSE)),VLOOKUP(O105,OFFSET(Pairings!$E$2,($B108-1)*gamesPerRound,0,gamesPerRound,3),3,FALSE),VLOOKUP(O105,OFFSET(Pairings!$D$2,($B108-1)*gamesPerRound,0,gamesPerRound,3),3,FALSE))</f>
        <v>#N/A</v>
      </c>
      <c r="P108" s="81" t="e">
        <f ca="1">IF(ISNA(VLOOKUP(P105,OFFSET(Pairings!$D$2,($B108-1)*gamesPerRound,0,gamesPerRound,3),3,FALSE)),VLOOKUP(P105,OFFSET(Pairings!$E$2,($B108-1)*gamesPerRound,0,gamesPerRound,3),3,FALSE),VLOOKUP(P105,OFFSET(Pairings!$D$2,($B108-1)*gamesPerRound,0,gamesPerRound,3),3,FALSE))</f>
        <v>#N/A</v>
      </c>
      <c r="Q108" s="81" t="e">
        <f ca="1">IF(ISNA(VLOOKUP(Q105,OFFSET(Pairings!$D$2,($B108-1)*gamesPerRound,0,gamesPerRound,3),3,FALSE)),VLOOKUP(Q105,OFFSET(Pairings!$E$2,($B108-1)*gamesPerRound,0,gamesPerRound,3),3,FALSE),VLOOKUP(Q105,OFFSET(Pairings!$D$2,($B108-1)*gamesPerRound,0,gamesPerRound,3),3,FALSE))</f>
        <v>#N/A</v>
      </c>
      <c r="R108" s="77" t="e">
        <f ca="1">SUM(L108:Q108)</f>
        <v>#N/A</v>
      </c>
    </row>
    <row r="109" spans="1:18" ht="15.5" thickBot="1" x14ac:dyDescent="0.35">
      <c r="B109" s="45" t="s">
        <v>21</v>
      </c>
      <c r="C109" s="46">
        <f t="shared" ref="C109:I109" ca="1" si="88">SUM(C106:C108)</f>
        <v>0</v>
      </c>
      <c r="D109" s="47">
        <f t="shared" ca="1" si="88"/>
        <v>0</v>
      </c>
      <c r="E109" s="47">
        <f t="shared" ca="1" si="88"/>
        <v>0</v>
      </c>
      <c r="F109" s="47">
        <f t="shared" ca="1" si="88"/>
        <v>0</v>
      </c>
      <c r="G109" s="47">
        <f t="shared" ca="1" si="88"/>
        <v>0</v>
      </c>
      <c r="H109" s="47">
        <f t="shared" ca="1" si="88"/>
        <v>0</v>
      </c>
      <c r="I109" s="48">
        <f t="shared" ca="1" si="88"/>
        <v>0</v>
      </c>
      <c r="J109" s="49" t="e">
        <f ca="1">VLOOKUP(A105,OFFSET(Teams!$B$1,1,0,teams,4),4,FALSE)</f>
        <v>#N/A</v>
      </c>
      <c r="L109" s="82" t="e">
        <f t="shared" ref="L109:R109" ca="1" si="89">SUM(L106:L108)</f>
        <v>#N/A</v>
      </c>
      <c r="M109" s="83" t="e">
        <f t="shared" ca="1" si="89"/>
        <v>#N/A</v>
      </c>
      <c r="N109" s="83" t="e">
        <f t="shared" ca="1" si="89"/>
        <v>#N/A</v>
      </c>
      <c r="O109" s="83" t="e">
        <f t="shared" ca="1" si="89"/>
        <v>#N/A</v>
      </c>
      <c r="P109" s="83" t="e">
        <f t="shared" ca="1" si="89"/>
        <v>#N/A</v>
      </c>
      <c r="Q109" s="83" t="e">
        <f t="shared" ca="1" si="89"/>
        <v>#N/A</v>
      </c>
      <c r="R109" s="84" t="e">
        <f t="shared" ca="1" si="89"/>
        <v>#N/A</v>
      </c>
    </row>
    <row r="110" spans="1:18" ht="15.5" thickBot="1" x14ac:dyDescent="0.35"/>
    <row r="111" spans="1:18" x14ac:dyDescent="0.3">
      <c r="A111" s="6" t="s">
        <v>132</v>
      </c>
      <c r="B111" s="10">
        <f>VLOOKUP(A111,TeamLookup,2,FALSE)</f>
        <v>0</v>
      </c>
      <c r="C111" s="34" t="str">
        <f t="shared" ref="C111:H111" si="90">$A111&amp;"."&amp;TEXT(C$1,"00")</f>
        <v>S.01</v>
      </c>
      <c r="D111" s="35" t="str">
        <f t="shared" si="90"/>
        <v>S.02</v>
      </c>
      <c r="E111" s="35" t="str">
        <f t="shared" si="90"/>
        <v>S.03</v>
      </c>
      <c r="F111" s="35" t="str">
        <f t="shared" si="90"/>
        <v>S.04</v>
      </c>
      <c r="G111" s="35" t="str">
        <f t="shared" si="90"/>
        <v>S.05</v>
      </c>
      <c r="H111" s="35" t="str">
        <f t="shared" si="90"/>
        <v>S.06</v>
      </c>
      <c r="I111" s="36" t="s">
        <v>21</v>
      </c>
      <c r="J111" s="37" t="s">
        <v>29</v>
      </c>
      <c r="K111" s="9"/>
      <c r="L111" s="73" t="str">
        <f t="shared" ref="L111:Q111" si="91">$A111&amp;"."&amp;TEXT(L$1,"00")</f>
        <v>S.01</v>
      </c>
      <c r="M111" s="74" t="str">
        <f t="shared" si="91"/>
        <v>S.02</v>
      </c>
      <c r="N111" s="74" t="str">
        <f t="shared" si="91"/>
        <v>S.03</v>
      </c>
      <c r="O111" s="74" t="str">
        <f t="shared" si="91"/>
        <v>S.04</v>
      </c>
      <c r="P111" s="74" t="str">
        <f t="shared" si="91"/>
        <v>S.05</v>
      </c>
      <c r="Q111" s="74" t="str">
        <f t="shared" si="91"/>
        <v>S.06</v>
      </c>
      <c r="R111" s="75" t="s">
        <v>21</v>
      </c>
    </row>
    <row r="112" spans="1:18" x14ac:dyDescent="0.3">
      <c r="B112" s="38">
        <v>1</v>
      </c>
      <c r="C112" s="39" t="str">
        <f t="shared" ref="C112:H114" ca="1" si="92">IF(ISNA(L112),"",L112)</f>
        <v/>
      </c>
      <c r="D112" s="40" t="str">
        <f t="shared" ca="1" si="92"/>
        <v/>
      </c>
      <c r="E112" s="40" t="str">
        <f t="shared" ca="1" si="92"/>
        <v/>
      </c>
      <c r="F112" s="40" t="str">
        <f t="shared" ca="1" si="92"/>
        <v/>
      </c>
      <c r="G112" s="40" t="str">
        <f t="shared" ca="1" si="92"/>
        <v/>
      </c>
      <c r="H112" s="40" t="str">
        <f t="shared" ca="1" si="92"/>
        <v/>
      </c>
      <c r="I112" s="134">
        <f ca="1">SUM(C112:H112)</f>
        <v>0</v>
      </c>
      <c r="J112" s="41"/>
      <c r="L112" s="76" t="e">
        <f ca="1">IF(ISNA(VLOOKUP(L111,OFFSET(Pairings!$D$2,($B112-1)*gamesPerRound,0,gamesPerRound,3),3,FALSE)),VLOOKUP(L111,OFFSET(Pairings!$E$2,($B112-1)*gamesPerRound,0,gamesPerRound,3),3,FALSE),VLOOKUP(L111,OFFSET(Pairings!$D$2,($B112-1)*gamesPerRound,0,gamesPerRound,3),3,FALSE))</f>
        <v>#N/A</v>
      </c>
      <c r="M112" s="76" t="e">
        <f ca="1">IF(ISNA(VLOOKUP(M111,OFFSET(Pairings!$D$2,($B112-1)*gamesPerRound,0,gamesPerRound,3),3,FALSE)),VLOOKUP(M111,OFFSET(Pairings!$E$2,($B112-1)*gamesPerRound,0,gamesPerRound,3),3,FALSE),VLOOKUP(M111,OFFSET(Pairings!$D$2,($B112-1)*gamesPerRound,0,gamesPerRound,3),3,FALSE))</f>
        <v>#N/A</v>
      </c>
      <c r="N112" s="76" t="e">
        <f ca="1">IF(ISNA(VLOOKUP(N111,OFFSET(Pairings!$D$2,($B112-1)*gamesPerRound,0,gamesPerRound,3),3,FALSE)),VLOOKUP(N111,OFFSET(Pairings!$E$2,($B112-1)*gamesPerRound,0,gamesPerRound,3),3,FALSE),VLOOKUP(N111,OFFSET(Pairings!$D$2,($B112-1)*gamesPerRound,0,gamesPerRound,3),3,FALSE))</f>
        <v>#N/A</v>
      </c>
      <c r="O112" s="76" t="e">
        <f ca="1">IF(ISNA(VLOOKUP(O111,OFFSET(Pairings!$D$2,($B112-1)*gamesPerRound,0,gamesPerRound,3),3,FALSE)),VLOOKUP(O111,OFFSET(Pairings!$E$2,($B112-1)*gamesPerRound,0,gamesPerRound,3),3,FALSE),VLOOKUP(O111,OFFSET(Pairings!$D$2,($B112-1)*gamesPerRound,0,gamesPerRound,3),3,FALSE))</f>
        <v>#N/A</v>
      </c>
      <c r="P112" s="76" t="e">
        <f ca="1">IF(ISNA(VLOOKUP(P111,OFFSET(Pairings!$D$2,($B112-1)*gamesPerRound,0,gamesPerRound,3),3,FALSE)),VLOOKUP(P111,OFFSET(Pairings!$E$2,($B112-1)*gamesPerRound,0,gamesPerRound,3),3,FALSE),VLOOKUP(P111,OFFSET(Pairings!$D$2,($B112-1)*gamesPerRound,0,gamesPerRound,3),3,FALSE))</f>
        <v>#N/A</v>
      </c>
      <c r="Q112" s="76" t="e">
        <f ca="1">IF(ISNA(VLOOKUP(Q111,OFFSET(Pairings!$D$2,($B112-1)*gamesPerRound,0,gamesPerRound,3),3,FALSE)),VLOOKUP(Q111,OFFSET(Pairings!$E$2,($B112-1)*gamesPerRound,0,gamesPerRound,3),3,FALSE),VLOOKUP(Q111,OFFSET(Pairings!$D$2,($B112-1)*gamesPerRound,0,gamesPerRound,3),3,FALSE))</f>
        <v>#N/A</v>
      </c>
      <c r="R112" s="77" t="e">
        <f ca="1">SUM(L112:Q112)</f>
        <v>#N/A</v>
      </c>
    </row>
    <row r="113" spans="1:18" x14ac:dyDescent="0.3">
      <c r="B113" s="38">
        <v>2</v>
      </c>
      <c r="C113" s="42" t="str">
        <f t="shared" ca="1" si="92"/>
        <v/>
      </c>
      <c r="D113" s="29" t="str">
        <f t="shared" ca="1" si="92"/>
        <v/>
      </c>
      <c r="E113" s="29" t="str">
        <f t="shared" ca="1" si="92"/>
        <v/>
      </c>
      <c r="F113" s="29" t="str">
        <f t="shared" ca="1" si="92"/>
        <v/>
      </c>
      <c r="G113" s="29" t="str">
        <f t="shared" ca="1" si="92"/>
        <v/>
      </c>
      <c r="H113" s="29" t="str">
        <f t="shared" ca="1" si="92"/>
        <v/>
      </c>
      <c r="I113" s="135">
        <f ca="1">SUM(C113:H113)</f>
        <v>0</v>
      </c>
      <c r="J113" s="41"/>
      <c r="L113" s="78" t="e">
        <f ca="1">IF(ISNA(VLOOKUP(L111,OFFSET(Pairings!$D$2,($B113-1)*gamesPerRound,0,gamesPerRound,3),3,FALSE)),VLOOKUP(L111,OFFSET(Pairings!$E$2,($B113-1)*gamesPerRound,0,gamesPerRound,3),3,FALSE),VLOOKUP(L111,OFFSET(Pairings!$D$2,($B113-1)*gamesPerRound,0,gamesPerRound,3),3,FALSE))</f>
        <v>#N/A</v>
      </c>
      <c r="M113" s="79" t="e">
        <f ca="1">IF(ISNA(VLOOKUP(M111,OFFSET(Pairings!$D$2,($B113-1)*gamesPerRound,0,gamesPerRound,3),3,FALSE)),VLOOKUP(M111,OFFSET(Pairings!$E$2,($B113-1)*gamesPerRound,0,gamesPerRound,3),3,FALSE),VLOOKUP(M111,OFFSET(Pairings!$D$2,($B113-1)*gamesPerRound,0,gamesPerRound,3),3,FALSE))</f>
        <v>#N/A</v>
      </c>
      <c r="N113" s="79" t="e">
        <f ca="1">IF(ISNA(VLOOKUP(N111,OFFSET(Pairings!$D$2,($B113-1)*gamesPerRound,0,gamesPerRound,3),3,FALSE)),VLOOKUP(N111,OFFSET(Pairings!$E$2,($B113-1)*gamesPerRound,0,gamesPerRound,3),3,FALSE),VLOOKUP(N111,OFFSET(Pairings!$D$2,($B113-1)*gamesPerRound,0,gamesPerRound,3),3,FALSE))</f>
        <v>#N/A</v>
      </c>
      <c r="O113" s="79" t="e">
        <f ca="1">IF(ISNA(VLOOKUP(O111,OFFSET(Pairings!$D$2,($B113-1)*gamesPerRound,0,gamesPerRound,3),3,FALSE)),VLOOKUP(O111,OFFSET(Pairings!$E$2,($B113-1)*gamesPerRound,0,gamesPerRound,3),3,FALSE),VLOOKUP(O111,OFFSET(Pairings!$D$2,($B113-1)*gamesPerRound,0,gamesPerRound,3),3,FALSE))</f>
        <v>#N/A</v>
      </c>
      <c r="P113" s="79" t="e">
        <f ca="1">IF(ISNA(VLOOKUP(P111,OFFSET(Pairings!$D$2,($B113-1)*gamesPerRound,0,gamesPerRound,3),3,FALSE)),VLOOKUP(P111,OFFSET(Pairings!$E$2,($B113-1)*gamesPerRound,0,gamesPerRound,3),3,FALSE),VLOOKUP(P111,OFFSET(Pairings!$D$2,($B113-1)*gamesPerRound,0,gamesPerRound,3),3,FALSE))</f>
        <v>#N/A</v>
      </c>
      <c r="Q113" s="79" t="e">
        <f ca="1">IF(ISNA(VLOOKUP(Q111,OFFSET(Pairings!$D$2,($B113-1)*gamesPerRound,0,gamesPerRound,3),3,FALSE)),VLOOKUP(Q111,OFFSET(Pairings!$E$2,($B113-1)*gamesPerRound,0,gamesPerRound,3),3,FALSE),VLOOKUP(Q111,OFFSET(Pairings!$D$2,($B113-1)*gamesPerRound,0,gamesPerRound,3),3,FALSE))</f>
        <v>#N/A</v>
      </c>
      <c r="R113" s="77" t="e">
        <f ca="1">SUM(L113:Q113)</f>
        <v>#N/A</v>
      </c>
    </row>
    <row r="114" spans="1:18" x14ac:dyDescent="0.3">
      <c r="B114" s="38">
        <v>3</v>
      </c>
      <c r="C114" s="43" t="str">
        <f t="shared" ca="1" si="92"/>
        <v/>
      </c>
      <c r="D114" s="44" t="str">
        <f t="shared" ca="1" si="92"/>
        <v/>
      </c>
      <c r="E114" s="44" t="str">
        <f t="shared" ca="1" si="92"/>
        <v/>
      </c>
      <c r="F114" s="44" t="str">
        <f t="shared" ca="1" si="92"/>
        <v/>
      </c>
      <c r="G114" s="44" t="str">
        <f t="shared" ca="1" si="92"/>
        <v/>
      </c>
      <c r="H114" s="44" t="str">
        <f t="shared" ca="1" si="92"/>
        <v/>
      </c>
      <c r="I114" s="136">
        <f ca="1">SUM(C114:H114)</f>
        <v>0</v>
      </c>
      <c r="J114" s="41"/>
      <c r="L114" s="80" t="e">
        <f ca="1">IF(ISNA(VLOOKUP(L111,OFFSET(Pairings!$D$2,($B114-1)*gamesPerRound,0,gamesPerRound,3),3,FALSE)),VLOOKUP(L111,OFFSET(Pairings!$E$2,($B114-1)*gamesPerRound,0,gamesPerRound,3),3,FALSE),VLOOKUP(L111,OFFSET(Pairings!$D$2,($B114-1)*gamesPerRound,0,gamesPerRound,3),3,FALSE))</f>
        <v>#N/A</v>
      </c>
      <c r="M114" s="81" t="e">
        <f ca="1">IF(ISNA(VLOOKUP(M111,OFFSET(Pairings!$D$2,($B114-1)*gamesPerRound,0,gamesPerRound,3),3,FALSE)),VLOOKUP(M111,OFFSET(Pairings!$E$2,($B114-1)*gamesPerRound,0,gamesPerRound,3),3,FALSE),VLOOKUP(M111,OFFSET(Pairings!$D$2,($B114-1)*gamesPerRound,0,gamesPerRound,3),3,FALSE))</f>
        <v>#N/A</v>
      </c>
      <c r="N114" s="81" t="e">
        <f ca="1">IF(ISNA(VLOOKUP(N111,OFFSET(Pairings!$D$2,($B114-1)*gamesPerRound,0,gamesPerRound,3),3,FALSE)),VLOOKUP(N111,OFFSET(Pairings!$E$2,($B114-1)*gamesPerRound,0,gamesPerRound,3),3,FALSE),VLOOKUP(N111,OFFSET(Pairings!$D$2,($B114-1)*gamesPerRound,0,gamesPerRound,3),3,FALSE))</f>
        <v>#N/A</v>
      </c>
      <c r="O114" s="81" t="e">
        <f ca="1">IF(ISNA(VLOOKUP(O111,OFFSET(Pairings!$D$2,($B114-1)*gamesPerRound,0,gamesPerRound,3),3,FALSE)),VLOOKUP(O111,OFFSET(Pairings!$E$2,($B114-1)*gamesPerRound,0,gamesPerRound,3),3,FALSE),VLOOKUP(O111,OFFSET(Pairings!$D$2,($B114-1)*gamesPerRound,0,gamesPerRound,3),3,FALSE))</f>
        <v>#N/A</v>
      </c>
      <c r="P114" s="81" t="e">
        <f ca="1">IF(ISNA(VLOOKUP(P111,OFFSET(Pairings!$D$2,($B114-1)*gamesPerRound,0,gamesPerRound,3),3,FALSE)),VLOOKUP(P111,OFFSET(Pairings!$E$2,($B114-1)*gamesPerRound,0,gamesPerRound,3),3,FALSE),VLOOKUP(P111,OFFSET(Pairings!$D$2,($B114-1)*gamesPerRound,0,gamesPerRound,3),3,FALSE))</f>
        <v>#N/A</v>
      </c>
      <c r="Q114" s="81" t="e">
        <f ca="1">IF(ISNA(VLOOKUP(Q111,OFFSET(Pairings!$D$2,($B114-1)*gamesPerRound,0,gamesPerRound,3),3,FALSE)),VLOOKUP(Q111,OFFSET(Pairings!$E$2,($B114-1)*gamesPerRound,0,gamesPerRound,3),3,FALSE),VLOOKUP(Q111,OFFSET(Pairings!$D$2,($B114-1)*gamesPerRound,0,gamesPerRound,3),3,FALSE))</f>
        <v>#N/A</v>
      </c>
      <c r="R114" s="77" t="e">
        <f ca="1">SUM(L114:Q114)</f>
        <v>#N/A</v>
      </c>
    </row>
    <row r="115" spans="1:18" ht="15.5" thickBot="1" x14ac:dyDescent="0.35">
      <c r="B115" s="45" t="s">
        <v>21</v>
      </c>
      <c r="C115" s="46">
        <f t="shared" ref="C115:I115" ca="1" si="93">SUM(C112:C114)</f>
        <v>0</v>
      </c>
      <c r="D115" s="47">
        <f t="shared" ca="1" si="93"/>
        <v>0</v>
      </c>
      <c r="E115" s="47">
        <f t="shared" ca="1" si="93"/>
        <v>0</v>
      </c>
      <c r="F115" s="47">
        <f t="shared" ca="1" si="93"/>
        <v>0</v>
      </c>
      <c r="G115" s="47">
        <f t="shared" ca="1" si="93"/>
        <v>0</v>
      </c>
      <c r="H115" s="47">
        <f t="shared" ca="1" si="93"/>
        <v>0</v>
      </c>
      <c r="I115" s="48">
        <f t="shared" ca="1" si="93"/>
        <v>0</v>
      </c>
      <c r="J115" s="49" t="e">
        <f ca="1">VLOOKUP(A111,OFFSET(Teams!$B$1,1,0,teams,4),4,FALSE)</f>
        <v>#N/A</v>
      </c>
      <c r="L115" s="82" t="e">
        <f t="shared" ref="L115:R115" ca="1" si="94">SUM(L112:L114)</f>
        <v>#N/A</v>
      </c>
      <c r="M115" s="83" t="e">
        <f t="shared" ca="1" si="94"/>
        <v>#N/A</v>
      </c>
      <c r="N115" s="83" t="e">
        <f t="shared" ca="1" si="94"/>
        <v>#N/A</v>
      </c>
      <c r="O115" s="83" t="e">
        <f t="shared" ca="1" si="94"/>
        <v>#N/A</v>
      </c>
      <c r="P115" s="83" t="e">
        <f t="shared" ca="1" si="94"/>
        <v>#N/A</v>
      </c>
      <c r="Q115" s="83" t="e">
        <f t="shared" ca="1" si="94"/>
        <v>#N/A</v>
      </c>
      <c r="R115" s="84" t="e">
        <f t="shared" ca="1" si="94"/>
        <v>#N/A</v>
      </c>
    </row>
    <row r="116" spans="1:18" ht="15.5" thickBot="1" x14ac:dyDescent="0.35"/>
    <row r="117" spans="1:18" x14ac:dyDescent="0.3">
      <c r="A117" s="6" t="s">
        <v>133</v>
      </c>
      <c r="B117" s="10">
        <f>VLOOKUP(A117,TeamLookup,2,FALSE)</f>
        <v>0</v>
      </c>
      <c r="C117" s="34" t="str">
        <f t="shared" ref="C117:H117" si="95">$A117&amp;"."&amp;TEXT(C$1,"00")</f>
        <v>T.01</v>
      </c>
      <c r="D117" s="35" t="str">
        <f t="shared" si="95"/>
        <v>T.02</v>
      </c>
      <c r="E117" s="35" t="str">
        <f t="shared" si="95"/>
        <v>T.03</v>
      </c>
      <c r="F117" s="35" t="str">
        <f t="shared" si="95"/>
        <v>T.04</v>
      </c>
      <c r="G117" s="35" t="str">
        <f t="shared" si="95"/>
        <v>T.05</v>
      </c>
      <c r="H117" s="35" t="str">
        <f t="shared" si="95"/>
        <v>T.06</v>
      </c>
      <c r="I117" s="36" t="s">
        <v>21</v>
      </c>
      <c r="J117" s="37" t="s">
        <v>29</v>
      </c>
      <c r="K117" s="9"/>
      <c r="L117" s="73" t="str">
        <f t="shared" ref="L117:Q117" si="96">$A117&amp;"."&amp;TEXT(L$1,"00")</f>
        <v>T.01</v>
      </c>
      <c r="M117" s="74" t="str">
        <f t="shared" si="96"/>
        <v>T.02</v>
      </c>
      <c r="N117" s="74" t="str">
        <f t="shared" si="96"/>
        <v>T.03</v>
      </c>
      <c r="O117" s="74" t="str">
        <f t="shared" si="96"/>
        <v>T.04</v>
      </c>
      <c r="P117" s="74" t="str">
        <f t="shared" si="96"/>
        <v>T.05</v>
      </c>
      <c r="Q117" s="74" t="str">
        <f t="shared" si="96"/>
        <v>T.06</v>
      </c>
      <c r="R117" s="75" t="s">
        <v>21</v>
      </c>
    </row>
    <row r="118" spans="1:18" x14ac:dyDescent="0.3">
      <c r="B118" s="38">
        <v>1</v>
      </c>
      <c r="C118" s="39" t="str">
        <f t="shared" ref="C118:H120" ca="1" si="97">IF(ISNA(L118),"",L118)</f>
        <v/>
      </c>
      <c r="D118" s="40" t="str">
        <f t="shared" ca="1" si="97"/>
        <v/>
      </c>
      <c r="E118" s="40" t="str">
        <f t="shared" ca="1" si="97"/>
        <v/>
      </c>
      <c r="F118" s="40" t="str">
        <f t="shared" ca="1" si="97"/>
        <v/>
      </c>
      <c r="G118" s="40" t="str">
        <f t="shared" ca="1" si="97"/>
        <v/>
      </c>
      <c r="H118" s="40" t="str">
        <f t="shared" ca="1" si="97"/>
        <v/>
      </c>
      <c r="I118" s="134">
        <f ca="1">SUM(C118:H118)</f>
        <v>0</v>
      </c>
      <c r="J118" s="41"/>
      <c r="L118" s="76" t="e">
        <f ca="1">IF(ISNA(VLOOKUP(L117,OFFSET(Pairings!$D$2,($B118-1)*gamesPerRound,0,gamesPerRound,3),3,FALSE)),VLOOKUP(L117,OFFSET(Pairings!$E$2,($B118-1)*gamesPerRound,0,gamesPerRound,3),3,FALSE),VLOOKUP(L117,OFFSET(Pairings!$D$2,($B118-1)*gamesPerRound,0,gamesPerRound,3),3,FALSE))</f>
        <v>#N/A</v>
      </c>
      <c r="M118" s="76" t="e">
        <f ca="1">IF(ISNA(VLOOKUP(M117,OFFSET(Pairings!$D$2,($B118-1)*gamesPerRound,0,gamesPerRound,3),3,FALSE)),VLOOKUP(M117,OFFSET(Pairings!$E$2,($B118-1)*gamesPerRound,0,gamesPerRound,3),3,FALSE),VLOOKUP(M117,OFFSET(Pairings!$D$2,($B118-1)*gamesPerRound,0,gamesPerRound,3),3,FALSE))</f>
        <v>#N/A</v>
      </c>
      <c r="N118" s="76" t="e">
        <f ca="1">IF(ISNA(VLOOKUP(N117,OFFSET(Pairings!$D$2,($B118-1)*gamesPerRound,0,gamesPerRound,3),3,FALSE)),VLOOKUP(N117,OFFSET(Pairings!$E$2,($B118-1)*gamesPerRound,0,gamesPerRound,3),3,FALSE),VLOOKUP(N117,OFFSET(Pairings!$D$2,($B118-1)*gamesPerRound,0,gamesPerRound,3),3,FALSE))</f>
        <v>#N/A</v>
      </c>
      <c r="O118" s="76" t="e">
        <f ca="1">IF(ISNA(VLOOKUP(O117,OFFSET(Pairings!$D$2,($B118-1)*gamesPerRound,0,gamesPerRound,3),3,FALSE)),VLOOKUP(O117,OFFSET(Pairings!$E$2,($B118-1)*gamesPerRound,0,gamesPerRound,3),3,FALSE),VLOOKUP(O117,OFFSET(Pairings!$D$2,($B118-1)*gamesPerRound,0,gamesPerRound,3),3,FALSE))</f>
        <v>#N/A</v>
      </c>
      <c r="P118" s="76" t="e">
        <f ca="1">IF(ISNA(VLOOKUP(P117,OFFSET(Pairings!$D$2,($B118-1)*gamesPerRound,0,gamesPerRound,3),3,FALSE)),VLOOKUP(P117,OFFSET(Pairings!$E$2,($B118-1)*gamesPerRound,0,gamesPerRound,3),3,FALSE),VLOOKUP(P117,OFFSET(Pairings!$D$2,($B118-1)*gamesPerRound,0,gamesPerRound,3),3,FALSE))</f>
        <v>#N/A</v>
      </c>
      <c r="Q118" s="76" t="e">
        <f ca="1">IF(ISNA(VLOOKUP(Q117,OFFSET(Pairings!$D$2,($B118-1)*gamesPerRound,0,gamesPerRound,3),3,FALSE)),VLOOKUP(Q117,OFFSET(Pairings!$E$2,($B118-1)*gamesPerRound,0,gamesPerRound,3),3,FALSE),VLOOKUP(Q117,OFFSET(Pairings!$D$2,($B118-1)*gamesPerRound,0,gamesPerRound,3),3,FALSE))</f>
        <v>#N/A</v>
      </c>
      <c r="R118" s="77" t="e">
        <f ca="1">SUM(L118:Q118)</f>
        <v>#N/A</v>
      </c>
    </row>
    <row r="119" spans="1:18" x14ac:dyDescent="0.3">
      <c r="B119" s="38">
        <v>2</v>
      </c>
      <c r="C119" s="42" t="str">
        <f t="shared" ca="1" si="97"/>
        <v/>
      </c>
      <c r="D119" s="29" t="str">
        <f t="shared" ca="1" si="97"/>
        <v/>
      </c>
      <c r="E119" s="29" t="str">
        <f t="shared" ca="1" si="97"/>
        <v/>
      </c>
      <c r="F119" s="29" t="str">
        <f t="shared" ca="1" si="97"/>
        <v/>
      </c>
      <c r="G119" s="29" t="str">
        <f t="shared" ca="1" si="97"/>
        <v/>
      </c>
      <c r="H119" s="29" t="str">
        <f t="shared" ca="1" si="97"/>
        <v/>
      </c>
      <c r="I119" s="135">
        <f ca="1">SUM(C119:H119)</f>
        <v>0</v>
      </c>
      <c r="J119" s="41"/>
      <c r="L119" s="78" t="e">
        <f ca="1">IF(ISNA(VLOOKUP(L117,OFFSET(Pairings!$D$2,($B119-1)*gamesPerRound,0,gamesPerRound,3),3,FALSE)),VLOOKUP(L117,OFFSET(Pairings!$E$2,($B119-1)*gamesPerRound,0,gamesPerRound,3),3,FALSE),VLOOKUP(L117,OFFSET(Pairings!$D$2,($B119-1)*gamesPerRound,0,gamesPerRound,3),3,FALSE))</f>
        <v>#N/A</v>
      </c>
      <c r="M119" s="79" t="e">
        <f ca="1">IF(ISNA(VLOOKUP(M117,OFFSET(Pairings!$D$2,($B119-1)*gamesPerRound,0,gamesPerRound,3),3,FALSE)),VLOOKUP(M117,OFFSET(Pairings!$E$2,($B119-1)*gamesPerRound,0,gamesPerRound,3),3,FALSE),VLOOKUP(M117,OFFSET(Pairings!$D$2,($B119-1)*gamesPerRound,0,gamesPerRound,3),3,FALSE))</f>
        <v>#N/A</v>
      </c>
      <c r="N119" s="79" t="e">
        <f ca="1">IF(ISNA(VLOOKUP(N117,OFFSET(Pairings!$D$2,($B119-1)*gamesPerRound,0,gamesPerRound,3),3,FALSE)),VLOOKUP(N117,OFFSET(Pairings!$E$2,($B119-1)*gamesPerRound,0,gamesPerRound,3),3,FALSE),VLOOKUP(N117,OFFSET(Pairings!$D$2,($B119-1)*gamesPerRound,0,gamesPerRound,3),3,FALSE))</f>
        <v>#N/A</v>
      </c>
      <c r="O119" s="79" t="e">
        <f ca="1">IF(ISNA(VLOOKUP(O117,OFFSET(Pairings!$D$2,($B119-1)*gamesPerRound,0,gamesPerRound,3),3,FALSE)),VLOOKUP(O117,OFFSET(Pairings!$E$2,($B119-1)*gamesPerRound,0,gamesPerRound,3),3,FALSE),VLOOKUP(O117,OFFSET(Pairings!$D$2,($B119-1)*gamesPerRound,0,gamesPerRound,3),3,FALSE))</f>
        <v>#N/A</v>
      </c>
      <c r="P119" s="79" t="e">
        <f ca="1">IF(ISNA(VLOOKUP(P117,OFFSET(Pairings!$D$2,($B119-1)*gamesPerRound,0,gamesPerRound,3),3,FALSE)),VLOOKUP(P117,OFFSET(Pairings!$E$2,($B119-1)*gamesPerRound,0,gamesPerRound,3),3,FALSE),VLOOKUP(P117,OFFSET(Pairings!$D$2,($B119-1)*gamesPerRound,0,gamesPerRound,3),3,FALSE))</f>
        <v>#N/A</v>
      </c>
      <c r="Q119" s="79" t="e">
        <f ca="1">IF(ISNA(VLOOKUP(Q117,OFFSET(Pairings!$D$2,($B119-1)*gamesPerRound,0,gamesPerRound,3),3,FALSE)),VLOOKUP(Q117,OFFSET(Pairings!$E$2,($B119-1)*gamesPerRound,0,gamesPerRound,3),3,FALSE),VLOOKUP(Q117,OFFSET(Pairings!$D$2,($B119-1)*gamesPerRound,0,gamesPerRound,3),3,FALSE))</f>
        <v>#N/A</v>
      </c>
      <c r="R119" s="77" t="e">
        <f ca="1">SUM(L119:Q119)</f>
        <v>#N/A</v>
      </c>
    </row>
    <row r="120" spans="1:18" x14ac:dyDescent="0.3">
      <c r="B120" s="38">
        <v>3</v>
      </c>
      <c r="C120" s="43" t="str">
        <f t="shared" ca="1" si="97"/>
        <v/>
      </c>
      <c r="D120" s="44" t="str">
        <f t="shared" ca="1" si="97"/>
        <v/>
      </c>
      <c r="E120" s="44" t="str">
        <f t="shared" ca="1" si="97"/>
        <v/>
      </c>
      <c r="F120" s="44" t="str">
        <f t="shared" ca="1" si="97"/>
        <v/>
      </c>
      <c r="G120" s="44" t="str">
        <f t="shared" ca="1" si="97"/>
        <v/>
      </c>
      <c r="H120" s="44" t="str">
        <f t="shared" ca="1" si="97"/>
        <v/>
      </c>
      <c r="I120" s="136">
        <f ca="1">SUM(C120:H120)</f>
        <v>0</v>
      </c>
      <c r="J120" s="41"/>
      <c r="L120" s="80" t="e">
        <f ca="1">IF(ISNA(VLOOKUP(L117,OFFSET(Pairings!$D$2,($B120-1)*gamesPerRound,0,gamesPerRound,3),3,FALSE)),VLOOKUP(L117,OFFSET(Pairings!$E$2,($B120-1)*gamesPerRound,0,gamesPerRound,3),3,FALSE),VLOOKUP(L117,OFFSET(Pairings!$D$2,($B120-1)*gamesPerRound,0,gamesPerRound,3),3,FALSE))</f>
        <v>#N/A</v>
      </c>
      <c r="M120" s="81" t="e">
        <f ca="1">IF(ISNA(VLOOKUP(M117,OFFSET(Pairings!$D$2,($B120-1)*gamesPerRound,0,gamesPerRound,3),3,FALSE)),VLOOKUP(M117,OFFSET(Pairings!$E$2,($B120-1)*gamesPerRound,0,gamesPerRound,3),3,FALSE),VLOOKUP(M117,OFFSET(Pairings!$D$2,($B120-1)*gamesPerRound,0,gamesPerRound,3),3,FALSE))</f>
        <v>#N/A</v>
      </c>
      <c r="N120" s="81" t="e">
        <f ca="1">IF(ISNA(VLOOKUP(N117,OFFSET(Pairings!$D$2,($B120-1)*gamesPerRound,0,gamesPerRound,3),3,FALSE)),VLOOKUP(N117,OFFSET(Pairings!$E$2,($B120-1)*gamesPerRound,0,gamesPerRound,3),3,FALSE),VLOOKUP(N117,OFFSET(Pairings!$D$2,($B120-1)*gamesPerRound,0,gamesPerRound,3),3,FALSE))</f>
        <v>#N/A</v>
      </c>
      <c r="O120" s="81" t="e">
        <f ca="1">IF(ISNA(VLOOKUP(O117,OFFSET(Pairings!$D$2,($B120-1)*gamesPerRound,0,gamesPerRound,3),3,FALSE)),VLOOKUP(O117,OFFSET(Pairings!$E$2,($B120-1)*gamesPerRound,0,gamesPerRound,3),3,FALSE),VLOOKUP(O117,OFFSET(Pairings!$D$2,($B120-1)*gamesPerRound,0,gamesPerRound,3),3,FALSE))</f>
        <v>#N/A</v>
      </c>
      <c r="P120" s="81" t="e">
        <f ca="1">IF(ISNA(VLOOKUP(P117,OFFSET(Pairings!$D$2,($B120-1)*gamesPerRound,0,gamesPerRound,3),3,FALSE)),VLOOKUP(P117,OFFSET(Pairings!$E$2,($B120-1)*gamesPerRound,0,gamesPerRound,3),3,FALSE),VLOOKUP(P117,OFFSET(Pairings!$D$2,($B120-1)*gamesPerRound,0,gamesPerRound,3),3,FALSE))</f>
        <v>#N/A</v>
      </c>
      <c r="Q120" s="81" t="e">
        <f ca="1">IF(ISNA(VLOOKUP(Q117,OFFSET(Pairings!$D$2,($B120-1)*gamesPerRound,0,gamesPerRound,3),3,FALSE)),VLOOKUP(Q117,OFFSET(Pairings!$E$2,($B120-1)*gamesPerRound,0,gamesPerRound,3),3,FALSE),VLOOKUP(Q117,OFFSET(Pairings!$D$2,($B120-1)*gamesPerRound,0,gamesPerRound,3),3,FALSE))</f>
        <v>#N/A</v>
      </c>
      <c r="R120" s="77" t="e">
        <f ca="1">SUM(L120:Q120)</f>
        <v>#N/A</v>
      </c>
    </row>
    <row r="121" spans="1:18" ht="15.5" thickBot="1" x14ac:dyDescent="0.35">
      <c r="B121" s="45" t="s">
        <v>21</v>
      </c>
      <c r="C121" s="46">
        <f t="shared" ref="C121:I121" ca="1" si="98">SUM(C118:C120)</f>
        <v>0</v>
      </c>
      <c r="D121" s="47">
        <f t="shared" ca="1" si="98"/>
        <v>0</v>
      </c>
      <c r="E121" s="47">
        <f t="shared" ca="1" si="98"/>
        <v>0</v>
      </c>
      <c r="F121" s="47">
        <f t="shared" ca="1" si="98"/>
        <v>0</v>
      </c>
      <c r="G121" s="47">
        <f t="shared" ca="1" si="98"/>
        <v>0</v>
      </c>
      <c r="H121" s="47">
        <f t="shared" ca="1" si="98"/>
        <v>0</v>
      </c>
      <c r="I121" s="48">
        <f t="shared" ca="1" si="98"/>
        <v>0</v>
      </c>
      <c r="J121" s="49" t="e">
        <f ca="1">VLOOKUP(A117,OFFSET(Teams!$B$1,1,0,teams,4),4,FALSE)</f>
        <v>#N/A</v>
      </c>
      <c r="L121" s="82" t="e">
        <f t="shared" ref="L121:R121" ca="1" si="99">SUM(L118:L120)</f>
        <v>#N/A</v>
      </c>
      <c r="M121" s="83" t="e">
        <f t="shared" ca="1" si="99"/>
        <v>#N/A</v>
      </c>
      <c r="N121" s="83" t="e">
        <f t="shared" ca="1" si="99"/>
        <v>#N/A</v>
      </c>
      <c r="O121" s="83" t="e">
        <f t="shared" ca="1" si="99"/>
        <v>#N/A</v>
      </c>
      <c r="P121" s="83" t="e">
        <f t="shared" ca="1" si="99"/>
        <v>#N/A</v>
      </c>
      <c r="Q121" s="83" t="e">
        <f t="shared" ca="1" si="99"/>
        <v>#N/A</v>
      </c>
      <c r="R121" s="84" t="e">
        <f t="shared" ca="1" si="99"/>
        <v>#N/A</v>
      </c>
    </row>
    <row r="122" spans="1:18" ht="15.5" thickBot="1" x14ac:dyDescent="0.35"/>
    <row r="123" spans="1:18" x14ac:dyDescent="0.3">
      <c r="A123" s="6" t="s">
        <v>226</v>
      </c>
      <c r="B123" s="10">
        <f>VLOOKUP(A123,TeamLookup,2,FALSE)</f>
        <v>0</v>
      </c>
      <c r="C123" s="34" t="str">
        <f t="shared" ref="C123:H123" si="100">$A123&amp;"."&amp;TEXT(C$1,"00")</f>
        <v>U.01</v>
      </c>
      <c r="D123" s="35" t="str">
        <f t="shared" si="100"/>
        <v>U.02</v>
      </c>
      <c r="E123" s="35" t="str">
        <f t="shared" si="100"/>
        <v>U.03</v>
      </c>
      <c r="F123" s="35" t="str">
        <f t="shared" si="100"/>
        <v>U.04</v>
      </c>
      <c r="G123" s="35" t="str">
        <f t="shared" si="100"/>
        <v>U.05</v>
      </c>
      <c r="H123" s="35" t="str">
        <f t="shared" si="100"/>
        <v>U.06</v>
      </c>
      <c r="I123" s="36" t="s">
        <v>21</v>
      </c>
      <c r="J123" s="37" t="s">
        <v>29</v>
      </c>
      <c r="K123" s="9"/>
      <c r="L123" s="73" t="str">
        <f t="shared" ref="L123:Q123" si="101">$A123&amp;"."&amp;TEXT(L$1,"00")</f>
        <v>U.01</v>
      </c>
      <c r="M123" s="74" t="str">
        <f t="shared" si="101"/>
        <v>U.02</v>
      </c>
      <c r="N123" s="74" t="str">
        <f t="shared" si="101"/>
        <v>U.03</v>
      </c>
      <c r="O123" s="74" t="str">
        <f t="shared" si="101"/>
        <v>U.04</v>
      </c>
      <c r="P123" s="74" t="str">
        <f t="shared" si="101"/>
        <v>U.05</v>
      </c>
      <c r="Q123" s="74" t="str">
        <f t="shared" si="101"/>
        <v>U.06</v>
      </c>
      <c r="R123" s="75" t="s">
        <v>21</v>
      </c>
    </row>
    <row r="124" spans="1:18" x14ac:dyDescent="0.3">
      <c r="B124" s="38">
        <v>1</v>
      </c>
      <c r="C124" s="39" t="str">
        <f t="shared" ref="C124:H126" ca="1" si="102">IF(ISNA(L124),"",L124)</f>
        <v/>
      </c>
      <c r="D124" s="40" t="str">
        <f t="shared" ca="1" si="102"/>
        <v/>
      </c>
      <c r="E124" s="40" t="str">
        <f t="shared" ca="1" si="102"/>
        <v/>
      </c>
      <c r="F124" s="40" t="str">
        <f t="shared" ca="1" si="102"/>
        <v/>
      </c>
      <c r="G124" s="40" t="str">
        <f t="shared" ca="1" si="102"/>
        <v/>
      </c>
      <c r="H124" s="40" t="str">
        <f t="shared" ca="1" si="102"/>
        <v/>
      </c>
      <c r="I124" s="134">
        <f ca="1">SUM(C124:H124)</f>
        <v>0</v>
      </c>
      <c r="J124" s="41"/>
      <c r="L124" s="76" t="e">
        <f ca="1">IF(ISNA(VLOOKUP(L123,OFFSET(Pairings!$D$2,($B124-1)*gamesPerRound,0,gamesPerRound,3),3,FALSE)),VLOOKUP(L123,OFFSET(Pairings!$E$2,($B124-1)*gamesPerRound,0,gamesPerRound,3),3,FALSE),VLOOKUP(L123,OFFSET(Pairings!$D$2,($B124-1)*gamesPerRound,0,gamesPerRound,3),3,FALSE))</f>
        <v>#N/A</v>
      </c>
      <c r="M124" s="76" t="e">
        <f ca="1">IF(ISNA(VLOOKUP(M123,OFFSET(Pairings!$D$2,($B124-1)*gamesPerRound,0,gamesPerRound,3),3,FALSE)),VLOOKUP(M123,OFFSET(Pairings!$E$2,($B124-1)*gamesPerRound,0,gamesPerRound,3),3,FALSE),VLOOKUP(M123,OFFSET(Pairings!$D$2,($B124-1)*gamesPerRound,0,gamesPerRound,3),3,FALSE))</f>
        <v>#N/A</v>
      </c>
      <c r="N124" s="76" t="e">
        <f ca="1">IF(ISNA(VLOOKUP(N123,OFFSET(Pairings!$D$2,($B124-1)*gamesPerRound,0,gamesPerRound,3),3,FALSE)),VLOOKUP(N123,OFFSET(Pairings!$E$2,($B124-1)*gamesPerRound,0,gamesPerRound,3),3,FALSE),VLOOKUP(N123,OFFSET(Pairings!$D$2,($B124-1)*gamesPerRound,0,gamesPerRound,3),3,FALSE))</f>
        <v>#N/A</v>
      </c>
      <c r="O124" s="76" t="e">
        <f ca="1">IF(ISNA(VLOOKUP(O123,OFFSET(Pairings!$D$2,($B124-1)*gamesPerRound,0,gamesPerRound,3),3,FALSE)),VLOOKUP(O123,OFFSET(Pairings!$E$2,($B124-1)*gamesPerRound,0,gamesPerRound,3),3,FALSE),VLOOKUP(O123,OFFSET(Pairings!$D$2,($B124-1)*gamesPerRound,0,gamesPerRound,3),3,FALSE))</f>
        <v>#N/A</v>
      </c>
      <c r="P124" s="76" t="e">
        <f ca="1">IF(ISNA(VLOOKUP(P123,OFFSET(Pairings!$D$2,($B124-1)*gamesPerRound,0,gamesPerRound,3),3,FALSE)),VLOOKUP(P123,OFFSET(Pairings!$E$2,($B124-1)*gamesPerRound,0,gamesPerRound,3),3,FALSE),VLOOKUP(P123,OFFSET(Pairings!$D$2,($B124-1)*gamesPerRound,0,gamesPerRound,3),3,FALSE))</f>
        <v>#N/A</v>
      </c>
      <c r="Q124" s="76" t="e">
        <f ca="1">IF(ISNA(VLOOKUP(Q123,OFFSET(Pairings!$D$2,($B124-1)*gamesPerRound,0,gamesPerRound,3),3,FALSE)),VLOOKUP(Q123,OFFSET(Pairings!$E$2,($B124-1)*gamesPerRound,0,gamesPerRound,3),3,FALSE),VLOOKUP(Q123,OFFSET(Pairings!$D$2,($B124-1)*gamesPerRound,0,gamesPerRound,3),3,FALSE))</f>
        <v>#N/A</v>
      </c>
      <c r="R124" s="77" t="e">
        <f ca="1">SUM(L124:Q124)</f>
        <v>#N/A</v>
      </c>
    </row>
    <row r="125" spans="1:18" x14ac:dyDescent="0.3">
      <c r="B125" s="38">
        <v>2</v>
      </c>
      <c r="C125" s="42" t="str">
        <f t="shared" ca="1" si="102"/>
        <v/>
      </c>
      <c r="D125" s="29" t="str">
        <f t="shared" ca="1" si="102"/>
        <v/>
      </c>
      <c r="E125" s="29" t="str">
        <f t="shared" ca="1" si="102"/>
        <v/>
      </c>
      <c r="F125" s="29" t="str">
        <f t="shared" ca="1" si="102"/>
        <v/>
      </c>
      <c r="G125" s="29" t="str">
        <f t="shared" ca="1" si="102"/>
        <v/>
      </c>
      <c r="H125" s="29" t="str">
        <f t="shared" ca="1" si="102"/>
        <v/>
      </c>
      <c r="I125" s="135">
        <f ca="1">SUM(C125:H125)</f>
        <v>0</v>
      </c>
      <c r="J125" s="41"/>
      <c r="L125" s="78" t="e">
        <f ca="1">IF(ISNA(VLOOKUP(L123,OFFSET(Pairings!$D$2,($B125-1)*gamesPerRound,0,gamesPerRound,3),3,FALSE)),VLOOKUP(L123,OFFSET(Pairings!$E$2,($B125-1)*gamesPerRound,0,gamesPerRound,3),3,FALSE),VLOOKUP(L123,OFFSET(Pairings!$D$2,($B125-1)*gamesPerRound,0,gamesPerRound,3),3,FALSE))</f>
        <v>#N/A</v>
      </c>
      <c r="M125" s="79" t="e">
        <f ca="1">IF(ISNA(VLOOKUP(M123,OFFSET(Pairings!$D$2,($B125-1)*gamesPerRound,0,gamesPerRound,3),3,FALSE)),VLOOKUP(M123,OFFSET(Pairings!$E$2,($B125-1)*gamesPerRound,0,gamesPerRound,3),3,FALSE),VLOOKUP(M123,OFFSET(Pairings!$D$2,($B125-1)*gamesPerRound,0,gamesPerRound,3),3,FALSE))</f>
        <v>#N/A</v>
      </c>
      <c r="N125" s="79" t="e">
        <f ca="1">IF(ISNA(VLOOKUP(N123,OFFSET(Pairings!$D$2,($B125-1)*gamesPerRound,0,gamesPerRound,3),3,FALSE)),VLOOKUP(N123,OFFSET(Pairings!$E$2,($B125-1)*gamesPerRound,0,gamesPerRound,3),3,FALSE),VLOOKUP(N123,OFFSET(Pairings!$D$2,($B125-1)*gamesPerRound,0,gamesPerRound,3),3,FALSE))</f>
        <v>#N/A</v>
      </c>
      <c r="O125" s="79" t="e">
        <f ca="1">IF(ISNA(VLOOKUP(O123,OFFSET(Pairings!$D$2,($B125-1)*gamesPerRound,0,gamesPerRound,3),3,FALSE)),VLOOKUP(O123,OFFSET(Pairings!$E$2,($B125-1)*gamesPerRound,0,gamesPerRound,3),3,FALSE),VLOOKUP(O123,OFFSET(Pairings!$D$2,($B125-1)*gamesPerRound,0,gamesPerRound,3),3,FALSE))</f>
        <v>#N/A</v>
      </c>
      <c r="P125" s="79" t="e">
        <f ca="1">IF(ISNA(VLOOKUP(P123,OFFSET(Pairings!$D$2,($B125-1)*gamesPerRound,0,gamesPerRound,3),3,FALSE)),VLOOKUP(P123,OFFSET(Pairings!$E$2,($B125-1)*gamesPerRound,0,gamesPerRound,3),3,FALSE),VLOOKUP(P123,OFFSET(Pairings!$D$2,($B125-1)*gamesPerRound,0,gamesPerRound,3),3,FALSE))</f>
        <v>#N/A</v>
      </c>
      <c r="Q125" s="79" t="e">
        <f ca="1">IF(ISNA(VLOOKUP(Q123,OFFSET(Pairings!$D$2,($B125-1)*gamesPerRound,0,gamesPerRound,3),3,FALSE)),VLOOKUP(Q123,OFFSET(Pairings!$E$2,($B125-1)*gamesPerRound,0,gamesPerRound,3),3,FALSE),VLOOKUP(Q123,OFFSET(Pairings!$D$2,($B125-1)*gamesPerRound,0,gamesPerRound,3),3,FALSE))</f>
        <v>#N/A</v>
      </c>
      <c r="R125" s="77" t="e">
        <f ca="1">SUM(L125:Q125)</f>
        <v>#N/A</v>
      </c>
    </row>
    <row r="126" spans="1:18" x14ac:dyDescent="0.3">
      <c r="B126" s="38">
        <v>3</v>
      </c>
      <c r="C126" s="43" t="str">
        <f t="shared" ca="1" si="102"/>
        <v/>
      </c>
      <c r="D126" s="44" t="str">
        <f t="shared" ca="1" si="102"/>
        <v/>
      </c>
      <c r="E126" s="44" t="str">
        <f t="shared" ca="1" si="102"/>
        <v/>
      </c>
      <c r="F126" s="44" t="str">
        <f t="shared" ca="1" si="102"/>
        <v/>
      </c>
      <c r="G126" s="44" t="str">
        <f t="shared" ca="1" si="102"/>
        <v/>
      </c>
      <c r="H126" s="44" t="str">
        <f t="shared" ca="1" si="102"/>
        <v/>
      </c>
      <c r="I126" s="136">
        <f ca="1">SUM(C126:H126)</f>
        <v>0</v>
      </c>
      <c r="J126" s="41"/>
      <c r="L126" s="80" t="e">
        <f ca="1">IF(ISNA(VLOOKUP(L123,OFFSET(Pairings!$D$2,($B126-1)*gamesPerRound,0,gamesPerRound,3),3,FALSE)),VLOOKUP(L123,OFFSET(Pairings!$E$2,($B126-1)*gamesPerRound,0,gamesPerRound,3),3,FALSE),VLOOKUP(L123,OFFSET(Pairings!$D$2,($B126-1)*gamesPerRound,0,gamesPerRound,3),3,FALSE))</f>
        <v>#N/A</v>
      </c>
      <c r="M126" s="81" t="e">
        <f ca="1">IF(ISNA(VLOOKUP(M123,OFFSET(Pairings!$D$2,($B126-1)*gamesPerRound,0,gamesPerRound,3),3,FALSE)),VLOOKUP(M123,OFFSET(Pairings!$E$2,($B126-1)*gamesPerRound,0,gamesPerRound,3),3,FALSE),VLOOKUP(M123,OFFSET(Pairings!$D$2,($B126-1)*gamesPerRound,0,gamesPerRound,3),3,FALSE))</f>
        <v>#N/A</v>
      </c>
      <c r="N126" s="81" t="e">
        <f ca="1">IF(ISNA(VLOOKUP(N123,OFFSET(Pairings!$D$2,($B126-1)*gamesPerRound,0,gamesPerRound,3),3,FALSE)),VLOOKUP(N123,OFFSET(Pairings!$E$2,($B126-1)*gamesPerRound,0,gamesPerRound,3),3,FALSE),VLOOKUP(N123,OFFSET(Pairings!$D$2,($B126-1)*gamesPerRound,0,gamesPerRound,3),3,FALSE))</f>
        <v>#N/A</v>
      </c>
      <c r="O126" s="81" t="e">
        <f ca="1">IF(ISNA(VLOOKUP(O123,OFFSET(Pairings!$D$2,($B126-1)*gamesPerRound,0,gamesPerRound,3),3,FALSE)),VLOOKUP(O123,OFFSET(Pairings!$E$2,($B126-1)*gamesPerRound,0,gamesPerRound,3),3,FALSE),VLOOKUP(O123,OFFSET(Pairings!$D$2,($B126-1)*gamesPerRound,0,gamesPerRound,3),3,FALSE))</f>
        <v>#N/A</v>
      </c>
      <c r="P126" s="81" t="e">
        <f ca="1">IF(ISNA(VLOOKUP(P123,OFFSET(Pairings!$D$2,($B126-1)*gamesPerRound,0,gamesPerRound,3),3,FALSE)),VLOOKUP(P123,OFFSET(Pairings!$E$2,($B126-1)*gamesPerRound,0,gamesPerRound,3),3,FALSE),VLOOKUP(P123,OFFSET(Pairings!$D$2,($B126-1)*gamesPerRound,0,gamesPerRound,3),3,FALSE))</f>
        <v>#N/A</v>
      </c>
      <c r="Q126" s="81" t="e">
        <f ca="1">IF(ISNA(VLOOKUP(Q123,OFFSET(Pairings!$D$2,($B126-1)*gamesPerRound,0,gamesPerRound,3),3,FALSE)),VLOOKUP(Q123,OFFSET(Pairings!$E$2,($B126-1)*gamesPerRound,0,gamesPerRound,3),3,FALSE),VLOOKUP(Q123,OFFSET(Pairings!$D$2,($B126-1)*gamesPerRound,0,gamesPerRound,3),3,FALSE))</f>
        <v>#N/A</v>
      </c>
      <c r="R126" s="77" t="e">
        <f ca="1">SUM(L126:Q126)</f>
        <v>#N/A</v>
      </c>
    </row>
    <row r="127" spans="1:18" ht="15.5" thickBot="1" x14ac:dyDescent="0.35">
      <c r="B127" s="45" t="s">
        <v>21</v>
      </c>
      <c r="C127" s="46">
        <f t="shared" ref="C127:I127" ca="1" si="103">SUM(C124:C126)</f>
        <v>0</v>
      </c>
      <c r="D127" s="47">
        <f t="shared" ca="1" si="103"/>
        <v>0</v>
      </c>
      <c r="E127" s="47">
        <f t="shared" ca="1" si="103"/>
        <v>0</v>
      </c>
      <c r="F127" s="47">
        <f t="shared" ca="1" si="103"/>
        <v>0</v>
      </c>
      <c r="G127" s="47">
        <f t="shared" ca="1" si="103"/>
        <v>0</v>
      </c>
      <c r="H127" s="47">
        <f t="shared" ca="1" si="103"/>
        <v>0</v>
      </c>
      <c r="I127" s="48">
        <f t="shared" ca="1" si="103"/>
        <v>0</v>
      </c>
      <c r="J127" s="49" t="e">
        <f ca="1">VLOOKUP(A123,OFFSET(Teams!$B$1,1,0,teams,4),4,FALSE)</f>
        <v>#N/A</v>
      </c>
      <c r="L127" s="82" t="e">
        <f t="shared" ref="L127:R127" ca="1" si="104">SUM(L124:L126)</f>
        <v>#N/A</v>
      </c>
      <c r="M127" s="83" t="e">
        <f t="shared" ca="1" si="104"/>
        <v>#N/A</v>
      </c>
      <c r="N127" s="83" t="e">
        <f t="shared" ca="1" si="104"/>
        <v>#N/A</v>
      </c>
      <c r="O127" s="83" t="e">
        <f t="shared" ca="1" si="104"/>
        <v>#N/A</v>
      </c>
      <c r="P127" s="83" t="e">
        <f t="shared" ca="1" si="104"/>
        <v>#N/A</v>
      </c>
      <c r="Q127" s="83" t="e">
        <f t="shared" ca="1" si="104"/>
        <v>#N/A</v>
      </c>
      <c r="R127" s="84" t="e">
        <f t="shared" ca="1" si="104"/>
        <v>#N/A</v>
      </c>
    </row>
    <row r="128" spans="1:18" ht="15.5" thickBot="1" x14ac:dyDescent="0.35">
      <c r="B128" s="45"/>
      <c r="C128" s="50"/>
      <c r="D128" s="50"/>
      <c r="E128" s="50"/>
      <c r="F128" s="50"/>
      <c r="G128" s="50"/>
      <c r="H128" s="50"/>
      <c r="I128" s="50"/>
      <c r="J128" s="50"/>
      <c r="L128" s="85"/>
      <c r="M128" s="85"/>
      <c r="N128" s="85"/>
      <c r="O128" s="85"/>
      <c r="P128" s="85"/>
      <c r="Q128" s="85"/>
      <c r="R128" s="85"/>
    </row>
    <row r="129" spans="1:18" x14ac:dyDescent="0.3">
      <c r="A129" s="6" t="s">
        <v>227</v>
      </c>
      <c r="B129" s="10">
        <f>VLOOKUP(A129,TeamLookup,2,FALSE)</f>
        <v>0</v>
      </c>
      <c r="C129" s="34" t="str">
        <f t="shared" ref="C129:H129" si="105">$A129&amp;"."&amp;TEXT(C$1,"00")</f>
        <v>V.01</v>
      </c>
      <c r="D129" s="35" t="str">
        <f t="shared" si="105"/>
        <v>V.02</v>
      </c>
      <c r="E129" s="35" t="str">
        <f t="shared" si="105"/>
        <v>V.03</v>
      </c>
      <c r="F129" s="35" t="str">
        <f t="shared" si="105"/>
        <v>V.04</v>
      </c>
      <c r="G129" s="35" t="str">
        <f t="shared" si="105"/>
        <v>V.05</v>
      </c>
      <c r="H129" s="35" t="str">
        <f t="shared" si="105"/>
        <v>V.06</v>
      </c>
      <c r="I129" s="36" t="s">
        <v>21</v>
      </c>
      <c r="J129" s="37" t="s">
        <v>29</v>
      </c>
      <c r="K129" s="9"/>
      <c r="L129" s="73" t="str">
        <f t="shared" ref="L129:Q129" si="106">$A129&amp;"."&amp;TEXT(L$1,"00")</f>
        <v>V.01</v>
      </c>
      <c r="M129" s="74" t="str">
        <f t="shared" si="106"/>
        <v>V.02</v>
      </c>
      <c r="N129" s="74" t="str">
        <f t="shared" si="106"/>
        <v>V.03</v>
      </c>
      <c r="O129" s="74" t="str">
        <f t="shared" si="106"/>
        <v>V.04</v>
      </c>
      <c r="P129" s="74" t="str">
        <f t="shared" si="106"/>
        <v>V.05</v>
      </c>
      <c r="Q129" s="74" t="str">
        <f t="shared" si="106"/>
        <v>V.06</v>
      </c>
      <c r="R129" s="75" t="s">
        <v>21</v>
      </c>
    </row>
    <row r="130" spans="1:18" x14ac:dyDescent="0.3">
      <c r="B130" s="38">
        <v>1</v>
      </c>
      <c r="C130" s="39" t="str">
        <f t="shared" ref="C130:H132" ca="1" si="107">IF(ISNA(L130),"",L130)</f>
        <v/>
      </c>
      <c r="D130" s="40" t="str">
        <f t="shared" ca="1" si="107"/>
        <v/>
      </c>
      <c r="E130" s="40" t="str">
        <f t="shared" ca="1" si="107"/>
        <v/>
      </c>
      <c r="F130" s="40" t="str">
        <f t="shared" ca="1" si="107"/>
        <v/>
      </c>
      <c r="G130" s="40" t="str">
        <f t="shared" ca="1" si="107"/>
        <v/>
      </c>
      <c r="H130" s="40" t="str">
        <f t="shared" ca="1" si="107"/>
        <v/>
      </c>
      <c r="I130" s="134">
        <f ca="1">SUM(C130:H130)</f>
        <v>0</v>
      </c>
      <c r="J130" s="41"/>
      <c r="L130" s="76" t="e">
        <f ca="1">IF(ISNA(VLOOKUP(L129,OFFSET(Pairings!$D$2,($B130-1)*gamesPerRound,0,gamesPerRound,3),3,FALSE)),VLOOKUP(L129,OFFSET(Pairings!$E$2,($B130-1)*gamesPerRound,0,gamesPerRound,3),3,FALSE),VLOOKUP(L129,OFFSET(Pairings!$D$2,($B130-1)*gamesPerRound,0,gamesPerRound,3),3,FALSE))</f>
        <v>#N/A</v>
      </c>
      <c r="M130" s="76" t="e">
        <f ca="1">IF(ISNA(VLOOKUP(M129,OFFSET(Pairings!$D$2,($B130-1)*gamesPerRound,0,gamesPerRound,3),3,FALSE)),VLOOKUP(M129,OFFSET(Pairings!$E$2,($B130-1)*gamesPerRound,0,gamesPerRound,3),3,FALSE),VLOOKUP(M129,OFFSET(Pairings!$D$2,($B130-1)*gamesPerRound,0,gamesPerRound,3),3,FALSE))</f>
        <v>#N/A</v>
      </c>
      <c r="N130" s="76" t="e">
        <f ca="1">IF(ISNA(VLOOKUP(N129,OFFSET(Pairings!$D$2,($B130-1)*gamesPerRound,0,gamesPerRound,3),3,FALSE)),VLOOKUP(N129,OFFSET(Pairings!$E$2,($B130-1)*gamesPerRound,0,gamesPerRound,3),3,FALSE),VLOOKUP(N129,OFFSET(Pairings!$D$2,($B130-1)*gamesPerRound,0,gamesPerRound,3),3,FALSE))</f>
        <v>#N/A</v>
      </c>
      <c r="O130" s="76" t="e">
        <f ca="1">IF(ISNA(VLOOKUP(O129,OFFSET(Pairings!$D$2,($B130-1)*gamesPerRound,0,gamesPerRound,3),3,FALSE)),VLOOKUP(O129,OFFSET(Pairings!$E$2,($B130-1)*gamesPerRound,0,gamesPerRound,3),3,FALSE),VLOOKUP(O129,OFFSET(Pairings!$D$2,($B130-1)*gamesPerRound,0,gamesPerRound,3),3,FALSE))</f>
        <v>#N/A</v>
      </c>
      <c r="P130" s="76" t="e">
        <f ca="1">IF(ISNA(VLOOKUP(P129,OFFSET(Pairings!$D$2,($B130-1)*gamesPerRound,0,gamesPerRound,3),3,FALSE)),VLOOKUP(P129,OFFSET(Pairings!$E$2,($B130-1)*gamesPerRound,0,gamesPerRound,3),3,FALSE),VLOOKUP(P129,OFFSET(Pairings!$D$2,($B130-1)*gamesPerRound,0,gamesPerRound,3),3,FALSE))</f>
        <v>#N/A</v>
      </c>
      <c r="Q130" s="76" t="e">
        <f ca="1">IF(ISNA(VLOOKUP(Q129,OFFSET(Pairings!$D$2,($B130-1)*gamesPerRound,0,gamesPerRound,3),3,FALSE)),VLOOKUP(Q129,OFFSET(Pairings!$E$2,($B130-1)*gamesPerRound,0,gamesPerRound,3),3,FALSE),VLOOKUP(Q129,OFFSET(Pairings!$D$2,($B130-1)*gamesPerRound,0,gamesPerRound,3),3,FALSE))</f>
        <v>#N/A</v>
      </c>
      <c r="R130" s="77" t="e">
        <f ca="1">SUM(L130:Q130)</f>
        <v>#N/A</v>
      </c>
    </row>
    <row r="131" spans="1:18" x14ac:dyDescent="0.3">
      <c r="B131" s="38">
        <v>2</v>
      </c>
      <c r="C131" s="42" t="str">
        <f t="shared" ca="1" si="107"/>
        <v/>
      </c>
      <c r="D131" s="29" t="str">
        <f t="shared" ca="1" si="107"/>
        <v/>
      </c>
      <c r="E131" s="29" t="str">
        <f t="shared" ca="1" si="107"/>
        <v/>
      </c>
      <c r="F131" s="29" t="str">
        <f t="shared" ca="1" si="107"/>
        <v/>
      </c>
      <c r="G131" s="29" t="str">
        <f t="shared" ca="1" si="107"/>
        <v/>
      </c>
      <c r="H131" s="29" t="str">
        <f t="shared" ca="1" si="107"/>
        <v/>
      </c>
      <c r="I131" s="135">
        <f ca="1">SUM(C131:H131)</f>
        <v>0</v>
      </c>
      <c r="J131" s="41"/>
      <c r="L131" s="78" t="e">
        <f ca="1">IF(ISNA(VLOOKUP(L129,OFFSET(Pairings!$D$2,($B131-1)*gamesPerRound,0,gamesPerRound,3),3,FALSE)),VLOOKUP(L129,OFFSET(Pairings!$E$2,($B131-1)*gamesPerRound,0,gamesPerRound,3),3,FALSE),VLOOKUP(L129,OFFSET(Pairings!$D$2,($B131-1)*gamesPerRound,0,gamesPerRound,3),3,FALSE))</f>
        <v>#N/A</v>
      </c>
      <c r="M131" s="79" t="e">
        <f ca="1">IF(ISNA(VLOOKUP(M129,OFFSET(Pairings!$D$2,($B131-1)*gamesPerRound,0,gamesPerRound,3),3,FALSE)),VLOOKUP(M129,OFFSET(Pairings!$E$2,($B131-1)*gamesPerRound,0,gamesPerRound,3),3,FALSE),VLOOKUP(M129,OFFSET(Pairings!$D$2,($B131-1)*gamesPerRound,0,gamesPerRound,3),3,FALSE))</f>
        <v>#N/A</v>
      </c>
      <c r="N131" s="79" t="e">
        <f ca="1">IF(ISNA(VLOOKUP(N129,OFFSET(Pairings!$D$2,($B131-1)*gamesPerRound,0,gamesPerRound,3),3,FALSE)),VLOOKUP(N129,OFFSET(Pairings!$E$2,($B131-1)*gamesPerRound,0,gamesPerRound,3),3,FALSE),VLOOKUP(N129,OFFSET(Pairings!$D$2,($B131-1)*gamesPerRound,0,gamesPerRound,3),3,FALSE))</f>
        <v>#N/A</v>
      </c>
      <c r="O131" s="79" t="e">
        <f ca="1">IF(ISNA(VLOOKUP(O129,OFFSET(Pairings!$D$2,($B131-1)*gamesPerRound,0,gamesPerRound,3),3,FALSE)),VLOOKUP(O129,OFFSET(Pairings!$E$2,($B131-1)*gamesPerRound,0,gamesPerRound,3),3,FALSE),VLOOKUP(O129,OFFSET(Pairings!$D$2,($B131-1)*gamesPerRound,0,gamesPerRound,3),3,FALSE))</f>
        <v>#N/A</v>
      </c>
      <c r="P131" s="79" t="e">
        <f ca="1">IF(ISNA(VLOOKUP(P129,OFFSET(Pairings!$D$2,($B131-1)*gamesPerRound,0,gamesPerRound,3),3,FALSE)),VLOOKUP(P129,OFFSET(Pairings!$E$2,($B131-1)*gamesPerRound,0,gamesPerRound,3),3,FALSE),VLOOKUP(P129,OFFSET(Pairings!$D$2,($B131-1)*gamesPerRound,0,gamesPerRound,3),3,FALSE))</f>
        <v>#N/A</v>
      </c>
      <c r="Q131" s="79" t="e">
        <f ca="1">IF(ISNA(VLOOKUP(Q129,OFFSET(Pairings!$D$2,($B131-1)*gamesPerRound,0,gamesPerRound,3),3,FALSE)),VLOOKUP(Q129,OFFSET(Pairings!$E$2,($B131-1)*gamesPerRound,0,gamesPerRound,3),3,FALSE),VLOOKUP(Q129,OFFSET(Pairings!$D$2,($B131-1)*gamesPerRound,0,gamesPerRound,3),3,FALSE))</f>
        <v>#N/A</v>
      </c>
      <c r="R131" s="77" t="e">
        <f ca="1">SUM(L131:Q131)</f>
        <v>#N/A</v>
      </c>
    </row>
    <row r="132" spans="1:18" x14ac:dyDescent="0.3">
      <c r="B132" s="38">
        <v>3</v>
      </c>
      <c r="C132" s="43" t="str">
        <f t="shared" ca="1" si="107"/>
        <v/>
      </c>
      <c r="D132" s="44" t="str">
        <f t="shared" ca="1" si="107"/>
        <v/>
      </c>
      <c r="E132" s="44" t="str">
        <f t="shared" ca="1" si="107"/>
        <v/>
      </c>
      <c r="F132" s="44" t="str">
        <f t="shared" ca="1" si="107"/>
        <v/>
      </c>
      <c r="G132" s="44" t="str">
        <f t="shared" ca="1" si="107"/>
        <v/>
      </c>
      <c r="H132" s="44" t="str">
        <f t="shared" ca="1" si="107"/>
        <v/>
      </c>
      <c r="I132" s="136">
        <f ca="1">SUM(C132:H132)</f>
        <v>0</v>
      </c>
      <c r="J132" s="41"/>
      <c r="L132" s="80" t="e">
        <f ca="1">IF(ISNA(VLOOKUP(L129,OFFSET(Pairings!$D$2,($B132-1)*gamesPerRound,0,gamesPerRound,3),3,FALSE)),VLOOKUP(L129,OFFSET(Pairings!$E$2,($B132-1)*gamesPerRound,0,gamesPerRound,3),3,FALSE),VLOOKUP(L129,OFFSET(Pairings!$D$2,($B132-1)*gamesPerRound,0,gamesPerRound,3),3,FALSE))</f>
        <v>#N/A</v>
      </c>
      <c r="M132" s="81" t="e">
        <f ca="1">IF(ISNA(VLOOKUP(M129,OFFSET(Pairings!$D$2,($B132-1)*gamesPerRound,0,gamesPerRound,3),3,FALSE)),VLOOKUP(M129,OFFSET(Pairings!$E$2,($B132-1)*gamesPerRound,0,gamesPerRound,3),3,FALSE),VLOOKUP(M129,OFFSET(Pairings!$D$2,($B132-1)*gamesPerRound,0,gamesPerRound,3),3,FALSE))</f>
        <v>#N/A</v>
      </c>
      <c r="N132" s="81" t="e">
        <f ca="1">IF(ISNA(VLOOKUP(N129,OFFSET(Pairings!$D$2,($B132-1)*gamesPerRound,0,gamesPerRound,3),3,FALSE)),VLOOKUP(N129,OFFSET(Pairings!$E$2,($B132-1)*gamesPerRound,0,gamesPerRound,3),3,FALSE),VLOOKUP(N129,OFFSET(Pairings!$D$2,($B132-1)*gamesPerRound,0,gamesPerRound,3),3,FALSE))</f>
        <v>#N/A</v>
      </c>
      <c r="O132" s="81" t="e">
        <f ca="1">IF(ISNA(VLOOKUP(O129,OFFSET(Pairings!$D$2,($B132-1)*gamesPerRound,0,gamesPerRound,3),3,FALSE)),VLOOKUP(O129,OFFSET(Pairings!$E$2,($B132-1)*gamesPerRound,0,gamesPerRound,3),3,FALSE),VLOOKUP(O129,OFFSET(Pairings!$D$2,($B132-1)*gamesPerRound,0,gamesPerRound,3),3,FALSE))</f>
        <v>#N/A</v>
      </c>
      <c r="P132" s="81" t="e">
        <f ca="1">IF(ISNA(VLOOKUP(P129,OFFSET(Pairings!$D$2,($B132-1)*gamesPerRound,0,gamesPerRound,3),3,FALSE)),VLOOKUP(P129,OFFSET(Pairings!$E$2,($B132-1)*gamesPerRound,0,gamesPerRound,3),3,FALSE),VLOOKUP(P129,OFFSET(Pairings!$D$2,($B132-1)*gamesPerRound,0,gamesPerRound,3),3,FALSE))</f>
        <v>#N/A</v>
      </c>
      <c r="Q132" s="81" t="e">
        <f ca="1">IF(ISNA(VLOOKUP(Q129,OFFSET(Pairings!$D$2,($B132-1)*gamesPerRound,0,gamesPerRound,3),3,FALSE)),VLOOKUP(Q129,OFFSET(Pairings!$E$2,($B132-1)*gamesPerRound,0,gamesPerRound,3),3,FALSE),VLOOKUP(Q129,OFFSET(Pairings!$D$2,($B132-1)*gamesPerRound,0,gamesPerRound,3),3,FALSE))</f>
        <v>#N/A</v>
      </c>
      <c r="R132" s="77" t="e">
        <f ca="1">SUM(L132:Q132)</f>
        <v>#N/A</v>
      </c>
    </row>
    <row r="133" spans="1:18" ht="15.5" thickBot="1" x14ac:dyDescent="0.35">
      <c r="B133" s="45" t="s">
        <v>21</v>
      </c>
      <c r="C133" s="46">
        <f t="shared" ref="C133:I133" ca="1" si="108">SUM(C130:C132)</f>
        <v>0</v>
      </c>
      <c r="D133" s="47">
        <f t="shared" ca="1" si="108"/>
        <v>0</v>
      </c>
      <c r="E133" s="47">
        <f t="shared" ca="1" si="108"/>
        <v>0</v>
      </c>
      <c r="F133" s="47">
        <f t="shared" ca="1" si="108"/>
        <v>0</v>
      </c>
      <c r="G133" s="47">
        <f t="shared" ca="1" si="108"/>
        <v>0</v>
      </c>
      <c r="H133" s="47">
        <f t="shared" ca="1" si="108"/>
        <v>0</v>
      </c>
      <c r="I133" s="48">
        <f t="shared" ca="1" si="108"/>
        <v>0</v>
      </c>
      <c r="J133" s="49" t="e">
        <f ca="1">VLOOKUP(A129,OFFSET(Teams!$B$1,1,0,teams,4),4,FALSE)</f>
        <v>#N/A</v>
      </c>
      <c r="L133" s="82" t="e">
        <f t="shared" ref="L133:R133" ca="1" si="109">SUM(L130:L132)</f>
        <v>#N/A</v>
      </c>
      <c r="M133" s="83" t="e">
        <f t="shared" ca="1" si="109"/>
        <v>#N/A</v>
      </c>
      <c r="N133" s="83" t="e">
        <f t="shared" ca="1" si="109"/>
        <v>#N/A</v>
      </c>
      <c r="O133" s="83" t="e">
        <f t="shared" ca="1" si="109"/>
        <v>#N/A</v>
      </c>
      <c r="P133" s="83" t="e">
        <f t="shared" ca="1" si="109"/>
        <v>#N/A</v>
      </c>
      <c r="Q133" s="83" t="e">
        <f t="shared" ca="1" si="109"/>
        <v>#N/A</v>
      </c>
      <c r="R133" s="84" t="e">
        <f t="shared" ca="1" si="109"/>
        <v>#N/A</v>
      </c>
    </row>
    <row r="134" spans="1:18" ht="15.5" thickBot="1" x14ac:dyDescent="0.35"/>
    <row r="135" spans="1:18" x14ac:dyDescent="0.3">
      <c r="A135" s="6" t="s">
        <v>228</v>
      </c>
      <c r="B135" s="10">
        <f>VLOOKUP(A135,TeamLookup,2,FALSE)</f>
        <v>0</v>
      </c>
      <c r="C135" s="34" t="str">
        <f t="shared" ref="C135:H135" si="110">$A135&amp;"."&amp;TEXT(C$1,"00")</f>
        <v>W.01</v>
      </c>
      <c r="D135" s="35" t="str">
        <f t="shared" si="110"/>
        <v>W.02</v>
      </c>
      <c r="E135" s="35" t="str">
        <f t="shared" si="110"/>
        <v>W.03</v>
      </c>
      <c r="F135" s="35" t="str">
        <f t="shared" si="110"/>
        <v>W.04</v>
      </c>
      <c r="G135" s="35" t="str">
        <f t="shared" si="110"/>
        <v>W.05</v>
      </c>
      <c r="H135" s="35" t="str">
        <f t="shared" si="110"/>
        <v>W.06</v>
      </c>
      <c r="I135" s="36" t="s">
        <v>21</v>
      </c>
      <c r="J135" s="37" t="s">
        <v>29</v>
      </c>
      <c r="K135" s="9"/>
      <c r="L135" s="73" t="str">
        <f t="shared" ref="L135:Q135" si="111">$A135&amp;"."&amp;TEXT(L$1,"00")</f>
        <v>W.01</v>
      </c>
      <c r="M135" s="74" t="str">
        <f t="shared" si="111"/>
        <v>W.02</v>
      </c>
      <c r="N135" s="74" t="str">
        <f t="shared" si="111"/>
        <v>W.03</v>
      </c>
      <c r="O135" s="74" t="str">
        <f t="shared" si="111"/>
        <v>W.04</v>
      </c>
      <c r="P135" s="74" t="str">
        <f t="shared" si="111"/>
        <v>W.05</v>
      </c>
      <c r="Q135" s="74" t="str">
        <f t="shared" si="111"/>
        <v>W.06</v>
      </c>
      <c r="R135" s="75" t="s">
        <v>21</v>
      </c>
    </row>
    <row r="136" spans="1:18" x14ac:dyDescent="0.3">
      <c r="B136" s="38">
        <v>1</v>
      </c>
      <c r="C136" s="39" t="str">
        <f t="shared" ref="C136:H138" ca="1" si="112">IF(ISNA(L136),"",L136)</f>
        <v/>
      </c>
      <c r="D136" s="40" t="str">
        <f t="shared" ca="1" si="112"/>
        <v/>
      </c>
      <c r="E136" s="40" t="str">
        <f t="shared" ca="1" si="112"/>
        <v/>
      </c>
      <c r="F136" s="40" t="str">
        <f t="shared" ca="1" si="112"/>
        <v/>
      </c>
      <c r="G136" s="40" t="str">
        <f t="shared" ca="1" si="112"/>
        <v/>
      </c>
      <c r="H136" s="40" t="str">
        <f t="shared" ca="1" si="112"/>
        <v/>
      </c>
      <c r="I136" s="134">
        <f ca="1">SUM(C136:H136)</f>
        <v>0</v>
      </c>
      <c r="J136" s="41"/>
      <c r="L136" s="76" t="e">
        <f ca="1">IF(ISNA(VLOOKUP(L135,OFFSET(Pairings!$D$2,($B136-1)*gamesPerRound,0,gamesPerRound,3),3,FALSE)),VLOOKUP(L135,OFFSET(Pairings!$E$2,($B136-1)*gamesPerRound,0,gamesPerRound,3),3,FALSE),VLOOKUP(L135,OFFSET(Pairings!$D$2,($B136-1)*gamesPerRound,0,gamesPerRound,3),3,FALSE))</f>
        <v>#N/A</v>
      </c>
      <c r="M136" s="76" t="e">
        <f ca="1">IF(ISNA(VLOOKUP(M135,OFFSET(Pairings!$D$2,($B136-1)*gamesPerRound,0,gamesPerRound,3),3,FALSE)),VLOOKUP(M135,OFFSET(Pairings!$E$2,($B136-1)*gamesPerRound,0,gamesPerRound,3),3,FALSE),VLOOKUP(M135,OFFSET(Pairings!$D$2,($B136-1)*gamesPerRound,0,gamesPerRound,3),3,FALSE))</f>
        <v>#N/A</v>
      </c>
      <c r="N136" s="76" t="e">
        <f ca="1">IF(ISNA(VLOOKUP(N135,OFFSET(Pairings!$D$2,($B136-1)*gamesPerRound,0,gamesPerRound,3),3,FALSE)),VLOOKUP(N135,OFFSET(Pairings!$E$2,($B136-1)*gamesPerRound,0,gamesPerRound,3),3,FALSE),VLOOKUP(N135,OFFSET(Pairings!$D$2,($B136-1)*gamesPerRound,0,gamesPerRound,3),3,FALSE))</f>
        <v>#N/A</v>
      </c>
      <c r="O136" s="76" t="e">
        <f ca="1">IF(ISNA(VLOOKUP(O135,OFFSET(Pairings!$D$2,($B136-1)*gamesPerRound,0,gamesPerRound,3),3,FALSE)),VLOOKUP(O135,OFFSET(Pairings!$E$2,($B136-1)*gamesPerRound,0,gamesPerRound,3),3,FALSE),VLOOKUP(O135,OFFSET(Pairings!$D$2,($B136-1)*gamesPerRound,0,gamesPerRound,3),3,FALSE))</f>
        <v>#N/A</v>
      </c>
      <c r="P136" s="76" t="e">
        <f ca="1">IF(ISNA(VLOOKUP(P135,OFFSET(Pairings!$D$2,($B136-1)*gamesPerRound,0,gamesPerRound,3),3,FALSE)),VLOOKUP(P135,OFFSET(Pairings!$E$2,($B136-1)*gamesPerRound,0,gamesPerRound,3),3,FALSE),VLOOKUP(P135,OFFSET(Pairings!$D$2,($B136-1)*gamesPerRound,0,gamesPerRound,3),3,FALSE))</f>
        <v>#N/A</v>
      </c>
      <c r="Q136" s="76" t="e">
        <f ca="1">IF(ISNA(VLOOKUP(Q135,OFFSET(Pairings!$D$2,($B136-1)*gamesPerRound,0,gamesPerRound,3),3,FALSE)),VLOOKUP(Q135,OFFSET(Pairings!$E$2,($B136-1)*gamesPerRound,0,gamesPerRound,3),3,FALSE),VLOOKUP(Q135,OFFSET(Pairings!$D$2,($B136-1)*gamesPerRound,0,gamesPerRound,3),3,FALSE))</f>
        <v>#N/A</v>
      </c>
      <c r="R136" s="77" t="e">
        <f ca="1">SUM(L136:Q136)</f>
        <v>#N/A</v>
      </c>
    </row>
    <row r="137" spans="1:18" x14ac:dyDescent="0.3">
      <c r="B137" s="38">
        <v>2</v>
      </c>
      <c r="C137" s="42" t="str">
        <f t="shared" ca="1" si="112"/>
        <v/>
      </c>
      <c r="D137" s="29" t="str">
        <f t="shared" ca="1" si="112"/>
        <v/>
      </c>
      <c r="E137" s="29" t="str">
        <f t="shared" ca="1" si="112"/>
        <v/>
      </c>
      <c r="F137" s="29" t="str">
        <f t="shared" ca="1" si="112"/>
        <v/>
      </c>
      <c r="G137" s="29" t="str">
        <f t="shared" ca="1" si="112"/>
        <v/>
      </c>
      <c r="H137" s="29" t="str">
        <f t="shared" ca="1" si="112"/>
        <v/>
      </c>
      <c r="I137" s="135">
        <f ca="1">SUM(C137:H137)</f>
        <v>0</v>
      </c>
      <c r="J137" s="41"/>
      <c r="L137" s="78" t="e">
        <f ca="1">IF(ISNA(VLOOKUP(L135,OFFSET(Pairings!$D$2,($B137-1)*gamesPerRound,0,gamesPerRound,3),3,FALSE)),VLOOKUP(L135,OFFSET(Pairings!$E$2,($B137-1)*gamesPerRound,0,gamesPerRound,3),3,FALSE),VLOOKUP(L135,OFFSET(Pairings!$D$2,($B137-1)*gamesPerRound,0,gamesPerRound,3),3,FALSE))</f>
        <v>#N/A</v>
      </c>
      <c r="M137" s="79" t="e">
        <f ca="1">IF(ISNA(VLOOKUP(M135,OFFSET(Pairings!$D$2,($B137-1)*gamesPerRound,0,gamesPerRound,3),3,FALSE)),VLOOKUP(M135,OFFSET(Pairings!$E$2,($B137-1)*gamesPerRound,0,gamesPerRound,3),3,FALSE),VLOOKUP(M135,OFFSET(Pairings!$D$2,($B137-1)*gamesPerRound,0,gamesPerRound,3),3,FALSE))</f>
        <v>#N/A</v>
      </c>
      <c r="N137" s="79" t="e">
        <f ca="1">IF(ISNA(VLOOKUP(N135,OFFSET(Pairings!$D$2,($B137-1)*gamesPerRound,0,gamesPerRound,3),3,FALSE)),VLOOKUP(N135,OFFSET(Pairings!$E$2,($B137-1)*gamesPerRound,0,gamesPerRound,3),3,FALSE),VLOOKUP(N135,OFFSET(Pairings!$D$2,($B137-1)*gamesPerRound,0,gamesPerRound,3),3,FALSE))</f>
        <v>#N/A</v>
      </c>
      <c r="O137" s="79" t="e">
        <f ca="1">IF(ISNA(VLOOKUP(O135,OFFSET(Pairings!$D$2,($B137-1)*gamesPerRound,0,gamesPerRound,3),3,FALSE)),VLOOKUP(O135,OFFSET(Pairings!$E$2,($B137-1)*gamesPerRound,0,gamesPerRound,3),3,FALSE),VLOOKUP(O135,OFFSET(Pairings!$D$2,($B137-1)*gamesPerRound,0,gamesPerRound,3),3,FALSE))</f>
        <v>#N/A</v>
      </c>
      <c r="P137" s="79" t="e">
        <f ca="1">IF(ISNA(VLOOKUP(P135,OFFSET(Pairings!$D$2,($B137-1)*gamesPerRound,0,gamesPerRound,3),3,FALSE)),VLOOKUP(P135,OFFSET(Pairings!$E$2,($B137-1)*gamesPerRound,0,gamesPerRound,3),3,FALSE),VLOOKUP(P135,OFFSET(Pairings!$D$2,($B137-1)*gamesPerRound,0,gamesPerRound,3),3,FALSE))</f>
        <v>#N/A</v>
      </c>
      <c r="Q137" s="79" t="e">
        <f ca="1">IF(ISNA(VLOOKUP(Q135,OFFSET(Pairings!$D$2,($B137-1)*gamesPerRound,0,gamesPerRound,3),3,FALSE)),VLOOKUP(Q135,OFFSET(Pairings!$E$2,($B137-1)*gamesPerRound,0,gamesPerRound,3),3,FALSE),VLOOKUP(Q135,OFFSET(Pairings!$D$2,($B137-1)*gamesPerRound,0,gamesPerRound,3),3,FALSE))</f>
        <v>#N/A</v>
      </c>
      <c r="R137" s="77" t="e">
        <f ca="1">SUM(L137:Q137)</f>
        <v>#N/A</v>
      </c>
    </row>
    <row r="138" spans="1:18" x14ac:dyDescent="0.3">
      <c r="B138" s="38">
        <v>3</v>
      </c>
      <c r="C138" s="43" t="str">
        <f t="shared" ca="1" si="112"/>
        <v/>
      </c>
      <c r="D138" s="44" t="str">
        <f t="shared" ca="1" si="112"/>
        <v/>
      </c>
      <c r="E138" s="44" t="str">
        <f t="shared" ca="1" si="112"/>
        <v/>
      </c>
      <c r="F138" s="44" t="str">
        <f t="shared" ca="1" si="112"/>
        <v/>
      </c>
      <c r="G138" s="44" t="str">
        <f t="shared" ca="1" si="112"/>
        <v/>
      </c>
      <c r="H138" s="44" t="str">
        <f t="shared" ca="1" si="112"/>
        <v/>
      </c>
      <c r="I138" s="136">
        <f ca="1">SUM(C138:H138)</f>
        <v>0</v>
      </c>
      <c r="J138" s="41"/>
      <c r="L138" s="80" t="e">
        <f ca="1">IF(ISNA(VLOOKUP(L135,OFFSET(Pairings!$D$2,($B138-1)*gamesPerRound,0,gamesPerRound,3),3,FALSE)),VLOOKUP(L135,OFFSET(Pairings!$E$2,($B138-1)*gamesPerRound,0,gamesPerRound,3),3,FALSE),VLOOKUP(L135,OFFSET(Pairings!$D$2,($B138-1)*gamesPerRound,0,gamesPerRound,3),3,FALSE))</f>
        <v>#N/A</v>
      </c>
      <c r="M138" s="81" t="e">
        <f ca="1">IF(ISNA(VLOOKUP(M135,OFFSET(Pairings!$D$2,($B138-1)*gamesPerRound,0,gamesPerRound,3),3,FALSE)),VLOOKUP(M135,OFFSET(Pairings!$E$2,($B138-1)*gamesPerRound,0,gamesPerRound,3),3,FALSE),VLOOKUP(M135,OFFSET(Pairings!$D$2,($B138-1)*gamesPerRound,0,gamesPerRound,3),3,FALSE))</f>
        <v>#N/A</v>
      </c>
      <c r="N138" s="81" t="e">
        <f ca="1">IF(ISNA(VLOOKUP(N135,OFFSET(Pairings!$D$2,($B138-1)*gamesPerRound,0,gamesPerRound,3),3,FALSE)),VLOOKUP(N135,OFFSET(Pairings!$E$2,($B138-1)*gamesPerRound,0,gamesPerRound,3),3,FALSE),VLOOKUP(N135,OFFSET(Pairings!$D$2,($B138-1)*gamesPerRound,0,gamesPerRound,3),3,FALSE))</f>
        <v>#N/A</v>
      </c>
      <c r="O138" s="81" t="e">
        <f ca="1">IF(ISNA(VLOOKUP(O135,OFFSET(Pairings!$D$2,($B138-1)*gamesPerRound,0,gamesPerRound,3),3,FALSE)),VLOOKUP(O135,OFFSET(Pairings!$E$2,($B138-1)*gamesPerRound,0,gamesPerRound,3),3,FALSE),VLOOKUP(O135,OFFSET(Pairings!$D$2,($B138-1)*gamesPerRound,0,gamesPerRound,3),3,FALSE))</f>
        <v>#N/A</v>
      </c>
      <c r="P138" s="81" t="e">
        <f ca="1">IF(ISNA(VLOOKUP(P135,OFFSET(Pairings!$D$2,($B138-1)*gamesPerRound,0,gamesPerRound,3),3,FALSE)),VLOOKUP(P135,OFFSET(Pairings!$E$2,($B138-1)*gamesPerRound,0,gamesPerRound,3),3,FALSE),VLOOKUP(P135,OFFSET(Pairings!$D$2,($B138-1)*gamesPerRound,0,gamesPerRound,3),3,FALSE))</f>
        <v>#N/A</v>
      </c>
      <c r="Q138" s="81" t="e">
        <f ca="1">IF(ISNA(VLOOKUP(Q135,OFFSET(Pairings!$D$2,($B138-1)*gamesPerRound,0,gamesPerRound,3),3,FALSE)),VLOOKUP(Q135,OFFSET(Pairings!$E$2,($B138-1)*gamesPerRound,0,gamesPerRound,3),3,FALSE),VLOOKUP(Q135,OFFSET(Pairings!$D$2,($B138-1)*gamesPerRound,0,gamesPerRound,3),3,FALSE))</f>
        <v>#N/A</v>
      </c>
      <c r="R138" s="77" t="e">
        <f ca="1">SUM(L138:Q138)</f>
        <v>#N/A</v>
      </c>
    </row>
    <row r="139" spans="1:18" ht="15.5" thickBot="1" x14ac:dyDescent="0.35">
      <c r="B139" s="45" t="s">
        <v>21</v>
      </c>
      <c r="C139" s="46">
        <f t="shared" ref="C139:I139" ca="1" si="113">SUM(C136:C138)</f>
        <v>0</v>
      </c>
      <c r="D139" s="47">
        <f t="shared" ca="1" si="113"/>
        <v>0</v>
      </c>
      <c r="E139" s="47">
        <f t="shared" ca="1" si="113"/>
        <v>0</v>
      </c>
      <c r="F139" s="47">
        <f t="shared" ca="1" si="113"/>
        <v>0</v>
      </c>
      <c r="G139" s="47">
        <f t="shared" ca="1" si="113"/>
        <v>0</v>
      </c>
      <c r="H139" s="47">
        <f t="shared" ca="1" si="113"/>
        <v>0</v>
      </c>
      <c r="I139" s="48">
        <f t="shared" ca="1" si="113"/>
        <v>0</v>
      </c>
      <c r="J139" s="49" t="e">
        <f ca="1">VLOOKUP(A135,OFFSET(Teams!$B$1,1,0,teams,4),4,FALSE)</f>
        <v>#N/A</v>
      </c>
      <c r="L139" s="82" t="e">
        <f t="shared" ref="L139:R139" ca="1" si="114">SUM(L136:L138)</f>
        <v>#N/A</v>
      </c>
      <c r="M139" s="83" t="e">
        <f t="shared" ca="1" si="114"/>
        <v>#N/A</v>
      </c>
      <c r="N139" s="83" t="e">
        <f t="shared" ca="1" si="114"/>
        <v>#N/A</v>
      </c>
      <c r="O139" s="83" t="e">
        <f t="shared" ca="1" si="114"/>
        <v>#N/A</v>
      </c>
      <c r="P139" s="83" t="e">
        <f t="shared" ca="1" si="114"/>
        <v>#N/A</v>
      </c>
      <c r="Q139" s="83" t="e">
        <f t="shared" ca="1" si="114"/>
        <v>#N/A</v>
      </c>
      <c r="R139" s="84" t="e">
        <f t="shared" ca="1" si="114"/>
        <v>#N/A</v>
      </c>
    </row>
    <row r="140" spans="1:18" ht="15.5" thickBot="1" x14ac:dyDescent="0.35"/>
    <row r="141" spans="1:18" x14ac:dyDescent="0.3">
      <c r="A141" s="6" t="s">
        <v>229</v>
      </c>
      <c r="B141" s="10">
        <f>VLOOKUP(A141,TeamLookup,2,FALSE)</f>
        <v>0</v>
      </c>
      <c r="C141" s="34" t="str">
        <f t="shared" ref="C141:H141" si="115">$A141&amp;"."&amp;TEXT(C$1,"00")</f>
        <v>X.01</v>
      </c>
      <c r="D141" s="35" t="str">
        <f t="shared" si="115"/>
        <v>X.02</v>
      </c>
      <c r="E141" s="35" t="str">
        <f t="shared" si="115"/>
        <v>X.03</v>
      </c>
      <c r="F141" s="35" t="str">
        <f t="shared" si="115"/>
        <v>X.04</v>
      </c>
      <c r="G141" s="35" t="str">
        <f t="shared" si="115"/>
        <v>X.05</v>
      </c>
      <c r="H141" s="35" t="str">
        <f t="shared" si="115"/>
        <v>X.06</v>
      </c>
      <c r="I141" s="36" t="s">
        <v>21</v>
      </c>
      <c r="J141" s="37" t="s">
        <v>29</v>
      </c>
      <c r="K141" s="9"/>
      <c r="L141" s="73" t="str">
        <f t="shared" ref="L141:Q141" si="116">$A141&amp;"."&amp;TEXT(L$1,"00")</f>
        <v>X.01</v>
      </c>
      <c r="M141" s="74" t="str">
        <f t="shared" si="116"/>
        <v>X.02</v>
      </c>
      <c r="N141" s="74" t="str">
        <f t="shared" si="116"/>
        <v>X.03</v>
      </c>
      <c r="O141" s="74" t="str">
        <f t="shared" si="116"/>
        <v>X.04</v>
      </c>
      <c r="P141" s="74" t="str">
        <f t="shared" si="116"/>
        <v>X.05</v>
      </c>
      <c r="Q141" s="74" t="str">
        <f t="shared" si="116"/>
        <v>X.06</v>
      </c>
      <c r="R141" s="75" t="s">
        <v>21</v>
      </c>
    </row>
    <row r="142" spans="1:18" x14ac:dyDescent="0.3">
      <c r="B142" s="38">
        <v>1</v>
      </c>
      <c r="C142" s="39" t="str">
        <f t="shared" ref="C142:H144" ca="1" si="117">IF(ISNA(L142),"",L142)</f>
        <v/>
      </c>
      <c r="D142" s="40" t="str">
        <f t="shared" ca="1" si="117"/>
        <v/>
      </c>
      <c r="E142" s="40" t="str">
        <f t="shared" ca="1" si="117"/>
        <v/>
      </c>
      <c r="F142" s="40" t="str">
        <f t="shared" ca="1" si="117"/>
        <v/>
      </c>
      <c r="G142" s="40" t="str">
        <f t="shared" ca="1" si="117"/>
        <v/>
      </c>
      <c r="H142" s="40" t="str">
        <f t="shared" ca="1" si="117"/>
        <v/>
      </c>
      <c r="I142" s="134">
        <f ca="1">SUM(C142:H142)</f>
        <v>0</v>
      </c>
      <c r="J142" s="41"/>
      <c r="L142" s="76" t="e">
        <f ca="1">IF(ISNA(VLOOKUP(L141,OFFSET(Pairings!$D$2,($B142-1)*gamesPerRound,0,gamesPerRound,3),3,FALSE)),VLOOKUP(L141,OFFSET(Pairings!$E$2,($B142-1)*gamesPerRound,0,gamesPerRound,3),3,FALSE),VLOOKUP(L141,OFFSET(Pairings!$D$2,($B142-1)*gamesPerRound,0,gamesPerRound,3),3,FALSE))</f>
        <v>#N/A</v>
      </c>
      <c r="M142" s="76" t="e">
        <f ca="1">IF(ISNA(VLOOKUP(M141,OFFSET(Pairings!$D$2,($B142-1)*gamesPerRound,0,gamesPerRound,3),3,FALSE)),VLOOKUP(M141,OFFSET(Pairings!$E$2,($B142-1)*gamesPerRound,0,gamesPerRound,3),3,FALSE),VLOOKUP(M141,OFFSET(Pairings!$D$2,($B142-1)*gamesPerRound,0,gamesPerRound,3),3,FALSE))</f>
        <v>#N/A</v>
      </c>
      <c r="N142" s="76" t="e">
        <f ca="1">IF(ISNA(VLOOKUP(N141,OFFSET(Pairings!$D$2,($B142-1)*gamesPerRound,0,gamesPerRound,3),3,FALSE)),VLOOKUP(N141,OFFSET(Pairings!$E$2,($B142-1)*gamesPerRound,0,gamesPerRound,3),3,FALSE),VLOOKUP(N141,OFFSET(Pairings!$D$2,($B142-1)*gamesPerRound,0,gamesPerRound,3),3,FALSE))</f>
        <v>#N/A</v>
      </c>
      <c r="O142" s="76" t="e">
        <f ca="1">IF(ISNA(VLOOKUP(O141,OFFSET(Pairings!$D$2,($B142-1)*gamesPerRound,0,gamesPerRound,3),3,FALSE)),VLOOKUP(O141,OFFSET(Pairings!$E$2,($B142-1)*gamesPerRound,0,gamesPerRound,3),3,FALSE),VLOOKUP(O141,OFFSET(Pairings!$D$2,($B142-1)*gamesPerRound,0,gamesPerRound,3),3,FALSE))</f>
        <v>#N/A</v>
      </c>
      <c r="P142" s="76" t="e">
        <f ca="1">IF(ISNA(VLOOKUP(P141,OFFSET(Pairings!$D$2,($B142-1)*gamesPerRound,0,gamesPerRound,3),3,FALSE)),VLOOKUP(P141,OFFSET(Pairings!$E$2,($B142-1)*gamesPerRound,0,gamesPerRound,3),3,FALSE),VLOOKUP(P141,OFFSET(Pairings!$D$2,($B142-1)*gamesPerRound,0,gamesPerRound,3),3,FALSE))</f>
        <v>#N/A</v>
      </c>
      <c r="Q142" s="76" t="e">
        <f ca="1">IF(ISNA(VLOOKUP(Q141,OFFSET(Pairings!$D$2,($B142-1)*gamesPerRound,0,gamesPerRound,3),3,FALSE)),VLOOKUP(Q141,OFFSET(Pairings!$E$2,($B142-1)*gamesPerRound,0,gamesPerRound,3),3,FALSE),VLOOKUP(Q141,OFFSET(Pairings!$D$2,($B142-1)*gamesPerRound,0,gamesPerRound,3),3,FALSE))</f>
        <v>#N/A</v>
      </c>
      <c r="R142" s="77" t="e">
        <f ca="1">SUM(L142:Q142)</f>
        <v>#N/A</v>
      </c>
    </row>
    <row r="143" spans="1:18" x14ac:dyDescent="0.3">
      <c r="B143" s="38">
        <v>2</v>
      </c>
      <c r="C143" s="42" t="str">
        <f t="shared" ca="1" si="117"/>
        <v/>
      </c>
      <c r="D143" s="29" t="str">
        <f t="shared" ca="1" si="117"/>
        <v/>
      </c>
      <c r="E143" s="29" t="str">
        <f t="shared" ca="1" si="117"/>
        <v/>
      </c>
      <c r="F143" s="29" t="str">
        <f t="shared" ca="1" si="117"/>
        <v/>
      </c>
      <c r="G143" s="29" t="str">
        <f t="shared" ca="1" si="117"/>
        <v/>
      </c>
      <c r="H143" s="29" t="str">
        <f t="shared" ca="1" si="117"/>
        <v/>
      </c>
      <c r="I143" s="135">
        <f ca="1">SUM(C143:H143)</f>
        <v>0</v>
      </c>
      <c r="J143" s="41"/>
      <c r="L143" s="78" t="e">
        <f ca="1">IF(ISNA(VLOOKUP(L141,OFFSET(Pairings!$D$2,($B143-1)*gamesPerRound,0,gamesPerRound,3),3,FALSE)),VLOOKUP(L141,OFFSET(Pairings!$E$2,($B143-1)*gamesPerRound,0,gamesPerRound,3),3,FALSE),VLOOKUP(L141,OFFSET(Pairings!$D$2,($B143-1)*gamesPerRound,0,gamesPerRound,3),3,FALSE))</f>
        <v>#N/A</v>
      </c>
      <c r="M143" s="79" t="e">
        <f ca="1">IF(ISNA(VLOOKUP(M141,OFFSET(Pairings!$D$2,($B143-1)*gamesPerRound,0,gamesPerRound,3),3,FALSE)),VLOOKUP(M141,OFFSET(Pairings!$E$2,($B143-1)*gamesPerRound,0,gamesPerRound,3),3,FALSE),VLOOKUP(M141,OFFSET(Pairings!$D$2,($B143-1)*gamesPerRound,0,gamesPerRound,3),3,FALSE))</f>
        <v>#N/A</v>
      </c>
      <c r="N143" s="79" t="e">
        <f ca="1">IF(ISNA(VLOOKUP(N141,OFFSET(Pairings!$D$2,($B143-1)*gamesPerRound,0,gamesPerRound,3),3,FALSE)),VLOOKUP(N141,OFFSET(Pairings!$E$2,($B143-1)*gamesPerRound,0,gamesPerRound,3),3,FALSE),VLOOKUP(N141,OFFSET(Pairings!$D$2,($B143-1)*gamesPerRound,0,gamesPerRound,3),3,FALSE))</f>
        <v>#N/A</v>
      </c>
      <c r="O143" s="79" t="e">
        <f ca="1">IF(ISNA(VLOOKUP(O141,OFFSET(Pairings!$D$2,($B143-1)*gamesPerRound,0,gamesPerRound,3),3,FALSE)),VLOOKUP(O141,OFFSET(Pairings!$E$2,($B143-1)*gamesPerRound,0,gamesPerRound,3),3,FALSE),VLOOKUP(O141,OFFSET(Pairings!$D$2,($B143-1)*gamesPerRound,0,gamesPerRound,3),3,FALSE))</f>
        <v>#N/A</v>
      </c>
      <c r="P143" s="79" t="e">
        <f ca="1">IF(ISNA(VLOOKUP(P141,OFFSET(Pairings!$D$2,($B143-1)*gamesPerRound,0,gamesPerRound,3),3,FALSE)),VLOOKUP(P141,OFFSET(Pairings!$E$2,($B143-1)*gamesPerRound,0,gamesPerRound,3),3,FALSE),VLOOKUP(P141,OFFSET(Pairings!$D$2,($B143-1)*gamesPerRound,0,gamesPerRound,3),3,FALSE))</f>
        <v>#N/A</v>
      </c>
      <c r="Q143" s="79" t="e">
        <f ca="1">IF(ISNA(VLOOKUP(Q141,OFFSET(Pairings!$D$2,($B143-1)*gamesPerRound,0,gamesPerRound,3),3,FALSE)),VLOOKUP(Q141,OFFSET(Pairings!$E$2,($B143-1)*gamesPerRound,0,gamesPerRound,3),3,FALSE),VLOOKUP(Q141,OFFSET(Pairings!$D$2,($B143-1)*gamesPerRound,0,gamesPerRound,3),3,FALSE))</f>
        <v>#N/A</v>
      </c>
      <c r="R143" s="77" t="e">
        <f ca="1">SUM(L143:Q143)</f>
        <v>#N/A</v>
      </c>
    </row>
    <row r="144" spans="1:18" x14ac:dyDescent="0.3">
      <c r="B144" s="38">
        <v>3</v>
      </c>
      <c r="C144" s="43" t="str">
        <f t="shared" ca="1" si="117"/>
        <v/>
      </c>
      <c r="D144" s="44" t="str">
        <f t="shared" ca="1" si="117"/>
        <v/>
      </c>
      <c r="E144" s="44" t="str">
        <f t="shared" ca="1" si="117"/>
        <v/>
      </c>
      <c r="F144" s="44" t="str">
        <f t="shared" ca="1" si="117"/>
        <v/>
      </c>
      <c r="G144" s="44" t="str">
        <f t="shared" ca="1" si="117"/>
        <v/>
      </c>
      <c r="H144" s="44" t="str">
        <f t="shared" ca="1" si="117"/>
        <v/>
      </c>
      <c r="I144" s="136">
        <f ca="1">SUM(C144:H144)</f>
        <v>0</v>
      </c>
      <c r="J144" s="41"/>
      <c r="L144" s="80" t="e">
        <f ca="1">IF(ISNA(VLOOKUP(L141,OFFSET(Pairings!$D$2,($B144-1)*gamesPerRound,0,gamesPerRound,3),3,FALSE)),VLOOKUP(L141,OFFSET(Pairings!$E$2,($B144-1)*gamesPerRound,0,gamesPerRound,3),3,FALSE),VLOOKUP(L141,OFFSET(Pairings!$D$2,($B144-1)*gamesPerRound,0,gamesPerRound,3),3,FALSE))</f>
        <v>#N/A</v>
      </c>
      <c r="M144" s="81" t="e">
        <f ca="1">IF(ISNA(VLOOKUP(M141,OFFSET(Pairings!$D$2,($B144-1)*gamesPerRound,0,gamesPerRound,3),3,FALSE)),VLOOKUP(M141,OFFSET(Pairings!$E$2,($B144-1)*gamesPerRound,0,gamesPerRound,3),3,FALSE),VLOOKUP(M141,OFFSET(Pairings!$D$2,($B144-1)*gamesPerRound,0,gamesPerRound,3),3,FALSE))</f>
        <v>#N/A</v>
      </c>
      <c r="N144" s="81" t="e">
        <f ca="1">IF(ISNA(VLOOKUP(N141,OFFSET(Pairings!$D$2,($B144-1)*gamesPerRound,0,gamesPerRound,3),3,FALSE)),VLOOKUP(N141,OFFSET(Pairings!$E$2,($B144-1)*gamesPerRound,0,gamesPerRound,3),3,FALSE),VLOOKUP(N141,OFFSET(Pairings!$D$2,($B144-1)*gamesPerRound,0,gamesPerRound,3),3,FALSE))</f>
        <v>#N/A</v>
      </c>
      <c r="O144" s="81" t="e">
        <f ca="1">IF(ISNA(VLOOKUP(O141,OFFSET(Pairings!$D$2,($B144-1)*gamesPerRound,0,gamesPerRound,3),3,FALSE)),VLOOKUP(O141,OFFSET(Pairings!$E$2,($B144-1)*gamesPerRound,0,gamesPerRound,3),3,FALSE),VLOOKUP(O141,OFFSET(Pairings!$D$2,($B144-1)*gamesPerRound,0,gamesPerRound,3),3,FALSE))</f>
        <v>#N/A</v>
      </c>
      <c r="P144" s="81" t="e">
        <f ca="1">IF(ISNA(VLOOKUP(P141,OFFSET(Pairings!$D$2,($B144-1)*gamesPerRound,0,gamesPerRound,3),3,FALSE)),VLOOKUP(P141,OFFSET(Pairings!$E$2,($B144-1)*gamesPerRound,0,gamesPerRound,3),3,FALSE),VLOOKUP(P141,OFFSET(Pairings!$D$2,($B144-1)*gamesPerRound,0,gamesPerRound,3),3,FALSE))</f>
        <v>#N/A</v>
      </c>
      <c r="Q144" s="81" t="e">
        <f ca="1">IF(ISNA(VLOOKUP(Q141,OFFSET(Pairings!$D$2,($B144-1)*gamesPerRound,0,gamesPerRound,3),3,FALSE)),VLOOKUP(Q141,OFFSET(Pairings!$E$2,($B144-1)*gamesPerRound,0,gamesPerRound,3),3,FALSE),VLOOKUP(Q141,OFFSET(Pairings!$D$2,($B144-1)*gamesPerRound,0,gamesPerRound,3),3,FALSE))</f>
        <v>#N/A</v>
      </c>
      <c r="R144" s="77" t="e">
        <f ca="1">SUM(L144:Q144)</f>
        <v>#N/A</v>
      </c>
    </row>
    <row r="145" spans="1:18" ht="15.5" thickBot="1" x14ac:dyDescent="0.35">
      <c r="B145" s="45" t="s">
        <v>21</v>
      </c>
      <c r="C145" s="46">
        <f t="shared" ref="C145:I145" ca="1" si="118">SUM(C142:C144)</f>
        <v>0</v>
      </c>
      <c r="D145" s="47">
        <f t="shared" ca="1" si="118"/>
        <v>0</v>
      </c>
      <c r="E145" s="47">
        <f t="shared" ca="1" si="118"/>
        <v>0</v>
      </c>
      <c r="F145" s="47">
        <f t="shared" ca="1" si="118"/>
        <v>0</v>
      </c>
      <c r="G145" s="47">
        <f t="shared" ca="1" si="118"/>
        <v>0</v>
      </c>
      <c r="H145" s="47">
        <f t="shared" ca="1" si="118"/>
        <v>0</v>
      </c>
      <c r="I145" s="48">
        <f t="shared" ca="1" si="118"/>
        <v>0</v>
      </c>
      <c r="J145" s="49" t="e">
        <f ca="1">VLOOKUP(A141,OFFSET(Teams!$B$1,1,0,teams,4),4,FALSE)</f>
        <v>#N/A</v>
      </c>
      <c r="L145" s="82" t="e">
        <f t="shared" ref="L145:R145" ca="1" si="119">SUM(L142:L144)</f>
        <v>#N/A</v>
      </c>
      <c r="M145" s="83" t="e">
        <f t="shared" ca="1" si="119"/>
        <v>#N/A</v>
      </c>
      <c r="N145" s="83" t="e">
        <f t="shared" ca="1" si="119"/>
        <v>#N/A</v>
      </c>
      <c r="O145" s="83" t="e">
        <f t="shared" ca="1" si="119"/>
        <v>#N/A</v>
      </c>
      <c r="P145" s="83" t="e">
        <f t="shared" ca="1" si="119"/>
        <v>#N/A</v>
      </c>
      <c r="Q145" s="83" t="e">
        <f t="shared" ca="1" si="119"/>
        <v>#N/A</v>
      </c>
      <c r="R145" s="84" t="e">
        <f t="shared" ca="1" si="119"/>
        <v>#N/A</v>
      </c>
    </row>
    <row r="146" spans="1:18" ht="15.5" thickBot="1" x14ac:dyDescent="0.35"/>
    <row r="147" spans="1:18" x14ac:dyDescent="0.3">
      <c r="A147" s="6" t="s">
        <v>230</v>
      </c>
      <c r="B147" s="10">
        <f>VLOOKUP(A147,TeamLookup,2,FALSE)</f>
        <v>0</v>
      </c>
      <c r="C147" s="34" t="str">
        <f t="shared" ref="C147:H147" si="120">$A147&amp;"."&amp;TEXT(C$1,"00")</f>
        <v>Y.01</v>
      </c>
      <c r="D147" s="35" t="str">
        <f t="shared" si="120"/>
        <v>Y.02</v>
      </c>
      <c r="E147" s="35" t="str">
        <f t="shared" si="120"/>
        <v>Y.03</v>
      </c>
      <c r="F147" s="35" t="str">
        <f t="shared" si="120"/>
        <v>Y.04</v>
      </c>
      <c r="G147" s="35" t="str">
        <f t="shared" si="120"/>
        <v>Y.05</v>
      </c>
      <c r="H147" s="35" t="str">
        <f t="shared" si="120"/>
        <v>Y.06</v>
      </c>
      <c r="I147" s="36" t="s">
        <v>21</v>
      </c>
      <c r="J147" s="37" t="s">
        <v>29</v>
      </c>
      <c r="K147" s="9"/>
      <c r="L147" s="73" t="str">
        <f t="shared" ref="L147:Q147" si="121">$A147&amp;"."&amp;TEXT(L$1,"00")</f>
        <v>Y.01</v>
      </c>
      <c r="M147" s="74" t="str">
        <f t="shared" si="121"/>
        <v>Y.02</v>
      </c>
      <c r="N147" s="74" t="str">
        <f t="shared" si="121"/>
        <v>Y.03</v>
      </c>
      <c r="O147" s="74" t="str">
        <f t="shared" si="121"/>
        <v>Y.04</v>
      </c>
      <c r="P147" s="74" t="str">
        <f t="shared" si="121"/>
        <v>Y.05</v>
      </c>
      <c r="Q147" s="74" t="str">
        <f t="shared" si="121"/>
        <v>Y.06</v>
      </c>
      <c r="R147" s="75" t="s">
        <v>21</v>
      </c>
    </row>
    <row r="148" spans="1:18" x14ac:dyDescent="0.3">
      <c r="B148" s="38">
        <v>1</v>
      </c>
      <c r="C148" s="39" t="str">
        <f t="shared" ref="C148:H150" ca="1" si="122">IF(ISNA(L148),"",L148)</f>
        <v/>
      </c>
      <c r="D148" s="40" t="str">
        <f t="shared" ca="1" si="122"/>
        <v/>
      </c>
      <c r="E148" s="40" t="str">
        <f t="shared" ca="1" si="122"/>
        <v/>
      </c>
      <c r="F148" s="40" t="str">
        <f t="shared" ca="1" si="122"/>
        <v/>
      </c>
      <c r="G148" s="40" t="str">
        <f t="shared" ca="1" si="122"/>
        <v/>
      </c>
      <c r="H148" s="40" t="str">
        <f t="shared" ca="1" si="122"/>
        <v/>
      </c>
      <c r="I148" s="134">
        <f ca="1">SUM(C148:H148)</f>
        <v>0</v>
      </c>
      <c r="J148" s="41"/>
      <c r="L148" s="76" t="e">
        <f ca="1">IF(ISNA(VLOOKUP(L147,OFFSET(Pairings!$D$2,($B148-1)*gamesPerRound,0,gamesPerRound,3),3,FALSE)),VLOOKUP(L147,OFFSET(Pairings!$E$2,($B148-1)*gamesPerRound,0,gamesPerRound,3),3,FALSE),VLOOKUP(L147,OFFSET(Pairings!$D$2,($B148-1)*gamesPerRound,0,gamesPerRound,3),3,FALSE))</f>
        <v>#N/A</v>
      </c>
      <c r="M148" s="76" t="e">
        <f ca="1">IF(ISNA(VLOOKUP(M147,OFFSET(Pairings!$D$2,($B148-1)*gamesPerRound,0,gamesPerRound,3),3,FALSE)),VLOOKUP(M147,OFFSET(Pairings!$E$2,($B148-1)*gamesPerRound,0,gamesPerRound,3),3,FALSE),VLOOKUP(M147,OFFSET(Pairings!$D$2,($B148-1)*gamesPerRound,0,gamesPerRound,3),3,FALSE))</f>
        <v>#N/A</v>
      </c>
      <c r="N148" s="76" t="e">
        <f ca="1">IF(ISNA(VLOOKUP(N147,OFFSET(Pairings!$D$2,($B148-1)*gamesPerRound,0,gamesPerRound,3),3,FALSE)),VLOOKUP(N147,OFFSET(Pairings!$E$2,($B148-1)*gamesPerRound,0,gamesPerRound,3),3,FALSE),VLOOKUP(N147,OFFSET(Pairings!$D$2,($B148-1)*gamesPerRound,0,gamesPerRound,3),3,FALSE))</f>
        <v>#N/A</v>
      </c>
      <c r="O148" s="76" t="e">
        <f ca="1">IF(ISNA(VLOOKUP(O147,OFFSET(Pairings!$D$2,($B148-1)*gamesPerRound,0,gamesPerRound,3),3,FALSE)),VLOOKUP(O147,OFFSET(Pairings!$E$2,($B148-1)*gamesPerRound,0,gamesPerRound,3),3,FALSE),VLOOKUP(O147,OFFSET(Pairings!$D$2,($B148-1)*gamesPerRound,0,gamesPerRound,3),3,FALSE))</f>
        <v>#N/A</v>
      </c>
      <c r="P148" s="76" t="e">
        <f ca="1">IF(ISNA(VLOOKUP(P147,OFFSET(Pairings!$D$2,($B148-1)*gamesPerRound,0,gamesPerRound,3),3,FALSE)),VLOOKUP(P147,OFFSET(Pairings!$E$2,($B148-1)*gamesPerRound,0,gamesPerRound,3),3,FALSE),VLOOKUP(P147,OFFSET(Pairings!$D$2,($B148-1)*gamesPerRound,0,gamesPerRound,3),3,FALSE))</f>
        <v>#N/A</v>
      </c>
      <c r="Q148" s="76" t="e">
        <f ca="1">IF(ISNA(VLOOKUP(Q147,OFFSET(Pairings!$D$2,($B148-1)*gamesPerRound,0,gamesPerRound,3),3,FALSE)),VLOOKUP(Q147,OFFSET(Pairings!$E$2,($B148-1)*gamesPerRound,0,gamesPerRound,3),3,FALSE),VLOOKUP(Q147,OFFSET(Pairings!$D$2,($B148-1)*gamesPerRound,0,gamesPerRound,3),3,FALSE))</f>
        <v>#N/A</v>
      </c>
      <c r="R148" s="77" t="e">
        <f ca="1">SUM(L148:Q148)</f>
        <v>#N/A</v>
      </c>
    </row>
    <row r="149" spans="1:18" x14ac:dyDescent="0.3">
      <c r="B149" s="38">
        <v>2</v>
      </c>
      <c r="C149" s="42" t="str">
        <f t="shared" ca="1" si="122"/>
        <v/>
      </c>
      <c r="D149" s="29" t="str">
        <f t="shared" ca="1" si="122"/>
        <v/>
      </c>
      <c r="E149" s="29" t="str">
        <f t="shared" ca="1" si="122"/>
        <v/>
      </c>
      <c r="F149" s="29" t="str">
        <f t="shared" ca="1" si="122"/>
        <v/>
      </c>
      <c r="G149" s="29" t="str">
        <f t="shared" ca="1" si="122"/>
        <v/>
      </c>
      <c r="H149" s="29" t="str">
        <f t="shared" ca="1" si="122"/>
        <v/>
      </c>
      <c r="I149" s="135">
        <f ca="1">SUM(C149:H149)</f>
        <v>0</v>
      </c>
      <c r="J149" s="41"/>
      <c r="L149" s="78" t="e">
        <f ca="1">IF(ISNA(VLOOKUP(L147,OFFSET(Pairings!$D$2,($B149-1)*gamesPerRound,0,gamesPerRound,3),3,FALSE)),VLOOKUP(L147,OFFSET(Pairings!$E$2,($B149-1)*gamesPerRound,0,gamesPerRound,3),3,FALSE),VLOOKUP(L147,OFFSET(Pairings!$D$2,($B149-1)*gamesPerRound,0,gamesPerRound,3),3,FALSE))</f>
        <v>#N/A</v>
      </c>
      <c r="M149" s="79" t="e">
        <f ca="1">IF(ISNA(VLOOKUP(M147,OFFSET(Pairings!$D$2,($B149-1)*gamesPerRound,0,gamesPerRound,3),3,FALSE)),VLOOKUP(M147,OFFSET(Pairings!$E$2,($B149-1)*gamesPerRound,0,gamesPerRound,3),3,FALSE),VLOOKUP(M147,OFFSET(Pairings!$D$2,($B149-1)*gamesPerRound,0,gamesPerRound,3),3,FALSE))</f>
        <v>#N/A</v>
      </c>
      <c r="N149" s="79" t="e">
        <f ca="1">IF(ISNA(VLOOKUP(N147,OFFSET(Pairings!$D$2,($B149-1)*gamesPerRound,0,gamesPerRound,3),3,FALSE)),VLOOKUP(N147,OFFSET(Pairings!$E$2,($B149-1)*gamesPerRound,0,gamesPerRound,3),3,FALSE),VLOOKUP(N147,OFFSET(Pairings!$D$2,($B149-1)*gamesPerRound,0,gamesPerRound,3),3,FALSE))</f>
        <v>#N/A</v>
      </c>
      <c r="O149" s="79" t="e">
        <f ca="1">IF(ISNA(VLOOKUP(O147,OFFSET(Pairings!$D$2,($B149-1)*gamesPerRound,0,gamesPerRound,3),3,FALSE)),VLOOKUP(O147,OFFSET(Pairings!$E$2,($B149-1)*gamesPerRound,0,gamesPerRound,3),3,FALSE),VLOOKUP(O147,OFFSET(Pairings!$D$2,($B149-1)*gamesPerRound,0,gamesPerRound,3),3,FALSE))</f>
        <v>#N/A</v>
      </c>
      <c r="P149" s="79" t="e">
        <f ca="1">IF(ISNA(VLOOKUP(P147,OFFSET(Pairings!$D$2,($B149-1)*gamesPerRound,0,gamesPerRound,3),3,FALSE)),VLOOKUP(P147,OFFSET(Pairings!$E$2,($B149-1)*gamesPerRound,0,gamesPerRound,3),3,FALSE),VLOOKUP(P147,OFFSET(Pairings!$D$2,($B149-1)*gamesPerRound,0,gamesPerRound,3),3,FALSE))</f>
        <v>#N/A</v>
      </c>
      <c r="Q149" s="79" t="e">
        <f ca="1">IF(ISNA(VLOOKUP(Q147,OFFSET(Pairings!$D$2,($B149-1)*gamesPerRound,0,gamesPerRound,3),3,FALSE)),VLOOKUP(Q147,OFFSET(Pairings!$E$2,($B149-1)*gamesPerRound,0,gamesPerRound,3),3,FALSE),VLOOKUP(Q147,OFFSET(Pairings!$D$2,($B149-1)*gamesPerRound,0,gamesPerRound,3),3,FALSE))</f>
        <v>#N/A</v>
      </c>
      <c r="R149" s="77" t="e">
        <f ca="1">SUM(L149:Q149)</f>
        <v>#N/A</v>
      </c>
    </row>
    <row r="150" spans="1:18" x14ac:dyDescent="0.3">
      <c r="B150" s="38">
        <v>3</v>
      </c>
      <c r="C150" s="43" t="str">
        <f t="shared" ca="1" si="122"/>
        <v/>
      </c>
      <c r="D150" s="44" t="str">
        <f t="shared" ca="1" si="122"/>
        <v/>
      </c>
      <c r="E150" s="44" t="str">
        <f t="shared" ca="1" si="122"/>
        <v/>
      </c>
      <c r="F150" s="44" t="str">
        <f t="shared" ca="1" si="122"/>
        <v/>
      </c>
      <c r="G150" s="44" t="str">
        <f t="shared" ca="1" si="122"/>
        <v/>
      </c>
      <c r="H150" s="44" t="str">
        <f t="shared" ca="1" si="122"/>
        <v/>
      </c>
      <c r="I150" s="136">
        <f ca="1">SUM(C150:H150)</f>
        <v>0</v>
      </c>
      <c r="J150" s="41"/>
      <c r="L150" s="80" t="e">
        <f ca="1">IF(ISNA(VLOOKUP(L147,OFFSET(Pairings!$D$2,($B150-1)*gamesPerRound,0,gamesPerRound,3),3,FALSE)),VLOOKUP(L147,OFFSET(Pairings!$E$2,($B150-1)*gamesPerRound,0,gamesPerRound,3),3,FALSE),VLOOKUP(L147,OFFSET(Pairings!$D$2,($B150-1)*gamesPerRound,0,gamesPerRound,3),3,FALSE))</f>
        <v>#N/A</v>
      </c>
      <c r="M150" s="81" t="e">
        <f ca="1">IF(ISNA(VLOOKUP(M147,OFFSET(Pairings!$D$2,($B150-1)*gamesPerRound,0,gamesPerRound,3),3,FALSE)),VLOOKUP(M147,OFFSET(Pairings!$E$2,($B150-1)*gamesPerRound,0,gamesPerRound,3),3,FALSE),VLOOKUP(M147,OFFSET(Pairings!$D$2,($B150-1)*gamesPerRound,0,gamesPerRound,3),3,FALSE))</f>
        <v>#N/A</v>
      </c>
      <c r="N150" s="81" t="e">
        <f ca="1">IF(ISNA(VLOOKUP(N147,OFFSET(Pairings!$D$2,($B150-1)*gamesPerRound,0,gamesPerRound,3),3,FALSE)),VLOOKUP(N147,OFFSET(Pairings!$E$2,($B150-1)*gamesPerRound,0,gamesPerRound,3),3,FALSE),VLOOKUP(N147,OFFSET(Pairings!$D$2,($B150-1)*gamesPerRound,0,gamesPerRound,3),3,FALSE))</f>
        <v>#N/A</v>
      </c>
      <c r="O150" s="81" t="e">
        <f ca="1">IF(ISNA(VLOOKUP(O147,OFFSET(Pairings!$D$2,($B150-1)*gamesPerRound,0,gamesPerRound,3),3,FALSE)),VLOOKUP(O147,OFFSET(Pairings!$E$2,($B150-1)*gamesPerRound,0,gamesPerRound,3),3,FALSE),VLOOKUP(O147,OFFSET(Pairings!$D$2,($B150-1)*gamesPerRound,0,gamesPerRound,3),3,FALSE))</f>
        <v>#N/A</v>
      </c>
      <c r="P150" s="81" t="e">
        <f ca="1">IF(ISNA(VLOOKUP(P147,OFFSET(Pairings!$D$2,($B150-1)*gamesPerRound,0,gamesPerRound,3),3,FALSE)),VLOOKUP(P147,OFFSET(Pairings!$E$2,($B150-1)*gamesPerRound,0,gamesPerRound,3),3,FALSE),VLOOKUP(P147,OFFSET(Pairings!$D$2,($B150-1)*gamesPerRound,0,gamesPerRound,3),3,FALSE))</f>
        <v>#N/A</v>
      </c>
      <c r="Q150" s="81" t="e">
        <f ca="1">IF(ISNA(VLOOKUP(Q147,OFFSET(Pairings!$D$2,($B150-1)*gamesPerRound,0,gamesPerRound,3),3,FALSE)),VLOOKUP(Q147,OFFSET(Pairings!$E$2,($B150-1)*gamesPerRound,0,gamesPerRound,3),3,FALSE),VLOOKUP(Q147,OFFSET(Pairings!$D$2,($B150-1)*gamesPerRound,0,gamesPerRound,3),3,FALSE))</f>
        <v>#N/A</v>
      </c>
      <c r="R150" s="77" t="e">
        <f ca="1">SUM(L150:Q150)</f>
        <v>#N/A</v>
      </c>
    </row>
    <row r="151" spans="1:18" ht="15.5" thickBot="1" x14ac:dyDescent="0.35">
      <c r="B151" s="45" t="s">
        <v>21</v>
      </c>
      <c r="C151" s="46">
        <f t="shared" ref="C151:I151" ca="1" si="123">SUM(C148:C150)</f>
        <v>0</v>
      </c>
      <c r="D151" s="47">
        <f t="shared" ca="1" si="123"/>
        <v>0</v>
      </c>
      <c r="E151" s="47">
        <f t="shared" ca="1" si="123"/>
        <v>0</v>
      </c>
      <c r="F151" s="47">
        <f t="shared" ca="1" si="123"/>
        <v>0</v>
      </c>
      <c r="G151" s="47">
        <f t="shared" ca="1" si="123"/>
        <v>0</v>
      </c>
      <c r="H151" s="47">
        <f t="shared" ca="1" si="123"/>
        <v>0</v>
      </c>
      <c r="I151" s="48">
        <f t="shared" ca="1" si="123"/>
        <v>0</v>
      </c>
      <c r="J151" s="49" t="e">
        <f ca="1">VLOOKUP(A147,OFFSET(Teams!$B$1,1,0,teams,4),4,FALSE)</f>
        <v>#N/A</v>
      </c>
      <c r="L151" s="82" t="e">
        <f t="shared" ref="L151:R151" ca="1" si="124">SUM(L148:L150)</f>
        <v>#N/A</v>
      </c>
      <c r="M151" s="83" t="e">
        <f t="shared" ca="1" si="124"/>
        <v>#N/A</v>
      </c>
      <c r="N151" s="83" t="e">
        <f t="shared" ca="1" si="124"/>
        <v>#N/A</v>
      </c>
      <c r="O151" s="83" t="e">
        <f t="shared" ca="1" si="124"/>
        <v>#N/A</v>
      </c>
      <c r="P151" s="83" t="e">
        <f t="shared" ca="1" si="124"/>
        <v>#N/A</v>
      </c>
      <c r="Q151" s="83" t="e">
        <f t="shared" ca="1" si="124"/>
        <v>#N/A</v>
      </c>
      <c r="R151" s="84" t="e">
        <f t="shared" ca="1" si="124"/>
        <v>#N/A</v>
      </c>
    </row>
    <row r="152" spans="1:18" ht="15.5" thickBot="1" x14ac:dyDescent="0.35"/>
    <row r="153" spans="1:18" x14ac:dyDescent="0.3">
      <c r="A153" s="6" t="s">
        <v>231</v>
      </c>
      <c r="B153" s="10">
        <f>VLOOKUP(A153,TeamLookup,2,FALSE)</f>
        <v>0</v>
      </c>
      <c r="C153" s="34" t="str">
        <f t="shared" ref="C153:H153" si="125">$A153&amp;"."&amp;TEXT(C$1,"00")</f>
        <v>Z.01</v>
      </c>
      <c r="D153" s="35" t="str">
        <f t="shared" si="125"/>
        <v>Z.02</v>
      </c>
      <c r="E153" s="35" t="str">
        <f t="shared" si="125"/>
        <v>Z.03</v>
      </c>
      <c r="F153" s="35" t="str">
        <f t="shared" si="125"/>
        <v>Z.04</v>
      </c>
      <c r="G153" s="35" t="str">
        <f t="shared" si="125"/>
        <v>Z.05</v>
      </c>
      <c r="H153" s="35" t="str">
        <f t="shared" si="125"/>
        <v>Z.06</v>
      </c>
      <c r="I153" s="36" t="s">
        <v>21</v>
      </c>
      <c r="J153" s="37" t="s">
        <v>29</v>
      </c>
      <c r="K153" s="9"/>
      <c r="L153" s="73" t="str">
        <f t="shared" ref="L153:Q153" si="126">$A153&amp;"."&amp;TEXT(L$1,"00")</f>
        <v>Z.01</v>
      </c>
      <c r="M153" s="74" t="str">
        <f t="shared" si="126"/>
        <v>Z.02</v>
      </c>
      <c r="N153" s="74" t="str">
        <f t="shared" si="126"/>
        <v>Z.03</v>
      </c>
      <c r="O153" s="74" t="str">
        <f t="shared" si="126"/>
        <v>Z.04</v>
      </c>
      <c r="P153" s="74" t="str">
        <f t="shared" si="126"/>
        <v>Z.05</v>
      </c>
      <c r="Q153" s="74" t="str">
        <f t="shared" si="126"/>
        <v>Z.06</v>
      </c>
      <c r="R153" s="75" t="s">
        <v>21</v>
      </c>
    </row>
    <row r="154" spans="1:18" x14ac:dyDescent="0.3">
      <c r="B154" s="38">
        <v>1</v>
      </c>
      <c r="C154" s="39" t="str">
        <f t="shared" ref="C154:H156" ca="1" si="127">IF(ISNA(L154),"",L154)</f>
        <v/>
      </c>
      <c r="D154" s="40" t="str">
        <f t="shared" ca="1" si="127"/>
        <v/>
      </c>
      <c r="E154" s="40" t="str">
        <f t="shared" ca="1" si="127"/>
        <v/>
      </c>
      <c r="F154" s="40" t="str">
        <f t="shared" ca="1" si="127"/>
        <v/>
      </c>
      <c r="G154" s="40" t="str">
        <f t="shared" ca="1" si="127"/>
        <v/>
      </c>
      <c r="H154" s="40" t="str">
        <f t="shared" ca="1" si="127"/>
        <v/>
      </c>
      <c r="I154" s="134">
        <f ca="1">SUM(C154:H154)</f>
        <v>0</v>
      </c>
      <c r="J154" s="41"/>
      <c r="L154" s="76" t="e">
        <f ca="1">IF(ISNA(VLOOKUP(L153,OFFSET(Pairings!$D$2,($B154-1)*gamesPerRound,0,gamesPerRound,3),3,FALSE)),VLOOKUP(L153,OFFSET(Pairings!$E$2,($B154-1)*gamesPerRound,0,gamesPerRound,3),3,FALSE),VLOOKUP(L153,OFFSET(Pairings!$D$2,($B154-1)*gamesPerRound,0,gamesPerRound,3),3,FALSE))</f>
        <v>#N/A</v>
      </c>
      <c r="M154" s="76" t="e">
        <f ca="1">IF(ISNA(VLOOKUP(M153,OFFSET(Pairings!$D$2,($B154-1)*gamesPerRound,0,gamesPerRound,3),3,FALSE)),VLOOKUP(M153,OFFSET(Pairings!$E$2,($B154-1)*gamesPerRound,0,gamesPerRound,3),3,FALSE),VLOOKUP(M153,OFFSET(Pairings!$D$2,($B154-1)*gamesPerRound,0,gamesPerRound,3),3,FALSE))</f>
        <v>#N/A</v>
      </c>
      <c r="N154" s="76" t="e">
        <f ca="1">IF(ISNA(VLOOKUP(N153,OFFSET(Pairings!$D$2,($B154-1)*gamesPerRound,0,gamesPerRound,3),3,FALSE)),VLOOKUP(N153,OFFSET(Pairings!$E$2,($B154-1)*gamesPerRound,0,gamesPerRound,3),3,FALSE),VLOOKUP(N153,OFFSET(Pairings!$D$2,($B154-1)*gamesPerRound,0,gamesPerRound,3),3,FALSE))</f>
        <v>#N/A</v>
      </c>
      <c r="O154" s="76" t="e">
        <f ca="1">IF(ISNA(VLOOKUP(O153,OFFSET(Pairings!$D$2,($B154-1)*gamesPerRound,0,gamesPerRound,3),3,FALSE)),VLOOKUP(O153,OFFSET(Pairings!$E$2,($B154-1)*gamesPerRound,0,gamesPerRound,3),3,FALSE),VLOOKUP(O153,OFFSET(Pairings!$D$2,($B154-1)*gamesPerRound,0,gamesPerRound,3),3,FALSE))</f>
        <v>#N/A</v>
      </c>
      <c r="P154" s="76" t="e">
        <f ca="1">IF(ISNA(VLOOKUP(P153,OFFSET(Pairings!$D$2,($B154-1)*gamesPerRound,0,gamesPerRound,3),3,FALSE)),VLOOKUP(P153,OFFSET(Pairings!$E$2,($B154-1)*gamesPerRound,0,gamesPerRound,3),3,FALSE),VLOOKUP(P153,OFFSET(Pairings!$D$2,($B154-1)*gamesPerRound,0,gamesPerRound,3),3,FALSE))</f>
        <v>#N/A</v>
      </c>
      <c r="Q154" s="76" t="e">
        <f ca="1">IF(ISNA(VLOOKUP(Q153,OFFSET(Pairings!$D$2,($B154-1)*gamesPerRound,0,gamesPerRound,3),3,FALSE)),VLOOKUP(Q153,OFFSET(Pairings!$E$2,($B154-1)*gamesPerRound,0,gamesPerRound,3),3,FALSE),VLOOKUP(Q153,OFFSET(Pairings!$D$2,($B154-1)*gamesPerRound,0,gamesPerRound,3),3,FALSE))</f>
        <v>#N/A</v>
      </c>
      <c r="R154" s="77" t="e">
        <f ca="1">SUM(L154:Q154)</f>
        <v>#N/A</v>
      </c>
    </row>
    <row r="155" spans="1:18" x14ac:dyDescent="0.3">
      <c r="B155" s="38">
        <v>2</v>
      </c>
      <c r="C155" s="42" t="str">
        <f t="shared" ca="1" si="127"/>
        <v/>
      </c>
      <c r="D155" s="29" t="str">
        <f t="shared" ca="1" si="127"/>
        <v/>
      </c>
      <c r="E155" s="29" t="str">
        <f t="shared" ca="1" si="127"/>
        <v/>
      </c>
      <c r="F155" s="29" t="str">
        <f t="shared" ca="1" si="127"/>
        <v/>
      </c>
      <c r="G155" s="29" t="str">
        <f t="shared" ca="1" si="127"/>
        <v/>
      </c>
      <c r="H155" s="29" t="str">
        <f t="shared" ca="1" si="127"/>
        <v/>
      </c>
      <c r="I155" s="135">
        <f ca="1">SUM(C155:H155)</f>
        <v>0</v>
      </c>
      <c r="J155" s="41"/>
      <c r="L155" s="78" t="e">
        <f ca="1">IF(ISNA(VLOOKUP(L153,OFFSET(Pairings!$D$2,($B155-1)*gamesPerRound,0,gamesPerRound,3),3,FALSE)),VLOOKUP(L153,OFFSET(Pairings!$E$2,($B155-1)*gamesPerRound,0,gamesPerRound,3),3,FALSE),VLOOKUP(L153,OFFSET(Pairings!$D$2,($B155-1)*gamesPerRound,0,gamesPerRound,3),3,FALSE))</f>
        <v>#N/A</v>
      </c>
      <c r="M155" s="79" t="e">
        <f ca="1">IF(ISNA(VLOOKUP(M153,OFFSET(Pairings!$D$2,($B155-1)*gamesPerRound,0,gamesPerRound,3),3,FALSE)),VLOOKUP(M153,OFFSET(Pairings!$E$2,($B155-1)*gamesPerRound,0,gamesPerRound,3),3,FALSE),VLOOKUP(M153,OFFSET(Pairings!$D$2,($B155-1)*gamesPerRound,0,gamesPerRound,3),3,FALSE))</f>
        <v>#N/A</v>
      </c>
      <c r="N155" s="79" t="e">
        <f ca="1">IF(ISNA(VLOOKUP(N153,OFFSET(Pairings!$D$2,($B155-1)*gamesPerRound,0,gamesPerRound,3),3,FALSE)),VLOOKUP(N153,OFFSET(Pairings!$E$2,($B155-1)*gamesPerRound,0,gamesPerRound,3),3,FALSE),VLOOKUP(N153,OFFSET(Pairings!$D$2,($B155-1)*gamesPerRound,0,gamesPerRound,3),3,FALSE))</f>
        <v>#N/A</v>
      </c>
      <c r="O155" s="79" t="e">
        <f ca="1">IF(ISNA(VLOOKUP(O153,OFFSET(Pairings!$D$2,($B155-1)*gamesPerRound,0,gamesPerRound,3),3,FALSE)),VLOOKUP(O153,OFFSET(Pairings!$E$2,($B155-1)*gamesPerRound,0,gamesPerRound,3),3,FALSE),VLOOKUP(O153,OFFSET(Pairings!$D$2,($B155-1)*gamesPerRound,0,gamesPerRound,3),3,FALSE))</f>
        <v>#N/A</v>
      </c>
      <c r="P155" s="79" t="e">
        <f ca="1">IF(ISNA(VLOOKUP(P153,OFFSET(Pairings!$D$2,($B155-1)*gamesPerRound,0,gamesPerRound,3),3,FALSE)),VLOOKUP(P153,OFFSET(Pairings!$E$2,($B155-1)*gamesPerRound,0,gamesPerRound,3),3,FALSE),VLOOKUP(P153,OFFSET(Pairings!$D$2,($B155-1)*gamesPerRound,0,gamesPerRound,3),3,FALSE))</f>
        <v>#N/A</v>
      </c>
      <c r="Q155" s="79" t="e">
        <f ca="1">IF(ISNA(VLOOKUP(Q153,OFFSET(Pairings!$D$2,($B155-1)*gamesPerRound,0,gamesPerRound,3),3,FALSE)),VLOOKUP(Q153,OFFSET(Pairings!$E$2,($B155-1)*gamesPerRound,0,gamesPerRound,3),3,FALSE),VLOOKUP(Q153,OFFSET(Pairings!$D$2,($B155-1)*gamesPerRound,0,gamesPerRound,3),3,FALSE))</f>
        <v>#N/A</v>
      </c>
      <c r="R155" s="77" t="e">
        <f ca="1">SUM(L155:Q155)</f>
        <v>#N/A</v>
      </c>
    </row>
    <row r="156" spans="1:18" x14ac:dyDescent="0.3">
      <c r="B156" s="38">
        <v>3</v>
      </c>
      <c r="C156" s="43" t="str">
        <f t="shared" ca="1" si="127"/>
        <v/>
      </c>
      <c r="D156" s="44" t="str">
        <f t="shared" ca="1" si="127"/>
        <v/>
      </c>
      <c r="E156" s="44" t="str">
        <f t="shared" ca="1" si="127"/>
        <v/>
      </c>
      <c r="F156" s="44" t="str">
        <f t="shared" ca="1" si="127"/>
        <v/>
      </c>
      <c r="G156" s="44" t="str">
        <f t="shared" ca="1" si="127"/>
        <v/>
      </c>
      <c r="H156" s="44" t="str">
        <f t="shared" ca="1" si="127"/>
        <v/>
      </c>
      <c r="I156" s="136">
        <f ca="1">SUM(C156:H156)</f>
        <v>0</v>
      </c>
      <c r="J156" s="41"/>
      <c r="L156" s="80" t="e">
        <f ca="1">IF(ISNA(VLOOKUP(L153,OFFSET(Pairings!$D$2,($B156-1)*gamesPerRound,0,gamesPerRound,3),3,FALSE)),VLOOKUP(L153,OFFSET(Pairings!$E$2,($B156-1)*gamesPerRound,0,gamesPerRound,3),3,FALSE),VLOOKUP(L153,OFFSET(Pairings!$D$2,($B156-1)*gamesPerRound,0,gamesPerRound,3),3,FALSE))</f>
        <v>#N/A</v>
      </c>
      <c r="M156" s="81" t="e">
        <f ca="1">IF(ISNA(VLOOKUP(M153,OFFSET(Pairings!$D$2,($B156-1)*gamesPerRound,0,gamesPerRound,3),3,FALSE)),VLOOKUP(M153,OFFSET(Pairings!$E$2,($B156-1)*gamesPerRound,0,gamesPerRound,3),3,FALSE),VLOOKUP(M153,OFFSET(Pairings!$D$2,($B156-1)*gamesPerRound,0,gamesPerRound,3),3,FALSE))</f>
        <v>#N/A</v>
      </c>
      <c r="N156" s="81" t="e">
        <f ca="1">IF(ISNA(VLOOKUP(N153,OFFSET(Pairings!$D$2,($B156-1)*gamesPerRound,0,gamesPerRound,3),3,FALSE)),VLOOKUP(N153,OFFSET(Pairings!$E$2,($B156-1)*gamesPerRound,0,gamesPerRound,3),3,FALSE),VLOOKUP(N153,OFFSET(Pairings!$D$2,($B156-1)*gamesPerRound,0,gamesPerRound,3),3,FALSE))</f>
        <v>#N/A</v>
      </c>
      <c r="O156" s="81" t="e">
        <f ca="1">IF(ISNA(VLOOKUP(O153,OFFSET(Pairings!$D$2,($B156-1)*gamesPerRound,0,gamesPerRound,3),3,FALSE)),VLOOKUP(O153,OFFSET(Pairings!$E$2,($B156-1)*gamesPerRound,0,gamesPerRound,3),3,FALSE),VLOOKUP(O153,OFFSET(Pairings!$D$2,($B156-1)*gamesPerRound,0,gamesPerRound,3),3,FALSE))</f>
        <v>#N/A</v>
      </c>
      <c r="P156" s="81" t="e">
        <f ca="1">IF(ISNA(VLOOKUP(P153,OFFSET(Pairings!$D$2,($B156-1)*gamesPerRound,0,gamesPerRound,3),3,FALSE)),VLOOKUP(P153,OFFSET(Pairings!$E$2,($B156-1)*gamesPerRound,0,gamesPerRound,3),3,FALSE),VLOOKUP(P153,OFFSET(Pairings!$D$2,($B156-1)*gamesPerRound,0,gamesPerRound,3),3,FALSE))</f>
        <v>#N/A</v>
      </c>
      <c r="Q156" s="81" t="e">
        <f ca="1">IF(ISNA(VLOOKUP(Q153,OFFSET(Pairings!$D$2,($B156-1)*gamesPerRound,0,gamesPerRound,3),3,FALSE)),VLOOKUP(Q153,OFFSET(Pairings!$E$2,($B156-1)*gamesPerRound,0,gamesPerRound,3),3,FALSE),VLOOKUP(Q153,OFFSET(Pairings!$D$2,($B156-1)*gamesPerRound,0,gamesPerRound,3),3,FALSE))</f>
        <v>#N/A</v>
      </c>
      <c r="R156" s="77" t="e">
        <f ca="1">SUM(L156:Q156)</f>
        <v>#N/A</v>
      </c>
    </row>
    <row r="157" spans="1:18" ht="15.5" thickBot="1" x14ac:dyDescent="0.35">
      <c r="B157" s="45" t="s">
        <v>21</v>
      </c>
      <c r="C157" s="46">
        <f t="shared" ref="C157:I157" ca="1" si="128">SUM(C154:C156)</f>
        <v>0</v>
      </c>
      <c r="D157" s="47">
        <f t="shared" ca="1" si="128"/>
        <v>0</v>
      </c>
      <c r="E157" s="47">
        <f t="shared" ca="1" si="128"/>
        <v>0</v>
      </c>
      <c r="F157" s="47">
        <f t="shared" ca="1" si="128"/>
        <v>0</v>
      </c>
      <c r="G157" s="47">
        <f t="shared" ca="1" si="128"/>
        <v>0</v>
      </c>
      <c r="H157" s="47">
        <f t="shared" ca="1" si="128"/>
        <v>0</v>
      </c>
      <c r="I157" s="48">
        <f t="shared" ca="1" si="128"/>
        <v>0</v>
      </c>
      <c r="J157" s="49" t="e">
        <f ca="1">VLOOKUP(A153,OFFSET(Teams!$B$1,1,0,teams,4),4,FALSE)</f>
        <v>#N/A</v>
      </c>
      <c r="L157" s="82" t="e">
        <f t="shared" ref="L157:R157" ca="1" si="129">SUM(L154:L156)</f>
        <v>#N/A</v>
      </c>
      <c r="M157" s="83" t="e">
        <f t="shared" ca="1" si="129"/>
        <v>#N/A</v>
      </c>
      <c r="N157" s="83" t="e">
        <f t="shared" ca="1" si="129"/>
        <v>#N/A</v>
      </c>
      <c r="O157" s="83" t="e">
        <f t="shared" ca="1" si="129"/>
        <v>#N/A</v>
      </c>
      <c r="P157" s="83" t="e">
        <f t="shared" ca="1" si="129"/>
        <v>#N/A</v>
      </c>
      <c r="Q157" s="83" t="e">
        <f t="shared" ca="1" si="129"/>
        <v>#N/A</v>
      </c>
      <c r="R157" s="84" t="e">
        <f t="shared" ca="1" si="129"/>
        <v>#N/A</v>
      </c>
    </row>
  </sheetData>
  <sheetProtection sheet="1" objects="1" scenarios="1" formatCells="0" formatColumns="0" formatRows="0" autoFilter="0"/>
  <phoneticPr fontId="9" type="noConversion"/>
  <pageMargins left="0.19652777777777777" right="0.14027777777777778" top="0.98055555555555551" bottom="0.89027777777777783" header="0.49027777777777776" footer="0.34027777777777779"/>
  <pageSetup paperSize="9" firstPageNumber="0" fitToHeight="2" orientation="portrait" horizontalDpi="300" verticalDpi="300" r:id="rId1"/>
  <headerFooter alignWithMargins="0">
    <oddHeader>&amp;C&amp;"Swis721 BT,Regular"&amp;16Team Results</oddHeader>
    <oddFooter>&amp;Cfor detailed results see www.oxfordfusion.com/epsca</oddFooter>
  </headerFooter>
  <rowBreaks count="2" manualBreakCount="2">
    <brk id="50" max="15" man="1"/>
    <brk id="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J158"/>
  <sheetViews>
    <sheetView workbookViewId="0">
      <pane ySplit="2" topLeftCell="A3" activePane="bottomLeft" state="frozen"/>
      <selection activeCell="C1" sqref="C1"/>
      <selection pane="bottomLeft" activeCell="C3" sqref="C3"/>
    </sheetView>
  </sheetViews>
  <sheetFormatPr defaultColWidth="9.1796875" defaultRowHeight="13.5" x14ac:dyDescent="0.3"/>
  <cols>
    <col min="1" max="1" width="12.26953125" style="29" customWidth="1"/>
    <col min="2" max="2" width="9.1796875" style="28"/>
    <col min="3" max="5" width="19.54296875" style="28" customWidth="1"/>
    <col min="6" max="6" width="9.1796875" style="29"/>
    <col min="7" max="7" width="9.1796875" style="28"/>
    <col min="8" max="10" width="9.1796875" style="114"/>
    <col min="11" max="16384" width="9.1796875" style="28"/>
  </cols>
  <sheetData>
    <row r="1" spans="1:10" s="53" customFormat="1" x14ac:dyDescent="0.3">
      <c r="A1" s="50"/>
      <c r="C1" s="53" t="s">
        <v>674</v>
      </c>
      <c r="F1" s="50"/>
      <c r="H1" s="112"/>
      <c r="I1" s="112"/>
      <c r="J1" s="112"/>
    </row>
    <row r="2" spans="1:10" s="53" customFormat="1" ht="25.5" customHeight="1" x14ac:dyDescent="0.3">
      <c r="A2" s="57" t="s">
        <v>162</v>
      </c>
      <c r="B2" s="58" t="s">
        <v>163</v>
      </c>
      <c r="C2" s="53" t="s">
        <v>22</v>
      </c>
      <c r="D2" s="53" t="s">
        <v>23</v>
      </c>
      <c r="E2" s="53" t="s">
        <v>24</v>
      </c>
      <c r="F2" s="50" t="s">
        <v>31</v>
      </c>
      <c r="H2" s="113" t="s">
        <v>534</v>
      </c>
      <c r="I2" s="112"/>
      <c r="J2" s="112"/>
    </row>
    <row r="3" spans="1:10" x14ac:dyDescent="0.3">
      <c r="A3" s="29" t="s">
        <v>7</v>
      </c>
      <c r="B3" s="28" t="s">
        <v>32</v>
      </c>
      <c r="C3" s="115"/>
      <c r="D3" s="130">
        <f t="shared" ref="D3:D20" si="0">C3</f>
        <v>0</v>
      </c>
      <c r="E3" s="130">
        <f t="shared" ref="E3:E20" si="1">D3</f>
        <v>0</v>
      </c>
      <c r="F3" s="29" t="s">
        <v>33</v>
      </c>
      <c r="H3" s="114">
        <f>IF(LEN(C3)=0,1,MATCH(C3,PlayerDetails!$I:$I,0))</f>
        <v>1</v>
      </c>
      <c r="I3" s="114" t="e">
        <f>IF(LEN(D3)=0,1,MATCH(D3,PlayerDetails!$I:$I,0))</f>
        <v>#N/A</v>
      </c>
      <c r="J3" s="114" t="e">
        <f>IF(LEN(E3)=0,1,MATCH(E3,PlayerDetails!$I:$I,0))</f>
        <v>#N/A</v>
      </c>
    </row>
    <row r="4" spans="1:10" x14ac:dyDescent="0.3">
      <c r="A4" s="29" t="s">
        <v>7</v>
      </c>
      <c r="B4" s="28" t="s">
        <v>34</v>
      </c>
      <c r="C4" s="115"/>
      <c r="D4" s="130">
        <f t="shared" si="0"/>
        <v>0</v>
      </c>
      <c r="E4" s="130">
        <f t="shared" si="1"/>
        <v>0</v>
      </c>
      <c r="F4" s="29" t="s">
        <v>35</v>
      </c>
      <c r="H4" s="114">
        <f>IF(LEN(C4)=0,1,MATCH(C4,PlayerDetails!$I:$I,0))</f>
        <v>1</v>
      </c>
      <c r="I4" s="114" t="e">
        <f>IF(LEN(D4)=0,1,MATCH(D4,PlayerDetails!$I:$I,0))</f>
        <v>#N/A</v>
      </c>
      <c r="J4" s="114" t="e">
        <f>IF(LEN(E4)=0,1,MATCH(E4,PlayerDetails!$I:$I,0))</f>
        <v>#N/A</v>
      </c>
    </row>
    <row r="5" spans="1:10" x14ac:dyDescent="0.3">
      <c r="A5" s="29" t="s">
        <v>7</v>
      </c>
      <c r="B5" s="28" t="s">
        <v>36</v>
      </c>
      <c r="C5" s="115"/>
      <c r="D5" s="130">
        <f t="shared" si="0"/>
        <v>0</v>
      </c>
      <c r="E5" s="130">
        <f t="shared" si="1"/>
        <v>0</v>
      </c>
      <c r="F5" s="29" t="s">
        <v>37</v>
      </c>
      <c r="H5" s="114">
        <f>IF(LEN(C5)=0,1,MATCH(C5,PlayerDetails!$I:$I,0))</f>
        <v>1</v>
      </c>
      <c r="I5" s="114" t="e">
        <f>IF(LEN(D5)=0,1,MATCH(D5,PlayerDetails!$I:$I,0))</f>
        <v>#N/A</v>
      </c>
      <c r="J5" s="114" t="e">
        <f>IF(LEN(E5)=0,1,MATCH(E5,PlayerDetails!$I:$I,0))</f>
        <v>#N/A</v>
      </c>
    </row>
    <row r="6" spans="1:10" x14ac:dyDescent="0.3">
      <c r="A6" s="29" t="s">
        <v>7</v>
      </c>
      <c r="B6" s="28" t="s">
        <v>38</v>
      </c>
      <c r="C6" s="115"/>
      <c r="D6" s="130">
        <f t="shared" si="0"/>
        <v>0</v>
      </c>
      <c r="E6" s="130">
        <f t="shared" si="1"/>
        <v>0</v>
      </c>
      <c r="F6" s="29" t="s">
        <v>39</v>
      </c>
      <c r="H6" s="114">
        <f>IF(LEN(C6)=0,1,MATCH(C6,PlayerDetails!$I:$I,0))</f>
        <v>1</v>
      </c>
      <c r="I6" s="114" t="e">
        <f>IF(LEN(D6)=0,1,MATCH(D6,PlayerDetails!$I:$I,0))</f>
        <v>#N/A</v>
      </c>
      <c r="J6" s="114" t="e">
        <f>IF(LEN(E6)=0,1,MATCH(E6,PlayerDetails!$I:$I,0))</f>
        <v>#N/A</v>
      </c>
    </row>
    <row r="7" spans="1:10" x14ac:dyDescent="0.3">
      <c r="A7" s="29" t="s">
        <v>7</v>
      </c>
      <c r="B7" s="28" t="s">
        <v>40</v>
      </c>
      <c r="C7" s="115"/>
      <c r="D7" s="130">
        <f t="shared" si="0"/>
        <v>0</v>
      </c>
      <c r="E7" s="130">
        <f t="shared" si="1"/>
        <v>0</v>
      </c>
      <c r="F7" s="29" t="s">
        <v>41</v>
      </c>
      <c r="H7" s="114">
        <f>IF(LEN(C7)=0,1,MATCH(C7,PlayerDetails!$I:$I,0))</f>
        <v>1</v>
      </c>
      <c r="I7" s="114" t="e">
        <f>IF(LEN(D7)=0,1,MATCH(D7,PlayerDetails!$I:$I,0))</f>
        <v>#N/A</v>
      </c>
      <c r="J7" s="114" t="e">
        <f>IF(LEN(E7)=0,1,MATCH(E7,PlayerDetails!$I:$I,0))</f>
        <v>#N/A</v>
      </c>
    </row>
    <row r="8" spans="1:10" x14ac:dyDescent="0.3">
      <c r="A8" s="29" t="s">
        <v>7</v>
      </c>
      <c r="B8" s="28" t="s">
        <v>42</v>
      </c>
      <c r="C8" s="115"/>
      <c r="D8" s="130">
        <f t="shared" si="0"/>
        <v>0</v>
      </c>
      <c r="E8" s="130">
        <f t="shared" si="1"/>
        <v>0</v>
      </c>
      <c r="F8" s="29" t="s">
        <v>43</v>
      </c>
      <c r="H8" s="114">
        <f>IF(LEN(C8)=0,1,MATCH(C8,PlayerDetails!$I:$I,0))</f>
        <v>1</v>
      </c>
      <c r="I8" s="114" t="e">
        <f>IF(LEN(D8)=0,1,MATCH(D8,PlayerDetails!$I:$I,0))</f>
        <v>#N/A</v>
      </c>
      <c r="J8" s="114" t="e">
        <f>IF(LEN(E8)=0,1,MATCH(E8,PlayerDetails!$I:$I,0))</f>
        <v>#N/A</v>
      </c>
    </row>
    <row r="9" spans="1:10" x14ac:dyDescent="0.3">
      <c r="A9" s="29" t="s">
        <v>8</v>
      </c>
      <c r="B9" s="28" t="s">
        <v>45</v>
      </c>
      <c r="C9" s="115"/>
      <c r="D9" s="130">
        <f t="shared" si="0"/>
        <v>0</v>
      </c>
      <c r="E9" s="130">
        <f t="shared" si="1"/>
        <v>0</v>
      </c>
      <c r="F9" s="29" t="s">
        <v>33</v>
      </c>
      <c r="H9" s="114">
        <f>IF(LEN(C9)=0,1,MATCH(C9,PlayerDetails!$I:$I,0))</f>
        <v>1</v>
      </c>
      <c r="I9" s="114" t="e">
        <f>IF(LEN(D9)=0,1,MATCH(D9,PlayerDetails!$I:$I,0))</f>
        <v>#N/A</v>
      </c>
      <c r="J9" s="114" t="e">
        <f>IF(LEN(E9)=0,1,MATCH(E9,PlayerDetails!$I:$I,0))</f>
        <v>#N/A</v>
      </c>
    </row>
    <row r="10" spans="1:10" x14ac:dyDescent="0.3">
      <c r="A10" s="29" t="s">
        <v>8</v>
      </c>
      <c r="B10" s="28" t="s">
        <v>46</v>
      </c>
      <c r="C10" s="115"/>
      <c r="D10" s="130">
        <f t="shared" si="0"/>
        <v>0</v>
      </c>
      <c r="E10" s="130">
        <f t="shared" si="1"/>
        <v>0</v>
      </c>
      <c r="F10" s="29" t="s">
        <v>35</v>
      </c>
      <c r="H10" s="114">
        <f>IF(LEN(C10)=0,1,MATCH(C10,PlayerDetails!$I:$I,0))</f>
        <v>1</v>
      </c>
      <c r="I10" s="114" t="e">
        <f>IF(LEN(D10)=0,1,MATCH(D10,PlayerDetails!$I:$I,0))</f>
        <v>#N/A</v>
      </c>
      <c r="J10" s="114" t="e">
        <f>IF(LEN(E10)=0,1,MATCH(E10,PlayerDetails!$I:$I,0))</f>
        <v>#N/A</v>
      </c>
    </row>
    <row r="11" spans="1:10" x14ac:dyDescent="0.3">
      <c r="A11" s="29" t="s">
        <v>8</v>
      </c>
      <c r="B11" s="28" t="s">
        <v>47</v>
      </c>
      <c r="C11" s="115"/>
      <c r="D11" s="130">
        <f t="shared" si="0"/>
        <v>0</v>
      </c>
      <c r="E11" s="130">
        <f t="shared" si="1"/>
        <v>0</v>
      </c>
      <c r="F11" s="29" t="s">
        <v>37</v>
      </c>
      <c r="H11" s="114">
        <f>IF(LEN(C11)=0,1,MATCH(C11,PlayerDetails!$I:$I,0))</f>
        <v>1</v>
      </c>
      <c r="I11" s="114" t="e">
        <f>IF(LEN(D11)=0,1,MATCH(D11,PlayerDetails!$I:$I,0))</f>
        <v>#N/A</v>
      </c>
      <c r="J11" s="114" t="e">
        <f>IF(LEN(E11)=0,1,MATCH(E11,PlayerDetails!$I:$I,0))</f>
        <v>#N/A</v>
      </c>
    </row>
    <row r="12" spans="1:10" x14ac:dyDescent="0.3">
      <c r="A12" s="29" t="s">
        <v>8</v>
      </c>
      <c r="B12" s="28" t="s">
        <v>48</v>
      </c>
      <c r="C12" s="115"/>
      <c r="D12" s="130">
        <f t="shared" si="0"/>
        <v>0</v>
      </c>
      <c r="E12" s="130">
        <f t="shared" si="1"/>
        <v>0</v>
      </c>
      <c r="F12" s="29" t="s">
        <v>39</v>
      </c>
      <c r="H12" s="114">
        <f>IF(LEN(C12)=0,1,MATCH(C12,PlayerDetails!$I:$I,0))</f>
        <v>1</v>
      </c>
      <c r="I12" s="114" t="e">
        <f>IF(LEN(D12)=0,1,MATCH(D12,PlayerDetails!$I:$I,0))</f>
        <v>#N/A</v>
      </c>
      <c r="J12" s="114" t="e">
        <f>IF(LEN(E12)=0,1,MATCH(E12,PlayerDetails!$I:$I,0))</f>
        <v>#N/A</v>
      </c>
    </row>
    <row r="13" spans="1:10" x14ac:dyDescent="0.3">
      <c r="A13" s="29" t="s">
        <v>8</v>
      </c>
      <c r="B13" s="28" t="s">
        <v>49</v>
      </c>
      <c r="C13" s="115"/>
      <c r="D13" s="130">
        <f t="shared" si="0"/>
        <v>0</v>
      </c>
      <c r="E13" s="130">
        <f t="shared" si="1"/>
        <v>0</v>
      </c>
      <c r="F13" s="29" t="s">
        <v>41</v>
      </c>
      <c r="H13" s="114">
        <f>IF(LEN(C13)=0,1,MATCH(C13,PlayerDetails!$I:$I,0))</f>
        <v>1</v>
      </c>
      <c r="I13" s="114" t="e">
        <f>IF(LEN(D13)=0,1,MATCH(D13,PlayerDetails!$I:$I,0))</f>
        <v>#N/A</v>
      </c>
      <c r="J13" s="114" t="e">
        <f>IF(LEN(E13)=0,1,MATCH(E13,PlayerDetails!$I:$I,0))</f>
        <v>#N/A</v>
      </c>
    </row>
    <row r="14" spans="1:10" x14ac:dyDescent="0.3">
      <c r="A14" s="29" t="s">
        <v>8</v>
      </c>
      <c r="B14" s="28" t="s">
        <v>50</v>
      </c>
      <c r="C14" s="115"/>
      <c r="D14" s="130">
        <f t="shared" si="0"/>
        <v>0</v>
      </c>
      <c r="E14" s="130">
        <f t="shared" si="1"/>
        <v>0</v>
      </c>
      <c r="F14" s="29" t="s">
        <v>43</v>
      </c>
      <c r="H14" s="114">
        <f>IF(LEN(C14)=0,1,MATCH(C14,PlayerDetails!$I:$I,0))</f>
        <v>1</v>
      </c>
      <c r="I14" s="114" t="e">
        <f>IF(LEN(D14)=0,1,MATCH(D14,PlayerDetails!$I:$I,0))</f>
        <v>#N/A</v>
      </c>
      <c r="J14" s="114" t="e">
        <f>IF(LEN(E14)=0,1,MATCH(E14,PlayerDetails!$I:$I,0))</f>
        <v>#N/A</v>
      </c>
    </row>
    <row r="15" spans="1:10" x14ac:dyDescent="0.3">
      <c r="A15" s="29" t="s">
        <v>9</v>
      </c>
      <c r="B15" s="28" t="s">
        <v>51</v>
      </c>
      <c r="C15" s="115"/>
      <c r="D15" s="130">
        <f t="shared" si="0"/>
        <v>0</v>
      </c>
      <c r="E15" s="130">
        <f t="shared" si="1"/>
        <v>0</v>
      </c>
      <c r="F15" s="29" t="s">
        <v>33</v>
      </c>
      <c r="H15" s="114">
        <f>IF(LEN(C15)=0,1,MATCH(C15,PlayerDetails!$I:$I,0))</f>
        <v>1</v>
      </c>
      <c r="I15" s="114" t="e">
        <f>IF(LEN(D15)=0,1,MATCH(D15,PlayerDetails!$I:$I,0))</f>
        <v>#N/A</v>
      </c>
      <c r="J15" s="114" t="e">
        <f>IF(LEN(E15)=0,1,MATCH(E15,PlayerDetails!$I:$I,0))</f>
        <v>#N/A</v>
      </c>
    </row>
    <row r="16" spans="1:10" x14ac:dyDescent="0.3">
      <c r="A16" s="29" t="s">
        <v>9</v>
      </c>
      <c r="B16" s="28" t="s">
        <v>52</v>
      </c>
      <c r="C16" s="115"/>
      <c r="D16" s="130">
        <f t="shared" si="0"/>
        <v>0</v>
      </c>
      <c r="E16" s="130">
        <f t="shared" si="1"/>
        <v>0</v>
      </c>
      <c r="F16" s="29" t="s">
        <v>35</v>
      </c>
      <c r="H16" s="114">
        <f>IF(LEN(C16)=0,1,MATCH(C16,PlayerDetails!$I:$I,0))</f>
        <v>1</v>
      </c>
      <c r="I16" s="114" t="e">
        <f>IF(LEN(D16)=0,1,MATCH(D16,PlayerDetails!$I:$I,0))</f>
        <v>#N/A</v>
      </c>
      <c r="J16" s="114" t="e">
        <f>IF(LEN(E16)=0,1,MATCH(E16,PlayerDetails!$I:$I,0))</f>
        <v>#N/A</v>
      </c>
    </row>
    <row r="17" spans="1:10" x14ac:dyDescent="0.3">
      <c r="A17" s="29" t="s">
        <v>9</v>
      </c>
      <c r="B17" s="28" t="s">
        <v>53</v>
      </c>
      <c r="C17" s="115"/>
      <c r="D17" s="130">
        <f t="shared" si="0"/>
        <v>0</v>
      </c>
      <c r="E17" s="130">
        <f t="shared" si="1"/>
        <v>0</v>
      </c>
      <c r="F17" s="29" t="s">
        <v>37</v>
      </c>
      <c r="H17" s="114">
        <f>IF(LEN(C17)=0,1,MATCH(C17,PlayerDetails!$I:$I,0))</f>
        <v>1</v>
      </c>
      <c r="I17" s="114" t="e">
        <f>IF(LEN(D17)=0,1,MATCH(D17,PlayerDetails!$I:$I,0))</f>
        <v>#N/A</v>
      </c>
      <c r="J17" s="114" t="e">
        <f>IF(LEN(E17)=0,1,MATCH(E17,PlayerDetails!$I:$I,0))</f>
        <v>#N/A</v>
      </c>
    </row>
    <row r="18" spans="1:10" x14ac:dyDescent="0.3">
      <c r="A18" s="29" t="s">
        <v>9</v>
      </c>
      <c r="B18" s="28" t="s">
        <v>54</v>
      </c>
      <c r="C18" s="115"/>
      <c r="D18" s="130">
        <f t="shared" si="0"/>
        <v>0</v>
      </c>
      <c r="E18" s="130">
        <f t="shared" si="1"/>
        <v>0</v>
      </c>
      <c r="F18" s="29" t="s">
        <v>39</v>
      </c>
      <c r="H18" s="114">
        <f>IF(LEN(C18)=0,1,MATCH(C18,PlayerDetails!$I:$I,0))</f>
        <v>1</v>
      </c>
      <c r="I18" s="114" t="e">
        <f>IF(LEN(D18)=0,1,MATCH(D18,PlayerDetails!$I:$I,0))</f>
        <v>#N/A</v>
      </c>
      <c r="J18" s="114" t="e">
        <f>IF(LEN(E18)=0,1,MATCH(E18,PlayerDetails!$I:$I,0))</f>
        <v>#N/A</v>
      </c>
    </row>
    <row r="19" spans="1:10" x14ac:dyDescent="0.3">
      <c r="A19" s="29" t="s">
        <v>9</v>
      </c>
      <c r="B19" s="28" t="s">
        <v>55</v>
      </c>
      <c r="C19" s="115"/>
      <c r="D19" s="130">
        <f t="shared" si="0"/>
        <v>0</v>
      </c>
      <c r="E19" s="130">
        <f t="shared" si="1"/>
        <v>0</v>
      </c>
      <c r="F19" s="29" t="s">
        <v>41</v>
      </c>
      <c r="H19" s="114">
        <f>IF(LEN(C19)=0,1,MATCH(C19,PlayerDetails!$I:$I,0))</f>
        <v>1</v>
      </c>
      <c r="I19" s="114" t="e">
        <f>IF(LEN(D19)=0,1,MATCH(D19,PlayerDetails!$I:$I,0))</f>
        <v>#N/A</v>
      </c>
      <c r="J19" s="114" t="e">
        <f>IF(LEN(E19)=0,1,MATCH(E19,PlayerDetails!$I:$I,0))</f>
        <v>#N/A</v>
      </c>
    </row>
    <row r="20" spans="1:10" x14ac:dyDescent="0.3">
      <c r="A20" s="29" t="s">
        <v>9</v>
      </c>
      <c r="B20" s="28" t="s">
        <v>56</v>
      </c>
      <c r="C20" s="115"/>
      <c r="D20" s="130">
        <f t="shared" si="0"/>
        <v>0</v>
      </c>
      <c r="E20" s="130">
        <f t="shared" si="1"/>
        <v>0</v>
      </c>
      <c r="F20" s="29" t="s">
        <v>43</v>
      </c>
      <c r="H20" s="114">
        <f>IF(LEN(C20)=0,1,MATCH(C20,PlayerDetails!$I:$I,0))</f>
        <v>1</v>
      </c>
      <c r="I20" s="114" t="e">
        <f>IF(LEN(D20)=0,1,MATCH(D20,PlayerDetails!$I:$I,0))</f>
        <v>#N/A</v>
      </c>
      <c r="J20" s="114" t="e">
        <f>IF(LEN(E20)=0,1,MATCH(E20,PlayerDetails!$I:$I,0))</f>
        <v>#N/A</v>
      </c>
    </row>
    <row r="21" spans="1:10" x14ac:dyDescent="0.3">
      <c r="A21" s="29" t="s">
        <v>10</v>
      </c>
      <c r="B21" s="28" t="s">
        <v>57</v>
      </c>
      <c r="C21" s="115"/>
      <c r="D21" s="130">
        <f t="shared" ref="D21:D36" si="2">C21</f>
        <v>0</v>
      </c>
      <c r="E21" s="130">
        <f t="shared" ref="E21:E36" si="3">D21</f>
        <v>0</v>
      </c>
      <c r="F21" s="29" t="s">
        <v>33</v>
      </c>
      <c r="H21" s="114">
        <f>IF(LEN(C21)=0,1,MATCH(C21,PlayerDetails!$I:$I,0))</f>
        <v>1</v>
      </c>
      <c r="I21" s="114" t="e">
        <f>IF(LEN(D21)=0,1,MATCH(D21,PlayerDetails!$I:$I,0))</f>
        <v>#N/A</v>
      </c>
      <c r="J21" s="114" t="e">
        <f>IF(LEN(E21)=0,1,MATCH(E21,PlayerDetails!$I:$I,0))</f>
        <v>#N/A</v>
      </c>
    </row>
    <row r="22" spans="1:10" x14ac:dyDescent="0.3">
      <c r="A22" s="29" t="s">
        <v>10</v>
      </c>
      <c r="B22" s="28" t="s">
        <v>58</v>
      </c>
      <c r="C22" s="115"/>
      <c r="D22" s="130">
        <f t="shared" si="2"/>
        <v>0</v>
      </c>
      <c r="E22" s="130">
        <f t="shared" si="3"/>
        <v>0</v>
      </c>
      <c r="F22" s="29" t="s">
        <v>35</v>
      </c>
      <c r="H22" s="114">
        <f>IF(LEN(C22)=0,1,MATCH(C22,PlayerDetails!$I:$I,0))</f>
        <v>1</v>
      </c>
      <c r="I22" s="114" t="e">
        <f>IF(LEN(D22)=0,1,MATCH(D22,PlayerDetails!$I:$I,0))</f>
        <v>#N/A</v>
      </c>
      <c r="J22" s="114" t="e">
        <f>IF(LEN(E22)=0,1,MATCH(E22,PlayerDetails!$I:$I,0))</f>
        <v>#N/A</v>
      </c>
    </row>
    <row r="23" spans="1:10" x14ac:dyDescent="0.3">
      <c r="A23" s="29" t="s">
        <v>10</v>
      </c>
      <c r="B23" s="28" t="s">
        <v>59</v>
      </c>
      <c r="C23" s="115"/>
      <c r="D23" s="130">
        <f t="shared" si="2"/>
        <v>0</v>
      </c>
      <c r="E23" s="130">
        <f t="shared" si="3"/>
        <v>0</v>
      </c>
      <c r="F23" s="29" t="s">
        <v>37</v>
      </c>
      <c r="H23" s="114">
        <f>IF(LEN(C23)=0,1,MATCH(C23,PlayerDetails!$I:$I,0))</f>
        <v>1</v>
      </c>
      <c r="I23" s="114" t="e">
        <f>IF(LEN(D23)=0,1,MATCH(D23,PlayerDetails!$I:$I,0))</f>
        <v>#N/A</v>
      </c>
      <c r="J23" s="114" t="e">
        <f>IF(LEN(E23)=0,1,MATCH(E23,PlayerDetails!$I:$I,0))</f>
        <v>#N/A</v>
      </c>
    </row>
    <row r="24" spans="1:10" x14ac:dyDescent="0.3">
      <c r="A24" s="29" t="s">
        <v>10</v>
      </c>
      <c r="B24" s="28" t="s">
        <v>60</v>
      </c>
      <c r="C24" s="115"/>
      <c r="D24" s="130">
        <f t="shared" si="2"/>
        <v>0</v>
      </c>
      <c r="E24" s="130">
        <f t="shared" si="3"/>
        <v>0</v>
      </c>
      <c r="F24" s="29" t="s">
        <v>39</v>
      </c>
      <c r="H24" s="114">
        <f>IF(LEN(C24)=0,1,MATCH(C24,PlayerDetails!$I:$I,0))</f>
        <v>1</v>
      </c>
      <c r="I24" s="114" t="e">
        <f>IF(LEN(D24)=0,1,MATCH(D24,PlayerDetails!$I:$I,0))</f>
        <v>#N/A</v>
      </c>
      <c r="J24" s="114" t="e">
        <f>IF(LEN(E24)=0,1,MATCH(E24,PlayerDetails!$I:$I,0))</f>
        <v>#N/A</v>
      </c>
    </row>
    <row r="25" spans="1:10" x14ac:dyDescent="0.3">
      <c r="A25" s="29" t="s">
        <v>10</v>
      </c>
      <c r="B25" s="28" t="s">
        <v>61</v>
      </c>
      <c r="C25" s="115"/>
      <c r="D25" s="130">
        <f t="shared" si="2"/>
        <v>0</v>
      </c>
      <c r="E25" s="130">
        <f t="shared" si="3"/>
        <v>0</v>
      </c>
      <c r="F25" s="29" t="s">
        <v>41</v>
      </c>
      <c r="H25" s="114">
        <f>IF(LEN(C25)=0,1,MATCH(C25,PlayerDetails!$I:$I,0))</f>
        <v>1</v>
      </c>
      <c r="I25" s="114" t="e">
        <f>IF(LEN(D25)=0,1,MATCH(D25,PlayerDetails!$I:$I,0))</f>
        <v>#N/A</v>
      </c>
      <c r="J25" s="114" t="e">
        <f>IF(LEN(E25)=0,1,MATCH(E25,PlayerDetails!$I:$I,0))</f>
        <v>#N/A</v>
      </c>
    </row>
    <row r="26" spans="1:10" x14ac:dyDescent="0.3">
      <c r="A26" s="29" t="s">
        <v>10</v>
      </c>
      <c r="B26" s="28" t="s">
        <v>62</v>
      </c>
      <c r="C26" s="115"/>
      <c r="D26" s="130">
        <f t="shared" si="2"/>
        <v>0</v>
      </c>
      <c r="E26" s="130">
        <f t="shared" si="3"/>
        <v>0</v>
      </c>
      <c r="F26" s="29" t="s">
        <v>43</v>
      </c>
      <c r="H26" s="114">
        <f>IF(LEN(C26)=0,1,MATCH(C26,PlayerDetails!$I:$I,0))</f>
        <v>1</v>
      </c>
      <c r="I26" s="114" t="e">
        <f>IF(LEN(D26)=0,1,MATCH(D26,PlayerDetails!$I:$I,0))</f>
        <v>#N/A</v>
      </c>
      <c r="J26" s="114" t="e">
        <f>IF(LEN(E26)=0,1,MATCH(E26,PlayerDetails!$I:$I,0))</f>
        <v>#N/A</v>
      </c>
    </row>
    <row r="27" spans="1:10" x14ac:dyDescent="0.3">
      <c r="A27" s="29" t="s">
        <v>11</v>
      </c>
      <c r="B27" s="28" t="s">
        <v>63</v>
      </c>
      <c r="C27" s="115"/>
      <c r="D27" s="130">
        <f t="shared" si="2"/>
        <v>0</v>
      </c>
      <c r="E27" s="130">
        <f t="shared" si="3"/>
        <v>0</v>
      </c>
      <c r="F27" s="29" t="s">
        <v>33</v>
      </c>
      <c r="H27" s="114">
        <f>IF(LEN(C27)=0,1,MATCH(C27,PlayerDetails!$I:$I,0))</f>
        <v>1</v>
      </c>
      <c r="I27" s="114" t="e">
        <f>IF(LEN(D27)=0,1,MATCH(D27,PlayerDetails!$I:$I,0))</f>
        <v>#N/A</v>
      </c>
      <c r="J27" s="114" t="e">
        <f>IF(LEN(E27)=0,1,MATCH(E27,PlayerDetails!$I:$I,0))</f>
        <v>#N/A</v>
      </c>
    </row>
    <row r="28" spans="1:10" x14ac:dyDescent="0.3">
      <c r="A28" s="29" t="s">
        <v>11</v>
      </c>
      <c r="B28" s="28" t="s">
        <v>64</v>
      </c>
      <c r="C28" s="115"/>
      <c r="D28" s="130">
        <f t="shared" si="2"/>
        <v>0</v>
      </c>
      <c r="E28" s="130">
        <f t="shared" si="3"/>
        <v>0</v>
      </c>
      <c r="F28" s="29" t="s">
        <v>35</v>
      </c>
      <c r="H28" s="114">
        <f>IF(LEN(C28)=0,1,MATCH(C28,PlayerDetails!$I:$I,0))</f>
        <v>1</v>
      </c>
      <c r="I28" s="114" t="e">
        <f>IF(LEN(D28)=0,1,MATCH(D28,PlayerDetails!$I:$I,0))</f>
        <v>#N/A</v>
      </c>
      <c r="J28" s="114" t="e">
        <f>IF(LEN(E28)=0,1,MATCH(E28,PlayerDetails!$I:$I,0))</f>
        <v>#N/A</v>
      </c>
    </row>
    <row r="29" spans="1:10" x14ac:dyDescent="0.3">
      <c r="A29" s="29" t="s">
        <v>11</v>
      </c>
      <c r="B29" s="28" t="s">
        <v>65</v>
      </c>
      <c r="C29" s="115"/>
      <c r="D29" s="130">
        <f t="shared" si="2"/>
        <v>0</v>
      </c>
      <c r="E29" s="130">
        <f t="shared" si="3"/>
        <v>0</v>
      </c>
      <c r="F29" s="29" t="s">
        <v>37</v>
      </c>
      <c r="H29" s="114">
        <f>IF(LEN(C29)=0,1,MATCH(C29,PlayerDetails!$I:$I,0))</f>
        <v>1</v>
      </c>
      <c r="I29" s="114" t="e">
        <f>IF(LEN(D29)=0,1,MATCH(D29,PlayerDetails!$I:$I,0))</f>
        <v>#N/A</v>
      </c>
      <c r="J29" s="114" t="e">
        <f>IF(LEN(E29)=0,1,MATCH(E29,PlayerDetails!$I:$I,0))</f>
        <v>#N/A</v>
      </c>
    </row>
    <row r="30" spans="1:10" x14ac:dyDescent="0.3">
      <c r="A30" s="29" t="s">
        <v>11</v>
      </c>
      <c r="B30" s="28" t="s">
        <v>66</v>
      </c>
      <c r="C30" s="115"/>
      <c r="D30" s="130">
        <f t="shared" si="2"/>
        <v>0</v>
      </c>
      <c r="E30" s="130">
        <f t="shared" si="3"/>
        <v>0</v>
      </c>
      <c r="F30" s="29" t="s">
        <v>39</v>
      </c>
      <c r="H30" s="114">
        <f>IF(LEN(C30)=0,1,MATCH(C30,PlayerDetails!$I:$I,0))</f>
        <v>1</v>
      </c>
      <c r="I30" s="114" t="e">
        <f>IF(LEN(D30)=0,1,MATCH(D30,PlayerDetails!$I:$I,0))</f>
        <v>#N/A</v>
      </c>
      <c r="J30" s="114" t="e">
        <f>IF(LEN(E30)=0,1,MATCH(E30,PlayerDetails!$I:$I,0))</f>
        <v>#N/A</v>
      </c>
    </row>
    <row r="31" spans="1:10" x14ac:dyDescent="0.3">
      <c r="A31" s="29" t="s">
        <v>11</v>
      </c>
      <c r="B31" s="28" t="s">
        <v>67</v>
      </c>
      <c r="C31" s="115"/>
      <c r="D31" s="130">
        <f t="shared" si="2"/>
        <v>0</v>
      </c>
      <c r="E31" s="130">
        <f t="shared" si="3"/>
        <v>0</v>
      </c>
      <c r="F31" s="29" t="s">
        <v>41</v>
      </c>
      <c r="H31" s="114">
        <f>IF(LEN(C31)=0,1,MATCH(C31,PlayerDetails!$I:$I,0))</f>
        <v>1</v>
      </c>
      <c r="I31" s="114" t="e">
        <f>IF(LEN(D31)=0,1,MATCH(D31,PlayerDetails!$I:$I,0))</f>
        <v>#N/A</v>
      </c>
      <c r="J31" s="114" t="e">
        <f>IF(LEN(E31)=0,1,MATCH(E31,PlayerDetails!$I:$I,0))</f>
        <v>#N/A</v>
      </c>
    </row>
    <row r="32" spans="1:10" x14ac:dyDescent="0.3">
      <c r="A32" s="29" t="s">
        <v>11</v>
      </c>
      <c r="B32" s="28" t="s">
        <v>68</v>
      </c>
      <c r="C32" s="115"/>
      <c r="D32" s="130">
        <f t="shared" si="2"/>
        <v>0</v>
      </c>
      <c r="E32" s="130">
        <f t="shared" si="3"/>
        <v>0</v>
      </c>
      <c r="F32" s="29" t="s">
        <v>43</v>
      </c>
      <c r="H32" s="114">
        <f>IF(LEN(C32)=0,1,MATCH(C32,PlayerDetails!$I:$I,0))</f>
        <v>1</v>
      </c>
      <c r="I32" s="114" t="e">
        <f>IF(LEN(D32)=0,1,MATCH(D32,PlayerDetails!$I:$I,0))</f>
        <v>#N/A</v>
      </c>
      <c r="J32" s="114" t="e">
        <f>IF(LEN(E32)=0,1,MATCH(E32,PlayerDetails!$I:$I,0))</f>
        <v>#N/A</v>
      </c>
    </row>
    <row r="33" spans="1:10" x14ac:dyDescent="0.3">
      <c r="A33" s="29" t="s">
        <v>12</v>
      </c>
      <c r="B33" s="28" t="s">
        <v>69</v>
      </c>
      <c r="C33" s="115"/>
      <c r="D33" s="130">
        <f t="shared" si="2"/>
        <v>0</v>
      </c>
      <c r="E33" s="130">
        <f t="shared" si="3"/>
        <v>0</v>
      </c>
      <c r="F33" s="29" t="s">
        <v>33</v>
      </c>
      <c r="H33" s="114">
        <f>IF(LEN(C33)=0,1,MATCH(C33,PlayerDetails!$I:$I,0))</f>
        <v>1</v>
      </c>
      <c r="I33" s="114" t="e">
        <f>IF(LEN(D33)=0,1,MATCH(D33,PlayerDetails!$I:$I,0))</f>
        <v>#N/A</v>
      </c>
      <c r="J33" s="114" t="e">
        <f>IF(LEN(E33)=0,1,MATCH(E33,PlayerDetails!$I:$I,0))</f>
        <v>#N/A</v>
      </c>
    </row>
    <row r="34" spans="1:10" x14ac:dyDescent="0.3">
      <c r="A34" s="29" t="s">
        <v>12</v>
      </c>
      <c r="B34" s="28" t="s">
        <v>70</v>
      </c>
      <c r="C34" s="115"/>
      <c r="D34" s="130">
        <f t="shared" si="2"/>
        <v>0</v>
      </c>
      <c r="E34" s="130">
        <f t="shared" si="3"/>
        <v>0</v>
      </c>
      <c r="F34" s="29" t="s">
        <v>35</v>
      </c>
      <c r="H34" s="114">
        <f>IF(LEN(C34)=0,1,MATCH(C34,PlayerDetails!$I:$I,0))</f>
        <v>1</v>
      </c>
      <c r="I34" s="114" t="e">
        <f>IF(LEN(D34)=0,1,MATCH(D34,PlayerDetails!$I:$I,0))</f>
        <v>#N/A</v>
      </c>
      <c r="J34" s="114" t="e">
        <f>IF(LEN(E34)=0,1,MATCH(E34,PlayerDetails!$I:$I,0))</f>
        <v>#N/A</v>
      </c>
    </row>
    <row r="35" spans="1:10" x14ac:dyDescent="0.3">
      <c r="A35" s="29" t="s">
        <v>12</v>
      </c>
      <c r="B35" s="28" t="s">
        <v>71</v>
      </c>
      <c r="C35" s="115"/>
      <c r="D35" s="130">
        <f t="shared" si="2"/>
        <v>0</v>
      </c>
      <c r="E35" s="130">
        <f t="shared" si="3"/>
        <v>0</v>
      </c>
      <c r="F35" s="29" t="s">
        <v>37</v>
      </c>
      <c r="H35" s="114">
        <f>IF(LEN(C35)=0,1,MATCH(C35,PlayerDetails!$I:$I,0))</f>
        <v>1</v>
      </c>
      <c r="I35" s="114" t="e">
        <f>IF(LEN(D35)=0,1,MATCH(D35,PlayerDetails!$I:$I,0))</f>
        <v>#N/A</v>
      </c>
      <c r="J35" s="114" t="e">
        <f>IF(LEN(E35)=0,1,MATCH(E35,PlayerDetails!$I:$I,0))</f>
        <v>#N/A</v>
      </c>
    </row>
    <row r="36" spans="1:10" x14ac:dyDescent="0.3">
      <c r="A36" s="29" t="s">
        <v>12</v>
      </c>
      <c r="B36" s="28" t="s">
        <v>72</v>
      </c>
      <c r="C36" s="115"/>
      <c r="D36" s="130">
        <f t="shared" si="2"/>
        <v>0</v>
      </c>
      <c r="E36" s="130">
        <f t="shared" si="3"/>
        <v>0</v>
      </c>
      <c r="F36" s="29" t="s">
        <v>39</v>
      </c>
      <c r="H36" s="114">
        <f>IF(LEN(C36)=0,1,MATCH(C36,PlayerDetails!$I:$I,0))</f>
        <v>1</v>
      </c>
      <c r="I36" s="114" t="e">
        <f>IF(LEN(D36)=0,1,MATCH(D36,PlayerDetails!$I:$I,0))</f>
        <v>#N/A</v>
      </c>
      <c r="J36" s="114" t="e">
        <f>IF(LEN(E36)=0,1,MATCH(E36,PlayerDetails!$I:$I,0))</f>
        <v>#N/A</v>
      </c>
    </row>
    <row r="37" spans="1:10" x14ac:dyDescent="0.3">
      <c r="A37" s="29" t="s">
        <v>12</v>
      </c>
      <c r="B37" s="28" t="s">
        <v>73</v>
      </c>
      <c r="C37" s="115"/>
      <c r="D37" s="130">
        <f t="shared" ref="D37:D50" si="4">C37</f>
        <v>0</v>
      </c>
      <c r="E37" s="130">
        <f t="shared" ref="E37:E50" si="5">D37</f>
        <v>0</v>
      </c>
      <c r="F37" s="29" t="s">
        <v>41</v>
      </c>
      <c r="H37" s="114">
        <f>IF(LEN(C37)=0,1,MATCH(C37,PlayerDetails!$I:$I,0))</f>
        <v>1</v>
      </c>
      <c r="I37" s="114" t="e">
        <f>IF(LEN(D37)=0,1,MATCH(D37,PlayerDetails!$I:$I,0))</f>
        <v>#N/A</v>
      </c>
      <c r="J37" s="114" t="e">
        <f>IF(LEN(E37)=0,1,MATCH(E37,PlayerDetails!$I:$I,0))</f>
        <v>#N/A</v>
      </c>
    </row>
    <row r="38" spans="1:10" x14ac:dyDescent="0.3">
      <c r="A38" s="29" t="s">
        <v>12</v>
      </c>
      <c r="B38" s="28" t="s">
        <v>74</v>
      </c>
      <c r="C38" s="115"/>
      <c r="D38" s="130">
        <f t="shared" si="4"/>
        <v>0</v>
      </c>
      <c r="E38" s="130">
        <f t="shared" si="5"/>
        <v>0</v>
      </c>
      <c r="F38" s="29" t="s">
        <v>43</v>
      </c>
      <c r="H38" s="114">
        <f>IF(LEN(C38)=0,1,MATCH(C38,PlayerDetails!$I:$I,0))</f>
        <v>1</v>
      </c>
      <c r="I38" s="114" t="e">
        <f>IF(LEN(D38)=0,1,MATCH(D38,PlayerDetails!$I:$I,0))</f>
        <v>#N/A</v>
      </c>
      <c r="J38" s="114" t="e">
        <f>IF(LEN(E38)=0,1,MATCH(E38,PlayerDetails!$I:$I,0))</f>
        <v>#N/A</v>
      </c>
    </row>
    <row r="39" spans="1:10" x14ac:dyDescent="0.3">
      <c r="A39" s="29" t="s">
        <v>13</v>
      </c>
      <c r="B39" s="28" t="s">
        <v>75</v>
      </c>
      <c r="C39" s="115"/>
      <c r="D39" s="130">
        <f t="shared" si="4"/>
        <v>0</v>
      </c>
      <c r="E39" s="130">
        <f t="shared" si="5"/>
        <v>0</v>
      </c>
      <c r="F39" s="29" t="s">
        <v>33</v>
      </c>
      <c r="H39" s="114">
        <f>IF(LEN(C39)=0,1,MATCH(C39,PlayerDetails!$I:$I,0))</f>
        <v>1</v>
      </c>
      <c r="I39" s="114" t="e">
        <f>IF(LEN(D39)=0,1,MATCH(D39,PlayerDetails!$I:$I,0))</f>
        <v>#N/A</v>
      </c>
      <c r="J39" s="114" t="e">
        <f>IF(LEN(E39)=0,1,MATCH(E39,PlayerDetails!$I:$I,0))</f>
        <v>#N/A</v>
      </c>
    </row>
    <row r="40" spans="1:10" x14ac:dyDescent="0.3">
      <c r="A40" s="29" t="s">
        <v>13</v>
      </c>
      <c r="B40" s="28" t="s">
        <v>76</v>
      </c>
      <c r="C40" s="115"/>
      <c r="D40" s="130">
        <f t="shared" si="4"/>
        <v>0</v>
      </c>
      <c r="E40" s="130">
        <f t="shared" si="5"/>
        <v>0</v>
      </c>
      <c r="F40" s="29" t="s">
        <v>35</v>
      </c>
      <c r="H40" s="114">
        <f>IF(LEN(C40)=0,1,MATCH(C40,PlayerDetails!$I:$I,0))</f>
        <v>1</v>
      </c>
      <c r="I40" s="114" t="e">
        <f>IF(LEN(D40)=0,1,MATCH(D40,PlayerDetails!$I:$I,0))</f>
        <v>#N/A</v>
      </c>
      <c r="J40" s="114" t="e">
        <f>IF(LEN(E40)=0,1,MATCH(E40,PlayerDetails!$I:$I,0))</f>
        <v>#N/A</v>
      </c>
    </row>
    <row r="41" spans="1:10" x14ac:dyDescent="0.3">
      <c r="A41" s="29" t="s">
        <v>13</v>
      </c>
      <c r="B41" s="28" t="s">
        <v>77</v>
      </c>
      <c r="C41" s="115"/>
      <c r="D41" s="130">
        <f t="shared" si="4"/>
        <v>0</v>
      </c>
      <c r="E41" s="130">
        <f t="shared" si="5"/>
        <v>0</v>
      </c>
      <c r="F41" s="29" t="s">
        <v>37</v>
      </c>
      <c r="H41" s="114">
        <f>IF(LEN(C41)=0,1,MATCH(C41,PlayerDetails!$I:$I,0))</f>
        <v>1</v>
      </c>
      <c r="I41" s="114" t="e">
        <f>IF(LEN(D41)=0,1,MATCH(D41,PlayerDetails!$I:$I,0))</f>
        <v>#N/A</v>
      </c>
      <c r="J41" s="114" t="e">
        <f>IF(LEN(E41)=0,1,MATCH(E41,PlayerDetails!$I:$I,0))</f>
        <v>#N/A</v>
      </c>
    </row>
    <row r="42" spans="1:10" x14ac:dyDescent="0.3">
      <c r="A42" s="29" t="s">
        <v>13</v>
      </c>
      <c r="B42" s="28" t="s">
        <v>78</v>
      </c>
      <c r="C42" s="115"/>
      <c r="D42" s="130">
        <f t="shared" si="4"/>
        <v>0</v>
      </c>
      <c r="E42" s="130">
        <f t="shared" si="5"/>
        <v>0</v>
      </c>
      <c r="F42" s="29" t="s">
        <v>39</v>
      </c>
      <c r="H42" s="114">
        <f>IF(LEN(C42)=0,1,MATCH(C42,PlayerDetails!$I:$I,0))</f>
        <v>1</v>
      </c>
      <c r="I42" s="114" t="e">
        <f>IF(LEN(D42)=0,1,MATCH(D42,PlayerDetails!$I:$I,0))</f>
        <v>#N/A</v>
      </c>
      <c r="J42" s="114" t="e">
        <f>IF(LEN(E42)=0,1,MATCH(E42,PlayerDetails!$I:$I,0))</f>
        <v>#N/A</v>
      </c>
    </row>
    <row r="43" spans="1:10" x14ac:dyDescent="0.3">
      <c r="A43" s="29" t="s">
        <v>13</v>
      </c>
      <c r="B43" s="28" t="s">
        <v>79</v>
      </c>
      <c r="C43" s="115"/>
      <c r="D43" s="130">
        <f t="shared" si="4"/>
        <v>0</v>
      </c>
      <c r="E43" s="130">
        <f t="shared" si="5"/>
        <v>0</v>
      </c>
      <c r="F43" s="29" t="s">
        <v>41</v>
      </c>
      <c r="H43" s="114">
        <f>IF(LEN(C43)=0,1,MATCH(C43,PlayerDetails!$I:$I,0))</f>
        <v>1</v>
      </c>
      <c r="I43" s="114" t="e">
        <f>IF(LEN(D43)=0,1,MATCH(D43,PlayerDetails!$I:$I,0))</f>
        <v>#N/A</v>
      </c>
      <c r="J43" s="114" t="e">
        <f>IF(LEN(E43)=0,1,MATCH(E43,PlayerDetails!$I:$I,0))</f>
        <v>#N/A</v>
      </c>
    </row>
    <row r="44" spans="1:10" x14ac:dyDescent="0.3">
      <c r="A44" s="29" t="s">
        <v>13</v>
      </c>
      <c r="B44" s="28" t="s">
        <v>80</v>
      </c>
      <c r="C44" s="115"/>
      <c r="D44" s="130">
        <f t="shared" si="4"/>
        <v>0</v>
      </c>
      <c r="E44" s="130">
        <f t="shared" si="5"/>
        <v>0</v>
      </c>
      <c r="F44" s="29" t="s">
        <v>43</v>
      </c>
      <c r="H44" s="114">
        <f>IF(LEN(C44)=0,1,MATCH(C44,PlayerDetails!$I:$I,0))</f>
        <v>1</v>
      </c>
      <c r="I44" s="114" t="e">
        <f>IF(LEN(D44)=0,1,MATCH(D44,PlayerDetails!$I:$I,0))</f>
        <v>#N/A</v>
      </c>
      <c r="J44" s="114" t="e">
        <f>IF(LEN(E44)=0,1,MATCH(E44,PlayerDetails!$I:$I,0))</f>
        <v>#N/A</v>
      </c>
    </row>
    <row r="45" spans="1:10" x14ac:dyDescent="0.3">
      <c r="A45" s="29" t="s">
        <v>14</v>
      </c>
      <c r="B45" s="28" t="s">
        <v>81</v>
      </c>
      <c r="C45" s="115"/>
      <c r="D45" s="130">
        <f t="shared" si="4"/>
        <v>0</v>
      </c>
      <c r="E45" s="130">
        <f t="shared" si="5"/>
        <v>0</v>
      </c>
      <c r="F45" s="29" t="s">
        <v>33</v>
      </c>
      <c r="H45" s="114">
        <f>IF(LEN(C45)=0,1,MATCH(C45,PlayerDetails!$I:$I,0))</f>
        <v>1</v>
      </c>
      <c r="I45" s="114" t="e">
        <f>IF(LEN(D45)=0,1,MATCH(D45,PlayerDetails!$I:$I,0))</f>
        <v>#N/A</v>
      </c>
      <c r="J45" s="114" t="e">
        <f>IF(LEN(E45)=0,1,MATCH(E45,PlayerDetails!$I:$I,0))</f>
        <v>#N/A</v>
      </c>
    </row>
    <row r="46" spans="1:10" x14ac:dyDescent="0.3">
      <c r="A46" s="29" t="s">
        <v>14</v>
      </c>
      <c r="B46" s="28" t="s">
        <v>82</v>
      </c>
      <c r="C46" s="115"/>
      <c r="D46" s="130">
        <f t="shared" si="4"/>
        <v>0</v>
      </c>
      <c r="E46" s="130">
        <f t="shared" si="5"/>
        <v>0</v>
      </c>
      <c r="F46" s="29" t="s">
        <v>35</v>
      </c>
      <c r="H46" s="114">
        <f>IF(LEN(C46)=0,1,MATCH(C46,PlayerDetails!$I:$I,0))</f>
        <v>1</v>
      </c>
      <c r="I46" s="114" t="e">
        <f>IF(LEN(D46)=0,1,MATCH(D46,PlayerDetails!$I:$I,0))</f>
        <v>#N/A</v>
      </c>
      <c r="J46" s="114" t="e">
        <f>IF(LEN(E46)=0,1,MATCH(E46,PlayerDetails!$I:$I,0))</f>
        <v>#N/A</v>
      </c>
    </row>
    <row r="47" spans="1:10" x14ac:dyDescent="0.3">
      <c r="A47" s="29" t="s">
        <v>14</v>
      </c>
      <c r="B47" s="28" t="s">
        <v>83</v>
      </c>
      <c r="C47" s="115"/>
      <c r="D47" s="130">
        <f t="shared" si="4"/>
        <v>0</v>
      </c>
      <c r="E47" s="130">
        <f t="shared" si="5"/>
        <v>0</v>
      </c>
      <c r="F47" s="29" t="s">
        <v>37</v>
      </c>
      <c r="H47" s="114">
        <f>IF(LEN(C47)=0,1,MATCH(C47,PlayerDetails!$I:$I,0))</f>
        <v>1</v>
      </c>
      <c r="I47" s="114" t="e">
        <f>IF(LEN(D47)=0,1,MATCH(D47,PlayerDetails!$I:$I,0))</f>
        <v>#N/A</v>
      </c>
      <c r="J47" s="114" t="e">
        <f>IF(LEN(E47)=0,1,MATCH(E47,PlayerDetails!$I:$I,0))</f>
        <v>#N/A</v>
      </c>
    </row>
    <row r="48" spans="1:10" x14ac:dyDescent="0.3">
      <c r="A48" s="29" t="s">
        <v>14</v>
      </c>
      <c r="B48" s="28" t="s">
        <v>84</v>
      </c>
      <c r="C48" s="115"/>
      <c r="D48" s="130">
        <f t="shared" si="4"/>
        <v>0</v>
      </c>
      <c r="E48" s="130">
        <f t="shared" si="5"/>
        <v>0</v>
      </c>
      <c r="F48" s="29" t="s">
        <v>39</v>
      </c>
      <c r="H48" s="114">
        <f>IF(LEN(C48)=0,1,MATCH(C48,PlayerDetails!$I:$I,0))</f>
        <v>1</v>
      </c>
      <c r="I48" s="114" t="e">
        <f>IF(LEN(D48)=0,1,MATCH(D48,PlayerDetails!$I:$I,0))</f>
        <v>#N/A</v>
      </c>
      <c r="J48" s="114" t="e">
        <f>IF(LEN(E48)=0,1,MATCH(E48,PlayerDetails!$I:$I,0))</f>
        <v>#N/A</v>
      </c>
    </row>
    <row r="49" spans="1:10" x14ac:dyDescent="0.3">
      <c r="A49" s="29" t="s">
        <v>14</v>
      </c>
      <c r="B49" s="28" t="s">
        <v>85</v>
      </c>
      <c r="C49" s="115"/>
      <c r="D49" s="130">
        <f t="shared" si="4"/>
        <v>0</v>
      </c>
      <c r="E49" s="130">
        <f t="shared" si="5"/>
        <v>0</v>
      </c>
      <c r="F49" s="29" t="s">
        <v>41</v>
      </c>
      <c r="H49" s="114">
        <f>IF(LEN(C49)=0,1,MATCH(C49,PlayerDetails!$I:$I,0))</f>
        <v>1</v>
      </c>
      <c r="I49" s="114" t="e">
        <f>IF(LEN(D49)=0,1,MATCH(D49,PlayerDetails!$I:$I,0))</f>
        <v>#N/A</v>
      </c>
      <c r="J49" s="114" t="e">
        <f>IF(LEN(E49)=0,1,MATCH(E49,PlayerDetails!$I:$I,0))</f>
        <v>#N/A</v>
      </c>
    </row>
    <row r="50" spans="1:10" x14ac:dyDescent="0.3">
      <c r="A50" s="29" t="s">
        <v>14</v>
      </c>
      <c r="B50" s="28" t="s">
        <v>86</v>
      </c>
      <c r="C50" s="115"/>
      <c r="D50" s="130">
        <f t="shared" si="4"/>
        <v>0</v>
      </c>
      <c r="E50" s="130">
        <f t="shared" si="5"/>
        <v>0</v>
      </c>
      <c r="F50" s="29" t="s">
        <v>43</v>
      </c>
      <c r="H50" s="114">
        <f>IF(LEN(C50)=0,1,MATCH(C50,PlayerDetails!$I:$I,0))</f>
        <v>1</v>
      </c>
      <c r="I50" s="114" t="e">
        <f>IF(LEN(D50)=0,1,MATCH(D50,PlayerDetails!$I:$I,0))</f>
        <v>#N/A</v>
      </c>
      <c r="J50" s="114" t="e">
        <f>IF(LEN(E50)=0,1,MATCH(E50,PlayerDetails!$I:$I,0))</f>
        <v>#N/A</v>
      </c>
    </row>
    <row r="51" spans="1:10" x14ac:dyDescent="0.3">
      <c r="A51" s="29" t="s">
        <v>15</v>
      </c>
      <c r="B51" s="28" t="s">
        <v>87</v>
      </c>
      <c r="C51" s="115"/>
      <c r="D51" s="130">
        <f t="shared" ref="D51:D68" si="6">C51</f>
        <v>0</v>
      </c>
      <c r="E51" s="130">
        <f t="shared" ref="E51:E68" si="7">D51</f>
        <v>0</v>
      </c>
      <c r="F51" s="29" t="s">
        <v>33</v>
      </c>
      <c r="H51" s="114">
        <f>IF(LEN(C51)=0,1,MATCH(C51,PlayerDetails!$I:$I,0))</f>
        <v>1</v>
      </c>
      <c r="I51" s="114" t="e">
        <f>IF(LEN(D51)=0,1,MATCH(D51,PlayerDetails!$I:$I,0))</f>
        <v>#N/A</v>
      </c>
      <c r="J51" s="114" t="e">
        <f>IF(LEN(E51)=0,1,MATCH(E51,PlayerDetails!$I:$I,0))</f>
        <v>#N/A</v>
      </c>
    </row>
    <row r="52" spans="1:10" x14ac:dyDescent="0.3">
      <c r="A52" s="29" t="s">
        <v>15</v>
      </c>
      <c r="B52" s="28" t="s">
        <v>88</v>
      </c>
      <c r="C52" s="115"/>
      <c r="D52" s="130">
        <f t="shared" si="6"/>
        <v>0</v>
      </c>
      <c r="E52" s="130">
        <f t="shared" si="7"/>
        <v>0</v>
      </c>
      <c r="F52" s="29" t="s">
        <v>35</v>
      </c>
      <c r="H52" s="114">
        <f>IF(LEN(C52)=0,1,MATCH(C52,PlayerDetails!$I:$I,0))</f>
        <v>1</v>
      </c>
      <c r="I52" s="114" t="e">
        <f>IF(LEN(D52)=0,1,MATCH(D52,PlayerDetails!$I:$I,0))</f>
        <v>#N/A</v>
      </c>
      <c r="J52" s="114" t="e">
        <f>IF(LEN(E52)=0,1,MATCH(E52,PlayerDetails!$I:$I,0))</f>
        <v>#N/A</v>
      </c>
    </row>
    <row r="53" spans="1:10" x14ac:dyDescent="0.3">
      <c r="A53" s="29" t="s">
        <v>15</v>
      </c>
      <c r="B53" s="28" t="s">
        <v>89</v>
      </c>
      <c r="C53" s="115"/>
      <c r="D53" s="130">
        <f t="shared" si="6"/>
        <v>0</v>
      </c>
      <c r="E53" s="130">
        <f t="shared" si="7"/>
        <v>0</v>
      </c>
      <c r="F53" s="29" t="s">
        <v>37</v>
      </c>
      <c r="H53" s="114">
        <f>IF(LEN(C53)=0,1,MATCH(C53,PlayerDetails!$I:$I,0))</f>
        <v>1</v>
      </c>
      <c r="I53" s="114" t="e">
        <f>IF(LEN(D53)=0,1,MATCH(D53,PlayerDetails!$I:$I,0))</f>
        <v>#N/A</v>
      </c>
      <c r="J53" s="114" t="e">
        <f>IF(LEN(E53)=0,1,MATCH(E53,PlayerDetails!$I:$I,0))</f>
        <v>#N/A</v>
      </c>
    </row>
    <row r="54" spans="1:10" x14ac:dyDescent="0.3">
      <c r="A54" s="29" t="s">
        <v>15</v>
      </c>
      <c r="B54" s="28" t="s">
        <v>90</v>
      </c>
      <c r="C54" s="115"/>
      <c r="D54" s="130">
        <f t="shared" si="6"/>
        <v>0</v>
      </c>
      <c r="E54" s="130">
        <f t="shared" si="7"/>
        <v>0</v>
      </c>
      <c r="F54" s="29" t="s">
        <v>39</v>
      </c>
      <c r="H54" s="114">
        <f>IF(LEN(C54)=0,1,MATCH(C54,PlayerDetails!$I:$I,0))</f>
        <v>1</v>
      </c>
      <c r="I54" s="114" t="e">
        <f>IF(LEN(D54)=0,1,MATCH(D54,PlayerDetails!$I:$I,0))</f>
        <v>#N/A</v>
      </c>
      <c r="J54" s="114" t="e">
        <f>IF(LEN(E54)=0,1,MATCH(E54,PlayerDetails!$I:$I,0))</f>
        <v>#N/A</v>
      </c>
    </row>
    <row r="55" spans="1:10" x14ac:dyDescent="0.3">
      <c r="A55" s="29" t="s">
        <v>15</v>
      </c>
      <c r="B55" s="28" t="s">
        <v>91</v>
      </c>
      <c r="C55" s="115"/>
      <c r="D55" s="130">
        <f t="shared" si="6"/>
        <v>0</v>
      </c>
      <c r="E55" s="130">
        <f t="shared" si="7"/>
        <v>0</v>
      </c>
      <c r="F55" s="29" t="s">
        <v>41</v>
      </c>
      <c r="H55" s="114">
        <f>IF(LEN(C55)=0,1,MATCH(C55,PlayerDetails!$I:$I,0))</f>
        <v>1</v>
      </c>
      <c r="I55" s="114" t="e">
        <f>IF(LEN(D55)=0,1,MATCH(D55,PlayerDetails!$I:$I,0))</f>
        <v>#N/A</v>
      </c>
      <c r="J55" s="114" t="e">
        <f>IF(LEN(E55)=0,1,MATCH(E55,PlayerDetails!$I:$I,0))</f>
        <v>#N/A</v>
      </c>
    </row>
    <row r="56" spans="1:10" x14ac:dyDescent="0.3">
      <c r="A56" s="29" t="s">
        <v>15</v>
      </c>
      <c r="B56" s="28" t="s">
        <v>92</v>
      </c>
      <c r="C56" s="115"/>
      <c r="D56" s="130">
        <f t="shared" si="6"/>
        <v>0</v>
      </c>
      <c r="E56" s="130">
        <f t="shared" si="7"/>
        <v>0</v>
      </c>
      <c r="F56" s="29" t="s">
        <v>43</v>
      </c>
      <c r="H56" s="114">
        <f>IF(LEN(C56)=0,1,MATCH(C56,PlayerDetails!$I:$I,0))</f>
        <v>1</v>
      </c>
      <c r="I56" s="114" t="e">
        <f>IF(LEN(D56)=0,1,MATCH(D56,PlayerDetails!$I:$I,0))</f>
        <v>#N/A</v>
      </c>
      <c r="J56" s="114" t="e">
        <f>IF(LEN(E56)=0,1,MATCH(E56,PlayerDetails!$I:$I,0))</f>
        <v>#N/A</v>
      </c>
    </row>
    <row r="57" spans="1:10" x14ac:dyDescent="0.3">
      <c r="A57" s="29" t="s">
        <v>16</v>
      </c>
      <c r="B57" s="28" t="s">
        <v>93</v>
      </c>
      <c r="C57" s="115"/>
      <c r="D57" s="130">
        <f t="shared" si="6"/>
        <v>0</v>
      </c>
      <c r="E57" s="130">
        <f t="shared" si="7"/>
        <v>0</v>
      </c>
      <c r="F57" s="29" t="s">
        <v>33</v>
      </c>
      <c r="H57" s="114">
        <f>IF(LEN(C57)=0,1,MATCH(C57,PlayerDetails!$I:$I,0))</f>
        <v>1</v>
      </c>
      <c r="I57" s="114" t="e">
        <f>IF(LEN(D57)=0,1,MATCH(D57,PlayerDetails!$I:$I,0))</f>
        <v>#N/A</v>
      </c>
      <c r="J57" s="114" t="e">
        <f>IF(LEN(E57)=0,1,MATCH(E57,PlayerDetails!$I:$I,0))</f>
        <v>#N/A</v>
      </c>
    </row>
    <row r="58" spans="1:10" x14ac:dyDescent="0.3">
      <c r="A58" s="29" t="s">
        <v>16</v>
      </c>
      <c r="B58" s="28" t="s">
        <v>94</v>
      </c>
      <c r="C58" s="115"/>
      <c r="D58" s="130">
        <f t="shared" si="6"/>
        <v>0</v>
      </c>
      <c r="E58" s="130">
        <f t="shared" si="7"/>
        <v>0</v>
      </c>
      <c r="F58" s="29" t="s">
        <v>35</v>
      </c>
      <c r="H58" s="114">
        <f>IF(LEN(C58)=0,1,MATCH(C58,PlayerDetails!$I:$I,0))</f>
        <v>1</v>
      </c>
      <c r="I58" s="114" t="e">
        <f>IF(LEN(D58)=0,1,MATCH(D58,PlayerDetails!$I:$I,0))</f>
        <v>#N/A</v>
      </c>
      <c r="J58" s="114" t="e">
        <f>IF(LEN(E58)=0,1,MATCH(E58,PlayerDetails!$I:$I,0))</f>
        <v>#N/A</v>
      </c>
    </row>
    <row r="59" spans="1:10" x14ac:dyDescent="0.3">
      <c r="A59" s="29" t="s">
        <v>16</v>
      </c>
      <c r="B59" s="28" t="s">
        <v>95</v>
      </c>
      <c r="C59" s="115"/>
      <c r="D59" s="130">
        <f t="shared" si="6"/>
        <v>0</v>
      </c>
      <c r="E59" s="130">
        <f t="shared" si="7"/>
        <v>0</v>
      </c>
      <c r="F59" s="29" t="s">
        <v>37</v>
      </c>
      <c r="H59" s="114">
        <f>IF(LEN(C59)=0,1,MATCH(C59,PlayerDetails!$I:$I,0))</f>
        <v>1</v>
      </c>
      <c r="I59" s="114" t="e">
        <f>IF(LEN(D59)=0,1,MATCH(D59,PlayerDetails!$I:$I,0))</f>
        <v>#N/A</v>
      </c>
      <c r="J59" s="114" t="e">
        <f>IF(LEN(E59)=0,1,MATCH(E59,PlayerDetails!$I:$I,0))</f>
        <v>#N/A</v>
      </c>
    </row>
    <row r="60" spans="1:10" x14ac:dyDescent="0.3">
      <c r="A60" s="29" t="s">
        <v>16</v>
      </c>
      <c r="B60" s="28" t="s">
        <v>96</v>
      </c>
      <c r="C60" s="115"/>
      <c r="D60" s="130">
        <f t="shared" si="6"/>
        <v>0</v>
      </c>
      <c r="E60" s="130">
        <f t="shared" si="7"/>
        <v>0</v>
      </c>
      <c r="F60" s="29" t="s">
        <v>39</v>
      </c>
      <c r="H60" s="114">
        <f>IF(LEN(C60)=0,1,MATCH(C60,PlayerDetails!$I:$I,0))</f>
        <v>1</v>
      </c>
      <c r="I60" s="114" t="e">
        <f>IF(LEN(D60)=0,1,MATCH(D60,PlayerDetails!$I:$I,0))</f>
        <v>#N/A</v>
      </c>
      <c r="J60" s="114" t="e">
        <f>IF(LEN(E60)=0,1,MATCH(E60,PlayerDetails!$I:$I,0))</f>
        <v>#N/A</v>
      </c>
    </row>
    <row r="61" spans="1:10" x14ac:dyDescent="0.3">
      <c r="A61" s="29" t="s">
        <v>16</v>
      </c>
      <c r="B61" s="28" t="s">
        <v>97</v>
      </c>
      <c r="C61" s="115"/>
      <c r="D61" s="130">
        <f t="shared" si="6"/>
        <v>0</v>
      </c>
      <c r="E61" s="130">
        <f t="shared" si="7"/>
        <v>0</v>
      </c>
      <c r="F61" s="29" t="s">
        <v>41</v>
      </c>
      <c r="H61" s="114">
        <f>IF(LEN(C61)=0,1,MATCH(C61,PlayerDetails!$I:$I,0))</f>
        <v>1</v>
      </c>
      <c r="I61" s="114" t="e">
        <f>IF(LEN(D61)=0,1,MATCH(D61,PlayerDetails!$I:$I,0))</f>
        <v>#N/A</v>
      </c>
      <c r="J61" s="114" t="e">
        <f>IF(LEN(E61)=0,1,MATCH(E61,PlayerDetails!$I:$I,0))</f>
        <v>#N/A</v>
      </c>
    </row>
    <row r="62" spans="1:10" x14ac:dyDescent="0.3">
      <c r="A62" s="29" t="s">
        <v>16</v>
      </c>
      <c r="B62" s="28" t="s">
        <v>98</v>
      </c>
      <c r="C62" s="115"/>
      <c r="D62" s="130">
        <f t="shared" si="6"/>
        <v>0</v>
      </c>
      <c r="E62" s="130">
        <f t="shared" si="7"/>
        <v>0</v>
      </c>
      <c r="F62" s="29" t="s">
        <v>43</v>
      </c>
      <c r="H62" s="114">
        <f>IF(LEN(C62)=0,1,MATCH(C62,PlayerDetails!$I:$I,0))</f>
        <v>1</v>
      </c>
      <c r="I62" s="114" t="e">
        <f>IF(LEN(D62)=0,1,MATCH(D62,PlayerDetails!$I:$I,0))</f>
        <v>#N/A</v>
      </c>
      <c r="J62" s="114" t="e">
        <f>IF(LEN(E62)=0,1,MATCH(E62,PlayerDetails!$I:$I,0))</f>
        <v>#N/A</v>
      </c>
    </row>
    <row r="63" spans="1:10" x14ac:dyDescent="0.3">
      <c r="A63" s="29" t="s">
        <v>17</v>
      </c>
      <c r="B63" s="28" t="s">
        <v>99</v>
      </c>
      <c r="C63" s="115"/>
      <c r="D63" s="130">
        <f t="shared" si="6"/>
        <v>0</v>
      </c>
      <c r="E63" s="130">
        <f t="shared" si="7"/>
        <v>0</v>
      </c>
      <c r="F63" s="29" t="s">
        <v>33</v>
      </c>
      <c r="H63" s="114">
        <f>IF(LEN(C63)=0,1,MATCH(C63,PlayerDetails!$I:$I,0))</f>
        <v>1</v>
      </c>
      <c r="I63" s="114" t="e">
        <f>IF(LEN(D63)=0,1,MATCH(D63,PlayerDetails!$I:$I,0))</f>
        <v>#N/A</v>
      </c>
      <c r="J63" s="114" t="e">
        <f>IF(LEN(E63)=0,1,MATCH(E63,PlayerDetails!$I:$I,0))</f>
        <v>#N/A</v>
      </c>
    </row>
    <row r="64" spans="1:10" x14ac:dyDescent="0.3">
      <c r="A64" s="29" t="s">
        <v>17</v>
      </c>
      <c r="B64" s="28" t="s">
        <v>100</v>
      </c>
      <c r="C64" s="115"/>
      <c r="D64" s="130">
        <f t="shared" si="6"/>
        <v>0</v>
      </c>
      <c r="E64" s="130">
        <f t="shared" si="7"/>
        <v>0</v>
      </c>
      <c r="F64" s="29" t="s">
        <v>35</v>
      </c>
      <c r="H64" s="114">
        <f>IF(LEN(C64)=0,1,MATCH(C64,PlayerDetails!$I:$I,0))</f>
        <v>1</v>
      </c>
      <c r="I64" s="114" t="e">
        <f>IF(LEN(D64)=0,1,MATCH(D64,PlayerDetails!$I:$I,0))</f>
        <v>#N/A</v>
      </c>
      <c r="J64" s="114" t="e">
        <f>IF(LEN(E64)=0,1,MATCH(E64,PlayerDetails!$I:$I,0))</f>
        <v>#N/A</v>
      </c>
    </row>
    <row r="65" spans="1:10" x14ac:dyDescent="0.3">
      <c r="A65" s="29" t="s">
        <v>17</v>
      </c>
      <c r="B65" s="28" t="s">
        <v>101</v>
      </c>
      <c r="C65" s="115"/>
      <c r="D65" s="130">
        <f t="shared" si="6"/>
        <v>0</v>
      </c>
      <c r="E65" s="130">
        <f t="shared" si="7"/>
        <v>0</v>
      </c>
      <c r="F65" s="29" t="s">
        <v>37</v>
      </c>
      <c r="H65" s="114">
        <f>IF(LEN(C65)=0,1,MATCH(C65,PlayerDetails!$I:$I,0))</f>
        <v>1</v>
      </c>
      <c r="I65" s="114" t="e">
        <f>IF(LEN(D65)=0,1,MATCH(D65,PlayerDetails!$I:$I,0))</f>
        <v>#N/A</v>
      </c>
      <c r="J65" s="114" t="e">
        <f>IF(LEN(E65)=0,1,MATCH(E65,PlayerDetails!$I:$I,0))</f>
        <v>#N/A</v>
      </c>
    </row>
    <row r="66" spans="1:10" x14ac:dyDescent="0.3">
      <c r="A66" s="29" t="s">
        <v>17</v>
      </c>
      <c r="B66" s="28" t="s">
        <v>102</v>
      </c>
      <c r="C66" s="115"/>
      <c r="D66" s="130">
        <f t="shared" si="6"/>
        <v>0</v>
      </c>
      <c r="E66" s="130">
        <f t="shared" si="7"/>
        <v>0</v>
      </c>
      <c r="F66" s="29" t="s">
        <v>39</v>
      </c>
      <c r="H66" s="114">
        <f>IF(LEN(C66)=0,1,MATCH(C66,PlayerDetails!$I:$I,0))</f>
        <v>1</v>
      </c>
      <c r="I66" s="114" t="e">
        <f>IF(LEN(D66)=0,1,MATCH(D66,PlayerDetails!$I:$I,0))</f>
        <v>#N/A</v>
      </c>
      <c r="J66" s="114" t="e">
        <f>IF(LEN(E66)=0,1,MATCH(E66,PlayerDetails!$I:$I,0))</f>
        <v>#N/A</v>
      </c>
    </row>
    <row r="67" spans="1:10" x14ac:dyDescent="0.3">
      <c r="A67" s="29" t="s">
        <v>17</v>
      </c>
      <c r="B67" s="28" t="s">
        <v>103</v>
      </c>
      <c r="C67" s="115"/>
      <c r="D67" s="130">
        <f t="shared" si="6"/>
        <v>0</v>
      </c>
      <c r="E67" s="130">
        <f t="shared" si="7"/>
        <v>0</v>
      </c>
      <c r="F67" s="29" t="s">
        <v>41</v>
      </c>
      <c r="H67" s="114">
        <f>IF(LEN(C67)=0,1,MATCH(C67,PlayerDetails!$I:$I,0))</f>
        <v>1</v>
      </c>
      <c r="I67" s="114" t="e">
        <f>IF(LEN(D67)=0,1,MATCH(D67,PlayerDetails!$I:$I,0))</f>
        <v>#N/A</v>
      </c>
      <c r="J67" s="114" t="e">
        <f>IF(LEN(E67)=0,1,MATCH(E67,PlayerDetails!$I:$I,0))</f>
        <v>#N/A</v>
      </c>
    </row>
    <row r="68" spans="1:10" x14ac:dyDescent="0.3">
      <c r="A68" s="29" t="s">
        <v>17</v>
      </c>
      <c r="B68" s="28" t="s">
        <v>104</v>
      </c>
      <c r="C68" s="115"/>
      <c r="D68" s="130">
        <f t="shared" si="6"/>
        <v>0</v>
      </c>
      <c r="E68" s="130">
        <f t="shared" si="7"/>
        <v>0</v>
      </c>
      <c r="F68" s="29" t="s">
        <v>43</v>
      </c>
      <c r="H68" s="114">
        <f>IF(LEN(C68)=0,1,MATCH(C68,PlayerDetails!$I:$I,0))</f>
        <v>1</v>
      </c>
      <c r="I68" s="114" t="e">
        <f>IF(LEN(D68)=0,1,MATCH(D68,PlayerDetails!$I:$I,0))</f>
        <v>#N/A</v>
      </c>
      <c r="J68" s="114" t="e">
        <f>IF(LEN(E68)=0,1,MATCH(E68,PlayerDetails!$I:$I,0))</f>
        <v>#N/A</v>
      </c>
    </row>
    <row r="69" spans="1:10" x14ac:dyDescent="0.3">
      <c r="A69" s="29" t="s">
        <v>18</v>
      </c>
      <c r="B69" s="28" t="s">
        <v>105</v>
      </c>
      <c r="C69" s="115"/>
      <c r="D69" s="130">
        <f t="shared" ref="D69:D84" si="8">C69</f>
        <v>0</v>
      </c>
      <c r="E69" s="130">
        <f t="shared" ref="E69:E84" si="9">D69</f>
        <v>0</v>
      </c>
      <c r="F69" s="29" t="s">
        <v>33</v>
      </c>
      <c r="H69" s="114">
        <f>IF(LEN(C69)=0,1,MATCH(C69,PlayerDetails!$I:$I,0))</f>
        <v>1</v>
      </c>
      <c r="I69" s="114" t="e">
        <f>IF(LEN(D69)=0,1,MATCH(D69,PlayerDetails!$I:$I,0))</f>
        <v>#N/A</v>
      </c>
      <c r="J69" s="114" t="e">
        <f>IF(LEN(E69)=0,1,MATCH(E69,PlayerDetails!$I:$I,0))</f>
        <v>#N/A</v>
      </c>
    </row>
    <row r="70" spans="1:10" x14ac:dyDescent="0.3">
      <c r="A70" s="29" t="s">
        <v>18</v>
      </c>
      <c r="B70" s="28" t="s">
        <v>106</v>
      </c>
      <c r="C70" s="115"/>
      <c r="D70" s="130">
        <f t="shared" si="8"/>
        <v>0</v>
      </c>
      <c r="E70" s="130">
        <f t="shared" si="9"/>
        <v>0</v>
      </c>
      <c r="F70" s="29" t="s">
        <v>35</v>
      </c>
      <c r="H70" s="114">
        <f>IF(LEN(C70)=0,1,MATCH(C70,PlayerDetails!$I:$I,0))</f>
        <v>1</v>
      </c>
      <c r="I70" s="114" t="e">
        <f>IF(LEN(D70)=0,1,MATCH(D70,PlayerDetails!$I:$I,0))</f>
        <v>#N/A</v>
      </c>
      <c r="J70" s="114" t="e">
        <f>IF(LEN(E70)=0,1,MATCH(E70,PlayerDetails!$I:$I,0))</f>
        <v>#N/A</v>
      </c>
    </row>
    <row r="71" spans="1:10" x14ac:dyDescent="0.3">
      <c r="A71" s="29" t="s">
        <v>18</v>
      </c>
      <c r="B71" s="28" t="s">
        <v>107</v>
      </c>
      <c r="C71" s="115"/>
      <c r="D71" s="130">
        <f t="shared" si="8"/>
        <v>0</v>
      </c>
      <c r="E71" s="130">
        <f t="shared" si="9"/>
        <v>0</v>
      </c>
      <c r="F71" s="29" t="s">
        <v>37</v>
      </c>
      <c r="H71" s="114">
        <f>IF(LEN(C71)=0,1,MATCH(C71,PlayerDetails!$I:$I,0))</f>
        <v>1</v>
      </c>
      <c r="I71" s="114" t="e">
        <f>IF(LEN(D71)=0,1,MATCH(D71,PlayerDetails!$I:$I,0))</f>
        <v>#N/A</v>
      </c>
      <c r="J71" s="114" t="e">
        <f>IF(LEN(E71)=0,1,MATCH(E71,PlayerDetails!$I:$I,0))</f>
        <v>#N/A</v>
      </c>
    </row>
    <row r="72" spans="1:10" x14ac:dyDescent="0.3">
      <c r="A72" s="29" t="s">
        <v>18</v>
      </c>
      <c r="B72" s="28" t="s">
        <v>108</v>
      </c>
      <c r="C72" s="115"/>
      <c r="D72" s="130">
        <f t="shared" si="8"/>
        <v>0</v>
      </c>
      <c r="E72" s="130">
        <f t="shared" si="9"/>
        <v>0</v>
      </c>
      <c r="F72" s="29" t="s">
        <v>39</v>
      </c>
      <c r="H72" s="114">
        <f>IF(LEN(C72)=0,1,MATCH(C72,PlayerDetails!$I:$I,0))</f>
        <v>1</v>
      </c>
      <c r="I72" s="114" t="e">
        <f>IF(LEN(D72)=0,1,MATCH(D72,PlayerDetails!$I:$I,0))</f>
        <v>#N/A</v>
      </c>
      <c r="J72" s="114" t="e">
        <f>IF(LEN(E72)=0,1,MATCH(E72,PlayerDetails!$I:$I,0))</f>
        <v>#N/A</v>
      </c>
    </row>
    <row r="73" spans="1:10" x14ac:dyDescent="0.3">
      <c r="A73" s="29" t="s">
        <v>18</v>
      </c>
      <c r="B73" s="28" t="s">
        <v>109</v>
      </c>
      <c r="C73" s="115"/>
      <c r="D73" s="130">
        <f t="shared" si="8"/>
        <v>0</v>
      </c>
      <c r="E73" s="130">
        <f t="shared" si="9"/>
        <v>0</v>
      </c>
      <c r="F73" s="29" t="s">
        <v>41</v>
      </c>
      <c r="H73" s="114">
        <f>IF(LEN(C73)=0,1,MATCH(C73,PlayerDetails!$I:$I,0))</f>
        <v>1</v>
      </c>
      <c r="I73" s="114" t="e">
        <f>IF(LEN(D73)=0,1,MATCH(D73,PlayerDetails!$I:$I,0))</f>
        <v>#N/A</v>
      </c>
      <c r="J73" s="114" t="e">
        <f>IF(LEN(E73)=0,1,MATCH(E73,PlayerDetails!$I:$I,0))</f>
        <v>#N/A</v>
      </c>
    </row>
    <row r="74" spans="1:10" x14ac:dyDescent="0.3">
      <c r="A74" s="29" t="s">
        <v>18</v>
      </c>
      <c r="B74" s="28" t="s">
        <v>110</v>
      </c>
      <c r="C74" s="115"/>
      <c r="D74" s="130">
        <f t="shared" si="8"/>
        <v>0</v>
      </c>
      <c r="E74" s="130">
        <f t="shared" si="9"/>
        <v>0</v>
      </c>
      <c r="F74" s="29" t="s">
        <v>43</v>
      </c>
      <c r="H74" s="114">
        <f>IF(LEN(C74)=0,1,MATCH(C74,PlayerDetails!$I:$I,0))</f>
        <v>1</v>
      </c>
      <c r="I74" s="114" t="e">
        <f>IF(LEN(D74)=0,1,MATCH(D74,PlayerDetails!$I:$I,0))</f>
        <v>#N/A</v>
      </c>
      <c r="J74" s="114" t="e">
        <f>IF(LEN(E74)=0,1,MATCH(E74,PlayerDetails!$I:$I,0))</f>
        <v>#N/A</v>
      </c>
    </row>
    <row r="75" spans="1:10" x14ac:dyDescent="0.3">
      <c r="A75" s="29" t="s">
        <v>19</v>
      </c>
      <c r="B75" s="28" t="s">
        <v>111</v>
      </c>
      <c r="C75" s="115"/>
      <c r="D75" s="130">
        <f t="shared" si="8"/>
        <v>0</v>
      </c>
      <c r="E75" s="130">
        <f t="shared" si="9"/>
        <v>0</v>
      </c>
      <c r="F75" s="29" t="s">
        <v>33</v>
      </c>
      <c r="H75" s="114">
        <f>IF(LEN(C75)=0,1,MATCH(C75,PlayerDetails!$I:$I,0))</f>
        <v>1</v>
      </c>
      <c r="I75" s="114" t="e">
        <f>IF(LEN(D75)=0,1,MATCH(D75,PlayerDetails!$I:$I,0))</f>
        <v>#N/A</v>
      </c>
      <c r="J75" s="114" t="e">
        <f>IF(LEN(E75)=0,1,MATCH(E75,PlayerDetails!$I:$I,0))</f>
        <v>#N/A</v>
      </c>
    </row>
    <row r="76" spans="1:10" x14ac:dyDescent="0.3">
      <c r="A76" s="29" t="s">
        <v>19</v>
      </c>
      <c r="B76" s="28" t="s">
        <v>112</v>
      </c>
      <c r="C76" s="115"/>
      <c r="D76" s="130">
        <f t="shared" si="8"/>
        <v>0</v>
      </c>
      <c r="E76" s="130">
        <f t="shared" si="9"/>
        <v>0</v>
      </c>
      <c r="F76" s="29" t="s">
        <v>35</v>
      </c>
      <c r="H76" s="114">
        <f>IF(LEN(C76)=0,1,MATCH(C76,PlayerDetails!$I:$I,0))</f>
        <v>1</v>
      </c>
      <c r="I76" s="114" t="e">
        <f>IF(LEN(D76)=0,1,MATCH(D76,PlayerDetails!$I:$I,0))</f>
        <v>#N/A</v>
      </c>
      <c r="J76" s="114" t="e">
        <f>IF(LEN(E76)=0,1,MATCH(E76,PlayerDetails!$I:$I,0))</f>
        <v>#N/A</v>
      </c>
    </row>
    <row r="77" spans="1:10" x14ac:dyDescent="0.3">
      <c r="A77" s="29" t="s">
        <v>19</v>
      </c>
      <c r="B77" s="28" t="s">
        <v>113</v>
      </c>
      <c r="C77" s="115"/>
      <c r="D77" s="130">
        <f t="shared" si="8"/>
        <v>0</v>
      </c>
      <c r="E77" s="130">
        <f t="shared" si="9"/>
        <v>0</v>
      </c>
      <c r="F77" s="29" t="s">
        <v>37</v>
      </c>
      <c r="H77" s="114">
        <f>IF(LEN(C77)=0,1,MATCH(C77,PlayerDetails!$I:$I,0))</f>
        <v>1</v>
      </c>
      <c r="I77" s="114" t="e">
        <f>IF(LEN(D77)=0,1,MATCH(D77,PlayerDetails!$I:$I,0))</f>
        <v>#N/A</v>
      </c>
      <c r="J77" s="114" t="e">
        <f>IF(LEN(E77)=0,1,MATCH(E77,PlayerDetails!$I:$I,0))</f>
        <v>#N/A</v>
      </c>
    </row>
    <row r="78" spans="1:10" x14ac:dyDescent="0.3">
      <c r="A78" s="29" t="s">
        <v>19</v>
      </c>
      <c r="B78" s="28" t="s">
        <v>114</v>
      </c>
      <c r="C78" s="115"/>
      <c r="D78" s="130">
        <f t="shared" si="8"/>
        <v>0</v>
      </c>
      <c r="E78" s="130">
        <f t="shared" si="9"/>
        <v>0</v>
      </c>
      <c r="F78" s="29" t="s">
        <v>39</v>
      </c>
      <c r="H78" s="114">
        <f>IF(LEN(C78)=0,1,MATCH(C78,PlayerDetails!$I:$I,0))</f>
        <v>1</v>
      </c>
      <c r="I78" s="114" t="e">
        <f>IF(LEN(D78)=0,1,MATCH(D78,PlayerDetails!$I:$I,0))</f>
        <v>#N/A</v>
      </c>
      <c r="J78" s="114" t="e">
        <f>IF(LEN(E78)=0,1,MATCH(E78,PlayerDetails!$I:$I,0))</f>
        <v>#N/A</v>
      </c>
    </row>
    <row r="79" spans="1:10" x14ac:dyDescent="0.3">
      <c r="A79" s="29" t="s">
        <v>19</v>
      </c>
      <c r="B79" s="28" t="s">
        <v>115</v>
      </c>
      <c r="C79" s="115"/>
      <c r="D79" s="130">
        <f t="shared" si="8"/>
        <v>0</v>
      </c>
      <c r="E79" s="130">
        <f t="shared" si="9"/>
        <v>0</v>
      </c>
      <c r="F79" s="29" t="s">
        <v>41</v>
      </c>
      <c r="H79" s="114">
        <f>IF(LEN(C79)=0,1,MATCH(C79,PlayerDetails!$I:$I,0))</f>
        <v>1</v>
      </c>
      <c r="I79" s="114" t="e">
        <f>IF(LEN(D79)=0,1,MATCH(D79,PlayerDetails!$I:$I,0))</f>
        <v>#N/A</v>
      </c>
      <c r="J79" s="114" t="e">
        <f>IF(LEN(E79)=0,1,MATCH(E79,PlayerDetails!$I:$I,0))</f>
        <v>#N/A</v>
      </c>
    </row>
    <row r="80" spans="1:10" x14ac:dyDescent="0.3">
      <c r="A80" s="29" t="s">
        <v>19</v>
      </c>
      <c r="B80" s="28" t="s">
        <v>116</v>
      </c>
      <c r="C80" s="115"/>
      <c r="D80" s="130">
        <f t="shared" si="8"/>
        <v>0</v>
      </c>
      <c r="E80" s="130">
        <f t="shared" si="9"/>
        <v>0</v>
      </c>
      <c r="F80" s="29" t="s">
        <v>43</v>
      </c>
      <c r="H80" s="114">
        <f>IF(LEN(C80)=0,1,MATCH(C80,PlayerDetails!$I:$I,0))</f>
        <v>1</v>
      </c>
      <c r="I80" s="114" t="e">
        <f>IF(LEN(D80)=0,1,MATCH(D80,PlayerDetails!$I:$I,0))</f>
        <v>#N/A</v>
      </c>
      <c r="J80" s="114" t="e">
        <f>IF(LEN(E80)=0,1,MATCH(E80,PlayerDetails!$I:$I,0))</f>
        <v>#N/A</v>
      </c>
    </row>
    <row r="81" spans="1:10" x14ac:dyDescent="0.3">
      <c r="A81" s="29" t="s">
        <v>20</v>
      </c>
      <c r="B81" s="28" t="s">
        <v>117</v>
      </c>
      <c r="C81" s="115"/>
      <c r="D81" s="130">
        <f t="shared" si="8"/>
        <v>0</v>
      </c>
      <c r="E81" s="130">
        <f t="shared" si="9"/>
        <v>0</v>
      </c>
      <c r="F81" s="29" t="s">
        <v>33</v>
      </c>
      <c r="H81" s="114">
        <f>IF(LEN(C81)=0,1,MATCH(C81,PlayerDetails!$I:$I,0))</f>
        <v>1</v>
      </c>
      <c r="I81" s="114" t="e">
        <f>IF(LEN(D81)=0,1,MATCH(D81,PlayerDetails!$I:$I,0))</f>
        <v>#N/A</v>
      </c>
      <c r="J81" s="114" t="e">
        <f>IF(LEN(E81)=0,1,MATCH(E81,PlayerDetails!$I:$I,0))</f>
        <v>#N/A</v>
      </c>
    </row>
    <row r="82" spans="1:10" x14ac:dyDescent="0.3">
      <c r="A82" s="29" t="s">
        <v>20</v>
      </c>
      <c r="B82" s="28" t="s">
        <v>118</v>
      </c>
      <c r="C82" s="115"/>
      <c r="D82" s="130">
        <f t="shared" si="8"/>
        <v>0</v>
      </c>
      <c r="E82" s="130">
        <f t="shared" si="9"/>
        <v>0</v>
      </c>
      <c r="F82" s="29" t="s">
        <v>35</v>
      </c>
      <c r="H82" s="114">
        <f>IF(LEN(C82)=0,1,MATCH(C82,PlayerDetails!$I:$I,0))</f>
        <v>1</v>
      </c>
      <c r="I82" s="114" t="e">
        <f>IF(LEN(D82)=0,1,MATCH(D82,PlayerDetails!$I:$I,0))</f>
        <v>#N/A</v>
      </c>
      <c r="J82" s="114" t="e">
        <f>IF(LEN(E82)=0,1,MATCH(E82,PlayerDetails!$I:$I,0))</f>
        <v>#N/A</v>
      </c>
    </row>
    <row r="83" spans="1:10" x14ac:dyDescent="0.3">
      <c r="A83" s="29" t="s">
        <v>20</v>
      </c>
      <c r="B83" s="28" t="s">
        <v>119</v>
      </c>
      <c r="C83" s="115"/>
      <c r="D83" s="130">
        <f t="shared" si="8"/>
        <v>0</v>
      </c>
      <c r="E83" s="130">
        <f t="shared" si="9"/>
        <v>0</v>
      </c>
      <c r="F83" s="29" t="s">
        <v>37</v>
      </c>
      <c r="H83" s="114">
        <f>IF(LEN(C83)=0,1,MATCH(C83,PlayerDetails!$I:$I,0))</f>
        <v>1</v>
      </c>
      <c r="I83" s="114" t="e">
        <f>IF(LEN(D83)=0,1,MATCH(D83,PlayerDetails!$I:$I,0))</f>
        <v>#N/A</v>
      </c>
      <c r="J83" s="114" t="e">
        <f>IF(LEN(E83)=0,1,MATCH(E83,PlayerDetails!$I:$I,0))</f>
        <v>#N/A</v>
      </c>
    </row>
    <row r="84" spans="1:10" x14ac:dyDescent="0.3">
      <c r="A84" s="29" t="s">
        <v>20</v>
      </c>
      <c r="B84" s="28" t="s">
        <v>120</v>
      </c>
      <c r="C84" s="115"/>
      <c r="D84" s="130">
        <f t="shared" si="8"/>
        <v>0</v>
      </c>
      <c r="E84" s="130">
        <f t="shared" si="9"/>
        <v>0</v>
      </c>
      <c r="F84" s="29" t="s">
        <v>39</v>
      </c>
      <c r="H84" s="114">
        <f>IF(LEN(C84)=0,1,MATCH(C84,PlayerDetails!$I:$I,0))</f>
        <v>1</v>
      </c>
      <c r="I84" s="114" t="e">
        <f>IF(LEN(D84)=0,1,MATCH(D84,PlayerDetails!$I:$I,0))</f>
        <v>#N/A</v>
      </c>
      <c r="J84" s="114" t="e">
        <f>IF(LEN(E84)=0,1,MATCH(E84,PlayerDetails!$I:$I,0))</f>
        <v>#N/A</v>
      </c>
    </row>
    <row r="85" spans="1:10" x14ac:dyDescent="0.3">
      <c r="A85" s="29" t="s">
        <v>20</v>
      </c>
      <c r="B85" s="28" t="s">
        <v>121</v>
      </c>
      <c r="C85" s="115"/>
      <c r="D85" s="130">
        <f t="shared" ref="D85:D90" si="10">C85</f>
        <v>0</v>
      </c>
      <c r="E85" s="130">
        <f t="shared" ref="E85:E90" si="11">D85</f>
        <v>0</v>
      </c>
      <c r="F85" s="29" t="s">
        <v>41</v>
      </c>
      <c r="H85" s="114">
        <f>IF(LEN(C85)=0,1,MATCH(C85,PlayerDetails!$I:$I,0))</f>
        <v>1</v>
      </c>
      <c r="I85" s="114" t="e">
        <f>IF(LEN(D85)=0,1,MATCH(D85,PlayerDetails!$I:$I,0))</f>
        <v>#N/A</v>
      </c>
      <c r="J85" s="114" t="e">
        <f>IF(LEN(E85)=0,1,MATCH(E85,PlayerDetails!$I:$I,0))</f>
        <v>#N/A</v>
      </c>
    </row>
    <row r="86" spans="1:10" x14ac:dyDescent="0.3">
      <c r="A86" s="29" t="s">
        <v>20</v>
      </c>
      <c r="B86" s="28" t="s">
        <v>122</v>
      </c>
      <c r="C86" s="115"/>
      <c r="D86" s="130">
        <f t="shared" si="10"/>
        <v>0</v>
      </c>
      <c r="E86" s="130">
        <f t="shared" si="11"/>
        <v>0</v>
      </c>
      <c r="F86" s="29" t="s">
        <v>43</v>
      </c>
      <c r="H86" s="114">
        <f>IF(LEN(C86)=0,1,MATCH(C86,PlayerDetails!$I:$I,0))</f>
        <v>1</v>
      </c>
      <c r="I86" s="114" t="e">
        <f>IF(LEN(D86)=0,1,MATCH(D86,PlayerDetails!$I:$I,0))</f>
        <v>#N/A</v>
      </c>
      <c r="J86" s="114" t="e">
        <f>IF(LEN(E86)=0,1,MATCH(E86,PlayerDetails!$I:$I,0))</f>
        <v>#N/A</v>
      </c>
    </row>
    <row r="87" spans="1:10" x14ac:dyDescent="0.3">
      <c r="A87" s="29" t="s">
        <v>129</v>
      </c>
      <c r="B87" s="28" t="str">
        <f t="shared" ref="B87:B104" si="12">A87&amp;"."&amp;F87</f>
        <v>O.01</v>
      </c>
      <c r="C87" s="115"/>
      <c r="D87" s="130">
        <f t="shared" si="10"/>
        <v>0</v>
      </c>
      <c r="E87" s="130">
        <f t="shared" si="11"/>
        <v>0</v>
      </c>
      <c r="F87" s="29" t="s">
        <v>33</v>
      </c>
      <c r="H87" s="114">
        <f>IF(LEN(C87)=0,1,MATCH(C87,PlayerDetails!$I:$I,0))</f>
        <v>1</v>
      </c>
      <c r="I87" s="114" t="e">
        <f>IF(LEN(D87)=0,1,MATCH(D87,PlayerDetails!$I:$I,0))</f>
        <v>#N/A</v>
      </c>
      <c r="J87" s="114" t="e">
        <f>IF(LEN(E87)=0,1,MATCH(E87,PlayerDetails!$I:$I,0))</f>
        <v>#N/A</v>
      </c>
    </row>
    <row r="88" spans="1:10" x14ac:dyDescent="0.3">
      <c r="A88" s="29" t="str">
        <f>A87</f>
        <v>O</v>
      </c>
      <c r="B88" s="28" t="str">
        <f t="shared" si="12"/>
        <v>O.02</v>
      </c>
      <c r="C88" s="115"/>
      <c r="D88" s="130">
        <f t="shared" si="10"/>
        <v>0</v>
      </c>
      <c r="E88" s="130">
        <f t="shared" si="11"/>
        <v>0</v>
      </c>
      <c r="F88" s="29" t="s">
        <v>35</v>
      </c>
      <c r="H88" s="114">
        <f>IF(LEN(C88)=0,1,MATCH(C88,PlayerDetails!$I:$I,0))</f>
        <v>1</v>
      </c>
      <c r="I88" s="114" t="e">
        <f>IF(LEN(D88)=0,1,MATCH(D88,PlayerDetails!$I:$I,0))</f>
        <v>#N/A</v>
      </c>
      <c r="J88" s="114" t="e">
        <f>IF(LEN(E88)=0,1,MATCH(E88,PlayerDetails!$I:$I,0))</f>
        <v>#N/A</v>
      </c>
    </row>
    <row r="89" spans="1:10" x14ac:dyDescent="0.3">
      <c r="A89" s="29" t="str">
        <f t="shared" ref="A89:A92" si="13">A88</f>
        <v>O</v>
      </c>
      <c r="B89" s="28" t="str">
        <f t="shared" si="12"/>
        <v>O.03</v>
      </c>
      <c r="C89" s="115"/>
      <c r="D89" s="130">
        <f t="shared" si="10"/>
        <v>0</v>
      </c>
      <c r="E89" s="130">
        <f t="shared" si="11"/>
        <v>0</v>
      </c>
      <c r="F89" s="29" t="s">
        <v>37</v>
      </c>
      <c r="H89" s="114">
        <f>IF(LEN(C89)=0,1,MATCH(C89,PlayerDetails!$I:$I,0))</f>
        <v>1</v>
      </c>
      <c r="I89" s="114" t="e">
        <f>IF(LEN(D89)=0,1,MATCH(D89,PlayerDetails!$I:$I,0))</f>
        <v>#N/A</v>
      </c>
      <c r="J89" s="114" t="e">
        <f>IF(LEN(E89)=0,1,MATCH(E89,PlayerDetails!$I:$I,0))</f>
        <v>#N/A</v>
      </c>
    </row>
    <row r="90" spans="1:10" x14ac:dyDescent="0.3">
      <c r="A90" s="29" t="str">
        <f t="shared" si="13"/>
        <v>O</v>
      </c>
      <c r="B90" s="28" t="str">
        <f t="shared" si="12"/>
        <v>O.04</v>
      </c>
      <c r="C90" s="115"/>
      <c r="D90" s="130">
        <f t="shared" si="10"/>
        <v>0</v>
      </c>
      <c r="E90" s="130">
        <f t="shared" si="11"/>
        <v>0</v>
      </c>
      <c r="F90" s="29" t="s">
        <v>39</v>
      </c>
      <c r="H90" s="114">
        <f>IF(LEN(C90)=0,1,MATCH(C90,PlayerDetails!$I:$I,0))</f>
        <v>1</v>
      </c>
      <c r="I90" s="114" t="e">
        <f>IF(LEN(D90)=0,1,MATCH(D90,PlayerDetails!$I:$I,0))</f>
        <v>#N/A</v>
      </c>
      <c r="J90" s="114" t="e">
        <f>IF(LEN(E90)=0,1,MATCH(E90,PlayerDetails!$I:$I,0))</f>
        <v>#N/A</v>
      </c>
    </row>
    <row r="91" spans="1:10" x14ac:dyDescent="0.3">
      <c r="A91" s="29" t="str">
        <f t="shared" si="13"/>
        <v>O</v>
      </c>
      <c r="B91" s="28" t="str">
        <f t="shared" si="12"/>
        <v>O.05</v>
      </c>
      <c r="C91" s="115"/>
      <c r="D91" s="130">
        <f t="shared" ref="D91:D96" si="14">C91</f>
        <v>0</v>
      </c>
      <c r="E91" s="130">
        <f t="shared" ref="E91:E96" si="15">D91</f>
        <v>0</v>
      </c>
      <c r="F91" s="29" t="s">
        <v>41</v>
      </c>
      <c r="H91" s="114">
        <f>IF(LEN(C91)=0,1,MATCH(C91,PlayerDetails!$I:$I,0))</f>
        <v>1</v>
      </c>
      <c r="I91" s="114" t="e">
        <f>IF(LEN(D91)=0,1,MATCH(D91,PlayerDetails!$I:$I,0))</f>
        <v>#N/A</v>
      </c>
      <c r="J91" s="114" t="e">
        <f>IF(LEN(E91)=0,1,MATCH(E91,PlayerDetails!$I:$I,0))</f>
        <v>#N/A</v>
      </c>
    </row>
    <row r="92" spans="1:10" x14ac:dyDescent="0.3">
      <c r="A92" s="29" t="str">
        <f t="shared" si="13"/>
        <v>O</v>
      </c>
      <c r="B92" s="28" t="str">
        <f t="shared" si="12"/>
        <v>O.06</v>
      </c>
      <c r="C92" s="115"/>
      <c r="D92" s="130">
        <f t="shared" si="14"/>
        <v>0</v>
      </c>
      <c r="E92" s="130">
        <f t="shared" si="15"/>
        <v>0</v>
      </c>
      <c r="F92" s="29" t="s">
        <v>43</v>
      </c>
      <c r="H92" s="114">
        <f>IF(LEN(C92)=0,1,MATCH(C92,PlayerDetails!$I:$I,0))</f>
        <v>1</v>
      </c>
      <c r="I92" s="114" t="e">
        <f>IF(LEN(D92)=0,1,MATCH(D92,PlayerDetails!$I:$I,0))</f>
        <v>#N/A</v>
      </c>
      <c r="J92" s="114" t="e">
        <f>IF(LEN(E92)=0,1,MATCH(E92,PlayerDetails!$I:$I,0))</f>
        <v>#N/A</v>
      </c>
    </row>
    <row r="93" spans="1:10" x14ac:dyDescent="0.3">
      <c r="A93" s="29" t="s">
        <v>128</v>
      </c>
      <c r="B93" s="28" t="str">
        <f t="shared" si="12"/>
        <v>P.01</v>
      </c>
      <c r="C93" s="115"/>
      <c r="D93" s="130">
        <f t="shared" si="14"/>
        <v>0</v>
      </c>
      <c r="E93" s="130">
        <f t="shared" si="15"/>
        <v>0</v>
      </c>
      <c r="F93" s="29" t="s">
        <v>33</v>
      </c>
      <c r="H93" s="114">
        <f>IF(LEN(C93)=0,1,MATCH(C93,PlayerDetails!$I:$I,0))</f>
        <v>1</v>
      </c>
      <c r="I93" s="114" t="e">
        <f>IF(LEN(D93)=0,1,MATCH(D93,PlayerDetails!$I:$I,0))</f>
        <v>#N/A</v>
      </c>
      <c r="J93" s="114" t="e">
        <f>IF(LEN(E93)=0,1,MATCH(E93,PlayerDetails!$I:$I,0))</f>
        <v>#N/A</v>
      </c>
    </row>
    <row r="94" spans="1:10" x14ac:dyDescent="0.3">
      <c r="A94" s="29" t="str">
        <f>A93</f>
        <v>P</v>
      </c>
      <c r="B94" s="28" t="str">
        <f t="shared" si="12"/>
        <v>P.02</v>
      </c>
      <c r="C94" s="115"/>
      <c r="D94" s="130">
        <f t="shared" si="14"/>
        <v>0</v>
      </c>
      <c r="E94" s="130">
        <f t="shared" si="15"/>
        <v>0</v>
      </c>
      <c r="F94" s="29" t="s">
        <v>35</v>
      </c>
      <c r="H94" s="114">
        <f>IF(LEN(C94)=0,1,MATCH(C94,PlayerDetails!$I:$I,0))</f>
        <v>1</v>
      </c>
      <c r="I94" s="114" t="e">
        <f>IF(LEN(D94)=0,1,MATCH(D94,PlayerDetails!$I:$I,0))</f>
        <v>#N/A</v>
      </c>
      <c r="J94" s="114" t="e">
        <f>IF(LEN(E94)=0,1,MATCH(E94,PlayerDetails!$I:$I,0))</f>
        <v>#N/A</v>
      </c>
    </row>
    <row r="95" spans="1:10" x14ac:dyDescent="0.3">
      <c r="A95" s="29" t="str">
        <f t="shared" ref="A95:A98" si="16">A94</f>
        <v>P</v>
      </c>
      <c r="B95" s="28" t="str">
        <f t="shared" si="12"/>
        <v>P.03</v>
      </c>
      <c r="C95" s="115"/>
      <c r="D95" s="130">
        <f t="shared" si="14"/>
        <v>0</v>
      </c>
      <c r="E95" s="130">
        <f t="shared" si="15"/>
        <v>0</v>
      </c>
      <c r="F95" s="29" t="s">
        <v>37</v>
      </c>
      <c r="H95" s="114">
        <f>IF(LEN(C95)=0,1,MATCH(C95,PlayerDetails!$I:$I,0))</f>
        <v>1</v>
      </c>
      <c r="I95" s="114" t="e">
        <f>IF(LEN(D95)=0,1,MATCH(D95,PlayerDetails!$I:$I,0))</f>
        <v>#N/A</v>
      </c>
      <c r="J95" s="114" t="e">
        <f>IF(LEN(E95)=0,1,MATCH(E95,PlayerDetails!$I:$I,0))</f>
        <v>#N/A</v>
      </c>
    </row>
    <row r="96" spans="1:10" x14ac:dyDescent="0.3">
      <c r="A96" s="29" t="str">
        <f t="shared" si="16"/>
        <v>P</v>
      </c>
      <c r="B96" s="28" t="str">
        <f t="shared" si="12"/>
        <v>P.04</v>
      </c>
      <c r="C96" s="115"/>
      <c r="D96" s="130">
        <f t="shared" si="14"/>
        <v>0</v>
      </c>
      <c r="E96" s="130">
        <f t="shared" si="15"/>
        <v>0</v>
      </c>
      <c r="F96" s="29" t="s">
        <v>39</v>
      </c>
      <c r="H96" s="114">
        <f>IF(LEN(C96)=0,1,MATCH(C96,PlayerDetails!$I:$I,0))</f>
        <v>1</v>
      </c>
      <c r="I96" s="114" t="e">
        <f>IF(LEN(D96)=0,1,MATCH(D96,PlayerDetails!$I:$I,0))</f>
        <v>#N/A</v>
      </c>
      <c r="J96" s="114" t="e">
        <f>IF(LEN(E96)=0,1,MATCH(E96,PlayerDetails!$I:$I,0))</f>
        <v>#N/A</v>
      </c>
    </row>
    <row r="97" spans="1:10" x14ac:dyDescent="0.3">
      <c r="A97" s="29" t="str">
        <f t="shared" si="16"/>
        <v>P</v>
      </c>
      <c r="B97" s="28" t="str">
        <f t="shared" si="12"/>
        <v>P.05</v>
      </c>
      <c r="C97" s="115"/>
      <c r="D97" s="130">
        <f t="shared" ref="D97:D102" si="17">C97</f>
        <v>0</v>
      </c>
      <c r="E97" s="130">
        <f t="shared" ref="E97:E102" si="18">D97</f>
        <v>0</v>
      </c>
      <c r="F97" s="29" t="s">
        <v>41</v>
      </c>
      <c r="H97" s="114">
        <f>IF(LEN(C97)=0,1,MATCH(C97,PlayerDetails!$I:$I,0))</f>
        <v>1</v>
      </c>
      <c r="I97" s="114" t="e">
        <f>IF(LEN(D97)=0,1,MATCH(D97,PlayerDetails!$I:$I,0))</f>
        <v>#N/A</v>
      </c>
      <c r="J97" s="114" t="e">
        <f>IF(LEN(E97)=0,1,MATCH(E97,PlayerDetails!$I:$I,0))</f>
        <v>#N/A</v>
      </c>
    </row>
    <row r="98" spans="1:10" x14ac:dyDescent="0.3">
      <c r="A98" s="29" t="str">
        <f t="shared" si="16"/>
        <v>P</v>
      </c>
      <c r="B98" s="28" t="str">
        <f t="shared" si="12"/>
        <v>P.06</v>
      </c>
      <c r="C98" s="115"/>
      <c r="D98" s="130">
        <f t="shared" si="17"/>
        <v>0</v>
      </c>
      <c r="E98" s="130">
        <f t="shared" si="18"/>
        <v>0</v>
      </c>
      <c r="F98" s="29" t="s">
        <v>43</v>
      </c>
      <c r="H98" s="114">
        <f>IF(LEN(C98)=0,1,MATCH(C98,PlayerDetails!$I:$I,0))</f>
        <v>1</v>
      </c>
      <c r="I98" s="114" t="e">
        <f>IF(LEN(D98)=0,1,MATCH(D98,PlayerDetails!$I:$I,0))</f>
        <v>#N/A</v>
      </c>
      <c r="J98" s="114" t="e">
        <f>IF(LEN(E98)=0,1,MATCH(E98,PlayerDetails!$I:$I,0))</f>
        <v>#N/A</v>
      </c>
    </row>
    <row r="99" spans="1:10" x14ac:dyDescent="0.3">
      <c r="A99" s="29" t="s">
        <v>130</v>
      </c>
      <c r="B99" s="28" t="str">
        <f t="shared" si="12"/>
        <v>Q.01</v>
      </c>
      <c r="C99" s="115"/>
      <c r="D99" s="130">
        <f t="shared" si="17"/>
        <v>0</v>
      </c>
      <c r="E99" s="130">
        <f t="shared" si="18"/>
        <v>0</v>
      </c>
      <c r="F99" s="29" t="s">
        <v>33</v>
      </c>
      <c r="H99" s="114">
        <f>IF(LEN(C99)=0,1,MATCH(C99,PlayerDetails!$I:$I,0))</f>
        <v>1</v>
      </c>
      <c r="I99" s="114" t="e">
        <f>IF(LEN(D99)=0,1,MATCH(D99,PlayerDetails!$I:$I,0))</f>
        <v>#N/A</v>
      </c>
      <c r="J99" s="114" t="e">
        <f>IF(LEN(E99)=0,1,MATCH(E99,PlayerDetails!$I:$I,0))</f>
        <v>#N/A</v>
      </c>
    </row>
    <row r="100" spans="1:10" x14ac:dyDescent="0.3">
      <c r="A100" s="29" t="str">
        <f>A99</f>
        <v>Q</v>
      </c>
      <c r="B100" s="28" t="str">
        <f t="shared" si="12"/>
        <v>Q.02</v>
      </c>
      <c r="C100" s="115"/>
      <c r="D100" s="130">
        <f t="shared" si="17"/>
        <v>0</v>
      </c>
      <c r="E100" s="130">
        <f t="shared" si="18"/>
        <v>0</v>
      </c>
      <c r="F100" s="29" t="s">
        <v>35</v>
      </c>
      <c r="H100" s="114">
        <f>IF(LEN(C100)=0,1,MATCH(C100,PlayerDetails!$I:$I,0))</f>
        <v>1</v>
      </c>
      <c r="I100" s="114" t="e">
        <f>IF(LEN(D100)=0,1,MATCH(D100,PlayerDetails!$I:$I,0))</f>
        <v>#N/A</v>
      </c>
      <c r="J100" s="114" t="e">
        <f>IF(LEN(E100)=0,1,MATCH(E100,PlayerDetails!$I:$I,0))</f>
        <v>#N/A</v>
      </c>
    </row>
    <row r="101" spans="1:10" x14ac:dyDescent="0.3">
      <c r="A101" s="29" t="str">
        <f t="shared" ref="A101:A104" si="19">A100</f>
        <v>Q</v>
      </c>
      <c r="B101" s="28" t="str">
        <f t="shared" si="12"/>
        <v>Q.03</v>
      </c>
      <c r="C101" s="115"/>
      <c r="D101" s="130">
        <f t="shared" si="17"/>
        <v>0</v>
      </c>
      <c r="E101" s="130">
        <f t="shared" si="18"/>
        <v>0</v>
      </c>
      <c r="F101" s="29" t="s">
        <v>37</v>
      </c>
      <c r="H101" s="114">
        <f>IF(LEN(C101)=0,1,MATCH(C101,PlayerDetails!$I:$I,0))</f>
        <v>1</v>
      </c>
      <c r="I101" s="114" t="e">
        <f>IF(LEN(D101)=0,1,MATCH(D101,PlayerDetails!$I:$I,0))</f>
        <v>#N/A</v>
      </c>
      <c r="J101" s="114" t="e">
        <f>IF(LEN(E101)=0,1,MATCH(E101,PlayerDetails!$I:$I,0))</f>
        <v>#N/A</v>
      </c>
    </row>
    <row r="102" spans="1:10" x14ac:dyDescent="0.3">
      <c r="A102" s="29" t="str">
        <f t="shared" si="19"/>
        <v>Q</v>
      </c>
      <c r="B102" s="28" t="str">
        <f t="shared" si="12"/>
        <v>Q.04</v>
      </c>
      <c r="C102" s="115"/>
      <c r="D102" s="130">
        <f t="shared" si="17"/>
        <v>0</v>
      </c>
      <c r="E102" s="130">
        <f t="shared" si="18"/>
        <v>0</v>
      </c>
      <c r="F102" s="29" t="s">
        <v>39</v>
      </c>
      <c r="H102" s="114">
        <f>IF(LEN(C102)=0,1,MATCH(C102,PlayerDetails!$I:$I,0))</f>
        <v>1</v>
      </c>
      <c r="I102" s="114" t="e">
        <f>IF(LEN(D102)=0,1,MATCH(D102,PlayerDetails!$I:$I,0))</f>
        <v>#N/A</v>
      </c>
      <c r="J102" s="114" t="e">
        <f>IF(LEN(E102)=0,1,MATCH(E102,PlayerDetails!$I:$I,0))</f>
        <v>#N/A</v>
      </c>
    </row>
    <row r="103" spans="1:10" x14ac:dyDescent="0.3">
      <c r="A103" s="29" t="str">
        <f t="shared" si="19"/>
        <v>Q</v>
      </c>
      <c r="B103" s="28" t="str">
        <f t="shared" si="12"/>
        <v>Q.05</v>
      </c>
      <c r="C103" s="115"/>
      <c r="D103" s="130">
        <f t="shared" ref="D103:D122" si="20">C103</f>
        <v>0</v>
      </c>
      <c r="E103" s="130">
        <f t="shared" ref="E103:E122" si="21">D103</f>
        <v>0</v>
      </c>
      <c r="F103" s="29" t="s">
        <v>41</v>
      </c>
      <c r="H103" s="114">
        <f>IF(LEN(C103)=0,1,MATCH(C103,PlayerDetails!$I:$I,0))</f>
        <v>1</v>
      </c>
      <c r="I103" s="114" t="e">
        <f>IF(LEN(D103)=0,1,MATCH(D103,PlayerDetails!$I:$I,0))</f>
        <v>#N/A</v>
      </c>
      <c r="J103" s="114" t="e">
        <f>IF(LEN(E103)=0,1,MATCH(E103,PlayerDetails!$I:$I,0))</f>
        <v>#N/A</v>
      </c>
    </row>
    <row r="104" spans="1:10" x14ac:dyDescent="0.3">
      <c r="A104" s="29" t="str">
        <f t="shared" si="19"/>
        <v>Q</v>
      </c>
      <c r="B104" s="28" t="str">
        <f t="shared" si="12"/>
        <v>Q.06</v>
      </c>
      <c r="C104" s="115"/>
      <c r="D104" s="130">
        <f t="shared" si="20"/>
        <v>0</v>
      </c>
      <c r="E104" s="130">
        <f t="shared" si="21"/>
        <v>0</v>
      </c>
      <c r="F104" s="29" t="s">
        <v>43</v>
      </c>
      <c r="H104" s="114">
        <f>IF(LEN(C104)=0,1,MATCH(C104,PlayerDetails!$I:$I,0))</f>
        <v>1</v>
      </c>
      <c r="I104" s="114" t="e">
        <f>IF(LEN(D104)=0,1,MATCH(D104,PlayerDetails!$I:$I,0))</f>
        <v>#N/A</v>
      </c>
      <c r="J104" s="114" t="e">
        <f>IF(LEN(E104)=0,1,MATCH(E104,PlayerDetails!$I:$I,0))</f>
        <v>#N/A</v>
      </c>
    </row>
    <row r="105" spans="1:10" x14ac:dyDescent="0.3">
      <c r="A105" s="29" t="s">
        <v>131</v>
      </c>
      <c r="B105" s="28" t="str">
        <f t="shared" ref="B105:B120" si="22">A105&amp;"."&amp;F105</f>
        <v>R.01</v>
      </c>
      <c r="C105" s="115"/>
      <c r="D105" s="130">
        <f t="shared" si="20"/>
        <v>0</v>
      </c>
      <c r="E105" s="130">
        <f t="shared" si="21"/>
        <v>0</v>
      </c>
      <c r="F105" s="29" t="s">
        <v>33</v>
      </c>
      <c r="H105" s="114">
        <f>IF(LEN(C105)=0,1,MATCH(C105,PlayerDetails!$I:$I,0))</f>
        <v>1</v>
      </c>
      <c r="I105" s="114" t="e">
        <f>IF(LEN(D105)=0,1,MATCH(D105,PlayerDetails!$I:$I,0))</f>
        <v>#N/A</v>
      </c>
      <c r="J105" s="114" t="e">
        <f>IF(LEN(E105)=0,1,MATCH(E105,PlayerDetails!$I:$I,0))</f>
        <v>#N/A</v>
      </c>
    </row>
    <row r="106" spans="1:10" x14ac:dyDescent="0.3">
      <c r="A106" s="29" t="str">
        <f>A105</f>
        <v>R</v>
      </c>
      <c r="B106" s="28" t="str">
        <f t="shared" si="22"/>
        <v>R.02</v>
      </c>
      <c r="C106" s="115"/>
      <c r="D106" s="130">
        <f t="shared" si="20"/>
        <v>0</v>
      </c>
      <c r="E106" s="130">
        <f t="shared" si="21"/>
        <v>0</v>
      </c>
      <c r="F106" s="29" t="s">
        <v>35</v>
      </c>
      <c r="H106" s="114">
        <f>IF(LEN(C106)=0,1,MATCH(C106,PlayerDetails!$I:$I,0))</f>
        <v>1</v>
      </c>
      <c r="I106" s="114" t="e">
        <f>IF(LEN(D106)=0,1,MATCH(D106,PlayerDetails!$I:$I,0))</f>
        <v>#N/A</v>
      </c>
      <c r="J106" s="114" t="e">
        <f>IF(LEN(E106)=0,1,MATCH(E106,PlayerDetails!$I:$I,0))</f>
        <v>#N/A</v>
      </c>
    </row>
    <row r="107" spans="1:10" x14ac:dyDescent="0.3">
      <c r="A107" s="29" t="str">
        <f t="shared" ref="A107:A110" si="23">A106</f>
        <v>R</v>
      </c>
      <c r="B107" s="28" t="str">
        <f t="shared" si="22"/>
        <v>R.03</v>
      </c>
      <c r="C107" s="115"/>
      <c r="D107" s="130">
        <f t="shared" si="20"/>
        <v>0</v>
      </c>
      <c r="E107" s="130">
        <f t="shared" si="21"/>
        <v>0</v>
      </c>
      <c r="F107" s="29" t="s">
        <v>37</v>
      </c>
      <c r="H107" s="114">
        <f>IF(LEN(C107)=0,1,MATCH(C107,PlayerDetails!$I:$I,0))</f>
        <v>1</v>
      </c>
      <c r="I107" s="114" t="e">
        <f>IF(LEN(D107)=0,1,MATCH(D107,PlayerDetails!$I:$I,0))</f>
        <v>#N/A</v>
      </c>
      <c r="J107" s="114" t="e">
        <f>IF(LEN(E107)=0,1,MATCH(E107,PlayerDetails!$I:$I,0))</f>
        <v>#N/A</v>
      </c>
    </row>
    <row r="108" spans="1:10" x14ac:dyDescent="0.3">
      <c r="A108" s="29" t="str">
        <f t="shared" si="23"/>
        <v>R</v>
      </c>
      <c r="B108" s="28" t="str">
        <f t="shared" si="22"/>
        <v>R.04</v>
      </c>
      <c r="C108" s="115"/>
      <c r="D108" s="130">
        <f t="shared" si="20"/>
        <v>0</v>
      </c>
      <c r="E108" s="130">
        <f t="shared" si="21"/>
        <v>0</v>
      </c>
      <c r="F108" s="29" t="s">
        <v>39</v>
      </c>
      <c r="H108" s="114">
        <f>IF(LEN(C108)=0,1,MATCH(C108,PlayerDetails!$I:$I,0))</f>
        <v>1</v>
      </c>
      <c r="I108" s="114" t="e">
        <f>IF(LEN(D108)=0,1,MATCH(D108,PlayerDetails!$I:$I,0))</f>
        <v>#N/A</v>
      </c>
      <c r="J108" s="114" t="e">
        <f>IF(LEN(E108)=0,1,MATCH(E108,PlayerDetails!$I:$I,0))</f>
        <v>#N/A</v>
      </c>
    </row>
    <row r="109" spans="1:10" x14ac:dyDescent="0.3">
      <c r="A109" s="29" t="str">
        <f t="shared" si="23"/>
        <v>R</v>
      </c>
      <c r="B109" s="28" t="str">
        <f t="shared" si="22"/>
        <v>R.05</v>
      </c>
      <c r="C109" s="115"/>
      <c r="D109" s="130">
        <f t="shared" si="20"/>
        <v>0</v>
      </c>
      <c r="E109" s="130">
        <f t="shared" si="21"/>
        <v>0</v>
      </c>
      <c r="F109" s="29" t="s">
        <v>41</v>
      </c>
      <c r="H109" s="114">
        <f>IF(LEN(C109)=0,1,MATCH(C109,PlayerDetails!$I:$I,0))</f>
        <v>1</v>
      </c>
      <c r="I109" s="114" t="e">
        <f>IF(LEN(D109)=0,1,MATCH(D109,PlayerDetails!$I:$I,0))</f>
        <v>#N/A</v>
      </c>
      <c r="J109" s="114" t="e">
        <f>IF(LEN(E109)=0,1,MATCH(E109,PlayerDetails!$I:$I,0))</f>
        <v>#N/A</v>
      </c>
    </row>
    <row r="110" spans="1:10" x14ac:dyDescent="0.3">
      <c r="A110" s="29" t="str">
        <f t="shared" si="23"/>
        <v>R</v>
      </c>
      <c r="B110" s="28" t="str">
        <f t="shared" si="22"/>
        <v>R.06</v>
      </c>
      <c r="C110" s="115"/>
      <c r="D110" s="130">
        <f t="shared" si="20"/>
        <v>0</v>
      </c>
      <c r="E110" s="130">
        <f t="shared" si="21"/>
        <v>0</v>
      </c>
      <c r="F110" s="29" t="s">
        <v>43</v>
      </c>
      <c r="H110" s="114">
        <f>IF(LEN(C110)=0,1,MATCH(C110,PlayerDetails!$I:$I,0))</f>
        <v>1</v>
      </c>
      <c r="I110" s="114" t="e">
        <f>IF(LEN(D110)=0,1,MATCH(D110,PlayerDetails!$I:$I,0))</f>
        <v>#N/A</v>
      </c>
      <c r="J110" s="114" t="e">
        <f>IF(LEN(E110)=0,1,MATCH(E110,PlayerDetails!$I:$I,0))</f>
        <v>#N/A</v>
      </c>
    </row>
    <row r="111" spans="1:10" x14ac:dyDescent="0.3">
      <c r="A111" s="29" t="s">
        <v>132</v>
      </c>
      <c r="B111" s="28" t="str">
        <f t="shared" si="22"/>
        <v>S.01</v>
      </c>
      <c r="C111" s="115"/>
      <c r="D111" s="130">
        <f t="shared" si="20"/>
        <v>0</v>
      </c>
      <c r="E111" s="130">
        <f t="shared" si="21"/>
        <v>0</v>
      </c>
      <c r="F111" s="29" t="s">
        <v>33</v>
      </c>
      <c r="H111" s="114">
        <f>IF(LEN(C111)=0,1,MATCH(C111,PlayerDetails!$I:$I,0))</f>
        <v>1</v>
      </c>
      <c r="I111" s="114" t="e">
        <f>IF(LEN(D111)=0,1,MATCH(D111,PlayerDetails!$I:$I,0))</f>
        <v>#N/A</v>
      </c>
      <c r="J111" s="114" t="e">
        <f>IF(LEN(E111)=0,1,MATCH(E111,PlayerDetails!$I:$I,0))</f>
        <v>#N/A</v>
      </c>
    </row>
    <row r="112" spans="1:10" x14ac:dyDescent="0.3">
      <c r="A112" s="29" t="str">
        <f>A111</f>
        <v>S</v>
      </c>
      <c r="B112" s="28" t="str">
        <f t="shared" si="22"/>
        <v>S.02</v>
      </c>
      <c r="C112" s="115"/>
      <c r="D112" s="130">
        <f t="shared" si="20"/>
        <v>0</v>
      </c>
      <c r="E112" s="130">
        <f t="shared" si="21"/>
        <v>0</v>
      </c>
      <c r="F112" s="29" t="s">
        <v>35</v>
      </c>
      <c r="H112" s="114">
        <f>IF(LEN(C112)=0,1,MATCH(C112,PlayerDetails!$I:$I,0))</f>
        <v>1</v>
      </c>
      <c r="I112" s="114" t="e">
        <f>IF(LEN(D112)=0,1,MATCH(D112,PlayerDetails!$I:$I,0))</f>
        <v>#N/A</v>
      </c>
      <c r="J112" s="114" t="e">
        <f>IF(LEN(E112)=0,1,MATCH(E112,PlayerDetails!$I:$I,0))</f>
        <v>#N/A</v>
      </c>
    </row>
    <row r="113" spans="1:10" x14ac:dyDescent="0.3">
      <c r="A113" s="29" t="str">
        <f t="shared" ref="A113:A116" si="24">A112</f>
        <v>S</v>
      </c>
      <c r="B113" s="28" t="str">
        <f t="shared" si="22"/>
        <v>S.03</v>
      </c>
      <c r="C113" s="115"/>
      <c r="D113" s="130">
        <f t="shared" si="20"/>
        <v>0</v>
      </c>
      <c r="E113" s="130">
        <f t="shared" si="21"/>
        <v>0</v>
      </c>
      <c r="F113" s="29" t="s">
        <v>37</v>
      </c>
      <c r="H113" s="114">
        <f>IF(LEN(C113)=0,1,MATCH(C113,PlayerDetails!$I:$I,0))</f>
        <v>1</v>
      </c>
      <c r="I113" s="114" t="e">
        <f>IF(LEN(D113)=0,1,MATCH(D113,PlayerDetails!$I:$I,0))</f>
        <v>#N/A</v>
      </c>
      <c r="J113" s="114" t="e">
        <f>IF(LEN(E113)=0,1,MATCH(E113,PlayerDetails!$I:$I,0))</f>
        <v>#N/A</v>
      </c>
    </row>
    <row r="114" spans="1:10" x14ac:dyDescent="0.3">
      <c r="A114" s="29" t="str">
        <f t="shared" si="24"/>
        <v>S</v>
      </c>
      <c r="B114" s="28" t="str">
        <f t="shared" si="22"/>
        <v>S.04</v>
      </c>
      <c r="C114" s="115"/>
      <c r="D114" s="130">
        <f t="shared" si="20"/>
        <v>0</v>
      </c>
      <c r="E114" s="130">
        <f t="shared" si="21"/>
        <v>0</v>
      </c>
      <c r="F114" s="29" t="s">
        <v>39</v>
      </c>
      <c r="H114" s="114">
        <f>IF(LEN(C114)=0,1,MATCH(C114,PlayerDetails!$I:$I,0))</f>
        <v>1</v>
      </c>
      <c r="I114" s="114" t="e">
        <f>IF(LEN(D114)=0,1,MATCH(D114,PlayerDetails!$I:$I,0))</f>
        <v>#N/A</v>
      </c>
      <c r="J114" s="114" t="e">
        <f>IF(LEN(E114)=0,1,MATCH(E114,PlayerDetails!$I:$I,0))</f>
        <v>#N/A</v>
      </c>
    </row>
    <row r="115" spans="1:10" x14ac:dyDescent="0.3">
      <c r="A115" s="29" t="str">
        <f t="shared" si="24"/>
        <v>S</v>
      </c>
      <c r="B115" s="28" t="str">
        <f t="shared" si="22"/>
        <v>S.05</v>
      </c>
      <c r="C115" s="115"/>
      <c r="D115" s="130">
        <f t="shared" si="20"/>
        <v>0</v>
      </c>
      <c r="E115" s="130">
        <f t="shared" si="21"/>
        <v>0</v>
      </c>
      <c r="F115" s="29" t="s">
        <v>41</v>
      </c>
      <c r="H115" s="114">
        <f>IF(LEN(C115)=0,1,MATCH(C115,PlayerDetails!$I:$I,0))</f>
        <v>1</v>
      </c>
      <c r="I115" s="114" t="e">
        <f>IF(LEN(D115)=0,1,MATCH(D115,PlayerDetails!$I:$I,0))</f>
        <v>#N/A</v>
      </c>
      <c r="J115" s="114" t="e">
        <f>IF(LEN(E115)=0,1,MATCH(E115,PlayerDetails!$I:$I,0))</f>
        <v>#N/A</v>
      </c>
    </row>
    <row r="116" spans="1:10" x14ac:dyDescent="0.3">
      <c r="A116" s="29" t="str">
        <f t="shared" si="24"/>
        <v>S</v>
      </c>
      <c r="B116" s="28" t="str">
        <f t="shared" si="22"/>
        <v>S.06</v>
      </c>
      <c r="C116" s="115"/>
      <c r="D116" s="130">
        <f t="shared" si="20"/>
        <v>0</v>
      </c>
      <c r="E116" s="130">
        <f t="shared" si="21"/>
        <v>0</v>
      </c>
      <c r="F116" s="29" t="s">
        <v>43</v>
      </c>
      <c r="H116" s="114">
        <f>IF(LEN(C116)=0,1,MATCH(C116,PlayerDetails!$I:$I,0))</f>
        <v>1</v>
      </c>
      <c r="I116" s="114" t="e">
        <f>IF(LEN(D116)=0,1,MATCH(D116,PlayerDetails!$I:$I,0))</f>
        <v>#N/A</v>
      </c>
      <c r="J116" s="114" t="e">
        <f>IF(LEN(E116)=0,1,MATCH(E116,PlayerDetails!$I:$I,0))</f>
        <v>#N/A</v>
      </c>
    </row>
    <row r="117" spans="1:10" x14ac:dyDescent="0.3">
      <c r="A117" s="29" t="s">
        <v>133</v>
      </c>
      <c r="B117" s="28" t="str">
        <f t="shared" si="22"/>
        <v>T.01</v>
      </c>
      <c r="C117" s="115"/>
      <c r="D117" s="130">
        <f t="shared" si="20"/>
        <v>0</v>
      </c>
      <c r="E117" s="130">
        <f t="shared" si="21"/>
        <v>0</v>
      </c>
      <c r="F117" s="29" t="s">
        <v>33</v>
      </c>
      <c r="H117" s="114">
        <f>IF(LEN(C117)=0,1,MATCH(C117,PlayerDetails!$I:$I,0))</f>
        <v>1</v>
      </c>
      <c r="I117" s="114" t="e">
        <f>IF(LEN(D117)=0,1,MATCH(D117,PlayerDetails!$I:$I,0))</f>
        <v>#N/A</v>
      </c>
      <c r="J117" s="114" t="e">
        <f>IF(LEN(E117)=0,1,MATCH(E117,PlayerDetails!$I:$I,0))</f>
        <v>#N/A</v>
      </c>
    </row>
    <row r="118" spans="1:10" x14ac:dyDescent="0.3">
      <c r="A118" s="29" t="str">
        <f>A117</f>
        <v>T</v>
      </c>
      <c r="B118" s="28" t="str">
        <f t="shared" si="22"/>
        <v>T.02</v>
      </c>
      <c r="C118" s="115"/>
      <c r="D118" s="130">
        <f t="shared" si="20"/>
        <v>0</v>
      </c>
      <c r="E118" s="130">
        <f t="shared" si="21"/>
        <v>0</v>
      </c>
      <c r="F118" s="29" t="s">
        <v>35</v>
      </c>
      <c r="H118" s="114">
        <f>IF(LEN(C118)=0,1,MATCH(C118,PlayerDetails!$I:$I,0))</f>
        <v>1</v>
      </c>
      <c r="I118" s="114" t="e">
        <f>IF(LEN(D118)=0,1,MATCH(D118,PlayerDetails!$I:$I,0))</f>
        <v>#N/A</v>
      </c>
      <c r="J118" s="114" t="e">
        <f>IF(LEN(E118)=0,1,MATCH(E118,PlayerDetails!$I:$I,0))</f>
        <v>#N/A</v>
      </c>
    </row>
    <row r="119" spans="1:10" x14ac:dyDescent="0.3">
      <c r="A119" s="29" t="str">
        <f t="shared" ref="A119:A122" si="25">A118</f>
        <v>T</v>
      </c>
      <c r="B119" s="28" t="str">
        <f t="shared" si="22"/>
        <v>T.03</v>
      </c>
      <c r="C119" s="115"/>
      <c r="D119" s="130">
        <f t="shared" si="20"/>
        <v>0</v>
      </c>
      <c r="E119" s="130">
        <f t="shared" si="21"/>
        <v>0</v>
      </c>
      <c r="F119" s="29" t="s">
        <v>37</v>
      </c>
      <c r="H119" s="114">
        <f>IF(LEN(C119)=0,1,MATCH(C119,PlayerDetails!$I:$I,0))</f>
        <v>1</v>
      </c>
      <c r="I119" s="114" t="e">
        <f>IF(LEN(D119)=0,1,MATCH(D119,PlayerDetails!$I:$I,0))</f>
        <v>#N/A</v>
      </c>
      <c r="J119" s="114" t="e">
        <f>IF(LEN(E119)=0,1,MATCH(E119,PlayerDetails!$I:$I,0))</f>
        <v>#N/A</v>
      </c>
    </row>
    <row r="120" spans="1:10" x14ac:dyDescent="0.3">
      <c r="A120" s="29" t="str">
        <f t="shared" si="25"/>
        <v>T</v>
      </c>
      <c r="B120" s="28" t="str">
        <f t="shared" si="22"/>
        <v>T.04</v>
      </c>
      <c r="C120" s="115"/>
      <c r="D120" s="130">
        <f t="shared" si="20"/>
        <v>0</v>
      </c>
      <c r="E120" s="130">
        <f t="shared" si="21"/>
        <v>0</v>
      </c>
      <c r="F120" s="29" t="s">
        <v>39</v>
      </c>
      <c r="H120" s="114">
        <f>IF(LEN(C120)=0,1,MATCH(C120,PlayerDetails!$I:$I,0))</f>
        <v>1</v>
      </c>
      <c r="I120" s="114" t="e">
        <f>IF(LEN(D120)=0,1,MATCH(D120,PlayerDetails!$I:$I,0))</f>
        <v>#N/A</v>
      </c>
      <c r="J120" s="114" t="e">
        <f>IF(LEN(E120)=0,1,MATCH(E120,PlayerDetails!$I:$I,0))</f>
        <v>#N/A</v>
      </c>
    </row>
    <row r="121" spans="1:10" x14ac:dyDescent="0.3">
      <c r="A121" s="29" t="str">
        <f t="shared" si="25"/>
        <v>T</v>
      </c>
      <c r="B121" s="28" t="str">
        <f t="shared" ref="B121:B132" si="26">A121&amp;"."&amp;F121</f>
        <v>T.05</v>
      </c>
      <c r="C121" s="115"/>
      <c r="D121" s="130">
        <f t="shared" si="20"/>
        <v>0</v>
      </c>
      <c r="E121" s="130">
        <f t="shared" si="21"/>
        <v>0</v>
      </c>
      <c r="F121" s="29" t="s">
        <v>41</v>
      </c>
      <c r="H121" s="114">
        <f>IF(LEN(C121)=0,1,MATCH(C121,PlayerDetails!$I:$I,0))</f>
        <v>1</v>
      </c>
      <c r="I121" s="114" t="e">
        <f>IF(LEN(D121)=0,1,MATCH(D121,PlayerDetails!$I:$I,0))</f>
        <v>#N/A</v>
      </c>
      <c r="J121" s="114" t="e">
        <f>IF(LEN(E121)=0,1,MATCH(E121,PlayerDetails!$I:$I,0))</f>
        <v>#N/A</v>
      </c>
    </row>
    <row r="122" spans="1:10" x14ac:dyDescent="0.3">
      <c r="A122" s="29" t="str">
        <f t="shared" si="25"/>
        <v>T</v>
      </c>
      <c r="B122" s="28" t="str">
        <f t="shared" si="26"/>
        <v>T.06</v>
      </c>
      <c r="C122" s="115"/>
      <c r="D122" s="130">
        <f t="shared" si="20"/>
        <v>0</v>
      </c>
      <c r="E122" s="130">
        <f t="shared" si="21"/>
        <v>0</v>
      </c>
      <c r="F122" s="29" t="s">
        <v>43</v>
      </c>
      <c r="H122" s="114">
        <f>IF(LEN(C122)=0,1,MATCH(C122,PlayerDetails!$I:$I,0))</f>
        <v>1</v>
      </c>
      <c r="I122" s="114" t="e">
        <f>IF(LEN(D122)=0,1,MATCH(D122,PlayerDetails!$I:$I,0))</f>
        <v>#N/A</v>
      </c>
      <c r="J122" s="114" t="e">
        <f>IF(LEN(E122)=0,1,MATCH(E122,PlayerDetails!$I:$I,0))</f>
        <v>#N/A</v>
      </c>
    </row>
    <row r="123" spans="1:10" x14ac:dyDescent="0.3">
      <c r="A123" s="29" t="s">
        <v>226</v>
      </c>
      <c r="B123" s="28" t="str">
        <f t="shared" si="26"/>
        <v>U.01</v>
      </c>
      <c r="C123" s="115"/>
      <c r="D123" s="130">
        <f t="shared" ref="D123:D156" si="27">C123</f>
        <v>0</v>
      </c>
      <c r="E123" s="130">
        <f t="shared" ref="E123:E156" si="28">D123</f>
        <v>0</v>
      </c>
      <c r="F123" s="29" t="s">
        <v>33</v>
      </c>
      <c r="H123" s="114">
        <f>IF(LEN(C123)=0,1,MATCH(C123,PlayerDetails!$I:$I,0))</f>
        <v>1</v>
      </c>
      <c r="I123" s="114" t="e">
        <f>IF(LEN(D123)=0,1,MATCH(D123,PlayerDetails!$I:$I,0))</f>
        <v>#N/A</v>
      </c>
      <c r="J123" s="114" t="e">
        <f>IF(LEN(E123)=0,1,MATCH(E123,PlayerDetails!$I:$I,0))</f>
        <v>#N/A</v>
      </c>
    </row>
    <row r="124" spans="1:10" x14ac:dyDescent="0.3">
      <c r="A124" s="29" t="str">
        <f>A123</f>
        <v>U</v>
      </c>
      <c r="B124" s="28" t="str">
        <f t="shared" si="26"/>
        <v>U.02</v>
      </c>
      <c r="C124" s="115"/>
      <c r="D124" s="130">
        <f t="shared" si="27"/>
        <v>0</v>
      </c>
      <c r="E124" s="130">
        <f t="shared" si="28"/>
        <v>0</v>
      </c>
      <c r="F124" s="29" t="s">
        <v>35</v>
      </c>
      <c r="H124" s="114">
        <f>IF(LEN(C124)=0,1,MATCH(C124,PlayerDetails!$I:$I,0))</f>
        <v>1</v>
      </c>
      <c r="I124" s="114" t="e">
        <f>IF(LEN(D124)=0,1,MATCH(D124,PlayerDetails!$I:$I,0))</f>
        <v>#N/A</v>
      </c>
      <c r="J124" s="114" t="e">
        <f>IF(LEN(E124)=0,1,MATCH(E124,PlayerDetails!$I:$I,0))</f>
        <v>#N/A</v>
      </c>
    </row>
    <row r="125" spans="1:10" x14ac:dyDescent="0.3">
      <c r="A125" s="29" t="str">
        <f t="shared" ref="A125:A128" si="29">A124</f>
        <v>U</v>
      </c>
      <c r="B125" s="28" t="str">
        <f t="shared" si="26"/>
        <v>U.03</v>
      </c>
      <c r="C125" s="115"/>
      <c r="D125" s="130">
        <f t="shared" si="27"/>
        <v>0</v>
      </c>
      <c r="E125" s="130">
        <f t="shared" si="28"/>
        <v>0</v>
      </c>
      <c r="F125" s="29" t="s">
        <v>37</v>
      </c>
      <c r="H125" s="114">
        <f>IF(LEN(C125)=0,1,MATCH(C125,PlayerDetails!$I:$I,0))</f>
        <v>1</v>
      </c>
      <c r="I125" s="114" t="e">
        <f>IF(LEN(D125)=0,1,MATCH(D125,PlayerDetails!$I:$I,0))</f>
        <v>#N/A</v>
      </c>
      <c r="J125" s="114" t="e">
        <f>IF(LEN(E125)=0,1,MATCH(E125,PlayerDetails!$I:$I,0))</f>
        <v>#N/A</v>
      </c>
    </row>
    <row r="126" spans="1:10" x14ac:dyDescent="0.3">
      <c r="A126" s="29" t="str">
        <f t="shared" si="29"/>
        <v>U</v>
      </c>
      <c r="B126" s="28" t="str">
        <f t="shared" si="26"/>
        <v>U.04</v>
      </c>
      <c r="C126" s="115"/>
      <c r="D126" s="130">
        <f t="shared" si="27"/>
        <v>0</v>
      </c>
      <c r="E126" s="130">
        <f t="shared" si="28"/>
        <v>0</v>
      </c>
      <c r="F126" s="29" t="s">
        <v>39</v>
      </c>
      <c r="H126" s="114">
        <f>IF(LEN(C126)=0,1,MATCH(C126,PlayerDetails!$I:$I,0))</f>
        <v>1</v>
      </c>
      <c r="I126" s="114" t="e">
        <f>IF(LEN(D126)=0,1,MATCH(D126,PlayerDetails!$I:$I,0))</f>
        <v>#N/A</v>
      </c>
      <c r="J126" s="114" t="e">
        <f>IF(LEN(E126)=0,1,MATCH(E126,PlayerDetails!$I:$I,0))</f>
        <v>#N/A</v>
      </c>
    </row>
    <row r="127" spans="1:10" x14ac:dyDescent="0.3">
      <c r="A127" s="29" t="str">
        <f t="shared" si="29"/>
        <v>U</v>
      </c>
      <c r="B127" s="28" t="str">
        <f t="shared" si="26"/>
        <v>U.05</v>
      </c>
      <c r="C127" s="115"/>
      <c r="D127" s="130">
        <f t="shared" si="27"/>
        <v>0</v>
      </c>
      <c r="E127" s="130">
        <f t="shared" si="28"/>
        <v>0</v>
      </c>
      <c r="F127" s="29" t="s">
        <v>41</v>
      </c>
      <c r="H127" s="114">
        <f>IF(LEN(C127)=0,1,MATCH(C127,PlayerDetails!$I:$I,0))</f>
        <v>1</v>
      </c>
      <c r="I127" s="114" t="e">
        <f>IF(LEN(D127)=0,1,MATCH(D127,PlayerDetails!$I:$I,0))</f>
        <v>#N/A</v>
      </c>
      <c r="J127" s="114" t="e">
        <f>IF(LEN(E127)=0,1,MATCH(E127,PlayerDetails!$I:$I,0))</f>
        <v>#N/A</v>
      </c>
    </row>
    <row r="128" spans="1:10" x14ac:dyDescent="0.3">
      <c r="A128" s="29" t="str">
        <f t="shared" si="29"/>
        <v>U</v>
      </c>
      <c r="B128" s="28" t="str">
        <f t="shared" si="26"/>
        <v>U.06</v>
      </c>
      <c r="C128" s="115"/>
      <c r="D128" s="130">
        <f t="shared" si="27"/>
        <v>0</v>
      </c>
      <c r="E128" s="130">
        <f t="shared" si="28"/>
        <v>0</v>
      </c>
      <c r="F128" s="29" t="s">
        <v>43</v>
      </c>
      <c r="H128" s="114">
        <f>IF(LEN(C128)=0,1,MATCH(C128,PlayerDetails!$I:$I,0))</f>
        <v>1</v>
      </c>
      <c r="I128" s="114" t="e">
        <f>IF(LEN(D128)=0,1,MATCH(D128,PlayerDetails!$I:$I,0))</f>
        <v>#N/A</v>
      </c>
      <c r="J128" s="114" t="e">
        <f>IF(LEN(E128)=0,1,MATCH(E128,PlayerDetails!$I:$I,0))</f>
        <v>#N/A</v>
      </c>
    </row>
    <row r="129" spans="1:10" x14ac:dyDescent="0.3">
      <c r="A129" s="29" t="s">
        <v>227</v>
      </c>
      <c r="B129" s="28" t="str">
        <f t="shared" si="26"/>
        <v>V.01</v>
      </c>
      <c r="C129" s="115"/>
      <c r="D129" s="130">
        <f t="shared" si="27"/>
        <v>0</v>
      </c>
      <c r="E129" s="130">
        <f t="shared" si="28"/>
        <v>0</v>
      </c>
      <c r="F129" s="29" t="s">
        <v>33</v>
      </c>
      <c r="H129" s="114">
        <f>IF(LEN(C129)=0,1,MATCH(C129,PlayerDetails!$I:$I,0))</f>
        <v>1</v>
      </c>
      <c r="I129" s="114" t="e">
        <f>IF(LEN(D129)=0,1,MATCH(D129,PlayerDetails!$I:$I,0))</f>
        <v>#N/A</v>
      </c>
      <c r="J129" s="114" t="e">
        <f>IF(LEN(E129)=0,1,MATCH(E129,PlayerDetails!$I:$I,0))</f>
        <v>#N/A</v>
      </c>
    </row>
    <row r="130" spans="1:10" x14ac:dyDescent="0.3">
      <c r="A130" s="29" t="str">
        <f>A129</f>
        <v>V</v>
      </c>
      <c r="B130" s="28" t="str">
        <f t="shared" si="26"/>
        <v>V.02</v>
      </c>
      <c r="C130" s="115"/>
      <c r="D130" s="130">
        <f t="shared" si="27"/>
        <v>0</v>
      </c>
      <c r="E130" s="130">
        <f t="shared" si="28"/>
        <v>0</v>
      </c>
      <c r="F130" s="29" t="s">
        <v>35</v>
      </c>
      <c r="H130" s="114">
        <f>IF(LEN(C130)=0,1,MATCH(C130,PlayerDetails!$I:$I,0))</f>
        <v>1</v>
      </c>
      <c r="I130" s="114" t="e">
        <f>IF(LEN(D130)=0,1,MATCH(D130,PlayerDetails!$I:$I,0))</f>
        <v>#N/A</v>
      </c>
      <c r="J130" s="114" t="e">
        <f>IF(LEN(E130)=0,1,MATCH(E130,PlayerDetails!$I:$I,0))</f>
        <v>#N/A</v>
      </c>
    </row>
    <row r="131" spans="1:10" x14ac:dyDescent="0.3">
      <c r="A131" s="29" t="str">
        <f t="shared" ref="A131:A134" si="30">A130</f>
        <v>V</v>
      </c>
      <c r="B131" s="28" t="str">
        <f t="shared" si="26"/>
        <v>V.03</v>
      </c>
      <c r="C131" s="115"/>
      <c r="D131" s="130">
        <f t="shared" si="27"/>
        <v>0</v>
      </c>
      <c r="E131" s="130">
        <f t="shared" si="28"/>
        <v>0</v>
      </c>
      <c r="F131" s="29" t="s">
        <v>37</v>
      </c>
      <c r="H131" s="114">
        <f>IF(LEN(C131)=0,1,MATCH(C131,PlayerDetails!$I:$I,0))</f>
        <v>1</v>
      </c>
      <c r="I131" s="114" t="e">
        <f>IF(LEN(D131)=0,1,MATCH(D131,PlayerDetails!$I:$I,0))</f>
        <v>#N/A</v>
      </c>
      <c r="J131" s="114" t="e">
        <f>IF(LEN(E131)=0,1,MATCH(E131,PlayerDetails!$I:$I,0))</f>
        <v>#N/A</v>
      </c>
    </row>
    <row r="132" spans="1:10" x14ac:dyDescent="0.3">
      <c r="A132" s="29" t="str">
        <f t="shared" si="30"/>
        <v>V</v>
      </c>
      <c r="B132" s="28" t="str">
        <f t="shared" si="26"/>
        <v>V.04</v>
      </c>
      <c r="C132" s="115"/>
      <c r="D132" s="130">
        <f t="shared" si="27"/>
        <v>0</v>
      </c>
      <c r="E132" s="130">
        <f t="shared" si="28"/>
        <v>0</v>
      </c>
      <c r="F132" s="29" t="s">
        <v>39</v>
      </c>
      <c r="H132" s="114">
        <f>IF(LEN(C132)=0,1,MATCH(C132,PlayerDetails!$I:$I,0))</f>
        <v>1</v>
      </c>
      <c r="I132" s="114" t="e">
        <f>IF(LEN(D132)=0,1,MATCH(D132,PlayerDetails!$I:$I,0))</f>
        <v>#N/A</v>
      </c>
      <c r="J132" s="114" t="e">
        <f>IF(LEN(E132)=0,1,MATCH(E132,PlayerDetails!$I:$I,0))</f>
        <v>#N/A</v>
      </c>
    </row>
    <row r="133" spans="1:10" x14ac:dyDescent="0.3">
      <c r="A133" s="29" t="str">
        <f t="shared" si="30"/>
        <v>V</v>
      </c>
      <c r="B133" s="28" t="str">
        <f t="shared" ref="B133:B158" si="31">A133&amp;"."&amp;F133</f>
        <v>V.05</v>
      </c>
      <c r="C133" s="115"/>
      <c r="D133" s="130">
        <f t="shared" si="27"/>
        <v>0</v>
      </c>
      <c r="E133" s="130">
        <f t="shared" si="28"/>
        <v>0</v>
      </c>
      <c r="F133" s="29" t="s">
        <v>41</v>
      </c>
      <c r="H133" s="114">
        <f>IF(LEN(C133)=0,1,MATCH(C133,PlayerDetails!$I:$I,0))</f>
        <v>1</v>
      </c>
      <c r="I133" s="114" t="e">
        <f>IF(LEN(D133)=0,1,MATCH(D133,PlayerDetails!$I:$I,0))</f>
        <v>#N/A</v>
      </c>
      <c r="J133" s="114" t="e">
        <f>IF(LEN(E133)=0,1,MATCH(E133,PlayerDetails!$I:$I,0))</f>
        <v>#N/A</v>
      </c>
    </row>
    <row r="134" spans="1:10" x14ac:dyDescent="0.3">
      <c r="A134" s="29" t="str">
        <f t="shared" si="30"/>
        <v>V</v>
      </c>
      <c r="B134" s="28" t="str">
        <f t="shared" si="31"/>
        <v>V.06</v>
      </c>
      <c r="C134" s="115"/>
      <c r="D134" s="130">
        <f t="shared" si="27"/>
        <v>0</v>
      </c>
      <c r="E134" s="130">
        <f t="shared" si="28"/>
        <v>0</v>
      </c>
      <c r="F134" s="29" t="s">
        <v>43</v>
      </c>
      <c r="H134" s="114">
        <f>IF(LEN(C134)=0,1,MATCH(C134,PlayerDetails!$I:$I,0))</f>
        <v>1</v>
      </c>
      <c r="I134" s="114" t="e">
        <f>IF(LEN(D134)=0,1,MATCH(D134,PlayerDetails!$I:$I,0))</f>
        <v>#N/A</v>
      </c>
      <c r="J134" s="114" t="e">
        <f>IF(LEN(E134)=0,1,MATCH(E134,PlayerDetails!$I:$I,0))</f>
        <v>#N/A</v>
      </c>
    </row>
    <row r="135" spans="1:10" x14ac:dyDescent="0.3">
      <c r="A135" s="29" t="s">
        <v>228</v>
      </c>
      <c r="B135" s="28" t="str">
        <f t="shared" si="31"/>
        <v>W.01</v>
      </c>
      <c r="C135" s="115"/>
      <c r="D135" s="130">
        <f t="shared" si="27"/>
        <v>0</v>
      </c>
      <c r="E135" s="130">
        <f t="shared" si="28"/>
        <v>0</v>
      </c>
      <c r="F135" s="29" t="s">
        <v>33</v>
      </c>
      <c r="H135" s="114">
        <f>IF(LEN(C135)=0,1,MATCH(C135,PlayerDetails!$I:$I,0))</f>
        <v>1</v>
      </c>
      <c r="I135" s="114" t="e">
        <f>IF(LEN(D135)=0,1,MATCH(D135,PlayerDetails!$I:$I,0))</f>
        <v>#N/A</v>
      </c>
      <c r="J135" s="114" t="e">
        <f>IF(LEN(E135)=0,1,MATCH(E135,PlayerDetails!$I:$I,0))</f>
        <v>#N/A</v>
      </c>
    </row>
    <row r="136" spans="1:10" x14ac:dyDescent="0.3">
      <c r="A136" s="29" t="str">
        <f>A135</f>
        <v>W</v>
      </c>
      <c r="B136" s="28" t="str">
        <f t="shared" si="31"/>
        <v>W.02</v>
      </c>
      <c r="C136" s="115"/>
      <c r="D136" s="130">
        <f t="shared" si="27"/>
        <v>0</v>
      </c>
      <c r="E136" s="130">
        <f t="shared" si="28"/>
        <v>0</v>
      </c>
      <c r="F136" s="29" t="s">
        <v>35</v>
      </c>
      <c r="H136" s="114">
        <f>IF(LEN(C136)=0,1,MATCH(C136,PlayerDetails!$I:$I,0))</f>
        <v>1</v>
      </c>
      <c r="I136" s="114" t="e">
        <f>IF(LEN(D136)=0,1,MATCH(D136,PlayerDetails!$I:$I,0))</f>
        <v>#N/A</v>
      </c>
      <c r="J136" s="114" t="e">
        <f>IF(LEN(E136)=0,1,MATCH(E136,PlayerDetails!$I:$I,0))</f>
        <v>#N/A</v>
      </c>
    </row>
    <row r="137" spans="1:10" x14ac:dyDescent="0.3">
      <c r="A137" s="29" t="str">
        <f t="shared" ref="A137:A140" si="32">A136</f>
        <v>W</v>
      </c>
      <c r="B137" s="28" t="str">
        <f t="shared" si="31"/>
        <v>W.03</v>
      </c>
      <c r="C137" s="115"/>
      <c r="D137" s="130">
        <f t="shared" si="27"/>
        <v>0</v>
      </c>
      <c r="E137" s="130">
        <f t="shared" si="28"/>
        <v>0</v>
      </c>
      <c r="F137" s="29" t="s">
        <v>37</v>
      </c>
      <c r="H137" s="114">
        <f>IF(LEN(C137)=0,1,MATCH(C137,PlayerDetails!$I:$I,0))</f>
        <v>1</v>
      </c>
      <c r="I137" s="114" t="e">
        <f>IF(LEN(D137)=0,1,MATCH(D137,PlayerDetails!$I:$I,0))</f>
        <v>#N/A</v>
      </c>
      <c r="J137" s="114" t="e">
        <f>IF(LEN(E137)=0,1,MATCH(E137,PlayerDetails!$I:$I,0))</f>
        <v>#N/A</v>
      </c>
    </row>
    <row r="138" spans="1:10" x14ac:dyDescent="0.3">
      <c r="A138" s="29" t="str">
        <f t="shared" si="32"/>
        <v>W</v>
      </c>
      <c r="B138" s="28" t="str">
        <f t="shared" si="31"/>
        <v>W.04</v>
      </c>
      <c r="C138" s="115"/>
      <c r="D138" s="130">
        <f t="shared" si="27"/>
        <v>0</v>
      </c>
      <c r="E138" s="130">
        <f t="shared" si="28"/>
        <v>0</v>
      </c>
      <c r="F138" s="29" t="s">
        <v>39</v>
      </c>
      <c r="H138" s="114">
        <f>IF(LEN(C138)=0,1,MATCH(C138,PlayerDetails!$I:$I,0))</f>
        <v>1</v>
      </c>
      <c r="I138" s="114" t="e">
        <f>IF(LEN(D138)=0,1,MATCH(D138,PlayerDetails!$I:$I,0))</f>
        <v>#N/A</v>
      </c>
      <c r="J138" s="114" t="e">
        <f>IF(LEN(E138)=0,1,MATCH(E138,PlayerDetails!$I:$I,0))</f>
        <v>#N/A</v>
      </c>
    </row>
    <row r="139" spans="1:10" x14ac:dyDescent="0.3">
      <c r="A139" s="29" t="str">
        <f t="shared" si="32"/>
        <v>W</v>
      </c>
      <c r="B139" s="28" t="str">
        <f t="shared" si="31"/>
        <v>W.05</v>
      </c>
      <c r="C139" s="115"/>
      <c r="D139" s="130">
        <f t="shared" si="27"/>
        <v>0</v>
      </c>
      <c r="E139" s="130">
        <f t="shared" si="28"/>
        <v>0</v>
      </c>
      <c r="F139" s="29" t="s">
        <v>41</v>
      </c>
      <c r="H139" s="114">
        <f>IF(LEN(C139)=0,1,MATCH(C139,PlayerDetails!$I:$I,0))</f>
        <v>1</v>
      </c>
      <c r="I139" s="114" t="e">
        <f>IF(LEN(D139)=0,1,MATCH(D139,PlayerDetails!$I:$I,0))</f>
        <v>#N/A</v>
      </c>
      <c r="J139" s="114" t="e">
        <f>IF(LEN(E139)=0,1,MATCH(E139,PlayerDetails!$I:$I,0))</f>
        <v>#N/A</v>
      </c>
    </row>
    <row r="140" spans="1:10" x14ac:dyDescent="0.3">
      <c r="A140" s="29" t="str">
        <f t="shared" si="32"/>
        <v>W</v>
      </c>
      <c r="B140" s="28" t="str">
        <f t="shared" si="31"/>
        <v>W.06</v>
      </c>
      <c r="C140" s="115"/>
      <c r="D140" s="130">
        <f t="shared" si="27"/>
        <v>0</v>
      </c>
      <c r="E140" s="130">
        <f t="shared" si="28"/>
        <v>0</v>
      </c>
      <c r="F140" s="29" t="s">
        <v>43</v>
      </c>
      <c r="H140" s="114">
        <f>IF(LEN(C140)=0,1,MATCH(C140,PlayerDetails!$I:$I,0))</f>
        <v>1</v>
      </c>
      <c r="I140" s="114" t="e">
        <f>IF(LEN(D140)=0,1,MATCH(D140,PlayerDetails!$I:$I,0))</f>
        <v>#N/A</v>
      </c>
      <c r="J140" s="114" t="e">
        <f>IF(LEN(E140)=0,1,MATCH(E140,PlayerDetails!$I:$I,0))</f>
        <v>#N/A</v>
      </c>
    </row>
    <row r="141" spans="1:10" x14ac:dyDescent="0.3">
      <c r="A141" s="29" t="s">
        <v>229</v>
      </c>
      <c r="B141" s="28" t="str">
        <f t="shared" si="31"/>
        <v>X.01</v>
      </c>
      <c r="C141" s="115"/>
      <c r="D141" s="130">
        <f t="shared" si="27"/>
        <v>0</v>
      </c>
      <c r="E141" s="130">
        <f t="shared" si="28"/>
        <v>0</v>
      </c>
      <c r="F141" s="29" t="s">
        <v>33</v>
      </c>
      <c r="H141" s="114">
        <f>IF(LEN(C141)=0,1,MATCH(C141,PlayerDetails!$I:$I,0))</f>
        <v>1</v>
      </c>
      <c r="I141" s="114" t="e">
        <f>IF(LEN(D141)=0,1,MATCH(D141,PlayerDetails!$I:$I,0))</f>
        <v>#N/A</v>
      </c>
      <c r="J141" s="114" t="e">
        <f>IF(LEN(E141)=0,1,MATCH(E141,PlayerDetails!$I:$I,0))</f>
        <v>#N/A</v>
      </c>
    </row>
    <row r="142" spans="1:10" x14ac:dyDescent="0.3">
      <c r="A142" s="29" t="str">
        <f>A141</f>
        <v>X</v>
      </c>
      <c r="B142" s="28" t="str">
        <f t="shared" si="31"/>
        <v>X.02</v>
      </c>
      <c r="C142" s="115"/>
      <c r="D142" s="130">
        <f t="shared" si="27"/>
        <v>0</v>
      </c>
      <c r="E142" s="130">
        <f t="shared" si="28"/>
        <v>0</v>
      </c>
      <c r="F142" s="29" t="s">
        <v>35</v>
      </c>
      <c r="H142" s="114">
        <f>IF(LEN(C142)=0,1,MATCH(C142,PlayerDetails!$I:$I,0))</f>
        <v>1</v>
      </c>
      <c r="I142" s="114" t="e">
        <f>IF(LEN(D142)=0,1,MATCH(D142,PlayerDetails!$I:$I,0))</f>
        <v>#N/A</v>
      </c>
      <c r="J142" s="114" t="e">
        <f>IF(LEN(E142)=0,1,MATCH(E142,PlayerDetails!$I:$I,0))</f>
        <v>#N/A</v>
      </c>
    </row>
    <row r="143" spans="1:10" x14ac:dyDescent="0.3">
      <c r="A143" s="29" t="str">
        <f t="shared" ref="A143:A146" si="33">A142</f>
        <v>X</v>
      </c>
      <c r="B143" s="28" t="str">
        <f t="shared" si="31"/>
        <v>X.03</v>
      </c>
      <c r="C143" s="115"/>
      <c r="D143" s="130">
        <f t="shared" si="27"/>
        <v>0</v>
      </c>
      <c r="E143" s="130">
        <f t="shared" si="28"/>
        <v>0</v>
      </c>
      <c r="F143" s="29" t="s">
        <v>37</v>
      </c>
      <c r="H143" s="114">
        <f>IF(LEN(C143)=0,1,MATCH(C143,PlayerDetails!$I:$I,0))</f>
        <v>1</v>
      </c>
      <c r="I143" s="114" t="e">
        <f>IF(LEN(D143)=0,1,MATCH(D143,PlayerDetails!$I:$I,0))</f>
        <v>#N/A</v>
      </c>
      <c r="J143" s="114" t="e">
        <f>IF(LEN(E143)=0,1,MATCH(E143,PlayerDetails!$I:$I,0))</f>
        <v>#N/A</v>
      </c>
    </row>
    <row r="144" spans="1:10" x14ac:dyDescent="0.3">
      <c r="A144" s="29" t="str">
        <f t="shared" si="33"/>
        <v>X</v>
      </c>
      <c r="B144" s="28" t="str">
        <f t="shared" si="31"/>
        <v>X.04</v>
      </c>
      <c r="C144" s="115"/>
      <c r="D144" s="130">
        <f t="shared" si="27"/>
        <v>0</v>
      </c>
      <c r="E144" s="130">
        <f t="shared" si="28"/>
        <v>0</v>
      </c>
      <c r="F144" s="29" t="s">
        <v>39</v>
      </c>
      <c r="H144" s="114">
        <f>IF(LEN(C144)=0,1,MATCH(C144,PlayerDetails!$I:$I,0))</f>
        <v>1</v>
      </c>
      <c r="I144" s="114" t="e">
        <f>IF(LEN(D144)=0,1,MATCH(D144,PlayerDetails!$I:$I,0))</f>
        <v>#N/A</v>
      </c>
      <c r="J144" s="114" t="e">
        <f>IF(LEN(E144)=0,1,MATCH(E144,PlayerDetails!$I:$I,0))</f>
        <v>#N/A</v>
      </c>
    </row>
    <row r="145" spans="1:10" x14ac:dyDescent="0.3">
      <c r="A145" s="29" t="str">
        <f t="shared" si="33"/>
        <v>X</v>
      </c>
      <c r="B145" s="28" t="str">
        <f t="shared" si="31"/>
        <v>X.05</v>
      </c>
      <c r="C145" s="115"/>
      <c r="D145" s="130">
        <f t="shared" si="27"/>
        <v>0</v>
      </c>
      <c r="E145" s="130">
        <f t="shared" si="28"/>
        <v>0</v>
      </c>
      <c r="F145" s="29" t="s">
        <v>41</v>
      </c>
      <c r="H145" s="114">
        <f>IF(LEN(C145)=0,1,MATCH(C145,PlayerDetails!$I:$I,0))</f>
        <v>1</v>
      </c>
      <c r="I145" s="114" t="e">
        <f>IF(LEN(D145)=0,1,MATCH(D145,PlayerDetails!$I:$I,0))</f>
        <v>#N/A</v>
      </c>
      <c r="J145" s="114" t="e">
        <f>IF(LEN(E145)=0,1,MATCH(E145,PlayerDetails!$I:$I,0))</f>
        <v>#N/A</v>
      </c>
    </row>
    <row r="146" spans="1:10" x14ac:dyDescent="0.3">
      <c r="A146" s="29" t="str">
        <f t="shared" si="33"/>
        <v>X</v>
      </c>
      <c r="B146" s="28" t="str">
        <f t="shared" si="31"/>
        <v>X.06</v>
      </c>
      <c r="C146" s="115"/>
      <c r="D146" s="130">
        <f t="shared" si="27"/>
        <v>0</v>
      </c>
      <c r="E146" s="130">
        <f t="shared" si="28"/>
        <v>0</v>
      </c>
      <c r="F146" s="29" t="s">
        <v>43</v>
      </c>
      <c r="H146" s="114">
        <f>IF(LEN(C146)=0,1,MATCH(C146,PlayerDetails!$I:$I,0))</f>
        <v>1</v>
      </c>
      <c r="I146" s="114" t="e">
        <f>IF(LEN(D146)=0,1,MATCH(D146,PlayerDetails!$I:$I,0))</f>
        <v>#N/A</v>
      </c>
      <c r="J146" s="114" t="e">
        <f>IF(LEN(E146)=0,1,MATCH(E146,PlayerDetails!$I:$I,0))</f>
        <v>#N/A</v>
      </c>
    </row>
    <row r="147" spans="1:10" x14ac:dyDescent="0.3">
      <c r="A147" s="29" t="s">
        <v>230</v>
      </c>
      <c r="B147" s="28" t="str">
        <f t="shared" si="31"/>
        <v>Y.01</v>
      </c>
      <c r="C147" s="115"/>
      <c r="D147" s="130">
        <f t="shared" si="27"/>
        <v>0</v>
      </c>
      <c r="E147" s="130">
        <f t="shared" si="28"/>
        <v>0</v>
      </c>
      <c r="F147" s="29" t="s">
        <v>33</v>
      </c>
      <c r="H147" s="114">
        <f>IF(LEN(C147)=0,1,MATCH(C147,PlayerDetails!$I:$I,0))</f>
        <v>1</v>
      </c>
      <c r="I147" s="114" t="e">
        <f>IF(LEN(D147)=0,1,MATCH(D147,PlayerDetails!$I:$I,0))</f>
        <v>#N/A</v>
      </c>
      <c r="J147" s="114" t="e">
        <f>IF(LEN(E147)=0,1,MATCH(E147,PlayerDetails!$I:$I,0))</f>
        <v>#N/A</v>
      </c>
    </row>
    <row r="148" spans="1:10" x14ac:dyDescent="0.3">
      <c r="A148" s="29" t="str">
        <f>A147</f>
        <v>Y</v>
      </c>
      <c r="B148" s="28" t="str">
        <f t="shared" si="31"/>
        <v>Y.02</v>
      </c>
      <c r="C148" s="115"/>
      <c r="D148" s="130">
        <f t="shared" si="27"/>
        <v>0</v>
      </c>
      <c r="E148" s="130">
        <f t="shared" si="28"/>
        <v>0</v>
      </c>
      <c r="F148" s="29" t="s">
        <v>35</v>
      </c>
      <c r="H148" s="114">
        <f>IF(LEN(C148)=0,1,MATCH(C148,PlayerDetails!$I:$I,0))</f>
        <v>1</v>
      </c>
      <c r="I148" s="114" t="e">
        <f>IF(LEN(D148)=0,1,MATCH(D148,PlayerDetails!$I:$I,0))</f>
        <v>#N/A</v>
      </c>
      <c r="J148" s="114" t="e">
        <f>IF(LEN(E148)=0,1,MATCH(E148,PlayerDetails!$I:$I,0))</f>
        <v>#N/A</v>
      </c>
    </row>
    <row r="149" spans="1:10" x14ac:dyDescent="0.3">
      <c r="A149" s="29" t="str">
        <f t="shared" ref="A149:A152" si="34">A148</f>
        <v>Y</v>
      </c>
      <c r="B149" s="28" t="str">
        <f t="shared" si="31"/>
        <v>Y.03</v>
      </c>
      <c r="C149" s="115"/>
      <c r="D149" s="130">
        <f t="shared" si="27"/>
        <v>0</v>
      </c>
      <c r="E149" s="130">
        <f t="shared" si="28"/>
        <v>0</v>
      </c>
      <c r="F149" s="29" t="s">
        <v>37</v>
      </c>
      <c r="H149" s="114">
        <f>IF(LEN(C149)=0,1,MATCH(C149,PlayerDetails!$I:$I,0))</f>
        <v>1</v>
      </c>
      <c r="I149" s="114" t="e">
        <f>IF(LEN(D149)=0,1,MATCH(D149,PlayerDetails!$I:$I,0))</f>
        <v>#N/A</v>
      </c>
      <c r="J149" s="114" t="e">
        <f>IF(LEN(E149)=0,1,MATCH(E149,PlayerDetails!$I:$I,0))</f>
        <v>#N/A</v>
      </c>
    </row>
    <row r="150" spans="1:10" x14ac:dyDescent="0.3">
      <c r="A150" s="29" t="str">
        <f t="shared" si="34"/>
        <v>Y</v>
      </c>
      <c r="B150" s="28" t="str">
        <f t="shared" si="31"/>
        <v>Y.04</v>
      </c>
      <c r="C150" s="115"/>
      <c r="D150" s="130">
        <f t="shared" si="27"/>
        <v>0</v>
      </c>
      <c r="E150" s="130">
        <f t="shared" si="28"/>
        <v>0</v>
      </c>
      <c r="F150" s="29" t="s">
        <v>39</v>
      </c>
      <c r="H150" s="114">
        <f>IF(LEN(C150)=0,1,MATCH(C150,PlayerDetails!$I:$I,0))</f>
        <v>1</v>
      </c>
      <c r="I150" s="114" t="e">
        <f>IF(LEN(D150)=0,1,MATCH(D150,PlayerDetails!$I:$I,0))</f>
        <v>#N/A</v>
      </c>
      <c r="J150" s="114" t="e">
        <f>IF(LEN(E150)=0,1,MATCH(E150,PlayerDetails!$I:$I,0))</f>
        <v>#N/A</v>
      </c>
    </row>
    <row r="151" spans="1:10" x14ac:dyDescent="0.3">
      <c r="A151" s="29" t="str">
        <f t="shared" si="34"/>
        <v>Y</v>
      </c>
      <c r="B151" s="28" t="str">
        <f t="shared" si="31"/>
        <v>Y.05</v>
      </c>
      <c r="C151" s="115"/>
      <c r="D151" s="130">
        <f t="shared" si="27"/>
        <v>0</v>
      </c>
      <c r="E151" s="130">
        <f t="shared" si="28"/>
        <v>0</v>
      </c>
      <c r="F151" s="29" t="s">
        <v>41</v>
      </c>
      <c r="H151" s="114">
        <f>IF(LEN(C151)=0,1,MATCH(C151,PlayerDetails!$I:$I,0))</f>
        <v>1</v>
      </c>
      <c r="I151" s="114" t="e">
        <f>IF(LEN(D151)=0,1,MATCH(D151,PlayerDetails!$I:$I,0))</f>
        <v>#N/A</v>
      </c>
      <c r="J151" s="114" t="e">
        <f>IF(LEN(E151)=0,1,MATCH(E151,PlayerDetails!$I:$I,0))</f>
        <v>#N/A</v>
      </c>
    </row>
    <row r="152" spans="1:10" x14ac:dyDescent="0.3">
      <c r="A152" s="29" t="str">
        <f t="shared" si="34"/>
        <v>Y</v>
      </c>
      <c r="B152" s="28" t="str">
        <f t="shared" si="31"/>
        <v>Y.06</v>
      </c>
      <c r="C152" s="115"/>
      <c r="D152" s="130">
        <f t="shared" si="27"/>
        <v>0</v>
      </c>
      <c r="E152" s="130">
        <f t="shared" si="28"/>
        <v>0</v>
      </c>
      <c r="F152" s="29" t="s">
        <v>43</v>
      </c>
      <c r="H152" s="114">
        <f>IF(LEN(C152)=0,1,MATCH(C152,PlayerDetails!$I:$I,0))</f>
        <v>1</v>
      </c>
      <c r="I152" s="114" t="e">
        <f>IF(LEN(D152)=0,1,MATCH(D152,PlayerDetails!$I:$I,0))</f>
        <v>#N/A</v>
      </c>
      <c r="J152" s="114" t="e">
        <f>IF(LEN(E152)=0,1,MATCH(E152,PlayerDetails!$I:$I,0))</f>
        <v>#N/A</v>
      </c>
    </row>
    <row r="153" spans="1:10" x14ac:dyDescent="0.3">
      <c r="A153" s="29" t="s">
        <v>231</v>
      </c>
      <c r="B153" s="28" t="str">
        <f t="shared" si="31"/>
        <v>Z.01</v>
      </c>
      <c r="C153" s="115"/>
      <c r="D153" s="130">
        <f t="shared" si="27"/>
        <v>0</v>
      </c>
      <c r="E153" s="130">
        <f t="shared" si="28"/>
        <v>0</v>
      </c>
      <c r="F153" s="29" t="s">
        <v>33</v>
      </c>
      <c r="H153" s="114">
        <f>IF(LEN(C153)=0,1,MATCH(C153,PlayerDetails!$I:$I,0))</f>
        <v>1</v>
      </c>
      <c r="I153" s="114" t="e">
        <f>IF(LEN(D153)=0,1,MATCH(D153,PlayerDetails!$I:$I,0))</f>
        <v>#N/A</v>
      </c>
      <c r="J153" s="114" t="e">
        <f>IF(LEN(E153)=0,1,MATCH(E153,PlayerDetails!$I:$I,0))</f>
        <v>#N/A</v>
      </c>
    </row>
    <row r="154" spans="1:10" x14ac:dyDescent="0.3">
      <c r="A154" s="29" t="str">
        <f>A153</f>
        <v>Z</v>
      </c>
      <c r="B154" s="28" t="str">
        <f t="shared" si="31"/>
        <v>Z.02</v>
      </c>
      <c r="C154" s="115"/>
      <c r="D154" s="130">
        <f t="shared" si="27"/>
        <v>0</v>
      </c>
      <c r="E154" s="130">
        <f t="shared" si="28"/>
        <v>0</v>
      </c>
      <c r="F154" s="29" t="s">
        <v>35</v>
      </c>
      <c r="H154" s="114">
        <f>IF(LEN(C154)=0,1,MATCH(C154,PlayerDetails!$I:$I,0))</f>
        <v>1</v>
      </c>
      <c r="I154" s="114" t="e">
        <f>IF(LEN(D154)=0,1,MATCH(D154,PlayerDetails!$I:$I,0))</f>
        <v>#N/A</v>
      </c>
      <c r="J154" s="114" t="e">
        <f>IF(LEN(E154)=0,1,MATCH(E154,PlayerDetails!$I:$I,0))</f>
        <v>#N/A</v>
      </c>
    </row>
    <row r="155" spans="1:10" x14ac:dyDescent="0.3">
      <c r="A155" s="29" t="str">
        <f t="shared" ref="A155:A158" si="35">A154</f>
        <v>Z</v>
      </c>
      <c r="B155" s="28" t="str">
        <f t="shared" si="31"/>
        <v>Z.03</v>
      </c>
      <c r="C155" s="115"/>
      <c r="D155" s="130">
        <f t="shared" si="27"/>
        <v>0</v>
      </c>
      <c r="E155" s="130">
        <f t="shared" si="28"/>
        <v>0</v>
      </c>
      <c r="F155" s="29" t="s">
        <v>37</v>
      </c>
      <c r="H155" s="114">
        <f>IF(LEN(C155)=0,1,MATCH(C155,PlayerDetails!$I:$I,0))</f>
        <v>1</v>
      </c>
      <c r="I155" s="114" t="e">
        <f>IF(LEN(D155)=0,1,MATCH(D155,PlayerDetails!$I:$I,0))</f>
        <v>#N/A</v>
      </c>
      <c r="J155" s="114" t="e">
        <f>IF(LEN(E155)=0,1,MATCH(E155,PlayerDetails!$I:$I,0))</f>
        <v>#N/A</v>
      </c>
    </row>
    <row r="156" spans="1:10" x14ac:dyDescent="0.3">
      <c r="A156" s="29" t="str">
        <f t="shared" si="35"/>
        <v>Z</v>
      </c>
      <c r="B156" s="28" t="str">
        <f t="shared" si="31"/>
        <v>Z.04</v>
      </c>
      <c r="C156" s="115"/>
      <c r="D156" s="130">
        <f t="shared" si="27"/>
        <v>0</v>
      </c>
      <c r="E156" s="130">
        <f t="shared" si="28"/>
        <v>0</v>
      </c>
      <c r="F156" s="29" t="s">
        <v>39</v>
      </c>
      <c r="H156" s="114">
        <f>IF(LEN(C156)=0,1,MATCH(C156,PlayerDetails!$I:$I,0))</f>
        <v>1</v>
      </c>
      <c r="I156" s="114" t="e">
        <f>IF(LEN(D156)=0,1,MATCH(D156,PlayerDetails!$I:$I,0))</f>
        <v>#N/A</v>
      </c>
      <c r="J156" s="114" t="e">
        <f>IF(LEN(E156)=0,1,MATCH(E156,PlayerDetails!$I:$I,0))</f>
        <v>#N/A</v>
      </c>
    </row>
    <row r="157" spans="1:10" x14ac:dyDescent="0.3">
      <c r="A157" s="29" t="str">
        <f t="shared" si="35"/>
        <v>Z</v>
      </c>
      <c r="B157" s="28" t="str">
        <f t="shared" si="31"/>
        <v>Z.05</v>
      </c>
      <c r="C157" s="115"/>
      <c r="D157" s="130">
        <f t="shared" ref="D157:D158" si="36">C157</f>
        <v>0</v>
      </c>
      <c r="E157" s="130">
        <f t="shared" ref="E157:E158" si="37">D157</f>
        <v>0</v>
      </c>
      <c r="F157" s="29" t="s">
        <v>41</v>
      </c>
      <c r="H157" s="114">
        <f>IF(LEN(C157)=0,1,MATCH(C157,PlayerDetails!$I:$I,0))</f>
        <v>1</v>
      </c>
      <c r="I157" s="114" t="e">
        <f>IF(LEN(D157)=0,1,MATCH(D157,PlayerDetails!$I:$I,0))</f>
        <v>#N/A</v>
      </c>
      <c r="J157" s="114" t="e">
        <f>IF(LEN(E157)=0,1,MATCH(E157,PlayerDetails!$I:$I,0))</f>
        <v>#N/A</v>
      </c>
    </row>
    <row r="158" spans="1:10" x14ac:dyDescent="0.3">
      <c r="A158" s="29" t="str">
        <f t="shared" si="35"/>
        <v>Z</v>
      </c>
      <c r="B158" s="28" t="str">
        <f t="shared" si="31"/>
        <v>Z.06</v>
      </c>
      <c r="C158" s="115"/>
      <c r="D158" s="130">
        <f t="shared" si="36"/>
        <v>0</v>
      </c>
      <c r="E158" s="130">
        <f t="shared" si="37"/>
        <v>0</v>
      </c>
      <c r="F158" s="29" t="s">
        <v>43</v>
      </c>
      <c r="H158" s="114">
        <f>IF(LEN(C158)=0,1,MATCH(C158,PlayerDetails!$I:$I,0))</f>
        <v>1</v>
      </c>
      <c r="I158" s="114" t="e">
        <f>IF(LEN(D158)=0,1,MATCH(D158,PlayerDetails!$I:$I,0))</f>
        <v>#N/A</v>
      </c>
      <c r="J158" s="114" t="e">
        <f>IF(LEN(E158)=0,1,MATCH(E158,PlayerDetails!$I:$I,0))</f>
        <v>#N/A</v>
      </c>
    </row>
  </sheetData>
  <sheetProtection sheet="1" objects="1" scenarios="1" formatCells="0" formatColumns="0" formatRows="0" autoFilter="0"/>
  <phoneticPr fontId="9" type="noConversion"/>
  <conditionalFormatting sqref="C3:E158">
    <cfRule type="expression" dxfId="1" priority="4">
      <formula>IF(ISNA(H3),TRUE,FALSE)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314"/>
  <sheetViews>
    <sheetView workbookViewId="0">
      <selection activeCell="D3" sqref="D3"/>
    </sheetView>
  </sheetViews>
  <sheetFormatPr defaultRowHeight="13.5" x14ac:dyDescent="0.3"/>
  <cols>
    <col min="1" max="1" width="11.7265625" style="29" customWidth="1"/>
    <col min="2" max="2" width="10.54296875" style="28" customWidth="1"/>
    <col min="3" max="3" width="9.1796875" style="29"/>
    <col min="4" max="4" width="19.54296875" style="28" customWidth="1"/>
    <col min="5" max="5" width="12.1796875" customWidth="1"/>
    <col min="6" max="6" width="12.26953125" customWidth="1"/>
    <col min="7" max="7" width="9.1796875" style="109"/>
    <col min="8" max="8" width="15.26953125" bestFit="1" customWidth="1"/>
    <col min="9" max="10" width="26" customWidth="1"/>
  </cols>
  <sheetData>
    <row r="1" spans="1:10" x14ac:dyDescent="0.3">
      <c r="A1" s="50"/>
      <c r="B1" s="53"/>
      <c r="C1" s="50"/>
      <c r="D1" s="53" t="s">
        <v>161</v>
      </c>
      <c r="F1" s="110" t="s">
        <v>19</v>
      </c>
      <c r="G1" s="111" t="s">
        <v>12</v>
      </c>
      <c r="H1" s="28" t="s">
        <v>288</v>
      </c>
      <c r="I1" s="28" t="s">
        <v>542</v>
      </c>
      <c r="J1" s="28" t="s">
        <v>542</v>
      </c>
    </row>
    <row r="2" spans="1:10" ht="27" x14ac:dyDescent="0.3">
      <c r="A2" s="57" t="s">
        <v>162</v>
      </c>
      <c r="B2" s="58" t="s">
        <v>461</v>
      </c>
      <c r="C2" s="50" t="s">
        <v>31</v>
      </c>
      <c r="D2" s="53" t="s">
        <v>284</v>
      </c>
      <c r="E2" s="53" t="s">
        <v>285</v>
      </c>
      <c r="F2" s="53" t="s">
        <v>286</v>
      </c>
      <c r="G2" s="57" t="s">
        <v>458</v>
      </c>
      <c r="H2" s="53" t="s">
        <v>287</v>
      </c>
      <c r="I2" s="58" t="s">
        <v>459</v>
      </c>
      <c r="J2" s="58" t="s">
        <v>460</v>
      </c>
    </row>
    <row r="3" spans="1:10" x14ac:dyDescent="0.3">
      <c r="A3" s="29" t="s">
        <v>7</v>
      </c>
      <c r="B3" s="28" t="s">
        <v>290</v>
      </c>
      <c r="C3" s="29" t="s">
        <v>33</v>
      </c>
      <c r="D3" s="140"/>
      <c r="E3" s="140"/>
      <c r="F3" s="142"/>
      <c r="G3" s="141"/>
      <c r="H3" s="140"/>
      <c r="I3" s="28" t="str">
        <f>D3&amp;" "&amp;E3</f>
        <v xml:space="preserve"> </v>
      </c>
      <c r="J3" s="28" t="str">
        <f>E3&amp;", "&amp;D3</f>
        <v xml:space="preserve">, </v>
      </c>
    </row>
    <row r="4" spans="1:10" x14ac:dyDescent="0.3">
      <c r="A4" s="29" t="s">
        <v>7</v>
      </c>
      <c r="B4" s="28" t="s">
        <v>291</v>
      </c>
      <c r="C4" s="29" t="s">
        <v>35</v>
      </c>
      <c r="D4" s="140"/>
      <c r="E4" s="140"/>
      <c r="F4" s="142"/>
      <c r="G4" s="141"/>
      <c r="H4" s="140"/>
      <c r="I4" s="28" t="str">
        <f t="shared" ref="I4:I51" si="0">D4&amp;" "&amp;E4</f>
        <v xml:space="preserve"> </v>
      </c>
      <c r="J4" s="28" t="str">
        <f t="shared" ref="J4:J51" si="1">E4&amp;", "&amp;D4</f>
        <v xml:space="preserve">, </v>
      </c>
    </row>
    <row r="5" spans="1:10" x14ac:dyDescent="0.3">
      <c r="A5" s="29" t="s">
        <v>7</v>
      </c>
      <c r="B5" s="28" t="s">
        <v>292</v>
      </c>
      <c r="C5" s="29" t="s">
        <v>37</v>
      </c>
      <c r="D5" s="140"/>
      <c r="E5" s="140"/>
      <c r="F5" s="142"/>
      <c r="G5" s="141"/>
      <c r="H5" s="140"/>
      <c r="I5" s="28" t="str">
        <f t="shared" si="0"/>
        <v xml:space="preserve"> </v>
      </c>
      <c r="J5" s="28" t="str">
        <f t="shared" si="1"/>
        <v xml:space="preserve">, </v>
      </c>
    </row>
    <row r="6" spans="1:10" x14ac:dyDescent="0.3">
      <c r="A6" s="29" t="s">
        <v>7</v>
      </c>
      <c r="B6" s="28" t="s">
        <v>293</v>
      </c>
      <c r="C6" s="29" t="s">
        <v>39</v>
      </c>
      <c r="D6" s="140"/>
      <c r="E6" s="140"/>
      <c r="F6" s="142"/>
      <c r="G6" s="141"/>
      <c r="H6" s="140"/>
      <c r="I6" s="28" t="str">
        <f t="shared" si="0"/>
        <v xml:space="preserve"> </v>
      </c>
      <c r="J6" s="28" t="str">
        <f t="shared" si="1"/>
        <v xml:space="preserve">, </v>
      </c>
    </row>
    <row r="7" spans="1:10" x14ac:dyDescent="0.3">
      <c r="A7" s="29" t="s">
        <v>7</v>
      </c>
      <c r="B7" s="28" t="s">
        <v>294</v>
      </c>
      <c r="C7" s="29" t="s">
        <v>41</v>
      </c>
      <c r="D7" s="140"/>
      <c r="E7" s="140"/>
      <c r="F7" s="142"/>
      <c r="G7" s="141"/>
      <c r="H7" s="140"/>
      <c r="I7" s="28" t="str">
        <f t="shared" si="0"/>
        <v xml:space="preserve"> </v>
      </c>
      <c r="J7" s="28" t="str">
        <f t="shared" si="1"/>
        <v xml:space="preserve">, </v>
      </c>
    </row>
    <row r="8" spans="1:10" x14ac:dyDescent="0.3">
      <c r="A8" s="29" t="s">
        <v>7</v>
      </c>
      <c r="B8" s="28" t="s">
        <v>295</v>
      </c>
      <c r="C8" s="29" t="s">
        <v>43</v>
      </c>
      <c r="D8" s="140"/>
      <c r="E8" s="140"/>
      <c r="F8" s="142"/>
      <c r="G8" s="141"/>
      <c r="H8" s="140"/>
      <c r="I8" s="28" t="str">
        <f t="shared" si="0"/>
        <v xml:space="preserve"> </v>
      </c>
      <c r="J8" s="28" t="str">
        <f t="shared" si="1"/>
        <v xml:space="preserve">, </v>
      </c>
    </row>
    <row r="9" spans="1:10" x14ac:dyDescent="0.3">
      <c r="A9" s="29" t="s">
        <v>7</v>
      </c>
      <c r="B9" s="28" t="s">
        <v>296</v>
      </c>
      <c r="C9" s="29" t="s">
        <v>289</v>
      </c>
      <c r="D9" s="140"/>
      <c r="E9" s="140"/>
      <c r="F9" s="142"/>
      <c r="G9" s="141"/>
      <c r="H9" s="140"/>
      <c r="I9" s="28" t="str">
        <f t="shared" si="0"/>
        <v xml:space="preserve"> </v>
      </c>
      <c r="J9" s="28" t="str">
        <f t="shared" si="1"/>
        <v xml:space="preserve">, </v>
      </c>
    </row>
    <row r="10" spans="1:10" x14ac:dyDescent="0.3">
      <c r="A10" s="29" t="s">
        <v>7</v>
      </c>
      <c r="B10" s="28" t="s">
        <v>297</v>
      </c>
      <c r="C10" s="29" t="s">
        <v>289</v>
      </c>
      <c r="D10" s="140"/>
      <c r="E10" s="140"/>
      <c r="F10" s="142"/>
      <c r="G10" s="141"/>
      <c r="H10" s="140"/>
      <c r="I10" s="28" t="str">
        <f t="shared" si="0"/>
        <v xml:space="preserve"> </v>
      </c>
      <c r="J10" s="28" t="str">
        <f t="shared" si="1"/>
        <v xml:space="preserve">, </v>
      </c>
    </row>
    <row r="11" spans="1:10" x14ac:dyDescent="0.3">
      <c r="A11" s="29" t="s">
        <v>7</v>
      </c>
      <c r="B11" s="28" t="s">
        <v>298</v>
      </c>
      <c r="C11" s="29" t="s">
        <v>289</v>
      </c>
      <c r="D11" s="140"/>
      <c r="E11" s="140"/>
      <c r="F11" s="142"/>
      <c r="G11" s="141"/>
      <c r="H11" s="140"/>
      <c r="I11" s="28" t="str">
        <f t="shared" si="0"/>
        <v xml:space="preserve"> </v>
      </c>
      <c r="J11" s="28" t="str">
        <f t="shared" si="1"/>
        <v xml:space="preserve">, </v>
      </c>
    </row>
    <row r="12" spans="1:10" x14ac:dyDescent="0.3">
      <c r="A12" s="29" t="s">
        <v>7</v>
      </c>
      <c r="B12" s="28" t="s">
        <v>299</v>
      </c>
      <c r="C12" s="29" t="s">
        <v>289</v>
      </c>
      <c r="D12" s="140"/>
      <c r="E12" s="140"/>
      <c r="F12" s="142"/>
      <c r="G12" s="141"/>
      <c r="H12" s="140"/>
      <c r="I12" s="28" t="str">
        <f t="shared" si="0"/>
        <v xml:space="preserve"> </v>
      </c>
      <c r="J12" s="28" t="str">
        <f t="shared" si="1"/>
        <v xml:space="preserve">, </v>
      </c>
    </row>
    <row r="13" spans="1:10" x14ac:dyDescent="0.3">
      <c r="A13" s="29" t="s">
        <v>7</v>
      </c>
      <c r="B13" s="28" t="s">
        <v>300</v>
      </c>
      <c r="C13" s="29" t="s">
        <v>289</v>
      </c>
      <c r="D13" s="140"/>
      <c r="E13" s="140"/>
      <c r="F13" s="142"/>
      <c r="G13" s="141"/>
      <c r="H13" s="140"/>
      <c r="I13" s="28" t="str">
        <f t="shared" si="0"/>
        <v xml:space="preserve"> </v>
      </c>
      <c r="J13" s="28" t="str">
        <f t="shared" si="1"/>
        <v xml:space="preserve">, </v>
      </c>
    </row>
    <row r="14" spans="1:10" x14ac:dyDescent="0.3">
      <c r="A14" s="29" t="s">
        <v>7</v>
      </c>
      <c r="B14" s="28" t="s">
        <v>301</v>
      </c>
      <c r="C14" s="29" t="s">
        <v>289</v>
      </c>
      <c r="D14" s="140"/>
      <c r="E14" s="140"/>
      <c r="F14" s="142"/>
      <c r="G14" s="141"/>
      <c r="H14" s="140"/>
      <c r="I14" s="28" t="str">
        <f t="shared" si="0"/>
        <v xml:space="preserve"> </v>
      </c>
      <c r="J14" s="28" t="str">
        <f t="shared" si="1"/>
        <v xml:space="preserve">, </v>
      </c>
    </row>
    <row r="15" spans="1:10" x14ac:dyDescent="0.3">
      <c r="A15" s="29" t="s">
        <v>8</v>
      </c>
      <c r="B15" s="28" t="s">
        <v>302</v>
      </c>
      <c r="C15" s="29" t="s">
        <v>33</v>
      </c>
      <c r="D15" s="140"/>
      <c r="E15" s="140"/>
      <c r="F15" s="142"/>
      <c r="G15" s="141"/>
      <c r="H15" s="140"/>
      <c r="I15" s="28" t="str">
        <f t="shared" si="0"/>
        <v xml:space="preserve"> </v>
      </c>
      <c r="J15" s="28" t="str">
        <f t="shared" si="1"/>
        <v xml:space="preserve">, </v>
      </c>
    </row>
    <row r="16" spans="1:10" x14ac:dyDescent="0.3">
      <c r="A16" s="29" t="s">
        <v>8</v>
      </c>
      <c r="B16" s="28" t="s">
        <v>303</v>
      </c>
      <c r="C16" s="29" t="s">
        <v>35</v>
      </c>
      <c r="D16" s="140"/>
      <c r="E16" s="140"/>
      <c r="F16" s="142"/>
      <c r="G16" s="141"/>
      <c r="H16" s="140"/>
      <c r="I16" s="28" t="str">
        <f t="shared" si="0"/>
        <v xml:space="preserve"> </v>
      </c>
      <c r="J16" s="28" t="str">
        <f t="shared" si="1"/>
        <v xml:space="preserve">, </v>
      </c>
    </row>
    <row r="17" spans="1:10" x14ac:dyDescent="0.3">
      <c r="A17" s="29" t="s">
        <v>8</v>
      </c>
      <c r="B17" s="28" t="s">
        <v>304</v>
      </c>
      <c r="C17" s="29" t="s">
        <v>37</v>
      </c>
      <c r="D17" s="140"/>
      <c r="E17" s="140"/>
      <c r="F17" s="142"/>
      <c r="G17" s="141"/>
      <c r="H17" s="140"/>
      <c r="I17" s="28" t="str">
        <f t="shared" si="0"/>
        <v xml:space="preserve"> </v>
      </c>
      <c r="J17" s="28" t="str">
        <f t="shared" si="1"/>
        <v xml:space="preserve">, </v>
      </c>
    </row>
    <row r="18" spans="1:10" x14ac:dyDescent="0.3">
      <c r="A18" s="29" t="s">
        <v>8</v>
      </c>
      <c r="B18" s="28" t="s">
        <v>305</v>
      </c>
      <c r="C18" s="29" t="s">
        <v>39</v>
      </c>
      <c r="D18" s="140"/>
      <c r="E18" s="140"/>
      <c r="F18" s="142"/>
      <c r="G18" s="141"/>
      <c r="H18" s="140"/>
      <c r="I18" s="28" t="str">
        <f t="shared" si="0"/>
        <v xml:space="preserve"> </v>
      </c>
      <c r="J18" s="28" t="str">
        <f t="shared" si="1"/>
        <v xml:space="preserve">, </v>
      </c>
    </row>
    <row r="19" spans="1:10" x14ac:dyDescent="0.3">
      <c r="A19" s="29" t="s">
        <v>8</v>
      </c>
      <c r="B19" s="28" t="s">
        <v>306</v>
      </c>
      <c r="C19" s="29" t="s">
        <v>41</v>
      </c>
      <c r="D19" s="140"/>
      <c r="E19" s="140"/>
      <c r="F19" s="142"/>
      <c r="G19" s="141"/>
      <c r="H19" s="140"/>
      <c r="I19" s="28" t="str">
        <f t="shared" si="0"/>
        <v xml:space="preserve"> </v>
      </c>
      <c r="J19" s="28" t="str">
        <f t="shared" si="1"/>
        <v xml:space="preserve">, </v>
      </c>
    </row>
    <row r="20" spans="1:10" x14ac:dyDescent="0.3">
      <c r="A20" s="29" t="s">
        <v>8</v>
      </c>
      <c r="B20" s="28" t="s">
        <v>307</v>
      </c>
      <c r="C20" s="29" t="s">
        <v>43</v>
      </c>
      <c r="D20" s="140"/>
      <c r="E20" s="140"/>
      <c r="F20" s="142"/>
      <c r="G20" s="141"/>
      <c r="H20" s="140"/>
      <c r="I20" s="28" t="str">
        <f t="shared" si="0"/>
        <v xml:space="preserve"> </v>
      </c>
      <c r="J20" s="28" t="str">
        <f t="shared" si="1"/>
        <v xml:space="preserve">, </v>
      </c>
    </row>
    <row r="21" spans="1:10" x14ac:dyDescent="0.3">
      <c r="A21" s="29" t="s">
        <v>8</v>
      </c>
      <c r="B21" s="28" t="s">
        <v>308</v>
      </c>
      <c r="C21" s="29" t="s">
        <v>289</v>
      </c>
      <c r="D21" s="140"/>
      <c r="E21" s="140"/>
      <c r="F21" s="142"/>
      <c r="G21" s="141"/>
      <c r="H21" s="140"/>
      <c r="I21" s="28" t="str">
        <f t="shared" si="0"/>
        <v xml:space="preserve"> </v>
      </c>
      <c r="J21" s="28" t="str">
        <f t="shared" si="1"/>
        <v xml:space="preserve">, </v>
      </c>
    </row>
    <row r="22" spans="1:10" x14ac:dyDescent="0.3">
      <c r="A22" s="29" t="s">
        <v>8</v>
      </c>
      <c r="B22" s="28" t="s">
        <v>309</v>
      </c>
      <c r="C22" s="29" t="s">
        <v>289</v>
      </c>
      <c r="D22" s="140"/>
      <c r="E22" s="140"/>
      <c r="F22" s="142"/>
      <c r="G22" s="141"/>
      <c r="H22" s="140"/>
      <c r="I22" s="28" t="str">
        <f t="shared" si="0"/>
        <v xml:space="preserve"> </v>
      </c>
      <c r="J22" s="28" t="str">
        <f t="shared" si="1"/>
        <v xml:space="preserve">, </v>
      </c>
    </row>
    <row r="23" spans="1:10" x14ac:dyDescent="0.3">
      <c r="A23" s="29" t="s">
        <v>8</v>
      </c>
      <c r="B23" s="28" t="s">
        <v>310</v>
      </c>
      <c r="C23" s="29" t="s">
        <v>289</v>
      </c>
      <c r="D23" s="140"/>
      <c r="E23" s="140"/>
      <c r="F23" s="142"/>
      <c r="G23" s="141"/>
      <c r="H23" s="140"/>
      <c r="I23" s="28" t="str">
        <f t="shared" si="0"/>
        <v xml:space="preserve"> </v>
      </c>
      <c r="J23" s="28" t="str">
        <f t="shared" si="1"/>
        <v xml:space="preserve">, </v>
      </c>
    </row>
    <row r="24" spans="1:10" x14ac:dyDescent="0.3">
      <c r="A24" s="29" t="s">
        <v>8</v>
      </c>
      <c r="B24" s="28" t="s">
        <v>311</v>
      </c>
      <c r="C24" s="29" t="s">
        <v>289</v>
      </c>
      <c r="D24" s="140"/>
      <c r="E24" s="140"/>
      <c r="F24" s="142"/>
      <c r="G24" s="141"/>
      <c r="H24" s="140"/>
      <c r="I24" s="28" t="str">
        <f t="shared" si="0"/>
        <v xml:space="preserve"> </v>
      </c>
      <c r="J24" s="28" t="str">
        <f t="shared" si="1"/>
        <v xml:space="preserve">, </v>
      </c>
    </row>
    <row r="25" spans="1:10" x14ac:dyDescent="0.3">
      <c r="A25" s="29" t="s">
        <v>8</v>
      </c>
      <c r="B25" s="28" t="s">
        <v>312</v>
      </c>
      <c r="C25" s="29" t="s">
        <v>289</v>
      </c>
      <c r="D25" s="140"/>
      <c r="E25" s="140"/>
      <c r="F25" s="142"/>
      <c r="G25" s="141"/>
      <c r="H25" s="140"/>
      <c r="I25" s="28" t="str">
        <f t="shared" si="0"/>
        <v xml:space="preserve"> </v>
      </c>
      <c r="J25" s="28" t="str">
        <f t="shared" si="1"/>
        <v xml:space="preserve">, </v>
      </c>
    </row>
    <row r="26" spans="1:10" x14ac:dyDescent="0.3">
      <c r="A26" s="29" t="s">
        <v>8</v>
      </c>
      <c r="B26" s="28" t="s">
        <v>313</v>
      </c>
      <c r="C26" s="29" t="s">
        <v>289</v>
      </c>
      <c r="D26" s="140"/>
      <c r="E26" s="140"/>
      <c r="F26" s="142"/>
      <c r="G26" s="141"/>
      <c r="H26" s="140"/>
      <c r="I26" s="28" t="str">
        <f t="shared" si="0"/>
        <v xml:space="preserve"> </v>
      </c>
      <c r="J26" s="28" t="str">
        <f t="shared" si="1"/>
        <v xml:space="preserve">, </v>
      </c>
    </row>
    <row r="27" spans="1:10" x14ac:dyDescent="0.3">
      <c r="A27" s="29" t="s">
        <v>9</v>
      </c>
      <c r="B27" s="28" t="s">
        <v>314</v>
      </c>
      <c r="C27" s="29" t="s">
        <v>33</v>
      </c>
      <c r="D27" s="140"/>
      <c r="E27" s="140"/>
      <c r="F27" s="142"/>
      <c r="G27" s="141"/>
      <c r="H27" s="140"/>
      <c r="I27" s="28" t="str">
        <f t="shared" si="0"/>
        <v xml:space="preserve"> </v>
      </c>
      <c r="J27" s="28" t="str">
        <f t="shared" si="1"/>
        <v xml:space="preserve">, </v>
      </c>
    </row>
    <row r="28" spans="1:10" x14ac:dyDescent="0.3">
      <c r="A28" s="29" t="s">
        <v>9</v>
      </c>
      <c r="B28" s="28" t="s">
        <v>315</v>
      </c>
      <c r="C28" s="29" t="s">
        <v>35</v>
      </c>
      <c r="D28" s="140"/>
      <c r="E28" s="140"/>
      <c r="F28" s="142"/>
      <c r="G28" s="141"/>
      <c r="H28" s="140"/>
      <c r="I28" s="28" t="str">
        <f t="shared" si="0"/>
        <v xml:space="preserve"> </v>
      </c>
      <c r="J28" s="28" t="str">
        <f t="shared" si="1"/>
        <v xml:space="preserve">, </v>
      </c>
    </row>
    <row r="29" spans="1:10" x14ac:dyDescent="0.3">
      <c r="A29" s="29" t="s">
        <v>9</v>
      </c>
      <c r="B29" s="28" t="s">
        <v>316</v>
      </c>
      <c r="C29" s="29" t="s">
        <v>37</v>
      </c>
      <c r="D29" s="140"/>
      <c r="E29" s="140"/>
      <c r="F29" s="142"/>
      <c r="G29" s="141"/>
      <c r="H29" s="140"/>
      <c r="I29" s="28" t="str">
        <f t="shared" si="0"/>
        <v xml:space="preserve"> </v>
      </c>
      <c r="J29" s="28" t="str">
        <f t="shared" si="1"/>
        <v xml:space="preserve">, </v>
      </c>
    </row>
    <row r="30" spans="1:10" x14ac:dyDescent="0.3">
      <c r="A30" s="29" t="s">
        <v>9</v>
      </c>
      <c r="B30" s="28" t="s">
        <v>317</v>
      </c>
      <c r="C30" s="29" t="s">
        <v>39</v>
      </c>
      <c r="D30" s="140"/>
      <c r="E30" s="140"/>
      <c r="F30" s="142"/>
      <c r="G30" s="141"/>
      <c r="H30" s="140"/>
      <c r="I30" s="28" t="str">
        <f t="shared" si="0"/>
        <v xml:space="preserve"> </v>
      </c>
      <c r="J30" s="28" t="str">
        <f t="shared" si="1"/>
        <v xml:space="preserve">, </v>
      </c>
    </row>
    <row r="31" spans="1:10" x14ac:dyDescent="0.3">
      <c r="A31" s="29" t="s">
        <v>9</v>
      </c>
      <c r="B31" s="28" t="s">
        <v>318</v>
      </c>
      <c r="C31" s="29" t="s">
        <v>41</v>
      </c>
      <c r="D31" s="140"/>
      <c r="E31" s="140"/>
      <c r="F31" s="142"/>
      <c r="G31" s="141"/>
      <c r="H31" s="140"/>
      <c r="I31" s="28" t="str">
        <f t="shared" si="0"/>
        <v xml:space="preserve"> </v>
      </c>
      <c r="J31" s="28" t="str">
        <f t="shared" si="1"/>
        <v xml:space="preserve">, </v>
      </c>
    </row>
    <row r="32" spans="1:10" x14ac:dyDescent="0.3">
      <c r="A32" s="29" t="s">
        <v>9</v>
      </c>
      <c r="B32" s="28" t="s">
        <v>319</v>
      </c>
      <c r="C32" s="29" t="s">
        <v>43</v>
      </c>
      <c r="D32" s="140"/>
      <c r="E32" s="140"/>
      <c r="F32" s="142"/>
      <c r="G32" s="141"/>
      <c r="H32" s="140"/>
      <c r="I32" s="28" t="str">
        <f t="shared" si="0"/>
        <v xml:space="preserve"> </v>
      </c>
      <c r="J32" s="28" t="str">
        <f t="shared" si="1"/>
        <v xml:space="preserve">, </v>
      </c>
    </row>
    <row r="33" spans="1:10" x14ac:dyDescent="0.3">
      <c r="A33" s="29" t="s">
        <v>9</v>
      </c>
      <c r="B33" s="28" t="s">
        <v>320</v>
      </c>
      <c r="C33" s="29" t="s">
        <v>289</v>
      </c>
      <c r="D33" s="140"/>
      <c r="E33" s="140"/>
      <c r="F33" s="142"/>
      <c r="G33" s="141"/>
      <c r="H33" s="140"/>
      <c r="I33" s="28" t="str">
        <f t="shared" si="0"/>
        <v xml:space="preserve"> </v>
      </c>
      <c r="J33" s="28" t="str">
        <f t="shared" si="1"/>
        <v xml:space="preserve">, </v>
      </c>
    </row>
    <row r="34" spans="1:10" x14ac:dyDescent="0.3">
      <c r="A34" s="29" t="s">
        <v>9</v>
      </c>
      <c r="B34" s="28" t="s">
        <v>321</v>
      </c>
      <c r="C34" s="29" t="s">
        <v>289</v>
      </c>
      <c r="D34" s="140"/>
      <c r="E34" s="140"/>
      <c r="F34" s="142"/>
      <c r="G34" s="141"/>
      <c r="H34" s="140"/>
      <c r="I34" s="28" t="str">
        <f t="shared" si="0"/>
        <v xml:space="preserve"> </v>
      </c>
      <c r="J34" s="28" t="str">
        <f t="shared" si="1"/>
        <v xml:space="preserve">, </v>
      </c>
    </row>
    <row r="35" spans="1:10" x14ac:dyDescent="0.3">
      <c r="A35" s="29" t="s">
        <v>9</v>
      </c>
      <c r="B35" s="28" t="s">
        <v>322</v>
      </c>
      <c r="C35" s="29" t="s">
        <v>289</v>
      </c>
      <c r="D35" s="140"/>
      <c r="E35" s="140"/>
      <c r="F35" s="142"/>
      <c r="G35" s="141"/>
      <c r="H35" s="140"/>
      <c r="I35" s="28" t="str">
        <f t="shared" si="0"/>
        <v xml:space="preserve"> </v>
      </c>
      <c r="J35" s="28" t="str">
        <f t="shared" si="1"/>
        <v xml:space="preserve">, </v>
      </c>
    </row>
    <row r="36" spans="1:10" x14ac:dyDescent="0.3">
      <c r="A36" s="29" t="s">
        <v>9</v>
      </c>
      <c r="B36" s="28" t="s">
        <v>323</v>
      </c>
      <c r="C36" s="29" t="s">
        <v>289</v>
      </c>
      <c r="D36" s="140"/>
      <c r="E36" s="140"/>
      <c r="F36" s="142"/>
      <c r="G36" s="141"/>
      <c r="H36" s="140"/>
      <c r="I36" s="28" t="str">
        <f t="shared" si="0"/>
        <v xml:space="preserve"> </v>
      </c>
      <c r="J36" s="28" t="str">
        <f t="shared" si="1"/>
        <v xml:space="preserve">, </v>
      </c>
    </row>
    <row r="37" spans="1:10" x14ac:dyDescent="0.3">
      <c r="A37" s="29" t="s">
        <v>9</v>
      </c>
      <c r="B37" s="28" t="s">
        <v>324</v>
      </c>
      <c r="C37" s="29" t="s">
        <v>289</v>
      </c>
      <c r="D37" s="140"/>
      <c r="E37" s="140"/>
      <c r="F37" s="142"/>
      <c r="G37" s="141"/>
      <c r="H37" s="140"/>
      <c r="I37" s="28" t="str">
        <f t="shared" si="0"/>
        <v xml:space="preserve"> </v>
      </c>
      <c r="J37" s="28" t="str">
        <f t="shared" si="1"/>
        <v xml:space="preserve">, </v>
      </c>
    </row>
    <row r="38" spans="1:10" x14ac:dyDescent="0.3">
      <c r="A38" s="29" t="s">
        <v>9</v>
      </c>
      <c r="B38" s="28" t="s">
        <v>325</v>
      </c>
      <c r="C38" s="29" t="s">
        <v>289</v>
      </c>
      <c r="D38" s="140"/>
      <c r="E38" s="140"/>
      <c r="F38" s="142"/>
      <c r="G38" s="141"/>
      <c r="H38" s="140"/>
      <c r="I38" s="28" t="str">
        <f t="shared" si="0"/>
        <v xml:space="preserve"> </v>
      </c>
      <c r="J38" s="28" t="str">
        <f t="shared" si="1"/>
        <v xml:space="preserve">, </v>
      </c>
    </row>
    <row r="39" spans="1:10" x14ac:dyDescent="0.3">
      <c r="A39" s="29" t="s">
        <v>10</v>
      </c>
      <c r="B39" s="28" t="s">
        <v>326</v>
      </c>
      <c r="C39" s="29" t="s">
        <v>33</v>
      </c>
      <c r="D39" s="140"/>
      <c r="E39" s="140"/>
      <c r="F39" s="142"/>
      <c r="G39" s="141"/>
      <c r="H39" s="140"/>
      <c r="I39" s="28" t="str">
        <f t="shared" si="0"/>
        <v xml:space="preserve"> </v>
      </c>
      <c r="J39" s="28" t="str">
        <f t="shared" si="1"/>
        <v xml:space="preserve">, </v>
      </c>
    </row>
    <row r="40" spans="1:10" x14ac:dyDescent="0.3">
      <c r="A40" s="29" t="s">
        <v>10</v>
      </c>
      <c r="B40" s="28" t="s">
        <v>327</v>
      </c>
      <c r="C40" s="29" t="s">
        <v>35</v>
      </c>
      <c r="D40" s="140"/>
      <c r="E40" s="140"/>
      <c r="F40" s="142"/>
      <c r="G40" s="141"/>
      <c r="H40" s="140"/>
      <c r="I40" s="28" t="str">
        <f t="shared" si="0"/>
        <v xml:space="preserve"> </v>
      </c>
      <c r="J40" s="28" t="str">
        <f t="shared" si="1"/>
        <v xml:space="preserve">, </v>
      </c>
    </row>
    <row r="41" spans="1:10" x14ac:dyDescent="0.3">
      <c r="A41" s="29" t="s">
        <v>10</v>
      </c>
      <c r="B41" s="28" t="s">
        <v>328</v>
      </c>
      <c r="C41" s="29" t="s">
        <v>37</v>
      </c>
      <c r="D41" s="140"/>
      <c r="E41" s="140"/>
      <c r="F41" s="142"/>
      <c r="G41" s="141"/>
      <c r="H41" s="140"/>
      <c r="I41" s="28" t="str">
        <f t="shared" si="0"/>
        <v xml:space="preserve"> </v>
      </c>
      <c r="J41" s="28" t="str">
        <f t="shared" si="1"/>
        <v xml:space="preserve">, </v>
      </c>
    </row>
    <row r="42" spans="1:10" x14ac:dyDescent="0.3">
      <c r="A42" s="29" t="s">
        <v>10</v>
      </c>
      <c r="B42" s="28" t="s">
        <v>329</v>
      </c>
      <c r="C42" s="29" t="s">
        <v>39</v>
      </c>
      <c r="D42" s="140"/>
      <c r="E42" s="140"/>
      <c r="F42" s="142"/>
      <c r="G42" s="141"/>
      <c r="H42" s="140"/>
      <c r="I42" s="28" t="str">
        <f t="shared" si="0"/>
        <v xml:space="preserve"> </v>
      </c>
      <c r="J42" s="28" t="str">
        <f t="shared" si="1"/>
        <v xml:space="preserve">, </v>
      </c>
    </row>
    <row r="43" spans="1:10" x14ac:dyDescent="0.3">
      <c r="A43" s="29" t="s">
        <v>10</v>
      </c>
      <c r="B43" s="28" t="s">
        <v>330</v>
      </c>
      <c r="C43" s="29" t="s">
        <v>41</v>
      </c>
      <c r="D43" s="140"/>
      <c r="E43" s="140"/>
      <c r="F43" s="142"/>
      <c r="G43" s="141"/>
      <c r="H43" s="140"/>
      <c r="I43" s="28" t="str">
        <f t="shared" si="0"/>
        <v xml:space="preserve"> </v>
      </c>
      <c r="J43" s="28" t="str">
        <f t="shared" si="1"/>
        <v xml:space="preserve">, </v>
      </c>
    </row>
    <row r="44" spans="1:10" x14ac:dyDescent="0.3">
      <c r="A44" s="29" t="s">
        <v>10</v>
      </c>
      <c r="B44" s="28" t="s">
        <v>331</v>
      </c>
      <c r="C44" s="29" t="s">
        <v>43</v>
      </c>
      <c r="D44" s="140"/>
      <c r="E44" s="140"/>
      <c r="F44" s="142"/>
      <c r="G44" s="141"/>
      <c r="H44" s="140"/>
      <c r="I44" s="28" t="str">
        <f t="shared" si="0"/>
        <v xml:space="preserve"> </v>
      </c>
      <c r="J44" s="28" t="str">
        <f t="shared" si="1"/>
        <v xml:space="preserve">, </v>
      </c>
    </row>
    <row r="45" spans="1:10" x14ac:dyDescent="0.3">
      <c r="A45" s="29" t="s">
        <v>10</v>
      </c>
      <c r="B45" s="28" t="s">
        <v>332</v>
      </c>
      <c r="C45" s="29" t="s">
        <v>289</v>
      </c>
      <c r="D45" s="140"/>
      <c r="E45" s="140"/>
      <c r="F45" s="142"/>
      <c r="G45" s="141"/>
      <c r="H45" s="140"/>
      <c r="I45" s="28" t="str">
        <f t="shared" si="0"/>
        <v xml:space="preserve"> </v>
      </c>
      <c r="J45" s="28" t="str">
        <f t="shared" si="1"/>
        <v xml:space="preserve">, </v>
      </c>
    </row>
    <row r="46" spans="1:10" x14ac:dyDescent="0.3">
      <c r="A46" s="29" t="s">
        <v>10</v>
      </c>
      <c r="B46" s="28" t="s">
        <v>333</v>
      </c>
      <c r="C46" s="29" t="s">
        <v>289</v>
      </c>
      <c r="D46" s="140"/>
      <c r="E46" s="140"/>
      <c r="F46" s="142"/>
      <c r="G46" s="141"/>
      <c r="H46" s="140"/>
      <c r="I46" s="28" t="str">
        <f t="shared" si="0"/>
        <v xml:space="preserve"> </v>
      </c>
      <c r="J46" s="28" t="str">
        <f t="shared" si="1"/>
        <v xml:space="preserve">, </v>
      </c>
    </row>
    <row r="47" spans="1:10" x14ac:dyDescent="0.3">
      <c r="A47" s="29" t="s">
        <v>10</v>
      </c>
      <c r="B47" s="28" t="s">
        <v>334</v>
      </c>
      <c r="C47" s="29" t="s">
        <v>289</v>
      </c>
      <c r="D47" s="140"/>
      <c r="E47" s="140"/>
      <c r="F47" s="142"/>
      <c r="G47" s="141"/>
      <c r="H47" s="140"/>
      <c r="I47" s="28" t="str">
        <f t="shared" si="0"/>
        <v xml:space="preserve"> </v>
      </c>
      <c r="J47" s="28" t="str">
        <f t="shared" si="1"/>
        <v xml:space="preserve">, </v>
      </c>
    </row>
    <row r="48" spans="1:10" x14ac:dyDescent="0.3">
      <c r="A48" s="29" t="s">
        <v>10</v>
      </c>
      <c r="B48" s="28" t="s">
        <v>335</v>
      </c>
      <c r="C48" s="29" t="s">
        <v>289</v>
      </c>
      <c r="D48" s="140"/>
      <c r="E48" s="140"/>
      <c r="F48" s="142"/>
      <c r="G48" s="141"/>
      <c r="H48" s="140"/>
      <c r="I48" s="28" t="str">
        <f t="shared" si="0"/>
        <v xml:space="preserve"> </v>
      </c>
      <c r="J48" s="28" t="str">
        <f t="shared" si="1"/>
        <v xml:space="preserve">, </v>
      </c>
    </row>
    <row r="49" spans="1:10" x14ac:dyDescent="0.3">
      <c r="A49" s="29" t="s">
        <v>10</v>
      </c>
      <c r="B49" s="28" t="s">
        <v>336</v>
      </c>
      <c r="C49" s="29" t="s">
        <v>289</v>
      </c>
      <c r="D49" s="140"/>
      <c r="E49" s="140"/>
      <c r="F49" s="142"/>
      <c r="G49" s="141"/>
      <c r="H49" s="140"/>
      <c r="I49" s="28" t="str">
        <f t="shared" si="0"/>
        <v xml:space="preserve"> </v>
      </c>
      <c r="J49" s="28" t="str">
        <f t="shared" si="1"/>
        <v xml:space="preserve">, </v>
      </c>
    </row>
    <row r="50" spans="1:10" x14ac:dyDescent="0.3">
      <c r="A50" s="29" t="s">
        <v>10</v>
      </c>
      <c r="B50" s="28" t="s">
        <v>337</v>
      </c>
      <c r="C50" s="29" t="s">
        <v>289</v>
      </c>
      <c r="D50" s="140"/>
      <c r="E50" s="140"/>
      <c r="F50" s="142"/>
      <c r="G50" s="141"/>
      <c r="H50" s="140"/>
      <c r="I50" s="28" t="str">
        <f t="shared" si="0"/>
        <v xml:space="preserve"> </v>
      </c>
      <c r="J50" s="28" t="str">
        <f t="shared" si="1"/>
        <v xml:space="preserve">, </v>
      </c>
    </row>
    <row r="51" spans="1:10" x14ac:dyDescent="0.3">
      <c r="A51" s="29" t="s">
        <v>11</v>
      </c>
      <c r="B51" s="28" t="s">
        <v>338</v>
      </c>
      <c r="C51" s="29" t="s">
        <v>33</v>
      </c>
      <c r="D51" s="140"/>
      <c r="E51" s="140"/>
      <c r="F51" s="142"/>
      <c r="G51" s="141"/>
      <c r="H51" s="140"/>
      <c r="I51" s="28" t="str">
        <f t="shared" si="0"/>
        <v xml:space="preserve"> </v>
      </c>
      <c r="J51" s="28" t="str">
        <f t="shared" si="1"/>
        <v xml:space="preserve">, </v>
      </c>
    </row>
    <row r="52" spans="1:10" x14ac:dyDescent="0.3">
      <c r="A52" s="29" t="s">
        <v>11</v>
      </c>
      <c r="B52" s="28" t="s">
        <v>339</v>
      </c>
      <c r="C52" s="29" t="s">
        <v>35</v>
      </c>
      <c r="D52" s="140"/>
      <c r="E52" s="140"/>
      <c r="F52" s="142"/>
      <c r="G52" s="141"/>
      <c r="H52" s="140"/>
      <c r="I52" s="28" t="str">
        <f t="shared" ref="I52:I99" si="2">D52&amp;" "&amp;E52</f>
        <v xml:space="preserve"> </v>
      </c>
      <c r="J52" s="28" t="str">
        <f t="shared" ref="J52:J99" si="3">E52&amp;", "&amp;D52</f>
        <v xml:space="preserve">, </v>
      </c>
    </row>
    <row r="53" spans="1:10" x14ac:dyDescent="0.3">
      <c r="A53" s="29" t="s">
        <v>11</v>
      </c>
      <c r="B53" s="28" t="s">
        <v>340</v>
      </c>
      <c r="C53" s="29" t="s">
        <v>37</v>
      </c>
      <c r="D53" s="140"/>
      <c r="E53" s="140"/>
      <c r="F53" s="142"/>
      <c r="G53" s="141"/>
      <c r="H53" s="140"/>
      <c r="I53" s="28" t="str">
        <f t="shared" si="2"/>
        <v xml:space="preserve"> </v>
      </c>
      <c r="J53" s="28" t="str">
        <f t="shared" si="3"/>
        <v xml:space="preserve">, </v>
      </c>
    </row>
    <row r="54" spans="1:10" x14ac:dyDescent="0.3">
      <c r="A54" s="29" t="s">
        <v>11</v>
      </c>
      <c r="B54" s="28" t="s">
        <v>341</v>
      </c>
      <c r="C54" s="29" t="s">
        <v>39</v>
      </c>
      <c r="D54" s="140"/>
      <c r="E54" s="140"/>
      <c r="F54" s="142"/>
      <c r="G54" s="141"/>
      <c r="H54" s="140"/>
      <c r="I54" s="28" t="str">
        <f t="shared" si="2"/>
        <v xml:space="preserve"> </v>
      </c>
      <c r="J54" s="28" t="str">
        <f t="shared" si="3"/>
        <v xml:space="preserve">, </v>
      </c>
    </row>
    <row r="55" spans="1:10" x14ac:dyDescent="0.3">
      <c r="A55" s="29" t="s">
        <v>11</v>
      </c>
      <c r="B55" s="28" t="s">
        <v>342</v>
      </c>
      <c r="C55" s="29" t="s">
        <v>41</v>
      </c>
      <c r="D55" s="140"/>
      <c r="E55" s="140"/>
      <c r="F55" s="142"/>
      <c r="G55" s="141"/>
      <c r="H55" s="140"/>
      <c r="I55" s="28" t="str">
        <f t="shared" si="2"/>
        <v xml:space="preserve"> </v>
      </c>
      <c r="J55" s="28" t="str">
        <f t="shared" si="3"/>
        <v xml:space="preserve">, </v>
      </c>
    </row>
    <row r="56" spans="1:10" x14ac:dyDescent="0.3">
      <c r="A56" s="29" t="s">
        <v>11</v>
      </c>
      <c r="B56" s="28" t="s">
        <v>343</v>
      </c>
      <c r="C56" s="29" t="s">
        <v>43</v>
      </c>
      <c r="D56" s="140"/>
      <c r="E56" s="140"/>
      <c r="F56" s="142"/>
      <c r="G56" s="141"/>
      <c r="H56" s="140"/>
      <c r="I56" s="28" t="str">
        <f t="shared" si="2"/>
        <v xml:space="preserve"> </v>
      </c>
      <c r="J56" s="28" t="str">
        <f t="shared" si="3"/>
        <v xml:space="preserve">, </v>
      </c>
    </row>
    <row r="57" spans="1:10" x14ac:dyDescent="0.3">
      <c r="A57" s="29" t="s">
        <v>11</v>
      </c>
      <c r="B57" s="28" t="s">
        <v>344</v>
      </c>
      <c r="C57" s="29" t="s">
        <v>289</v>
      </c>
      <c r="D57" s="140"/>
      <c r="E57" s="140"/>
      <c r="F57" s="142"/>
      <c r="G57" s="141"/>
      <c r="H57" s="140"/>
      <c r="I57" s="28" t="str">
        <f t="shared" si="2"/>
        <v xml:space="preserve"> </v>
      </c>
      <c r="J57" s="28" t="str">
        <f t="shared" si="3"/>
        <v xml:space="preserve">, </v>
      </c>
    </row>
    <row r="58" spans="1:10" x14ac:dyDescent="0.3">
      <c r="A58" s="29" t="s">
        <v>11</v>
      </c>
      <c r="B58" s="28" t="s">
        <v>345</v>
      </c>
      <c r="C58" s="29" t="s">
        <v>289</v>
      </c>
      <c r="D58" s="140"/>
      <c r="E58" s="140"/>
      <c r="F58" s="142"/>
      <c r="G58" s="141"/>
      <c r="H58" s="140"/>
      <c r="I58" s="28" t="str">
        <f t="shared" si="2"/>
        <v xml:space="preserve"> </v>
      </c>
      <c r="J58" s="28" t="str">
        <f t="shared" si="3"/>
        <v xml:space="preserve">, </v>
      </c>
    </row>
    <row r="59" spans="1:10" x14ac:dyDescent="0.3">
      <c r="A59" s="29" t="s">
        <v>11</v>
      </c>
      <c r="B59" s="28" t="s">
        <v>346</v>
      </c>
      <c r="C59" s="29" t="s">
        <v>289</v>
      </c>
      <c r="D59" s="140"/>
      <c r="E59" s="140"/>
      <c r="F59" s="142"/>
      <c r="G59" s="141"/>
      <c r="H59" s="140"/>
      <c r="I59" s="28" t="str">
        <f t="shared" si="2"/>
        <v xml:space="preserve"> </v>
      </c>
      <c r="J59" s="28" t="str">
        <f t="shared" si="3"/>
        <v xml:space="preserve">, </v>
      </c>
    </row>
    <row r="60" spans="1:10" x14ac:dyDescent="0.3">
      <c r="A60" s="29" t="s">
        <v>11</v>
      </c>
      <c r="B60" s="28" t="s">
        <v>347</v>
      </c>
      <c r="C60" s="29" t="s">
        <v>289</v>
      </c>
      <c r="D60" s="140"/>
      <c r="E60" s="140"/>
      <c r="F60" s="142"/>
      <c r="G60" s="141"/>
      <c r="H60" s="140"/>
      <c r="I60" s="28" t="str">
        <f t="shared" si="2"/>
        <v xml:space="preserve"> </v>
      </c>
      <c r="J60" s="28" t="str">
        <f t="shared" si="3"/>
        <v xml:space="preserve">, </v>
      </c>
    </row>
    <row r="61" spans="1:10" x14ac:dyDescent="0.3">
      <c r="A61" s="29" t="s">
        <v>11</v>
      </c>
      <c r="B61" s="28" t="s">
        <v>348</v>
      </c>
      <c r="C61" s="29" t="s">
        <v>289</v>
      </c>
      <c r="D61" s="140"/>
      <c r="E61" s="140"/>
      <c r="F61" s="142"/>
      <c r="G61" s="141"/>
      <c r="H61" s="140"/>
      <c r="I61" s="28" t="str">
        <f t="shared" si="2"/>
        <v xml:space="preserve"> </v>
      </c>
      <c r="J61" s="28" t="str">
        <f t="shared" si="3"/>
        <v xml:space="preserve">, </v>
      </c>
    </row>
    <row r="62" spans="1:10" x14ac:dyDescent="0.3">
      <c r="A62" s="29" t="s">
        <v>11</v>
      </c>
      <c r="B62" s="28" t="s">
        <v>349</v>
      </c>
      <c r="C62" s="29" t="s">
        <v>289</v>
      </c>
      <c r="D62" s="140"/>
      <c r="E62" s="140"/>
      <c r="F62" s="142"/>
      <c r="G62" s="141"/>
      <c r="H62" s="140"/>
      <c r="I62" s="28" t="str">
        <f t="shared" si="2"/>
        <v xml:space="preserve"> </v>
      </c>
      <c r="J62" s="28" t="str">
        <f t="shared" si="3"/>
        <v xml:space="preserve">, </v>
      </c>
    </row>
    <row r="63" spans="1:10" x14ac:dyDescent="0.3">
      <c r="A63" s="29" t="s">
        <v>12</v>
      </c>
      <c r="B63" s="28" t="s">
        <v>350</v>
      </c>
      <c r="C63" s="29" t="s">
        <v>33</v>
      </c>
      <c r="D63" s="140"/>
      <c r="E63" s="140"/>
      <c r="F63" s="142"/>
      <c r="G63" s="141"/>
      <c r="H63" s="140"/>
      <c r="I63" s="28" t="str">
        <f t="shared" si="2"/>
        <v xml:space="preserve"> </v>
      </c>
      <c r="J63" s="28" t="str">
        <f t="shared" si="3"/>
        <v xml:space="preserve">, </v>
      </c>
    </row>
    <row r="64" spans="1:10" x14ac:dyDescent="0.3">
      <c r="A64" s="29" t="s">
        <v>12</v>
      </c>
      <c r="B64" s="28" t="s">
        <v>351</v>
      </c>
      <c r="C64" s="29" t="s">
        <v>35</v>
      </c>
      <c r="D64" s="140"/>
      <c r="E64" s="140"/>
      <c r="F64" s="142"/>
      <c r="G64" s="141"/>
      <c r="H64" s="140"/>
      <c r="I64" s="28" t="str">
        <f t="shared" si="2"/>
        <v xml:space="preserve"> </v>
      </c>
      <c r="J64" s="28" t="str">
        <f t="shared" si="3"/>
        <v xml:space="preserve">, </v>
      </c>
    </row>
    <row r="65" spans="1:10" x14ac:dyDescent="0.3">
      <c r="A65" s="29" t="s">
        <v>12</v>
      </c>
      <c r="B65" s="28" t="s">
        <v>352</v>
      </c>
      <c r="C65" s="29" t="s">
        <v>37</v>
      </c>
      <c r="D65" s="140"/>
      <c r="E65" s="140"/>
      <c r="F65" s="142"/>
      <c r="G65" s="141"/>
      <c r="H65" s="140"/>
      <c r="I65" s="28" t="str">
        <f t="shared" si="2"/>
        <v xml:space="preserve"> </v>
      </c>
      <c r="J65" s="28" t="str">
        <f t="shared" si="3"/>
        <v xml:space="preserve">, </v>
      </c>
    </row>
    <row r="66" spans="1:10" x14ac:dyDescent="0.3">
      <c r="A66" s="29" t="s">
        <v>12</v>
      </c>
      <c r="B66" s="28" t="s">
        <v>353</v>
      </c>
      <c r="C66" s="29" t="s">
        <v>39</v>
      </c>
      <c r="D66" s="140"/>
      <c r="E66" s="140"/>
      <c r="F66" s="142"/>
      <c r="G66" s="141"/>
      <c r="H66" s="140"/>
      <c r="I66" s="28" t="str">
        <f t="shared" si="2"/>
        <v xml:space="preserve"> </v>
      </c>
      <c r="J66" s="28" t="str">
        <f t="shared" si="3"/>
        <v xml:space="preserve">, </v>
      </c>
    </row>
    <row r="67" spans="1:10" x14ac:dyDescent="0.3">
      <c r="A67" s="29" t="s">
        <v>12</v>
      </c>
      <c r="B67" s="28" t="s">
        <v>354</v>
      </c>
      <c r="C67" s="29" t="s">
        <v>41</v>
      </c>
      <c r="D67" s="140"/>
      <c r="E67" s="140"/>
      <c r="F67" s="142"/>
      <c r="G67" s="141"/>
      <c r="H67" s="140"/>
      <c r="I67" s="28" t="str">
        <f t="shared" si="2"/>
        <v xml:space="preserve"> </v>
      </c>
      <c r="J67" s="28" t="str">
        <f t="shared" si="3"/>
        <v xml:space="preserve">, </v>
      </c>
    </row>
    <row r="68" spans="1:10" x14ac:dyDescent="0.3">
      <c r="A68" s="29" t="s">
        <v>12</v>
      </c>
      <c r="B68" s="28" t="s">
        <v>355</v>
      </c>
      <c r="C68" s="29" t="s">
        <v>43</v>
      </c>
      <c r="D68" s="140"/>
      <c r="E68" s="140"/>
      <c r="F68" s="142"/>
      <c r="G68" s="141"/>
      <c r="H68" s="140"/>
      <c r="I68" s="28" t="str">
        <f t="shared" si="2"/>
        <v xml:space="preserve"> </v>
      </c>
      <c r="J68" s="28" t="str">
        <f t="shared" si="3"/>
        <v xml:space="preserve">, </v>
      </c>
    </row>
    <row r="69" spans="1:10" x14ac:dyDescent="0.3">
      <c r="A69" s="29" t="s">
        <v>12</v>
      </c>
      <c r="B69" s="28" t="s">
        <v>356</v>
      </c>
      <c r="C69" s="29" t="s">
        <v>289</v>
      </c>
      <c r="D69" s="140"/>
      <c r="E69" s="140"/>
      <c r="F69" s="142"/>
      <c r="G69" s="141"/>
      <c r="H69" s="140"/>
      <c r="I69" s="28" t="str">
        <f t="shared" si="2"/>
        <v xml:space="preserve"> </v>
      </c>
      <c r="J69" s="28" t="str">
        <f t="shared" si="3"/>
        <v xml:space="preserve">, </v>
      </c>
    </row>
    <row r="70" spans="1:10" x14ac:dyDescent="0.3">
      <c r="A70" s="29" t="s">
        <v>12</v>
      </c>
      <c r="B70" s="28" t="s">
        <v>357</v>
      </c>
      <c r="C70" s="29" t="s">
        <v>289</v>
      </c>
      <c r="D70" s="140"/>
      <c r="E70" s="140"/>
      <c r="F70" s="142"/>
      <c r="G70" s="141"/>
      <c r="H70" s="140"/>
      <c r="I70" s="28" t="str">
        <f t="shared" si="2"/>
        <v xml:space="preserve"> </v>
      </c>
      <c r="J70" s="28" t="str">
        <f t="shared" si="3"/>
        <v xml:space="preserve">, </v>
      </c>
    </row>
    <row r="71" spans="1:10" x14ac:dyDescent="0.3">
      <c r="A71" s="29" t="s">
        <v>12</v>
      </c>
      <c r="B71" s="28" t="s">
        <v>358</v>
      </c>
      <c r="C71" s="29" t="s">
        <v>289</v>
      </c>
      <c r="D71" s="140"/>
      <c r="E71" s="140"/>
      <c r="F71" s="142"/>
      <c r="G71" s="141"/>
      <c r="H71" s="140"/>
      <c r="I71" s="28" t="str">
        <f t="shared" si="2"/>
        <v xml:space="preserve"> </v>
      </c>
      <c r="J71" s="28" t="str">
        <f t="shared" si="3"/>
        <v xml:space="preserve">, </v>
      </c>
    </row>
    <row r="72" spans="1:10" x14ac:dyDescent="0.3">
      <c r="A72" s="29" t="s">
        <v>12</v>
      </c>
      <c r="B72" s="28" t="s">
        <v>359</v>
      </c>
      <c r="C72" s="29" t="s">
        <v>289</v>
      </c>
      <c r="D72" s="140"/>
      <c r="E72" s="140"/>
      <c r="F72" s="142"/>
      <c r="G72" s="141"/>
      <c r="H72" s="140"/>
      <c r="I72" s="28" t="str">
        <f t="shared" si="2"/>
        <v xml:space="preserve"> </v>
      </c>
      <c r="J72" s="28" t="str">
        <f t="shared" si="3"/>
        <v xml:space="preserve">, </v>
      </c>
    </row>
    <row r="73" spans="1:10" x14ac:dyDescent="0.3">
      <c r="A73" s="29" t="s">
        <v>12</v>
      </c>
      <c r="B73" s="28" t="s">
        <v>360</v>
      </c>
      <c r="C73" s="29" t="s">
        <v>289</v>
      </c>
      <c r="D73" s="140"/>
      <c r="E73" s="140"/>
      <c r="F73" s="142"/>
      <c r="G73" s="141"/>
      <c r="H73" s="140"/>
      <c r="I73" s="28" t="str">
        <f t="shared" si="2"/>
        <v xml:space="preserve"> </v>
      </c>
      <c r="J73" s="28" t="str">
        <f t="shared" si="3"/>
        <v xml:space="preserve">, </v>
      </c>
    </row>
    <row r="74" spans="1:10" x14ac:dyDescent="0.3">
      <c r="A74" s="29" t="s">
        <v>12</v>
      </c>
      <c r="B74" s="28" t="s">
        <v>361</v>
      </c>
      <c r="C74" s="29" t="s">
        <v>289</v>
      </c>
      <c r="D74" s="140"/>
      <c r="E74" s="140"/>
      <c r="F74" s="142"/>
      <c r="G74" s="141"/>
      <c r="H74" s="140"/>
      <c r="I74" s="28" t="str">
        <f t="shared" si="2"/>
        <v xml:space="preserve"> </v>
      </c>
      <c r="J74" s="28" t="str">
        <f t="shared" si="3"/>
        <v xml:space="preserve">, </v>
      </c>
    </row>
    <row r="75" spans="1:10" x14ac:dyDescent="0.3">
      <c r="A75" s="29" t="s">
        <v>13</v>
      </c>
      <c r="B75" s="28" t="s">
        <v>362</v>
      </c>
      <c r="C75" s="29" t="s">
        <v>33</v>
      </c>
      <c r="D75" s="140"/>
      <c r="E75" s="140"/>
      <c r="F75" s="142"/>
      <c r="G75" s="141"/>
      <c r="H75" s="140"/>
      <c r="I75" s="28" t="str">
        <f t="shared" si="2"/>
        <v xml:space="preserve"> </v>
      </c>
      <c r="J75" s="28" t="str">
        <f t="shared" si="3"/>
        <v xml:space="preserve">, </v>
      </c>
    </row>
    <row r="76" spans="1:10" x14ac:dyDescent="0.3">
      <c r="A76" s="29" t="s">
        <v>13</v>
      </c>
      <c r="B76" s="28" t="s">
        <v>363</v>
      </c>
      <c r="C76" s="29" t="s">
        <v>35</v>
      </c>
      <c r="D76" s="140"/>
      <c r="E76" s="140"/>
      <c r="F76" s="142"/>
      <c r="G76" s="141"/>
      <c r="H76" s="140"/>
      <c r="I76" s="28" t="str">
        <f t="shared" si="2"/>
        <v xml:space="preserve"> </v>
      </c>
      <c r="J76" s="28" t="str">
        <f t="shared" si="3"/>
        <v xml:space="preserve">, </v>
      </c>
    </row>
    <row r="77" spans="1:10" x14ac:dyDescent="0.3">
      <c r="A77" s="29" t="s">
        <v>13</v>
      </c>
      <c r="B77" s="28" t="s">
        <v>364</v>
      </c>
      <c r="C77" s="29" t="s">
        <v>37</v>
      </c>
      <c r="D77" s="140"/>
      <c r="E77" s="140"/>
      <c r="F77" s="142"/>
      <c r="G77" s="141"/>
      <c r="H77" s="140"/>
      <c r="I77" s="28" t="str">
        <f t="shared" si="2"/>
        <v xml:space="preserve"> </v>
      </c>
      <c r="J77" s="28" t="str">
        <f t="shared" si="3"/>
        <v xml:space="preserve">, </v>
      </c>
    </row>
    <row r="78" spans="1:10" x14ac:dyDescent="0.3">
      <c r="A78" s="29" t="s">
        <v>13</v>
      </c>
      <c r="B78" s="28" t="s">
        <v>365</v>
      </c>
      <c r="C78" s="29" t="s">
        <v>39</v>
      </c>
      <c r="D78" s="140"/>
      <c r="E78" s="140"/>
      <c r="F78" s="142"/>
      <c r="G78" s="141"/>
      <c r="H78" s="140"/>
      <c r="I78" s="28" t="str">
        <f t="shared" si="2"/>
        <v xml:space="preserve"> </v>
      </c>
      <c r="J78" s="28" t="str">
        <f t="shared" si="3"/>
        <v xml:space="preserve">, </v>
      </c>
    </row>
    <row r="79" spans="1:10" x14ac:dyDescent="0.3">
      <c r="A79" s="29" t="s">
        <v>13</v>
      </c>
      <c r="B79" s="28" t="s">
        <v>366</v>
      </c>
      <c r="C79" s="29" t="s">
        <v>41</v>
      </c>
      <c r="D79" s="140"/>
      <c r="E79" s="140"/>
      <c r="F79" s="142"/>
      <c r="G79" s="141"/>
      <c r="H79" s="140"/>
      <c r="I79" s="28" t="str">
        <f t="shared" si="2"/>
        <v xml:space="preserve"> </v>
      </c>
      <c r="J79" s="28" t="str">
        <f t="shared" si="3"/>
        <v xml:space="preserve">, </v>
      </c>
    </row>
    <row r="80" spans="1:10" x14ac:dyDescent="0.3">
      <c r="A80" s="29" t="s">
        <v>13</v>
      </c>
      <c r="B80" s="28" t="s">
        <v>367</v>
      </c>
      <c r="C80" s="29" t="s">
        <v>43</v>
      </c>
      <c r="D80" s="140"/>
      <c r="E80" s="140"/>
      <c r="F80" s="142"/>
      <c r="G80" s="141"/>
      <c r="H80" s="140"/>
      <c r="I80" s="28" t="str">
        <f t="shared" si="2"/>
        <v xml:space="preserve"> </v>
      </c>
      <c r="J80" s="28" t="str">
        <f t="shared" si="3"/>
        <v xml:space="preserve">, </v>
      </c>
    </row>
    <row r="81" spans="1:10" x14ac:dyDescent="0.3">
      <c r="A81" s="29" t="s">
        <v>13</v>
      </c>
      <c r="B81" s="28" t="s">
        <v>368</v>
      </c>
      <c r="C81" s="29" t="s">
        <v>289</v>
      </c>
      <c r="D81" s="140"/>
      <c r="E81" s="140"/>
      <c r="F81" s="142"/>
      <c r="G81" s="141"/>
      <c r="H81" s="140"/>
      <c r="I81" s="28" t="str">
        <f t="shared" si="2"/>
        <v xml:space="preserve"> </v>
      </c>
      <c r="J81" s="28" t="str">
        <f t="shared" si="3"/>
        <v xml:space="preserve">, </v>
      </c>
    </row>
    <row r="82" spans="1:10" x14ac:dyDescent="0.3">
      <c r="A82" s="29" t="s">
        <v>13</v>
      </c>
      <c r="B82" s="28" t="s">
        <v>369</v>
      </c>
      <c r="C82" s="29" t="s">
        <v>289</v>
      </c>
      <c r="D82" s="140"/>
      <c r="E82" s="140"/>
      <c r="F82" s="142"/>
      <c r="G82" s="141"/>
      <c r="H82" s="140"/>
      <c r="I82" s="28" t="str">
        <f t="shared" si="2"/>
        <v xml:space="preserve"> </v>
      </c>
      <c r="J82" s="28" t="str">
        <f t="shared" si="3"/>
        <v xml:space="preserve">, </v>
      </c>
    </row>
    <row r="83" spans="1:10" x14ac:dyDescent="0.3">
      <c r="A83" s="29" t="s">
        <v>13</v>
      </c>
      <c r="B83" s="28" t="s">
        <v>370</v>
      </c>
      <c r="C83" s="29" t="s">
        <v>289</v>
      </c>
      <c r="D83" s="140"/>
      <c r="E83" s="140"/>
      <c r="F83" s="142"/>
      <c r="G83" s="141"/>
      <c r="H83" s="140"/>
      <c r="I83" s="28" t="str">
        <f t="shared" si="2"/>
        <v xml:space="preserve"> </v>
      </c>
      <c r="J83" s="28" t="str">
        <f t="shared" si="3"/>
        <v xml:space="preserve">, </v>
      </c>
    </row>
    <row r="84" spans="1:10" x14ac:dyDescent="0.3">
      <c r="A84" s="29" t="s">
        <v>13</v>
      </c>
      <c r="B84" s="28" t="s">
        <v>371</v>
      </c>
      <c r="C84" s="29" t="s">
        <v>289</v>
      </c>
      <c r="D84" s="140"/>
      <c r="E84" s="140"/>
      <c r="F84" s="142"/>
      <c r="G84" s="141"/>
      <c r="H84" s="140"/>
      <c r="I84" s="28" t="str">
        <f t="shared" si="2"/>
        <v xml:space="preserve"> </v>
      </c>
      <c r="J84" s="28" t="str">
        <f t="shared" si="3"/>
        <v xml:space="preserve">, </v>
      </c>
    </row>
    <row r="85" spans="1:10" x14ac:dyDescent="0.3">
      <c r="A85" s="29" t="s">
        <v>13</v>
      </c>
      <c r="B85" s="28" t="s">
        <v>372</v>
      </c>
      <c r="C85" s="29" t="s">
        <v>289</v>
      </c>
      <c r="D85" s="140"/>
      <c r="E85" s="140"/>
      <c r="F85" s="142"/>
      <c r="G85" s="141"/>
      <c r="H85" s="140"/>
      <c r="I85" s="28" t="str">
        <f t="shared" si="2"/>
        <v xml:space="preserve"> </v>
      </c>
      <c r="J85" s="28" t="str">
        <f t="shared" si="3"/>
        <v xml:space="preserve">, </v>
      </c>
    </row>
    <row r="86" spans="1:10" x14ac:dyDescent="0.3">
      <c r="A86" s="29" t="s">
        <v>13</v>
      </c>
      <c r="B86" s="28" t="s">
        <v>373</v>
      </c>
      <c r="C86" s="29" t="s">
        <v>289</v>
      </c>
      <c r="D86" s="140"/>
      <c r="E86" s="140"/>
      <c r="F86" s="142"/>
      <c r="G86" s="141"/>
      <c r="H86" s="140"/>
      <c r="I86" s="28" t="str">
        <f t="shared" si="2"/>
        <v xml:space="preserve"> </v>
      </c>
      <c r="J86" s="28" t="str">
        <f t="shared" si="3"/>
        <v xml:space="preserve">, </v>
      </c>
    </row>
    <row r="87" spans="1:10" x14ac:dyDescent="0.3">
      <c r="A87" s="29" t="s">
        <v>14</v>
      </c>
      <c r="B87" s="28" t="s">
        <v>374</v>
      </c>
      <c r="C87" s="29" t="s">
        <v>33</v>
      </c>
      <c r="D87" s="140"/>
      <c r="E87" s="140"/>
      <c r="F87" s="142"/>
      <c r="G87" s="141"/>
      <c r="H87" s="140"/>
      <c r="I87" s="28" t="str">
        <f t="shared" si="2"/>
        <v xml:space="preserve"> </v>
      </c>
      <c r="J87" s="28" t="str">
        <f t="shared" si="3"/>
        <v xml:space="preserve">, </v>
      </c>
    </row>
    <row r="88" spans="1:10" x14ac:dyDescent="0.3">
      <c r="A88" s="29" t="s">
        <v>14</v>
      </c>
      <c r="B88" s="28" t="s">
        <v>375</v>
      </c>
      <c r="C88" s="29" t="s">
        <v>35</v>
      </c>
      <c r="D88" s="140"/>
      <c r="E88" s="140"/>
      <c r="F88" s="142"/>
      <c r="G88" s="141"/>
      <c r="H88" s="140"/>
      <c r="I88" s="28" t="str">
        <f t="shared" si="2"/>
        <v xml:space="preserve"> </v>
      </c>
      <c r="J88" s="28" t="str">
        <f t="shared" si="3"/>
        <v xml:space="preserve">, </v>
      </c>
    </row>
    <row r="89" spans="1:10" x14ac:dyDescent="0.3">
      <c r="A89" s="29" t="s">
        <v>14</v>
      </c>
      <c r="B89" s="28" t="s">
        <v>376</v>
      </c>
      <c r="C89" s="29" t="s">
        <v>37</v>
      </c>
      <c r="D89" s="140"/>
      <c r="E89" s="140"/>
      <c r="F89" s="142"/>
      <c r="G89" s="141"/>
      <c r="H89" s="140"/>
      <c r="I89" s="28" t="str">
        <f t="shared" si="2"/>
        <v xml:space="preserve"> </v>
      </c>
      <c r="J89" s="28" t="str">
        <f t="shared" si="3"/>
        <v xml:space="preserve">, </v>
      </c>
    </row>
    <row r="90" spans="1:10" x14ac:dyDescent="0.3">
      <c r="A90" s="29" t="s">
        <v>14</v>
      </c>
      <c r="B90" s="28" t="s">
        <v>377</v>
      </c>
      <c r="C90" s="29" t="s">
        <v>39</v>
      </c>
      <c r="D90" s="140"/>
      <c r="E90" s="140"/>
      <c r="F90" s="142"/>
      <c r="G90" s="141"/>
      <c r="H90" s="140"/>
      <c r="I90" s="28" t="str">
        <f t="shared" si="2"/>
        <v xml:space="preserve"> </v>
      </c>
      <c r="J90" s="28" t="str">
        <f t="shared" si="3"/>
        <v xml:space="preserve">, </v>
      </c>
    </row>
    <row r="91" spans="1:10" x14ac:dyDescent="0.3">
      <c r="A91" s="29" t="s">
        <v>14</v>
      </c>
      <c r="B91" s="28" t="s">
        <v>378</v>
      </c>
      <c r="C91" s="29" t="s">
        <v>41</v>
      </c>
      <c r="D91" s="140"/>
      <c r="E91" s="140"/>
      <c r="F91" s="142"/>
      <c r="G91" s="141"/>
      <c r="H91" s="140"/>
      <c r="I91" s="28" t="str">
        <f t="shared" si="2"/>
        <v xml:space="preserve"> </v>
      </c>
      <c r="J91" s="28" t="str">
        <f t="shared" si="3"/>
        <v xml:space="preserve">, </v>
      </c>
    </row>
    <row r="92" spans="1:10" x14ac:dyDescent="0.3">
      <c r="A92" s="29" t="s">
        <v>14</v>
      </c>
      <c r="B92" s="28" t="s">
        <v>379</v>
      </c>
      <c r="C92" s="29" t="s">
        <v>43</v>
      </c>
      <c r="D92" s="140"/>
      <c r="E92" s="140"/>
      <c r="F92" s="142"/>
      <c r="G92" s="141"/>
      <c r="H92" s="140"/>
      <c r="I92" s="28" t="str">
        <f t="shared" si="2"/>
        <v xml:space="preserve"> </v>
      </c>
      <c r="J92" s="28" t="str">
        <f t="shared" si="3"/>
        <v xml:space="preserve">, </v>
      </c>
    </row>
    <row r="93" spans="1:10" x14ac:dyDescent="0.3">
      <c r="A93" s="29" t="s">
        <v>14</v>
      </c>
      <c r="B93" s="28" t="s">
        <v>380</v>
      </c>
      <c r="C93" s="29" t="s">
        <v>289</v>
      </c>
      <c r="D93" s="140"/>
      <c r="E93" s="140"/>
      <c r="F93" s="142"/>
      <c r="G93" s="141"/>
      <c r="H93" s="140"/>
      <c r="I93" s="28" t="str">
        <f t="shared" si="2"/>
        <v xml:space="preserve"> </v>
      </c>
      <c r="J93" s="28" t="str">
        <f t="shared" si="3"/>
        <v xml:space="preserve">, </v>
      </c>
    </row>
    <row r="94" spans="1:10" x14ac:dyDescent="0.3">
      <c r="A94" s="29" t="s">
        <v>14</v>
      </c>
      <c r="B94" s="28" t="s">
        <v>381</v>
      </c>
      <c r="C94" s="29" t="s">
        <v>289</v>
      </c>
      <c r="D94" s="140"/>
      <c r="E94" s="140"/>
      <c r="F94" s="142"/>
      <c r="G94" s="141"/>
      <c r="H94" s="140"/>
      <c r="I94" s="28" t="str">
        <f t="shared" si="2"/>
        <v xml:space="preserve"> </v>
      </c>
      <c r="J94" s="28" t="str">
        <f t="shared" si="3"/>
        <v xml:space="preserve">, </v>
      </c>
    </row>
    <row r="95" spans="1:10" x14ac:dyDescent="0.3">
      <c r="A95" s="29" t="s">
        <v>14</v>
      </c>
      <c r="B95" s="28" t="s">
        <v>382</v>
      </c>
      <c r="C95" s="29" t="s">
        <v>289</v>
      </c>
      <c r="D95" s="140"/>
      <c r="E95" s="140"/>
      <c r="F95" s="142"/>
      <c r="G95" s="141"/>
      <c r="H95" s="140"/>
      <c r="I95" s="28" t="str">
        <f t="shared" si="2"/>
        <v xml:space="preserve"> </v>
      </c>
      <c r="J95" s="28" t="str">
        <f t="shared" si="3"/>
        <v xml:space="preserve">, </v>
      </c>
    </row>
    <row r="96" spans="1:10" x14ac:dyDescent="0.3">
      <c r="A96" s="29" t="s">
        <v>14</v>
      </c>
      <c r="B96" s="28" t="s">
        <v>383</v>
      </c>
      <c r="C96" s="29" t="s">
        <v>289</v>
      </c>
      <c r="D96" s="140"/>
      <c r="E96" s="140"/>
      <c r="F96" s="142"/>
      <c r="G96" s="141"/>
      <c r="H96" s="140"/>
      <c r="I96" s="28" t="str">
        <f t="shared" si="2"/>
        <v xml:space="preserve"> </v>
      </c>
      <c r="J96" s="28" t="str">
        <f t="shared" si="3"/>
        <v xml:space="preserve">, </v>
      </c>
    </row>
    <row r="97" spans="1:10" x14ac:dyDescent="0.3">
      <c r="A97" s="29" t="s">
        <v>14</v>
      </c>
      <c r="B97" s="28" t="s">
        <v>384</v>
      </c>
      <c r="C97" s="29" t="s">
        <v>289</v>
      </c>
      <c r="D97" s="140"/>
      <c r="E97" s="140"/>
      <c r="F97" s="142"/>
      <c r="G97" s="141"/>
      <c r="H97" s="140"/>
      <c r="I97" s="28" t="str">
        <f t="shared" si="2"/>
        <v xml:space="preserve"> </v>
      </c>
      <c r="J97" s="28" t="str">
        <f t="shared" si="3"/>
        <v xml:space="preserve">, </v>
      </c>
    </row>
    <row r="98" spans="1:10" x14ac:dyDescent="0.3">
      <c r="A98" s="29" t="s">
        <v>14</v>
      </c>
      <c r="B98" s="28" t="s">
        <v>385</v>
      </c>
      <c r="C98" s="29" t="s">
        <v>289</v>
      </c>
      <c r="D98" s="140"/>
      <c r="E98" s="140"/>
      <c r="F98" s="142"/>
      <c r="G98" s="141"/>
      <c r="H98" s="140"/>
      <c r="I98" s="28" t="str">
        <f t="shared" si="2"/>
        <v xml:space="preserve"> </v>
      </c>
      <c r="J98" s="28" t="str">
        <f t="shared" si="3"/>
        <v xml:space="preserve">, </v>
      </c>
    </row>
    <row r="99" spans="1:10" x14ac:dyDescent="0.3">
      <c r="A99" s="29" t="s">
        <v>15</v>
      </c>
      <c r="B99" s="28" t="s">
        <v>386</v>
      </c>
      <c r="C99" s="29" t="s">
        <v>33</v>
      </c>
      <c r="D99" s="140"/>
      <c r="E99" s="140"/>
      <c r="F99" s="142"/>
      <c r="G99" s="141"/>
      <c r="H99" s="140"/>
      <c r="I99" s="28" t="str">
        <f t="shared" si="2"/>
        <v xml:space="preserve"> </v>
      </c>
      <c r="J99" s="28" t="str">
        <f t="shared" si="3"/>
        <v xml:space="preserve">, </v>
      </c>
    </row>
    <row r="100" spans="1:10" x14ac:dyDescent="0.3">
      <c r="A100" s="29" t="s">
        <v>15</v>
      </c>
      <c r="B100" s="28" t="s">
        <v>387</v>
      </c>
      <c r="C100" s="29" t="s">
        <v>35</v>
      </c>
      <c r="D100" s="140"/>
      <c r="E100" s="140"/>
      <c r="F100" s="142"/>
      <c r="G100" s="141"/>
      <c r="H100" s="140"/>
      <c r="I100" s="28" t="str">
        <f t="shared" ref="I100:I147" si="4">D100&amp;" "&amp;E100</f>
        <v xml:space="preserve"> </v>
      </c>
      <c r="J100" s="28" t="str">
        <f t="shared" ref="J100:J147" si="5">E100&amp;", "&amp;D100</f>
        <v xml:space="preserve">, </v>
      </c>
    </row>
    <row r="101" spans="1:10" x14ac:dyDescent="0.3">
      <c r="A101" s="29" t="s">
        <v>15</v>
      </c>
      <c r="B101" s="28" t="s">
        <v>388</v>
      </c>
      <c r="C101" s="29" t="s">
        <v>37</v>
      </c>
      <c r="D101" s="140"/>
      <c r="E101" s="140"/>
      <c r="F101" s="142"/>
      <c r="G101" s="141"/>
      <c r="H101" s="140"/>
      <c r="I101" s="28" t="str">
        <f t="shared" si="4"/>
        <v xml:space="preserve"> </v>
      </c>
      <c r="J101" s="28" t="str">
        <f t="shared" si="5"/>
        <v xml:space="preserve">, </v>
      </c>
    </row>
    <row r="102" spans="1:10" x14ac:dyDescent="0.3">
      <c r="A102" s="29" t="s">
        <v>15</v>
      </c>
      <c r="B102" s="28" t="s">
        <v>389</v>
      </c>
      <c r="C102" s="29" t="s">
        <v>39</v>
      </c>
      <c r="D102" s="140"/>
      <c r="E102" s="140"/>
      <c r="F102" s="142"/>
      <c r="G102" s="141"/>
      <c r="H102" s="140"/>
      <c r="I102" s="28" t="str">
        <f t="shared" si="4"/>
        <v xml:space="preserve"> </v>
      </c>
      <c r="J102" s="28" t="str">
        <f t="shared" si="5"/>
        <v xml:space="preserve">, </v>
      </c>
    </row>
    <row r="103" spans="1:10" x14ac:dyDescent="0.3">
      <c r="A103" s="29" t="s">
        <v>15</v>
      </c>
      <c r="B103" s="28" t="s">
        <v>390</v>
      </c>
      <c r="C103" s="29" t="s">
        <v>41</v>
      </c>
      <c r="D103" s="140"/>
      <c r="E103" s="140"/>
      <c r="F103" s="142"/>
      <c r="G103" s="141"/>
      <c r="H103" s="140"/>
      <c r="I103" s="28" t="str">
        <f t="shared" si="4"/>
        <v xml:space="preserve"> </v>
      </c>
      <c r="J103" s="28" t="str">
        <f t="shared" si="5"/>
        <v xml:space="preserve">, </v>
      </c>
    </row>
    <row r="104" spans="1:10" x14ac:dyDescent="0.3">
      <c r="A104" s="29" t="s">
        <v>15</v>
      </c>
      <c r="B104" s="28" t="s">
        <v>391</v>
      </c>
      <c r="C104" s="29" t="s">
        <v>43</v>
      </c>
      <c r="D104" s="140"/>
      <c r="E104" s="140"/>
      <c r="F104" s="142"/>
      <c r="G104" s="141"/>
      <c r="H104" s="140"/>
      <c r="I104" s="28" t="str">
        <f t="shared" si="4"/>
        <v xml:space="preserve"> </v>
      </c>
      <c r="J104" s="28" t="str">
        <f t="shared" si="5"/>
        <v xml:space="preserve">, </v>
      </c>
    </row>
    <row r="105" spans="1:10" x14ac:dyDescent="0.3">
      <c r="A105" s="29" t="s">
        <v>15</v>
      </c>
      <c r="B105" s="28" t="s">
        <v>392</v>
      </c>
      <c r="C105" s="29" t="s">
        <v>289</v>
      </c>
      <c r="D105" s="140"/>
      <c r="E105" s="140"/>
      <c r="F105" s="142"/>
      <c r="G105" s="141"/>
      <c r="H105" s="140"/>
      <c r="I105" s="28" t="str">
        <f t="shared" si="4"/>
        <v xml:space="preserve"> </v>
      </c>
      <c r="J105" s="28" t="str">
        <f t="shared" si="5"/>
        <v xml:space="preserve">, </v>
      </c>
    </row>
    <row r="106" spans="1:10" x14ac:dyDescent="0.3">
      <c r="A106" s="29" t="s">
        <v>15</v>
      </c>
      <c r="B106" s="28" t="s">
        <v>393</v>
      </c>
      <c r="C106" s="29" t="s">
        <v>289</v>
      </c>
      <c r="D106" s="140"/>
      <c r="E106" s="140"/>
      <c r="F106" s="142"/>
      <c r="G106" s="141"/>
      <c r="H106" s="140"/>
      <c r="I106" s="28" t="str">
        <f t="shared" si="4"/>
        <v xml:space="preserve"> </v>
      </c>
      <c r="J106" s="28" t="str">
        <f t="shared" si="5"/>
        <v xml:space="preserve">, </v>
      </c>
    </row>
    <row r="107" spans="1:10" x14ac:dyDescent="0.3">
      <c r="A107" s="29" t="s">
        <v>15</v>
      </c>
      <c r="B107" s="28" t="s">
        <v>394</v>
      </c>
      <c r="C107" s="29" t="s">
        <v>289</v>
      </c>
      <c r="D107" s="140"/>
      <c r="E107" s="140"/>
      <c r="F107" s="142"/>
      <c r="G107" s="141"/>
      <c r="H107" s="140"/>
      <c r="I107" s="28" t="str">
        <f t="shared" si="4"/>
        <v xml:space="preserve"> </v>
      </c>
      <c r="J107" s="28" t="str">
        <f t="shared" si="5"/>
        <v xml:space="preserve">, </v>
      </c>
    </row>
    <row r="108" spans="1:10" x14ac:dyDescent="0.3">
      <c r="A108" s="29" t="s">
        <v>15</v>
      </c>
      <c r="B108" s="28" t="s">
        <v>395</v>
      </c>
      <c r="C108" s="29" t="s">
        <v>289</v>
      </c>
      <c r="D108" s="140"/>
      <c r="E108" s="140"/>
      <c r="F108" s="142"/>
      <c r="G108" s="141"/>
      <c r="H108" s="140"/>
      <c r="I108" s="28" t="str">
        <f t="shared" si="4"/>
        <v xml:space="preserve"> </v>
      </c>
      <c r="J108" s="28" t="str">
        <f t="shared" si="5"/>
        <v xml:space="preserve">, </v>
      </c>
    </row>
    <row r="109" spans="1:10" x14ac:dyDescent="0.3">
      <c r="A109" s="29" t="s">
        <v>15</v>
      </c>
      <c r="B109" s="28" t="s">
        <v>396</v>
      </c>
      <c r="C109" s="29" t="s">
        <v>289</v>
      </c>
      <c r="D109" s="140"/>
      <c r="E109" s="140"/>
      <c r="F109" s="142"/>
      <c r="G109" s="141"/>
      <c r="H109" s="140"/>
      <c r="I109" s="28" t="str">
        <f t="shared" si="4"/>
        <v xml:space="preserve"> </v>
      </c>
      <c r="J109" s="28" t="str">
        <f t="shared" si="5"/>
        <v xml:space="preserve">, </v>
      </c>
    </row>
    <row r="110" spans="1:10" x14ac:dyDescent="0.3">
      <c r="A110" s="29" t="s">
        <v>15</v>
      </c>
      <c r="B110" s="28" t="s">
        <v>397</v>
      </c>
      <c r="C110" s="29" t="s">
        <v>289</v>
      </c>
      <c r="D110" s="140"/>
      <c r="E110" s="140"/>
      <c r="F110" s="142"/>
      <c r="G110" s="141"/>
      <c r="H110" s="140"/>
      <c r="I110" s="28" t="str">
        <f t="shared" si="4"/>
        <v xml:space="preserve"> </v>
      </c>
      <c r="J110" s="28" t="str">
        <f t="shared" si="5"/>
        <v xml:space="preserve">, </v>
      </c>
    </row>
    <row r="111" spans="1:10" x14ac:dyDescent="0.3">
      <c r="A111" s="29" t="s">
        <v>16</v>
      </c>
      <c r="B111" s="28" t="s">
        <v>398</v>
      </c>
      <c r="C111" s="29" t="s">
        <v>33</v>
      </c>
      <c r="D111" s="140"/>
      <c r="E111" s="140"/>
      <c r="F111" s="142"/>
      <c r="G111" s="141"/>
      <c r="H111" s="140"/>
      <c r="I111" s="28" t="str">
        <f t="shared" si="4"/>
        <v xml:space="preserve"> </v>
      </c>
      <c r="J111" s="28" t="str">
        <f t="shared" si="5"/>
        <v xml:space="preserve">, </v>
      </c>
    </row>
    <row r="112" spans="1:10" x14ac:dyDescent="0.3">
      <c r="A112" s="29" t="s">
        <v>16</v>
      </c>
      <c r="B112" s="28" t="s">
        <v>399</v>
      </c>
      <c r="C112" s="29" t="s">
        <v>35</v>
      </c>
      <c r="D112" s="140"/>
      <c r="E112" s="140"/>
      <c r="F112" s="142"/>
      <c r="G112" s="141"/>
      <c r="H112" s="140"/>
      <c r="I112" s="28" t="str">
        <f t="shared" si="4"/>
        <v xml:space="preserve"> </v>
      </c>
      <c r="J112" s="28" t="str">
        <f t="shared" si="5"/>
        <v xml:space="preserve">, </v>
      </c>
    </row>
    <row r="113" spans="1:10" x14ac:dyDescent="0.3">
      <c r="A113" s="29" t="s">
        <v>16</v>
      </c>
      <c r="B113" s="28" t="s">
        <v>400</v>
      </c>
      <c r="C113" s="29" t="s">
        <v>37</v>
      </c>
      <c r="D113" s="140"/>
      <c r="E113" s="140"/>
      <c r="F113" s="142"/>
      <c r="G113" s="141"/>
      <c r="H113" s="140"/>
      <c r="I113" s="28" t="str">
        <f t="shared" si="4"/>
        <v xml:space="preserve"> </v>
      </c>
      <c r="J113" s="28" t="str">
        <f t="shared" si="5"/>
        <v xml:space="preserve">, </v>
      </c>
    </row>
    <row r="114" spans="1:10" x14ac:dyDescent="0.3">
      <c r="A114" s="29" t="s">
        <v>16</v>
      </c>
      <c r="B114" s="28" t="s">
        <v>401</v>
      </c>
      <c r="C114" s="29" t="s">
        <v>39</v>
      </c>
      <c r="D114" s="140"/>
      <c r="E114" s="140"/>
      <c r="F114" s="142"/>
      <c r="G114" s="141"/>
      <c r="H114" s="140"/>
      <c r="I114" s="28" t="str">
        <f t="shared" si="4"/>
        <v xml:space="preserve"> </v>
      </c>
      <c r="J114" s="28" t="str">
        <f t="shared" si="5"/>
        <v xml:space="preserve">, </v>
      </c>
    </row>
    <row r="115" spans="1:10" x14ac:dyDescent="0.3">
      <c r="A115" s="29" t="s">
        <v>16</v>
      </c>
      <c r="B115" s="28" t="s">
        <v>402</v>
      </c>
      <c r="C115" s="29" t="s">
        <v>41</v>
      </c>
      <c r="D115" s="140"/>
      <c r="E115" s="140"/>
      <c r="F115" s="142"/>
      <c r="G115" s="141"/>
      <c r="H115" s="140"/>
      <c r="I115" s="28" t="str">
        <f t="shared" si="4"/>
        <v xml:space="preserve"> </v>
      </c>
      <c r="J115" s="28" t="str">
        <f t="shared" si="5"/>
        <v xml:space="preserve">, </v>
      </c>
    </row>
    <row r="116" spans="1:10" x14ac:dyDescent="0.3">
      <c r="A116" s="29" t="s">
        <v>16</v>
      </c>
      <c r="B116" s="28" t="s">
        <v>403</v>
      </c>
      <c r="C116" s="29" t="s">
        <v>43</v>
      </c>
      <c r="D116" s="140"/>
      <c r="E116" s="140"/>
      <c r="F116" s="142"/>
      <c r="G116" s="141"/>
      <c r="H116" s="140"/>
      <c r="I116" s="28" t="str">
        <f t="shared" si="4"/>
        <v xml:space="preserve"> </v>
      </c>
      <c r="J116" s="28" t="str">
        <f t="shared" si="5"/>
        <v xml:space="preserve">, </v>
      </c>
    </row>
    <row r="117" spans="1:10" x14ac:dyDescent="0.3">
      <c r="A117" s="29" t="s">
        <v>16</v>
      </c>
      <c r="B117" s="28" t="s">
        <v>404</v>
      </c>
      <c r="C117" s="29" t="s">
        <v>289</v>
      </c>
      <c r="D117" s="140"/>
      <c r="E117" s="140"/>
      <c r="F117" s="142"/>
      <c r="G117" s="141"/>
      <c r="H117" s="140"/>
      <c r="I117" s="28" t="str">
        <f t="shared" si="4"/>
        <v xml:space="preserve"> </v>
      </c>
      <c r="J117" s="28" t="str">
        <f t="shared" si="5"/>
        <v xml:space="preserve">, </v>
      </c>
    </row>
    <row r="118" spans="1:10" x14ac:dyDescent="0.3">
      <c r="A118" s="29" t="s">
        <v>16</v>
      </c>
      <c r="B118" s="28" t="s">
        <v>405</v>
      </c>
      <c r="C118" s="29" t="s">
        <v>289</v>
      </c>
      <c r="D118" s="140"/>
      <c r="E118" s="140"/>
      <c r="F118" s="142"/>
      <c r="G118" s="141"/>
      <c r="H118" s="140"/>
      <c r="I118" s="28" t="str">
        <f t="shared" si="4"/>
        <v xml:space="preserve"> </v>
      </c>
      <c r="J118" s="28" t="str">
        <f t="shared" si="5"/>
        <v xml:space="preserve">, </v>
      </c>
    </row>
    <row r="119" spans="1:10" x14ac:dyDescent="0.3">
      <c r="A119" s="29" t="s">
        <v>16</v>
      </c>
      <c r="B119" s="28" t="s">
        <v>406</v>
      </c>
      <c r="C119" s="29" t="s">
        <v>289</v>
      </c>
      <c r="D119" s="140"/>
      <c r="E119" s="140"/>
      <c r="F119" s="142"/>
      <c r="G119" s="141"/>
      <c r="H119" s="140"/>
      <c r="I119" s="28" t="str">
        <f t="shared" si="4"/>
        <v xml:space="preserve"> </v>
      </c>
      <c r="J119" s="28" t="str">
        <f t="shared" si="5"/>
        <v xml:space="preserve">, </v>
      </c>
    </row>
    <row r="120" spans="1:10" x14ac:dyDescent="0.3">
      <c r="A120" s="29" t="s">
        <v>16</v>
      </c>
      <c r="B120" s="28" t="s">
        <v>407</v>
      </c>
      <c r="C120" s="29" t="s">
        <v>289</v>
      </c>
      <c r="D120" s="140"/>
      <c r="E120" s="140"/>
      <c r="F120" s="142"/>
      <c r="G120" s="141"/>
      <c r="H120" s="140"/>
      <c r="I120" s="28" t="str">
        <f t="shared" si="4"/>
        <v xml:space="preserve"> </v>
      </c>
      <c r="J120" s="28" t="str">
        <f t="shared" si="5"/>
        <v xml:space="preserve">, </v>
      </c>
    </row>
    <row r="121" spans="1:10" x14ac:dyDescent="0.3">
      <c r="A121" s="29" t="s">
        <v>16</v>
      </c>
      <c r="B121" s="28" t="s">
        <v>408</v>
      </c>
      <c r="C121" s="29" t="s">
        <v>289</v>
      </c>
      <c r="D121" s="140"/>
      <c r="E121" s="140"/>
      <c r="F121" s="142"/>
      <c r="G121" s="141"/>
      <c r="H121" s="140"/>
      <c r="I121" s="28" t="str">
        <f t="shared" si="4"/>
        <v xml:space="preserve"> </v>
      </c>
      <c r="J121" s="28" t="str">
        <f t="shared" si="5"/>
        <v xml:space="preserve">, </v>
      </c>
    </row>
    <row r="122" spans="1:10" x14ac:dyDescent="0.3">
      <c r="A122" s="29" t="s">
        <v>16</v>
      </c>
      <c r="B122" s="28" t="s">
        <v>409</v>
      </c>
      <c r="C122" s="29" t="s">
        <v>289</v>
      </c>
      <c r="D122" s="140"/>
      <c r="E122" s="140"/>
      <c r="F122" s="142"/>
      <c r="G122" s="141"/>
      <c r="H122" s="140"/>
      <c r="I122" s="28" t="str">
        <f t="shared" si="4"/>
        <v xml:space="preserve"> </v>
      </c>
      <c r="J122" s="28" t="str">
        <f t="shared" si="5"/>
        <v xml:space="preserve">, </v>
      </c>
    </row>
    <row r="123" spans="1:10" x14ac:dyDescent="0.3">
      <c r="A123" s="29" t="s">
        <v>17</v>
      </c>
      <c r="B123" s="28" t="s">
        <v>410</v>
      </c>
      <c r="C123" s="29" t="s">
        <v>33</v>
      </c>
      <c r="D123" s="140"/>
      <c r="E123" s="140"/>
      <c r="F123" s="142"/>
      <c r="G123" s="141"/>
      <c r="H123" s="140"/>
      <c r="I123" s="28" t="str">
        <f t="shared" si="4"/>
        <v xml:space="preserve"> </v>
      </c>
      <c r="J123" s="28" t="str">
        <f t="shared" si="5"/>
        <v xml:space="preserve">, </v>
      </c>
    </row>
    <row r="124" spans="1:10" x14ac:dyDescent="0.3">
      <c r="A124" s="29" t="s">
        <v>17</v>
      </c>
      <c r="B124" s="28" t="s">
        <v>411</v>
      </c>
      <c r="C124" s="29" t="s">
        <v>35</v>
      </c>
      <c r="D124" s="140"/>
      <c r="E124" s="140"/>
      <c r="F124" s="142"/>
      <c r="G124" s="141"/>
      <c r="H124" s="140"/>
      <c r="I124" s="28" t="str">
        <f t="shared" si="4"/>
        <v xml:space="preserve"> </v>
      </c>
      <c r="J124" s="28" t="str">
        <f t="shared" si="5"/>
        <v xml:space="preserve">, </v>
      </c>
    </row>
    <row r="125" spans="1:10" x14ac:dyDescent="0.3">
      <c r="A125" s="29" t="s">
        <v>17</v>
      </c>
      <c r="B125" s="28" t="s">
        <v>412</v>
      </c>
      <c r="C125" s="29" t="s">
        <v>37</v>
      </c>
      <c r="D125" s="140"/>
      <c r="E125" s="140"/>
      <c r="F125" s="142"/>
      <c r="G125" s="141"/>
      <c r="H125" s="140"/>
      <c r="I125" s="28" t="str">
        <f t="shared" si="4"/>
        <v xml:space="preserve"> </v>
      </c>
      <c r="J125" s="28" t="str">
        <f t="shared" si="5"/>
        <v xml:space="preserve">, </v>
      </c>
    </row>
    <row r="126" spans="1:10" x14ac:dyDescent="0.3">
      <c r="A126" s="29" t="s">
        <v>17</v>
      </c>
      <c r="B126" s="28" t="s">
        <v>413</v>
      </c>
      <c r="C126" s="29" t="s">
        <v>39</v>
      </c>
      <c r="D126" s="140"/>
      <c r="E126" s="140"/>
      <c r="F126" s="142"/>
      <c r="G126" s="141"/>
      <c r="H126" s="140"/>
      <c r="I126" s="28" t="str">
        <f t="shared" si="4"/>
        <v xml:space="preserve"> </v>
      </c>
      <c r="J126" s="28" t="str">
        <f t="shared" si="5"/>
        <v xml:space="preserve">, </v>
      </c>
    </row>
    <row r="127" spans="1:10" x14ac:dyDescent="0.3">
      <c r="A127" s="29" t="s">
        <v>17</v>
      </c>
      <c r="B127" s="28" t="s">
        <v>414</v>
      </c>
      <c r="C127" s="29" t="s">
        <v>41</v>
      </c>
      <c r="D127" s="140"/>
      <c r="E127" s="140"/>
      <c r="F127" s="142"/>
      <c r="G127" s="141"/>
      <c r="H127" s="140"/>
      <c r="I127" s="28" t="str">
        <f t="shared" si="4"/>
        <v xml:space="preserve"> </v>
      </c>
      <c r="J127" s="28" t="str">
        <f t="shared" si="5"/>
        <v xml:space="preserve">, </v>
      </c>
    </row>
    <row r="128" spans="1:10" x14ac:dyDescent="0.3">
      <c r="A128" s="29" t="s">
        <v>17</v>
      </c>
      <c r="B128" s="28" t="s">
        <v>415</v>
      </c>
      <c r="C128" s="29" t="s">
        <v>43</v>
      </c>
      <c r="D128" s="140"/>
      <c r="E128" s="140"/>
      <c r="F128" s="142"/>
      <c r="G128" s="141"/>
      <c r="H128" s="140"/>
      <c r="I128" s="28" t="str">
        <f t="shared" si="4"/>
        <v xml:space="preserve"> </v>
      </c>
      <c r="J128" s="28" t="str">
        <f t="shared" si="5"/>
        <v xml:space="preserve">, </v>
      </c>
    </row>
    <row r="129" spans="1:10" x14ac:dyDescent="0.3">
      <c r="A129" s="29" t="s">
        <v>17</v>
      </c>
      <c r="B129" s="28" t="s">
        <v>416</v>
      </c>
      <c r="C129" s="29" t="s">
        <v>289</v>
      </c>
      <c r="D129" s="140"/>
      <c r="E129" s="140"/>
      <c r="F129" s="142"/>
      <c r="G129" s="141"/>
      <c r="H129" s="140"/>
      <c r="I129" s="28" t="str">
        <f t="shared" si="4"/>
        <v xml:space="preserve"> </v>
      </c>
      <c r="J129" s="28" t="str">
        <f t="shared" si="5"/>
        <v xml:space="preserve">, </v>
      </c>
    </row>
    <row r="130" spans="1:10" x14ac:dyDescent="0.3">
      <c r="A130" s="29" t="s">
        <v>17</v>
      </c>
      <c r="B130" s="28" t="s">
        <v>417</v>
      </c>
      <c r="C130" s="29" t="s">
        <v>289</v>
      </c>
      <c r="D130" s="140"/>
      <c r="E130" s="140"/>
      <c r="F130" s="142"/>
      <c r="G130" s="141"/>
      <c r="H130" s="140"/>
      <c r="I130" s="28" t="str">
        <f t="shared" si="4"/>
        <v xml:space="preserve"> </v>
      </c>
      <c r="J130" s="28" t="str">
        <f t="shared" si="5"/>
        <v xml:space="preserve">, </v>
      </c>
    </row>
    <row r="131" spans="1:10" x14ac:dyDescent="0.3">
      <c r="A131" s="29" t="s">
        <v>17</v>
      </c>
      <c r="B131" s="28" t="s">
        <v>418</v>
      </c>
      <c r="C131" s="29" t="s">
        <v>289</v>
      </c>
      <c r="D131" s="140"/>
      <c r="E131" s="140"/>
      <c r="F131" s="142"/>
      <c r="G131" s="141"/>
      <c r="H131" s="140"/>
      <c r="I131" s="28" t="str">
        <f t="shared" si="4"/>
        <v xml:space="preserve"> </v>
      </c>
      <c r="J131" s="28" t="str">
        <f t="shared" si="5"/>
        <v xml:space="preserve">, </v>
      </c>
    </row>
    <row r="132" spans="1:10" x14ac:dyDescent="0.3">
      <c r="A132" s="29" t="s">
        <v>17</v>
      </c>
      <c r="B132" s="28" t="s">
        <v>419</v>
      </c>
      <c r="C132" s="29" t="s">
        <v>289</v>
      </c>
      <c r="D132" s="140"/>
      <c r="E132" s="140"/>
      <c r="F132" s="142"/>
      <c r="G132" s="141"/>
      <c r="H132" s="140"/>
      <c r="I132" s="28" t="str">
        <f t="shared" si="4"/>
        <v xml:space="preserve"> </v>
      </c>
      <c r="J132" s="28" t="str">
        <f t="shared" si="5"/>
        <v xml:space="preserve">, </v>
      </c>
    </row>
    <row r="133" spans="1:10" x14ac:dyDescent="0.3">
      <c r="A133" s="29" t="s">
        <v>17</v>
      </c>
      <c r="B133" s="28" t="s">
        <v>420</v>
      </c>
      <c r="C133" s="29" t="s">
        <v>289</v>
      </c>
      <c r="D133" s="140"/>
      <c r="E133" s="140"/>
      <c r="F133" s="142"/>
      <c r="G133" s="141"/>
      <c r="H133" s="140"/>
      <c r="I133" s="28" t="str">
        <f t="shared" si="4"/>
        <v xml:space="preserve"> </v>
      </c>
      <c r="J133" s="28" t="str">
        <f t="shared" si="5"/>
        <v xml:space="preserve">, </v>
      </c>
    </row>
    <row r="134" spans="1:10" x14ac:dyDescent="0.3">
      <c r="A134" s="29" t="s">
        <v>17</v>
      </c>
      <c r="B134" s="28" t="s">
        <v>421</v>
      </c>
      <c r="C134" s="29" t="s">
        <v>289</v>
      </c>
      <c r="D134" s="140"/>
      <c r="E134" s="140"/>
      <c r="F134" s="142"/>
      <c r="G134" s="141"/>
      <c r="H134" s="140"/>
      <c r="I134" s="28" t="str">
        <f t="shared" si="4"/>
        <v xml:space="preserve"> </v>
      </c>
      <c r="J134" s="28" t="str">
        <f t="shared" si="5"/>
        <v xml:space="preserve">, </v>
      </c>
    </row>
    <row r="135" spans="1:10" x14ac:dyDescent="0.3">
      <c r="A135" s="29" t="s">
        <v>18</v>
      </c>
      <c r="B135" s="28" t="s">
        <v>422</v>
      </c>
      <c r="C135" s="29" t="s">
        <v>33</v>
      </c>
      <c r="D135" s="140"/>
      <c r="E135" s="140"/>
      <c r="F135" s="142"/>
      <c r="G135" s="141"/>
      <c r="H135" s="140"/>
      <c r="I135" s="28" t="str">
        <f t="shared" si="4"/>
        <v xml:space="preserve"> </v>
      </c>
      <c r="J135" s="28" t="str">
        <f t="shared" si="5"/>
        <v xml:space="preserve">, </v>
      </c>
    </row>
    <row r="136" spans="1:10" x14ac:dyDescent="0.3">
      <c r="A136" s="29" t="s">
        <v>18</v>
      </c>
      <c r="B136" s="28" t="s">
        <v>423</v>
      </c>
      <c r="C136" s="29" t="s">
        <v>35</v>
      </c>
      <c r="D136" s="140"/>
      <c r="E136" s="140"/>
      <c r="F136" s="142"/>
      <c r="G136" s="141"/>
      <c r="H136" s="140"/>
      <c r="I136" s="28" t="str">
        <f t="shared" si="4"/>
        <v xml:space="preserve"> </v>
      </c>
      <c r="J136" s="28" t="str">
        <f t="shared" si="5"/>
        <v xml:space="preserve">, </v>
      </c>
    </row>
    <row r="137" spans="1:10" x14ac:dyDescent="0.3">
      <c r="A137" s="29" t="s">
        <v>18</v>
      </c>
      <c r="B137" s="28" t="s">
        <v>424</v>
      </c>
      <c r="C137" s="29" t="s">
        <v>37</v>
      </c>
      <c r="D137" s="140"/>
      <c r="E137" s="140"/>
      <c r="F137" s="142"/>
      <c r="G137" s="141"/>
      <c r="H137" s="140"/>
      <c r="I137" s="28" t="str">
        <f t="shared" si="4"/>
        <v xml:space="preserve"> </v>
      </c>
      <c r="J137" s="28" t="str">
        <f t="shared" si="5"/>
        <v xml:space="preserve">, </v>
      </c>
    </row>
    <row r="138" spans="1:10" x14ac:dyDescent="0.3">
      <c r="A138" s="29" t="s">
        <v>18</v>
      </c>
      <c r="B138" s="28" t="s">
        <v>425</v>
      </c>
      <c r="C138" s="29" t="s">
        <v>39</v>
      </c>
      <c r="D138" s="140"/>
      <c r="E138" s="140"/>
      <c r="F138" s="142"/>
      <c r="G138" s="141"/>
      <c r="H138" s="140"/>
      <c r="I138" s="28" t="str">
        <f t="shared" si="4"/>
        <v xml:space="preserve"> </v>
      </c>
      <c r="J138" s="28" t="str">
        <f t="shared" si="5"/>
        <v xml:space="preserve">, </v>
      </c>
    </row>
    <row r="139" spans="1:10" x14ac:dyDescent="0.3">
      <c r="A139" s="29" t="s">
        <v>18</v>
      </c>
      <c r="B139" s="28" t="s">
        <v>426</v>
      </c>
      <c r="C139" s="29" t="s">
        <v>41</v>
      </c>
      <c r="D139" s="140"/>
      <c r="E139" s="140"/>
      <c r="F139" s="142"/>
      <c r="G139" s="141"/>
      <c r="H139" s="140"/>
      <c r="I139" s="28" t="str">
        <f t="shared" si="4"/>
        <v xml:space="preserve"> </v>
      </c>
      <c r="J139" s="28" t="str">
        <f t="shared" si="5"/>
        <v xml:space="preserve">, </v>
      </c>
    </row>
    <row r="140" spans="1:10" x14ac:dyDescent="0.3">
      <c r="A140" s="29" t="s">
        <v>18</v>
      </c>
      <c r="B140" s="28" t="s">
        <v>427</v>
      </c>
      <c r="C140" s="29" t="s">
        <v>43</v>
      </c>
      <c r="D140" s="140"/>
      <c r="E140" s="140"/>
      <c r="F140" s="142"/>
      <c r="G140" s="141"/>
      <c r="H140" s="140"/>
      <c r="I140" s="28" t="str">
        <f t="shared" si="4"/>
        <v xml:space="preserve"> </v>
      </c>
      <c r="J140" s="28" t="str">
        <f t="shared" si="5"/>
        <v xml:space="preserve">, </v>
      </c>
    </row>
    <row r="141" spans="1:10" x14ac:dyDescent="0.3">
      <c r="A141" s="29" t="s">
        <v>18</v>
      </c>
      <c r="B141" s="28" t="s">
        <v>428</v>
      </c>
      <c r="C141" s="29" t="s">
        <v>289</v>
      </c>
      <c r="D141" s="140"/>
      <c r="E141" s="140"/>
      <c r="F141" s="142"/>
      <c r="G141" s="141"/>
      <c r="H141" s="140"/>
      <c r="I141" s="28" t="str">
        <f t="shared" si="4"/>
        <v xml:space="preserve"> </v>
      </c>
      <c r="J141" s="28" t="str">
        <f t="shared" si="5"/>
        <v xml:space="preserve">, </v>
      </c>
    </row>
    <row r="142" spans="1:10" x14ac:dyDescent="0.3">
      <c r="A142" s="29" t="s">
        <v>18</v>
      </c>
      <c r="B142" s="28" t="s">
        <v>429</v>
      </c>
      <c r="C142" s="29" t="s">
        <v>289</v>
      </c>
      <c r="D142" s="140"/>
      <c r="E142" s="140"/>
      <c r="F142" s="142"/>
      <c r="G142" s="141"/>
      <c r="H142" s="140"/>
      <c r="I142" s="28" t="str">
        <f t="shared" si="4"/>
        <v xml:space="preserve"> </v>
      </c>
      <c r="J142" s="28" t="str">
        <f t="shared" si="5"/>
        <v xml:space="preserve">, </v>
      </c>
    </row>
    <row r="143" spans="1:10" x14ac:dyDescent="0.3">
      <c r="A143" s="29" t="s">
        <v>18</v>
      </c>
      <c r="B143" s="28" t="s">
        <v>430</v>
      </c>
      <c r="C143" s="29" t="s">
        <v>289</v>
      </c>
      <c r="D143" s="140"/>
      <c r="E143" s="140"/>
      <c r="F143" s="142"/>
      <c r="G143" s="141"/>
      <c r="H143" s="140"/>
      <c r="I143" s="28" t="str">
        <f t="shared" si="4"/>
        <v xml:space="preserve"> </v>
      </c>
      <c r="J143" s="28" t="str">
        <f t="shared" si="5"/>
        <v xml:space="preserve">, </v>
      </c>
    </row>
    <row r="144" spans="1:10" x14ac:dyDescent="0.3">
      <c r="A144" s="29" t="s">
        <v>18</v>
      </c>
      <c r="B144" s="28" t="s">
        <v>431</v>
      </c>
      <c r="C144" s="29" t="s">
        <v>289</v>
      </c>
      <c r="D144" s="140"/>
      <c r="E144" s="140"/>
      <c r="F144" s="142"/>
      <c r="G144" s="141"/>
      <c r="H144" s="140"/>
      <c r="I144" s="28" t="str">
        <f t="shared" si="4"/>
        <v xml:space="preserve"> </v>
      </c>
      <c r="J144" s="28" t="str">
        <f t="shared" si="5"/>
        <v xml:space="preserve">, </v>
      </c>
    </row>
    <row r="145" spans="1:10" x14ac:dyDescent="0.3">
      <c r="A145" s="29" t="s">
        <v>18</v>
      </c>
      <c r="B145" s="28" t="s">
        <v>432</v>
      </c>
      <c r="C145" s="29" t="s">
        <v>289</v>
      </c>
      <c r="D145" s="140"/>
      <c r="E145" s="140"/>
      <c r="F145" s="142"/>
      <c r="G145" s="141"/>
      <c r="H145" s="140"/>
      <c r="I145" s="28" t="str">
        <f t="shared" si="4"/>
        <v xml:space="preserve"> </v>
      </c>
      <c r="J145" s="28" t="str">
        <f t="shared" si="5"/>
        <v xml:space="preserve">, </v>
      </c>
    </row>
    <row r="146" spans="1:10" x14ac:dyDescent="0.3">
      <c r="A146" s="29" t="s">
        <v>18</v>
      </c>
      <c r="B146" s="28" t="s">
        <v>433</v>
      </c>
      <c r="C146" s="29" t="s">
        <v>289</v>
      </c>
      <c r="D146" s="140"/>
      <c r="E146" s="140"/>
      <c r="F146" s="142"/>
      <c r="G146" s="141"/>
      <c r="H146" s="140"/>
      <c r="I146" s="28" t="str">
        <f t="shared" si="4"/>
        <v xml:space="preserve"> </v>
      </c>
      <c r="J146" s="28" t="str">
        <f t="shared" si="5"/>
        <v xml:space="preserve">, </v>
      </c>
    </row>
    <row r="147" spans="1:10" x14ac:dyDescent="0.3">
      <c r="A147" s="29" t="s">
        <v>19</v>
      </c>
      <c r="B147" s="28" t="s">
        <v>434</v>
      </c>
      <c r="C147" s="29" t="s">
        <v>33</v>
      </c>
      <c r="D147" s="140"/>
      <c r="E147" s="140"/>
      <c r="F147" s="142"/>
      <c r="G147" s="141"/>
      <c r="H147" s="140"/>
      <c r="I147" s="28" t="str">
        <f t="shared" si="4"/>
        <v xml:space="preserve"> </v>
      </c>
      <c r="J147" s="28" t="str">
        <f t="shared" si="5"/>
        <v xml:space="preserve">, </v>
      </c>
    </row>
    <row r="148" spans="1:10" x14ac:dyDescent="0.3">
      <c r="A148" s="29" t="s">
        <v>19</v>
      </c>
      <c r="B148" s="28" t="s">
        <v>435</v>
      </c>
      <c r="C148" s="29" t="s">
        <v>35</v>
      </c>
      <c r="D148" s="140"/>
      <c r="E148" s="140"/>
      <c r="F148" s="142"/>
      <c r="G148" s="141"/>
      <c r="H148" s="140"/>
      <c r="I148" s="28" t="str">
        <f t="shared" ref="I148:I195" si="6">D148&amp;" "&amp;E148</f>
        <v xml:space="preserve"> </v>
      </c>
      <c r="J148" s="28" t="str">
        <f t="shared" ref="J148:J195" si="7">E148&amp;", "&amp;D148</f>
        <v xml:space="preserve">, </v>
      </c>
    </row>
    <row r="149" spans="1:10" x14ac:dyDescent="0.3">
      <c r="A149" s="29" t="s">
        <v>19</v>
      </c>
      <c r="B149" s="28" t="s">
        <v>436</v>
      </c>
      <c r="C149" s="29" t="s">
        <v>37</v>
      </c>
      <c r="D149" s="140"/>
      <c r="E149" s="140"/>
      <c r="F149" s="142"/>
      <c r="G149" s="141"/>
      <c r="H149" s="140"/>
      <c r="I149" s="28" t="str">
        <f t="shared" si="6"/>
        <v xml:space="preserve"> </v>
      </c>
      <c r="J149" s="28" t="str">
        <f t="shared" si="7"/>
        <v xml:space="preserve">, </v>
      </c>
    </row>
    <row r="150" spans="1:10" x14ac:dyDescent="0.3">
      <c r="A150" s="29" t="s">
        <v>19</v>
      </c>
      <c r="B150" s="28" t="s">
        <v>437</v>
      </c>
      <c r="C150" s="29" t="s">
        <v>39</v>
      </c>
      <c r="D150" s="140"/>
      <c r="E150" s="140"/>
      <c r="F150" s="142"/>
      <c r="G150" s="141"/>
      <c r="H150" s="140"/>
      <c r="I150" s="28" t="str">
        <f t="shared" si="6"/>
        <v xml:space="preserve"> </v>
      </c>
      <c r="J150" s="28" t="str">
        <f t="shared" si="7"/>
        <v xml:space="preserve">, </v>
      </c>
    </row>
    <row r="151" spans="1:10" x14ac:dyDescent="0.3">
      <c r="A151" s="29" t="s">
        <v>19</v>
      </c>
      <c r="B151" s="28" t="s">
        <v>438</v>
      </c>
      <c r="C151" s="29" t="s">
        <v>41</v>
      </c>
      <c r="D151" s="140"/>
      <c r="E151" s="140"/>
      <c r="F151" s="142"/>
      <c r="G151" s="141"/>
      <c r="H151" s="140"/>
      <c r="I151" s="28" t="str">
        <f t="shared" si="6"/>
        <v xml:space="preserve"> </v>
      </c>
      <c r="J151" s="28" t="str">
        <f t="shared" si="7"/>
        <v xml:space="preserve">, </v>
      </c>
    </row>
    <row r="152" spans="1:10" x14ac:dyDescent="0.3">
      <c r="A152" s="29" t="s">
        <v>19</v>
      </c>
      <c r="B152" s="28" t="s">
        <v>439</v>
      </c>
      <c r="C152" s="29" t="s">
        <v>43</v>
      </c>
      <c r="D152" s="140"/>
      <c r="E152" s="140"/>
      <c r="F152" s="142"/>
      <c r="G152" s="141"/>
      <c r="H152" s="140"/>
      <c r="I152" s="28" t="str">
        <f t="shared" si="6"/>
        <v xml:space="preserve"> </v>
      </c>
      <c r="J152" s="28" t="str">
        <f t="shared" si="7"/>
        <v xml:space="preserve">, </v>
      </c>
    </row>
    <row r="153" spans="1:10" x14ac:dyDescent="0.3">
      <c r="A153" s="29" t="s">
        <v>19</v>
      </c>
      <c r="B153" s="28" t="s">
        <v>440</v>
      </c>
      <c r="C153" s="29" t="s">
        <v>289</v>
      </c>
      <c r="D153" s="140"/>
      <c r="E153" s="140"/>
      <c r="F153" s="142"/>
      <c r="G153" s="141"/>
      <c r="H153" s="140"/>
      <c r="I153" s="28" t="str">
        <f t="shared" si="6"/>
        <v xml:space="preserve"> </v>
      </c>
      <c r="J153" s="28" t="str">
        <f t="shared" si="7"/>
        <v xml:space="preserve">, </v>
      </c>
    </row>
    <row r="154" spans="1:10" x14ac:dyDescent="0.3">
      <c r="A154" s="29" t="s">
        <v>19</v>
      </c>
      <c r="B154" s="28" t="s">
        <v>441</v>
      </c>
      <c r="C154" s="29" t="s">
        <v>289</v>
      </c>
      <c r="D154" s="140"/>
      <c r="E154" s="140"/>
      <c r="F154" s="142"/>
      <c r="G154" s="141"/>
      <c r="H154" s="140"/>
      <c r="I154" s="28" t="str">
        <f t="shared" si="6"/>
        <v xml:space="preserve"> </v>
      </c>
      <c r="J154" s="28" t="str">
        <f t="shared" si="7"/>
        <v xml:space="preserve">, </v>
      </c>
    </row>
    <row r="155" spans="1:10" x14ac:dyDescent="0.3">
      <c r="A155" s="29" t="s">
        <v>19</v>
      </c>
      <c r="B155" s="28" t="s">
        <v>442</v>
      </c>
      <c r="C155" s="29" t="s">
        <v>289</v>
      </c>
      <c r="D155" s="140"/>
      <c r="E155" s="140"/>
      <c r="F155" s="142"/>
      <c r="G155" s="141"/>
      <c r="H155" s="140"/>
      <c r="I155" s="28" t="str">
        <f t="shared" si="6"/>
        <v xml:space="preserve"> </v>
      </c>
      <c r="J155" s="28" t="str">
        <f t="shared" si="7"/>
        <v xml:space="preserve">, </v>
      </c>
    </row>
    <row r="156" spans="1:10" x14ac:dyDescent="0.3">
      <c r="A156" s="29" t="s">
        <v>19</v>
      </c>
      <c r="B156" s="28" t="s">
        <v>443</v>
      </c>
      <c r="C156" s="29" t="s">
        <v>289</v>
      </c>
      <c r="D156" s="140"/>
      <c r="E156" s="140"/>
      <c r="F156" s="142"/>
      <c r="G156" s="141"/>
      <c r="H156" s="140"/>
      <c r="I156" s="28" t="str">
        <f t="shared" si="6"/>
        <v xml:space="preserve"> </v>
      </c>
      <c r="J156" s="28" t="str">
        <f t="shared" si="7"/>
        <v xml:space="preserve">, </v>
      </c>
    </row>
    <row r="157" spans="1:10" x14ac:dyDescent="0.3">
      <c r="A157" s="29" t="s">
        <v>19</v>
      </c>
      <c r="B157" s="28" t="s">
        <v>444</v>
      </c>
      <c r="C157" s="29" t="s">
        <v>289</v>
      </c>
      <c r="D157" s="140"/>
      <c r="E157" s="140"/>
      <c r="F157" s="142"/>
      <c r="G157" s="141"/>
      <c r="H157" s="140"/>
      <c r="I157" s="28" t="str">
        <f t="shared" si="6"/>
        <v xml:space="preserve"> </v>
      </c>
      <c r="J157" s="28" t="str">
        <f t="shared" si="7"/>
        <v xml:space="preserve">, </v>
      </c>
    </row>
    <row r="158" spans="1:10" x14ac:dyDescent="0.3">
      <c r="A158" s="29" t="s">
        <v>19</v>
      </c>
      <c r="B158" s="28" t="s">
        <v>445</v>
      </c>
      <c r="C158" s="29" t="s">
        <v>289</v>
      </c>
      <c r="D158" s="140"/>
      <c r="E158" s="140"/>
      <c r="F158" s="142"/>
      <c r="G158" s="141"/>
      <c r="H158" s="140"/>
      <c r="I158" s="28" t="str">
        <f t="shared" si="6"/>
        <v xml:space="preserve"> </v>
      </c>
      <c r="J158" s="28" t="str">
        <f t="shared" si="7"/>
        <v xml:space="preserve">, </v>
      </c>
    </row>
    <row r="159" spans="1:10" x14ac:dyDescent="0.3">
      <c r="A159" s="29" t="s">
        <v>20</v>
      </c>
      <c r="B159" s="28" t="s">
        <v>446</v>
      </c>
      <c r="C159" s="29" t="s">
        <v>33</v>
      </c>
      <c r="D159" s="140"/>
      <c r="E159" s="140"/>
      <c r="F159" s="142"/>
      <c r="G159" s="141"/>
      <c r="H159" s="140"/>
      <c r="I159" s="28" t="str">
        <f t="shared" si="6"/>
        <v xml:space="preserve"> </v>
      </c>
      <c r="J159" s="28" t="str">
        <f t="shared" si="7"/>
        <v xml:space="preserve">, </v>
      </c>
    </row>
    <row r="160" spans="1:10" x14ac:dyDescent="0.3">
      <c r="A160" s="29" t="s">
        <v>20</v>
      </c>
      <c r="B160" s="28" t="s">
        <v>447</v>
      </c>
      <c r="C160" s="29" t="s">
        <v>35</v>
      </c>
      <c r="D160" s="140"/>
      <c r="E160" s="140"/>
      <c r="F160" s="142"/>
      <c r="G160" s="141"/>
      <c r="H160" s="140"/>
      <c r="I160" s="28" t="str">
        <f t="shared" si="6"/>
        <v xml:space="preserve"> </v>
      </c>
      <c r="J160" s="28" t="str">
        <f t="shared" si="7"/>
        <v xml:space="preserve">, </v>
      </c>
    </row>
    <row r="161" spans="1:10" x14ac:dyDescent="0.3">
      <c r="A161" s="29" t="s">
        <v>20</v>
      </c>
      <c r="B161" s="28" t="s">
        <v>448</v>
      </c>
      <c r="C161" s="29" t="s">
        <v>37</v>
      </c>
      <c r="D161" s="140"/>
      <c r="E161" s="140"/>
      <c r="F161" s="142"/>
      <c r="G161" s="141"/>
      <c r="H161" s="140"/>
      <c r="I161" s="28" t="str">
        <f t="shared" si="6"/>
        <v xml:space="preserve"> </v>
      </c>
      <c r="J161" s="28" t="str">
        <f t="shared" si="7"/>
        <v xml:space="preserve">, </v>
      </c>
    </row>
    <row r="162" spans="1:10" x14ac:dyDescent="0.3">
      <c r="A162" s="29" t="s">
        <v>20</v>
      </c>
      <c r="B162" s="28" t="s">
        <v>449</v>
      </c>
      <c r="C162" s="29" t="s">
        <v>39</v>
      </c>
      <c r="D162" s="140"/>
      <c r="E162" s="140"/>
      <c r="F162" s="142"/>
      <c r="G162" s="141"/>
      <c r="H162" s="140"/>
      <c r="I162" s="28" t="str">
        <f t="shared" si="6"/>
        <v xml:space="preserve"> </v>
      </c>
      <c r="J162" s="28" t="str">
        <f t="shared" si="7"/>
        <v xml:space="preserve">, </v>
      </c>
    </row>
    <row r="163" spans="1:10" x14ac:dyDescent="0.3">
      <c r="A163" s="29" t="s">
        <v>20</v>
      </c>
      <c r="B163" s="28" t="s">
        <v>450</v>
      </c>
      <c r="C163" s="29" t="s">
        <v>41</v>
      </c>
      <c r="D163" s="140"/>
      <c r="E163" s="140"/>
      <c r="F163" s="142"/>
      <c r="G163" s="141"/>
      <c r="H163" s="140"/>
      <c r="I163" s="28" t="str">
        <f t="shared" si="6"/>
        <v xml:space="preserve"> </v>
      </c>
      <c r="J163" s="28" t="str">
        <f t="shared" si="7"/>
        <v xml:space="preserve">, </v>
      </c>
    </row>
    <row r="164" spans="1:10" x14ac:dyDescent="0.3">
      <c r="A164" s="29" t="s">
        <v>20</v>
      </c>
      <c r="B164" s="28" t="s">
        <v>451</v>
      </c>
      <c r="C164" s="29" t="s">
        <v>43</v>
      </c>
      <c r="D164" s="140"/>
      <c r="E164" s="140"/>
      <c r="F164" s="142"/>
      <c r="G164" s="141"/>
      <c r="H164" s="140"/>
      <c r="I164" s="28" t="str">
        <f t="shared" si="6"/>
        <v xml:space="preserve"> </v>
      </c>
      <c r="J164" s="28" t="str">
        <f t="shared" si="7"/>
        <v xml:space="preserve">, </v>
      </c>
    </row>
    <row r="165" spans="1:10" x14ac:dyDescent="0.3">
      <c r="A165" s="29" t="s">
        <v>20</v>
      </c>
      <c r="B165" s="28" t="s">
        <v>452</v>
      </c>
      <c r="C165" s="29" t="s">
        <v>289</v>
      </c>
      <c r="D165" s="140"/>
      <c r="E165" s="140"/>
      <c r="F165" s="142"/>
      <c r="G165" s="141"/>
      <c r="H165" s="140"/>
      <c r="I165" s="28" t="str">
        <f t="shared" si="6"/>
        <v xml:space="preserve"> </v>
      </c>
      <c r="J165" s="28" t="str">
        <f t="shared" si="7"/>
        <v xml:space="preserve">, </v>
      </c>
    </row>
    <row r="166" spans="1:10" x14ac:dyDescent="0.3">
      <c r="A166" s="29" t="s">
        <v>20</v>
      </c>
      <c r="B166" s="28" t="s">
        <v>453</v>
      </c>
      <c r="C166" s="29" t="s">
        <v>289</v>
      </c>
      <c r="D166" s="140"/>
      <c r="E166" s="140"/>
      <c r="F166" s="142"/>
      <c r="G166" s="141"/>
      <c r="H166" s="140"/>
      <c r="I166" s="28" t="str">
        <f t="shared" si="6"/>
        <v xml:space="preserve"> </v>
      </c>
      <c r="J166" s="28" t="str">
        <f t="shared" si="7"/>
        <v xml:space="preserve">, </v>
      </c>
    </row>
    <row r="167" spans="1:10" x14ac:dyDescent="0.3">
      <c r="A167" s="29" t="s">
        <v>20</v>
      </c>
      <c r="B167" s="28" t="s">
        <v>454</v>
      </c>
      <c r="C167" s="29" t="s">
        <v>289</v>
      </c>
      <c r="D167" s="140"/>
      <c r="E167" s="140"/>
      <c r="F167" s="142"/>
      <c r="G167" s="141"/>
      <c r="H167" s="140"/>
      <c r="I167" s="28" t="str">
        <f t="shared" si="6"/>
        <v xml:space="preserve"> </v>
      </c>
      <c r="J167" s="28" t="str">
        <f t="shared" si="7"/>
        <v xml:space="preserve">, </v>
      </c>
    </row>
    <row r="168" spans="1:10" x14ac:dyDescent="0.3">
      <c r="A168" s="29" t="s">
        <v>20</v>
      </c>
      <c r="B168" s="28" t="s">
        <v>455</v>
      </c>
      <c r="C168" s="29" t="s">
        <v>289</v>
      </c>
      <c r="D168" s="140"/>
      <c r="E168" s="140"/>
      <c r="F168" s="142"/>
      <c r="G168" s="141"/>
      <c r="H168" s="140"/>
      <c r="I168" s="28" t="str">
        <f t="shared" si="6"/>
        <v xml:space="preserve"> </v>
      </c>
      <c r="J168" s="28" t="str">
        <f t="shared" si="7"/>
        <v xml:space="preserve">, </v>
      </c>
    </row>
    <row r="169" spans="1:10" x14ac:dyDescent="0.3">
      <c r="A169" s="29" t="s">
        <v>20</v>
      </c>
      <c r="B169" s="28" t="s">
        <v>456</v>
      </c>
      <c r="C169" s="29" t="s">
        <v>289</v>
      </c>
      <c r="D169" s="140"/>
      <c r="E169" s="140"/>
      <c r="F169" s="142"/>
      <c r="G169" s="141"/>
      <c r="H169" s="140"/>
      <c r="I169" s="28" t="str">
        <f t="shared" si="6"/>
        <v xml:space="preserve"> </v>
      </c>
      <c r="J169" s="28" t="str">
        <f t="shared" si="7"/>
        <v xml:space="preserve">, </v>
      </c>
    </row>
    <row r="170" spans="1:10" x14ac:dyDescent="0.3">
      <c r="A170" s="29" t="s">
        <v>20</v>
      </c>
      <c r="B170" s="28" t="s">
        <v>457</v>
      </c>
      <c r="C170" s="29" t="s">
        <v>289</v>
      </c>
      <c r="D170" s="140"/>
      <c r="E170" s="140"/>
      <c r="F170" s="142"/>
      <c r="G170" s="141"/>
      <c r="H170" s="140"/>
      <c r="I170" s="28" t="str">
        <f t="shared" si="6"/>
        <v xml:space="preserve"> </v>
      </c>
      <c r="J170" s="28" t="str">
        <f t="shared" si="7"/>
        <v xml:space="preserve">, </v>
      </c>
    </row>
    <row r="171" spans="1:10" x14ac:dyDescent="0.3">
      <c r="A171" s="29" t="s">
        <v>129</v>
      </c>
      <c r="B171" s="28" t="str">
        <f t="shared" ref="B171:B176" si="8">A171&amp;""&amp;C171</f>
        <v>O01</v>
      </c>
      <c r="C171" s="29" t="s">
        <v>33</v>
      </c>
      <c r="D171" s="140"/>
      <c r="E171" s="140"/>
      <c r="F171" s="142"/>
      <c r="G171" s="141"/>
      <c r="H171" s="140"/>
      <c r="I171" s="28" t="str">
        <f t="shared" si="6"/>
        <v xml:space="preserve"> </v>
      </c>
      <c r="J171" s="28" t="str">
        <f t="shared" si="7"/>
        <v xml:space="preserve">, </v>
      </c>
    </row>
    <row r="172" spans="1:10" x14ac:dyDescent="0.3">
      <c r="A172" s="29" t="str">
        <f>A171</f>
        <v>O</v>
      </c>
      <c r="B172" s="28" t="str">
        <f t="shared" si="8"/>
        <v>O02</v>
      </c>
      <c r="C172" s="29" t="s">
        <v>35</v>
      </c>
      <c r="D172" s="140"/>
      <c r="E172" s="140"/>
      <c r="F172" s="142"/>
      <c r="G172" s="141"/>
      <c r="H172" s="140"/>
      <c r="I172" s="28" t="str">
        <f t="shared" si="6"/>
        <v xml:space="preserve"> </v>
      </c>
      <c r="J172" s="28" t="str">
        <f t="shared" si="7"/>
        <v xml:space="preserve">, </v>
      </c>
    </row>
    <row r="173" spans="1:10" x14ac:dyDescent="0.3">
      <c r="A173" s="29" t="str">
        <f t="shared" ref="A173:A182" si="9">A172</f>
        <v>O</v>
      </c>
      <c r="B173" s="28" t="str">
        <f t="shared" si="8"/>
        <v>O03</v>
      </c>
      <c r="C173" s="29" t="s">
        <v>37</v>
      </c>
      <c r="D173" s="140"/>
      <c r="E173" s="140"/>
      <c r="F173" s="142"/>
      <c r="G173" s="141"/>
      <c r="H173" s="140"/>
      <c r="I173" s="28" t="str">
        <f t="shared" si="6"/>
        <v xml:space="preserve"> </v>
      </c>
      <c r="J173" s="28" t="str">
        <f t="shared" si="7"/>
        <v xml:space="preserve">, </v>
      </c>
    </row>
    <row r="174" spans="1:10" x14ac:dyDescent="0.3">
      <c r="A174" s="29" t="str">
        <f t="shared" si="9"/>
        <v>O</v>
      </c>
      <c r="B174" s="28" t="str">
        <f t="shared" si="8"/>
        <v>O04</v>
      </c>
      <c r="C174" s="29" t="s">
        <v>39</v>
      </c>
      <c r="D174" s="140"/>
      <c r="E174" s="140"/>
      <c r="F174" s="142"/>
      <c r="G174" s="141"/>
      <c r="H174" s="140"/>
      <c r="I174" s="28" t="str">
        <f t="shared" si="6"/>
        <v xml:space="preserve"> </v>
      </c>
      <c r="J174" s="28" t="str">
        <f t="shared" si="7"/>
        <v xml:space="preserve">, </v>
      </c>
    </row>
    <row r="175" spans="1:10" x14ac:dyDescent="0.3">
      <c r="A175" s="29" t="str">
        <f t="shared" si="9"/>
        <v>O</v>
      </c>
      <c r="B175" s="28" t="str">
        <f t="shared" si="8"/>
        <v>O05</v>
      </c>
      <c r="C175" s="29" t="s">
        <v>41</v>
      </c>
      <c r="D175" s="140"/>
      <c r="E175" s="140"/>
      <c r="F175" s="142"/>
      <c r="G175" s="141"/>
      <c r="H175" s="140"/>
      <c r="I175" s="28" t="str">
        <f t="shared" si="6"/>
        <v xml:space="preserve"> </v>
      </c>
      <c r="J175" s="28" t="str">
        <f t="shared" si="7"/>
        <v xml:space="preserve">, </v>
      </c>
    </row>
    <row r="176" spans="1:10" x14ac:dyDescent="0.3">
      <c r="A176" s="29" t="str">
        <f t="shared" si="9"/>
        <v>O</v>
      </c>
      <c r="B176" s="28" t="str">
        <f t="shared" si="8"/>
        <v>O06</v>
      </c>
      <c r="C176" s="29" t="s">
        <v>43</v>
      </c>
      <c r="D176" s="140"/>
      <c r="E176" s="140"/>
      <c r="F176" s="142"/>
      <c r="G176" s="141"/>
      <c r="H176" s="140"/>
      <c r="I176" s="28" t="str">
        <f t="shared" si="6"/>
        <v xml:space="preserve"> </v>
      </c>
      <c r="J176" s="28" t="str">
        <f t="shared" si="7"/>
        <v xml:space="preserve">, </v>
      </c>
    </row>
    <row r="177" spans="1:10" x14ac:dyDescent="0.3">
      <c r="A177" s="29" t="str">
        <f t="shared" si="9"/>
        <v>O</v>
      </c>
      <c r="B177" s="28" t="str">
        <f>A177&amp;"07"</f>
        <v>O07</v>
      </c>
      <c r="C177" s="29" t="s">
        <v>289</v>
      </c>
      <c r="D177" s="140"/>
      <c r="E177" s="140"/>
      <c r="F177" s="142"/>
      <c r="G177" s="141"/>
      <c r="H177" s="140"/>
      <c r="I177" s="28" t="str">
        <f t="shared" si="6"/>
        <v xml:space="preserve"> </v>
      </c>
      <c r="J177" s="28" t="str">
        <f t="shared" si="7"/>
        <v xml:space="preserve">, </v>
      </c>
    </row>
    <row r="178" spans="1:10" x14ac:dyDescent="0.3">
      <c r="A178" s="29" t="str">
        <f t="shared" si="9"/>
        <v>O</v>
      </c>
      <c r="B178" s="28" t="str">
        <f>A178&amp;"08"</f>
        <v>O08</v>
      </c>
      <c r="C178" s="29" t="s">
        <v>289</v>
      </c>
      <c r="D178" s="140"/>
      <c r="E178" s="140"/>
      <c r="F178" s="142"/>
      <c r="G178" s="141"/>
      <c r="H178" s="140"/>
      <c r="I178" s="28" t="str">
        <f t="shared" si="6"/>
        <v xml:space="preserve"> </v>
      </c>
      <c r="J178" s="28" t="str">
        <f t="shared" si="7"/>
        <v xml:space="preserve">, </v>
      </c>
    </row>
    <row r="179" spans="1:10" x14ac:dyDescent="0.3">
      <c r="A179" s="29" t="str">
        <f t="shared" si="9"/>
        <v>O</v>
      </c>
      <c r="B179" s="28" t="str">
        <f>A179&amp;"09"</f>
        <v>O09</v>
      </c>
      <c r="C179" s="29" t="s">
        <v>289</v>
      </c>
      <c r="D179" s="140"/>
      <c r="E179" s="140"/>
      <c r="F179" s="142"/>
      <c r="G179" s="141"/>
      <c r="H179" s="140"/>
      <c r="I179" s="28" t="str">
        <f t="shared" si="6"/>
        <v xml:space="preserve"> </v>
      </c>
      <c r="J179" s="28" t="str">
        <f t="shared" si="7"/>
        <v xml:space="preserve">, </v>
      </c>
    </row>
    <row r="180" spans="1:10" x14ac:dyDescent="0.3">
      <c r="A180" s="29" t="str">
        <f t="shared" si="9"/>
        <v>O</v>
      </c>
      <c r="B180" s="28" t="str">
        <f>A180&amp;"10"</f>
        <v>O10</v>
      </c>
      <c r="C180" s="29" t="s">
        <v>289</v>
      </c>
      <c r="D180" s="140"/>
      <c r="E180" s="140"/>
      <c r="F180" s="142"/>
      <c r="G180" s="141"/>
      <c r="H180" s="140"/>
      <c r="I180" s="28" t="str">
        <f t="shared" si="6"/>
        <v xml:space="preserve"> </v>
      </c>
      <c r="J180" s="28" t="str">
        <f t="shared" si="7"/>
        <v xml:space="preserve">, </v>
      </c>
    </row>
    <row r="181" spans="1:10" x14ac:dyDescent="0.3">
      <c r="A181" s="29" t="str">
        <f t="shared" si="9"/>
        <v>O</v>
      </c>
      <c r="B181" s="28" t="str">
        <f>A181&amp;"11"</f>
        <v>O11</v>
      </c>
      <c r="C181" s="29" t="s">
        <v>289</v>
      </c>
      <c r="D181" s="140"/>
      <c r="E181" s="140"/>
      <c r="F181" s="142"/>
      <c r="G181" s="141"/>
      <c r="H181" s="140"/>
      <c r="I181" s="28" t="str">
        <f t="shared" si="6"/>
        <v xml:space="preserve"> </v>
      </c>
      <c r="J181" s="28" t="str">
        <f t="shared" si="7"/>
        <v xml:space="preserve">, </v>
      </c>
    </row>
    <row r="182" spans="1:10" x14ac:dyDescent="0.3">
      <c r="A182" s="29" t="str">
        <f t="shared" si="9"/>
        <v>O</v>
      </c>
      <c r="B182" s="28" t="str">
        <f>A182&amp;"12"</f>
        <v>O12</v>
      </c>
      <c r="C182" s="29" t="s">
        <v>289</v>
      </c>
      <c r="D182" s="140"/>
      <c r="E182" s="140"/>
      <c r="F182" s="142"/>
      <c r="G182" s="141"/>
      <c r="H182" s="140"/>
      <c r="I182" s="28" t="str">
        <f t="shared" si="6"/>
        <v xml:space="preserve"> </v>
      </c>
      <c r="J182" s="28" t="str">
        <f t="shared" si="7"/>
        <v xml:space="preserve">, </v>
      </c>
    </row>
    <row r="183" spans="1:10" x14ac:dyDescent="0.3">
      <c r="A183" s="29" t="s">
        <v>128</v>
      </c>
      <c r="B183" s="28" t="str">
        <f t="shared" ref="B183:B188" si="10">A183&amp;""&amp;C183</f>
        <v>P01</v>
      </c>
      <c r="C183" s="29" t="s">
        <v>33</v>
      </c>
      <c r="D183" s="140"/>
      <c r="E183" s="140"/>
      <c r="F183" s="142"/>
      <c r="G183" s="141"/>
      <c r="H183" s="140"/>
      <c r="I183" s="28" t="str">
        <f t="shared" si="6"/>
        <v xml:space="preserve"> </v>
      </c>
      <c r="J183" s="28" t="str">
        <f t="shared" si="7"/>
        <v xml:space="preserve">, </v>
      </c>
    </row>
    <row r="184" spans="1:10" x14ac:dyDescent="0.3">
      <c r="A184" s="29" t="str">
        <f>A183</f>
        <v>P</v>
      </c>
      <c r="B184" s="28" t="str">
        <f t="shared" si="10"/>
        <v>P02</v>
      </c>
      <c r="C184" s="29" t="s">
        <v>35</v>
      </c>
      <c r="D184" s="140"/>
      <c r="E184" s="140"/>
      <c r="F184" s="142"/>
      <c r="G184" s="141"/>
      <c r="H184" s="140"/>
      <c r="I184" s="28" t="str">
        <f t="shared" si="6"/>
        <v xml:space="preserve"> </v>
      </c>
      <c r="J184" s="28" t="str">
        <f t="shared" si="7"/>
        <v xml:space="preserve">, </v>
      </c>
    </row>
    <row r="185" spans="1:10" x14ac:dyDescent="0.3">
      <c r="A185" s="29" t="str">
        <f t="shared" ref="A185:A194" si="11">A184</f>
        <v>P</v>
      </c>
      <c r="B185" s="28" t="str">
        <f t="shared" si="10"/>
        <v>P03</v>
      </c>
      <c r="C185" s="29" t="s">
        <v>37</v>
      </c>
      <c r="D185" s="140"/>
      <c r="E185" s="140"/>
      <c r="F185" s="142"/>
      <c r="G185" s="141"/>
      <c r="H185" s="140"/>
      <c r="I185" s="28" t="str">
        <f t="shared" si="6"/>
        <v xml:space="preserve"> </v>
      </c>
      <c r="J185" s="28" t="str">
        <f t="shared" si="7"/>
        <v xml:space="preserve">, </v>
      </c>
    </row>
    <row r="186" spans="1:10" x14ac:dyDescent="0.3">
      <c r="A186" s="29" t="str">
        <f t="shared" si="11"/>
        <v>P</v>
      </c>
      <c r="B186" s="28" t="str">
        <f t="shared" si="10"/>
        <v>P04</v>
      </c>
      <c r="C186" s="29" t="s">
        <v>39</v>
      </c>
      <c r="D186" s="140"/>
      <c r="E186" s="140"/>
      <c r="F186" s="142"/>
      <c r="G186" s="141"/>
      <c r="H186" s="140"/>
      <c r="I186" s="28" t="str">
        <f t="shared" si="6"/>
        <v xml:space="preserve"> </v>
      </c>
      <c r="J186" s="28" t="str">
        <f t="shared" si="7"/>
        <v xml:space="preserve">, </v>
      </c>
    </row>
    <row r="187" spans="1:10" x14ac:dyDescent="0.3">
      <c r="A187" s="29" t="str">
        <f t="shared" si="11"/>
        <v>P</v>
      </c>
      <c r="B187" s="28" t="str">
        <f t="shared" si="10"/>
        <v>P05</v>
      </c>
      <c r="C187" s="29" t="s">
        <v>41</v>
      </c>
      <c r="D187" s="140"/>
      <c r="E187" s="140"/>
      <c r="F187" s="142"/>
      <c r="G187" s="141"/>
      <c r="H187" s="140"/>
      <c r="I187" s="28" t="str">
        <f t="shared" si="6"/>
        <v xml:space="preserve"> </v>
      </c>
      <c r="J187" s="28" t="str">
        <f t="shared" si="7"/>
        <v xml:space="preserve">, </v>
      </c>
    </row>
    <row r="188" spans="1:10" x14ac:dyDescent="0.3">
      <c r="A188" s="29" t="str">
        <f t="shared" si="11"/>
        <v>P</v>
      </c>
      <c r="B188" s="28" t="str">
        <f t="shared" si="10"/>
        <v>P06</v>
      </c>
      <c r="C188" s="29" t="s">
        <v>43</v>
      </c>
      <c r="D188" s="140"/>
      <c r="E188" s="140"/>
      <c r="F188" s="142"/>
      <c r="G188" s="141"/>
      <c r="H188" s="140"/>
      <c r="I188" s="28" t="str">
        <f t="shared" si="6"/>
        <v xml:space="preserve"> </v>
      </c>
      <c r="J188" s="28" t="str">
        <f t="shared" si="7"/>
        <v xml:space="preserve">, </v>
      </c>
    </row>
    <row r="189" spans="1:10" x14ac:dyDescent="0.3">
      <c r="A189" s="29" t="str">
        <f t="shared" si="11"/>
        <v>P</v>
      </c>
      <c r="B189" s="28" t="str">
        <f>A189&amp;"07"</f>
        <v>P07</v>
      </c>
      <c r="C189" s="29" t="s">
        <v>289</v>
      </c>
      <c r="D189" s="140"/>
      <c r="E189" s="140"/>
      <c r="F189" s="142"/>
      <c r="G189" s="141"/>
      <c r="H189" s="140"/>
      <c r="I189" s="28" t="str">
        <f t="shared" si="6"/>
        <v xml:space="preserve"> </v>
      </c>
      <c r="J189" s="28" t="str">
        <f t="shared" si="7"/>
        <v xml:space="preserve">, </v>
      </c>
    </row>
    <row r="190" spans="1:10" x14ac:dyDescent="0.3">
      <c r="A190" s="29" t="str">
        <f t="shared" si="11"/>
        <v>P</v>
      </c>
      <c r="B190" s="28" t="str">
        <f>A190&amp;"08"</f>
        <v>P08</v>
      </c>
      <c r="C190" s="29" t="s">
        <v>289</v>
      </c>
      <c r="D190" s="140"/>
      <c r="E190" s="140"/>
      <c r="F190" s="142"/>
      <c r="G190" s="141"/>
      <c r="H190" s="140"/>
      <c r="I190" s="28" t="str">
        <f t="shared" si="6"/>
        <v xml:space="preserve"> </v>
      </c>
      <c r="J190" s="28" t="str">
        <f t="shared" si="7"/>
        <v xml:space="preserve">, </v>
      </c>
    </row>
    <row r="191" spans="1:10" x14ac:dyDescent="0.3">
      <c r="A191" s="29" t="str">
        <f t="shared" si="11"/>
        <v>P</v>
      </c>
      <c r="B191" s="28" t="str">
        <f>A191&amp;"09"</f>
        <v>P09</v>
      </c>
      <c r="C191" s="29" t="s">
        <v>289</v>
      </c>
      <c r="D191" s="140"/>
      <c r="E191" s="140"/>
      <c r="F191" s="142"/>
      <c r="G191" s="141"/>
      <c r="H191" s="140"/>
      <c r="I191" s="28" t="str">
        <f t="shared" si="6"/>
        <v xml:space="preserve"> </v>
      </c>
      <c r="J191" s="28" t="str">
        <f t="shared" si="7"/>
        <v xml:space="preserve">, </v>
      </c>
    </row>
    <row r="192" spans="1:10" x14ac:dyDescent="0.3">
      <c r="A192" s="29" t="str">
        <f t="shared" si="11"/>
        <v>P</v>
      </c>
      <c r="B192" s="28" t="str">
        <f>A192&amp;"10"</f>
        <v>P10</v>
      </c>
      <c r="C192" s="29" t="s">
        <v>289</v>
      </c>
      <c r="D192" s="140"/>
      <c r="E192" s="140"/>
      <c r="F192" s="142"/>
      <c r="G192" s="141"/>
      <c r="H192" s="140"/>
      <c r="I192" s="28" t="str">
        <f t="shared" si="6"/>
        <v xml:space="preserve"> </v>
      </c>
      <c r="J192" s="28" t="str">
        <f t="shared" si="7"/>
        <v xml:space="preserve">, </v>
      </c>
    </row>
    <row r="193" spans="1:10" x14ac:dyDescent="0.3">
      <c r="A193" s="29" t="str">
        <f t="shared" si="11"/>
        <v>P</v>
      </c>
      <c r="B193" s="28" t="str">
        <f>A193&amp;"11"</f>
        <v>P11</v>
      </c>
      <c r="C193" s="29" t="s">
        <v>289</v>
      </c>
      <c r="D193" s="140"/>
      <c r="E193" s="140"/>
      <c r="F193" s="142"/>
      <c r="G193" s="141"/>
      <c r="H193" s="140"/>
      <c r="I193" s="28" t="str">
        <f t="shared" si="6"/>
        <v xml:space="preserve"> </v>
      </c>
      <c r="J193" s="28" t="str">
        <f t="shared" si="7"/>
        <v xml:space="preserve">, </v>
      </c>
    </row>
    <row r="194" spans="1:10" x14ac:dyDescent="0.3">
      <c r="A194" s="29" t="str">
        <f t="shared" si="11"/>
        <v>P</v>
      </c>
      <c r="B194" s="28" t="str">
        <f>A194&amp;"12"</f>
        <v>P12</v>
      </c>
      <c r="C194" s="29" t="s">
        <v>289</v>
      </c>
      <c r="D194" s="140"/>
      <c r="E194" s="140"/>
      <c r="F194" s="142"/>
      <c r="G194" s="141"/>
      <c r="H194" s="140"/>
      <c r="I194" s="28" t="str">
        <f t="shared" si="6"/>
        <v xml:space="preserve"> </v>
      </c>
      <c r="J194" s="28" t="str">
        <f t="shared" si="7"/>
        <v xml:space="preserve">, </v>
      </c>
    </row>
    <row r="195" spans="1:10" x14ac:dyDescent="0.3">
      <c r="A195" s="29" t="s">
        <v>130</v>
      </c>
      <c r="B195" s="28" t="str">
        <f t="shared" ref="B195:B200" si="12">A195&amp;""&amp;C195</f>
        <v>Q01</v>
      </c>
      <c r="C195" s="29" t="s">
        <v>33</v>
      </c>
      <c r="D195" s="140"/>
      <c r="E195" s="140"/>
      <c r="F195" s="142"/>
      <c r="G195" s="141"/>
      <c r="H195" s="140"/>
      <c r="I195" s="28" t="str">
        <f t="shared" si="6"/>
        <v xml:space="preserve"> </v>
      </c>
      <c r="J195" s="28" t="str">
        <f t="shared" si="7"/>
        <v xml:space="preserve">, </v>
      </c>
    </row>
    <row r="196" spans="1:10" x14ac:dyDescent="0.3">
      <c r="A196" s="29" t="str">
        <f>A195</f>
        <v>Q</v>
      </c>
      <c r="B196" s="28" t="str">
        <f t="shared" si="12"/>
        <v>Q02</v>
      </c>
      <c r="C196" s="29" t="s">
        <v>35</v>
      </c>
      <c r="D196" s="140"/>
      <c r="E196" s="140"/>
      <c r="F196" s="142"/>
      <c r="G196" s="141"/>
      <c r="H196" s="140"/>
      <c r="I196" s="28" t="str">
        <f t="shared" ref="I196:I242" si="13">D196&amp;" "&amp;E196</f>
        <v xml:space="preserve"> </v>
      </c>
      <c r="J196" s="28" t="str">
        <f t="shared" ref="J196:J242" si="14">E196&amp;", "&amp;D196</f>
        <v xml:space="preserve">, </v>
      </c>
    </row>
    <row r="197" spans="1:10" x14ac:dyDescent="0.3">
      <c r="A197" s="29" t="str">
        <f t="shared" ref="A197:A206" si="15">A196</f>
        <v>Q</v>
      </c>
      <c r="B197" s="28" t="str">
        <f t="shared" si="12"/>
        <v>Q03</v>
      </c>
      <c r="C197" s="29" t="s">
        <v>37</v>
      </c>
      <c r="D197" s="140"/>
      <c r="E197" s="140"/>
      <c r="F197" s="142"/>
      <c r="G197" s="141"/>
      <c r="H197" s="140"/>
      <c r="I197" s="28" t="str">
        <f t="shared" si="13"/>
        <v xml:space="preserve"> </v>
      </c>
      <c r="J197" s="28" t="str">
        <f t="shared" si="14"/>
        <v xml:space="preserve">, </v>
      </c>
    </row>
    <row r="198" spans="1:10" x14ac:dyDescent="0.3">
      <c r="A198" s="29" t="str">
        <f t="shared" si="15"/>
        <v>Q</v>
      </c>
      <c r="B198" s="28" t="str">
        <f t="shared" si="12"/>
        <v>Q04</v>
      </c>
      <c r="C198" s="29" t="s">
        <v>39</v>
      </c>
      <c r="D198" s="140"/>
      <c r="E198" s="140"/>
      <c r="F198" s="142"/>
      <c r="G198" s="141"/>
      <c r="H198" s="140"/>
      <c r="I198" s="28" t="str">
        <f t="shared" si="13"/>
        <v xml:space="preserve"> </v>
      </c>
      <c r="J198" s="28" t="str">
        <f t="shared" si="14"/>
        <v xml:space="preserve">, </v>
      </c>
    </row>
    <row r="199" spans="1:10" x14ac:dyDescent="0.3">
      <c r="A199" s="29" t="str">
        <f t="shared" si="15"/>
        <v>Q</v>
      </c>
      <c r="B199" s="28" t="str">
        <f t="shared" si="12"/>
        <v>Q05</v>
      </c>
      <c r="C199" s="29" t="s">
        <v>41</v>
      </c>
      <c r="D199" s="140"/>
      <c r="E199" s="140"/>
      <c r="F199" s="142"/>
      <c r="G199" s="141"/>
      <c r="H199" s="140"/>
      <c r="I199" s="28" t="str">
        <f t="shared" si="13"/>
        <v xml:space="preserve"> </v>
      </c>
      <c r="J199" s="28" t="str">
        <f t="shared" si="14"/>
        <v xml:space="preserve">, </v>
      </c>
    </row>
    <row r="200" spans="1:10" x14ac:dyDescent="0.3">
      <c r="A200" s="29" t="str">
        <f t="shared" si="15"/>
        <v>Q</v>
      </c>
      <c r="B200" s="28" t="str">
        <f t="shared" si="12"/>
        <v>Q06</v>
      </c>
      <c r="C200" s="29" t="s">
        <v>43</v>
      </c>
      <c r="D200" s="140"/>
      <c r="E200" s="140"/>
      <c r="F200" s="142"/>
      <c r="G200" s="141"/>
      <c r="H200" s="140"/>
      <c r="I200" s="28" t="str">
        <f t="shared" si="13"/>
        <v xml:space="preserve"> </v>
      </c>
      <c r="J200" s="28" t="str">
        <f t="shared" si="14"/>
        <v xml:space="preserve">, </v>
      </c>
    </row>
    <row r="201" spans="1:10" x14ac:dyDescent="0.3">
      <c r="A201" s="29" t="str">
        <f t="shared" si="15"/>
        <v>Q</v>
      </c>
      <c r="B201" s="28" t="str">
        <f>A201&amp;"07"</f>
        <v>Q07</v>
      </c>
      <c r="C201" s="29" t="s">
        <v>289</v>
      </c>
      <c r="D201" s="140"/>
      <c r="E201" s="140"/>
      <c r="F201" s="142"/>
      <c r="G201" s="141"/>
      <c r="H201" s="140"/>
      <c r="I201" s="28" t="str">
        <f t="shared" si="13"/>
        <v xml:space="preserve"> </v>
      </c>
      <c r="J201" s="28" t="str">
        <f t="shared" si="14"/>
        <v xml:space="preserve">, </v>
      </c>
    </row>
    <row r="202" spans="1:10" x14ac:dyDescent="0.3">
      <c r="A202" s="29" t="str">
        <f t="shared" si="15"/>
        <v>Q</v>
      </c>
      <c r="B202" s="28" t="str">
        <f>A202&amp;"08"</f>
        <v>Q08</v>
      </c>
      <c r="C202" s="29" t="s">
        <v>289</v>
      </c>
      <c r="D202" s="140"/>
      <c r="E202" s="140"/>
      <c r="F202" s="142"/>
      <c r="G202" s="141"/>
      <c r="H202" s="140"/>
      <c r="I202" s="28" t="str">
        <f t="shared" si="13"/>
        <v xml:space="preserve"> </v>
      </c>
      <c r="J202" s="28" t="str">
        <f t="shared" si="14"/>
        <v xml:space="preserve">, </v>
      </c>
    </row>
    <row r="203" spans="1:10" x14ac:dyDescent="0.3">
      <c r="A203" s="29" t="str">
        <f t="shared" si="15"/>
        <v>Q</v>
      </c>
      <c r="B203" s="28" t="str">
        <f>A203&amp;"09"</f>
        <v>Q09</v>
      </c>
      <c r="C203" s="29" t="s">
        <v>289</v>
      </c>
      <c r="D203" s="140"/>
      <c r="E203" s="140"/>
      <c r="F203" s="142"/>
      <c r="G203" s="141"/>
      <c r="H203" s="140"/>
      <c r="I203" s="28" t="str">
        <f t="shared" si="13"/>
        <v xml:space="preserve"> </v>
      </c>
      <c r="J203" s="28" t="str">
        <f t="shared" si="14"/>
        <v xml:space="preserve">, </v>
      </c>
    </row>
    <row r="204" spans="1:10" x14ac:dyDescent="0.3">
      <c r="A204" s="29" t="str">
        <f t="shared" si="15"/>
        <v>Q</v>
      </c>
      <c r="B204" s="28" t="str">
        <f>A204&amp;"10"</f>
        <v>Q10</v>
      </c>
      <c r="C204" s="29" t="s">
        <v>289</v>
      </c>
      <c r="D204" s="140"/>
      <c r="E204" s="140"/>
      <c r="F204" s="142"/>
      <c r="G204" s="141"/>
      <c r="H204" s="140"/>
      <c r="I204" s="28" t="str">
        <f t="shared" si="13"/>
        <v xml:space="preserve"> </v>
      </c>
      <c r="J204" s="28" t="str">
        <f t="shared" si="14"/>
        <v xml:space="preserve">, </v>
      </c>
    </row>
    <row r="205" spans="1:10" x14ac:dyDescent="0.3">
      <c r="A205" s="29" t="str">
        <f t="shared" si="15"/>
        <v>Q</v>
      </c>
      <c r="B205" s="28" t="str">
        <f>A205&amp;"11"</f>
        <v>Q11</v>
      </c>
      <c r="C205" s="29" t="s">
        <v>289</v>
      </c>
      <c r="D205" s="140"/>
      <c r="E205" s="140"/>
      <c r="F205" s="142"/>
      <c r="G205" s="141"/>
      <c r="H205" s="140"/>
      <c r="I205" s="28" t="str">
        <f t="shared" si="13"/>
        <v xml:space="preserve"> </v>
      </c>
      <c r="J205" s="28" t="str">
        <f t="shared" si="14"/>
        <v xml:space="preserve">, </v>
      </c>
    </row>
    <row r="206" spans="1:10" x14ac:dyDescent="0.3">
      <c r="A206" s="29" t="str">
        <f t="shared" si="15"/>
        <v>Q</v>
      </c>
      <c r="B206" s="28" t="str">
        <f>A206&amp;"12"</f>
        <v>Q12</v>
      </c>
      <c r="C206" s="29" t="s">
        <v>289</v>
      </c>
      <c r="D206" s="140"/>
      <c r="E206" s="140"/>
      <c r="F206" s="142"/>
      <c r="G206" s="141"/>
      <c r="H206" s="140"/>
      <c r="I206" s="28" t="str">
        <f t="shared" si="13"/>
        <v xml:space="preserve"> </v>
      </c>
      <c r="J206" s="28" t="str">
        <f t="shared" si="14"/>
        <v xml:space="preserve">, </v>
      </c>
    </row>
    <row r="207" spans="1:10" x14ac:dyDescent="0.3">
      <c r="A207" s="29" t="s">
        <v>131</v>
      </c>
      <c r="B207" s="28" t="str">
        <f t="shared" ref="B207:B212" si="16">A207&amp;""&amp;C207</f>
        <v>R01</v>
      </c>
      <c r="C207" s="29" t="s">
        <v>33</v>
      </c>
      <c r="D207" s="140"/>
      <c r="E207" s="140"/>
      <c r="F207" s="142"/>
      <c r="G207" s="141"/>
      <c r="H207" s="140"/>
      <c r="I207" s="28" t="str">
        <f t="shared" si="13"/>
        <v xml:space="preserve"> </v>
      </c>
      <c r="J207" s="28" t="str">
        <f t="shared" si="14"/>
        <v xml:space="preserve">, </v>
      </c>
    </row>
    <row r="208" spans="1:10" x14ac:dyDescent="0.3">
      <c r="A208" s="29" t="str">
        <f>A207</f>
        <v>R</v>
      </c>
      <c r="B208" s="28" t="str">
        <f t="shared" si="16"/>
        <v>R02</v>
      </c>
      <c r="C208" s="29" t="s">
        <v>35</v>
      </c>
      <c r="D208" s="140"/>
      <c r="E208" s="140"/>
      <c r="F208" s="142"/>
      <c r="G208" s="141"/>
      <c r="H208" s="140"/>
      <c r="I208" s="28" t="str">
        <f t="shared" si="13"/>
        <v xml:space="preserve"> </v>
      </c>
      <c r="J208" s="28" t="str">
        <f t="shared" si="14"/>
        <v xml:space="preserve">, </v>
      </c>
    </row>
    <row r="209" spans="1:10" x14ac:dyDescent="0.3">
      <c r="A209" s="29" t="str">
        <f t="shared" ref="A209:A218" si="17">A208</f>
        <v>R</v>
      </c>
      <c r="B209" s="28" t="str">
        <f t="shared" si="16"/>
        <v>R03</v>
      </c>
      <c r="C209" s="29" t="s">
        <v>37</v>
      </c>
      <c r="D209" s="140"/>
      <c r="E209" s="140"/>
      <c r="F209" s="142"/>
      <c r="G209" s="141"/>
      <c r="H209" s="140"/>
      <c r="I209" s="28" t="str">
        <f t="shared" si="13"/>
        <v xml:space="preserve"> </v>
      </c>
      <c r="J209" s="28" t="str">
        <f t="shared" si="14"/>
        <v xml:space="preserve">, </v>
      </c>
    </row>
    <row r="210" spans="1:10" x14ac:dyDescent="0.3">
      <c r="A210" s="29" t="str">
        <f t="shared" si="17"/>
        <v>R</v>
      </c>
      <c r="B210" s="28" t="str">
        <f t="shared" si="16"/>
        <v>R04</v>
      </c>
      <c r="C210" s="29" t="s">
        <v>39</v>
      </c>
      <c r="D210" s="140"/>
      <c r="E210" s="140"/>
      <c r="F210" s="142"/>
      <c r="G210" s="141"/>
      <c r="H210" s="140"/>
      <c r="I210" s="28" t="str">
        <f t="shared" si="13"/>
        <v xml:space="preserve"> </v>
      </c>
      <c r="J210" s="28" t="str">
        <f t="shared" si="14"/>
        <v xml:space="preserve">, </v>
      </c>
    </row>
    <row r="211" spans="1:10" x14ac:dyDescent="0.3">
      <c r="A211" s="29" t="str">
        <f t="shared" si="17"/>
        <v>R</v>
      </c>
      <c r="B211" s="28" t="str">
        <f t="shared" si="16"/>
        <v>R05</v>
      </c>
      <c r="C211" s="29" t="s">
        <v>41</v>
      </c>
      <c r="D211" s="140"/>
      <c r="E211" s="140"/>
      <c r="F211" s="142"/>
      <c r="G211" s="141"/>
      <c r="H211" s="140"/>
      <c r="I211" s="28" t="str">
        <f t="shared" si="13"/>
        <v xml:space="preserve"> </v>
      </c>
      <c r="J211" s="28" t="str">
        <f t="shared" si="14"/>
        <v xml:space="preserve">, </v>
      </c>
    </row>
    <row r="212" spans="1:10" x14ac:dyDescent="0.3">
      <c r="A212" s="29" t="str">
        <f t="shared" si="17"/>
        <v>R</v>
      </c>
      <c r="B212" s="28" t="str">
        <f t="shared" si="16"/>
        <v>R06</v>
      </c>
      <c r="C212" s="29" t="s">
        <v>43</v>
      </c>
      <c r="D212" s="140"/>
      <c r="E212" s="140"/>
      <c r="F212" s="142"/>
      <c r="G212" s="141"/>
      <c r="H212" s="140"/>
      <c r="I212" s="28" t="str">
        <f t="shared" si="13"/>
        <v xml:space="preserve"> </v>
      </c>
      <c r="J212" s="28" t="str">
        <f t="shared" si="14"/>
        <v xml:space="preserve">, </v>
      </c>
    </row>
    <row r="213" spans="1:10" x14ac:dyDescent="0.3">
      <c r="A213" s="29" t="str">
        <f t="shared" si="17"/>
        <v>R</v>
      </c>
      <c r="B213" s="28" t="str">
        <f>A213&amp;"07"</f>
        <v>R07</v>
      </c>
      <c r="C213" s="29" t="s">
        <v>289</v>
      </c>
      <c r="D213" s="140"/>
      <c r="E213" s="140"/>
      <c r="F213" s="142"/>
      <c r="G213" s="141"/>
      <c r="H213" s="140"/>
      <c r="I213" s="28" t="str">
        <f t="shared" si="13"/>
        <v xml:space="preserve"> </v>
      </c>
      <c r="J213" s="28" t="str">
        <f t="shared" si="14"/>
        <v xml:space="preserve">, </v>
      </c>
    </row>
    <row r="214" spans="1:10" x14ac:dyDescent="0.3">
      <c r="A214" s="29" t="str">
        <f t="shared" si="17"/>
        <v>R</v>
      </c>
      <c r="B214" s="28" t="str">
        <f>A214&amp;"08"</f>
        <v>R08</v>
      </c>
      <c r="C214" s="29" t="s">
        <v>289</v>
      </c>
      <c r="D214" s="140"/>
      <c r="E214" s="140"/>
      <c r="F214" s="142"/>
      <c r="G214" s="141"/>
      <c r="H214" s="140"/>
      <c r="I214" s="28" t="str">
        <f t="shared" si="13"/>
        <v xml:space="preserve"> </v>
      </c>
      <c r="J214" s="28" t="str">
        <f t="shared" si="14"/>
        <v xml:space="preserve">, </v>
      </c>
    </row>
    <row r="215" spans="1:10" x14ac:dyDescent="0.3">
      <c r="A215" s="29" t="str">
        <f t="shared" si="17"/>
        <v>R</v>
      </c>
      <c r="B215" s="28" t="str">
        <f>A215&amp;"09"</f>
        <v>R09</v>
      </c>
      <c r="C215" s="29" t="s">
        <v>289</v>
      </c>
      <c r="D215" s="140"/>
      <c r="E215" s="140"/>
      <c r="F215" s="142"/>
      <c r="G215" s="141"/>
      <c r="H215" s="140"/>
      <c r="I215" s="28" t="str">
        <f t="shared" si="13"/>
        <v xml:space="preserve"> </v>
      </c>
      <c r="J215" s="28" t="str">
        <f t="shared" si="14"/>
        <v xml:space="preserve">, </v>
      </c>
    </row>
    <row r="216" spans="1:10" x14ac:dyDescent="0.3">
      <c r="A216" s="29" t="str">
        <f t="shared" si="17"/>
        <v>R</v>
      </c>
      <c r="B216" s="28" t="str">
        <f>A216&amp;"10"</f>
        <v>R10</v>
      </c>
      <c r="C216" s="29" t="s">
        <v>289</v>
      </c>
      <c r="D216" s="140"/>
      <c r="E216" s="140"/>
      <c r="F216" s="142"/>
      <c r="G216" s="141"/>
      <c r="H216" s="140"/>
      <c r="I216" s="28" t="str">
        <f t="shared" si="13"/>
        <v xml:space="preserve"> </v>
      </c>
      <c r="J216" s="28" t="str">
        <f t="shared" si="14"/>
        <v xml:space="preserve">, </v>
      </c>
    </row>
    <row r="217" spans="1:10" x14ac:dyDescent="0.3">
      <c r="A217" s="29" t="str">
        <f t="shared" si="17"/>
        <v>R</v>
      </c>
      <c r="B217" s="28" t="str">
        <f>A217&amp;"11"</f>
        <v>R11</v>
      </c>
      <c r="C217" s="29" t="s">
        <v>289</v>
      </c>
      <c r="D217" s="140"/>
      <c r="E217" s="140"/>
      <c r="F217" s="142"/>
      <c r="G217" s="141"/>
      <c r="H217" s="140"/>
      <c r="I217" s="28" t="str">
        <f t="shared" si="13"/>
        <v xml:space="preserve"> </v>
      </c>
      <c r="J217" s="28" t="str">
        <f t="shared" si="14"/>
        <v xml:space="preserve">, </v>
      </c>
    </row>
    <row r="218" spans="1:10" x14ac:dyDescent="0.3">
      <c r="A218" s="29" t="str">
        <f t="shared" si="17"/>
        <v>R</v>
      </c>
      <c r="B218" s="28" t="str">
        <f>A218&amp;"12"</f>
        <v>R12</v>
      </c>
      <c r="C218" s="29" t="s">
        <v>289</v>
      </c>
      <c r="D218" s="140"/>
      <c r="E218" s="140"/>
      <c r="F218" s="142"/>
      <c r="G218" s="141"/>
      <c r="H218" s="140"/>
      <c r="I218" s="28" t="str">
        <f t="shared" si="13"/>
        <v xml:space="preserve"> </v>
      </c>
      <c r="J218" s="28" t="str">
        <f t="shared" si="14"/>
        <v xml:space="preserve">, </v>
      </c>
    </row>
    <row r="219" spans="1:10" x14ac:dyDescent="0.3">
      <c r="A219" s="29" t="s">
        <v>132</v>
      </c>
      <c r="B219" s="28" t="str">
        <f t="shared" ref="B219:B224" si="18">A219&amp;""&amp;C219</f>
        <v>S01</v>
      </c>
      <c r="C219" s="29" t="s">
        <v>33</v>
      </c>
      <c r="D219" s="140"/>
      <c r="E219" s="140"/>
      <c r="F219" s="142"/>
      <c r="G219" s="141"/>
      <c r="H219" s="140"/>
      <c r="I219" s="28" t="str">
        <f t="shared" si="13"/>
        <v xml:space="preserve"> </v>
      </c>
      <c r="J219" s="28" t="str">
        <f t="shared" si="14"/>
        <v xml:space="preserve">, </v>
      </c>
    </row>
    <row r="220" spans="1:10" x14ac:dyDescent="0.3">
      <c r="A220" s="29" t="str">
        <f>A219</f>
        <v>S</v>
      </c>
      <c r="B220" s="28" t="str">
        <f t="shared" si="18"/>
        <v>S02</v>
      </c>
      <c r="C220" s="29" t="s">
        <v>35</v>
      </c>
      <c r="D220" s="140"/>
      <c r="E220" s="140"/>
      <c r="F220" s="142"/>
      <c r="G220" s="141"/>
      <c r="H220" s="140"/>
      <c r="I220" s="28" t="str">
        <f t="shared" si="13"/>
        <v xml:space="preserve"> </v>
      </c>
      <c r="J220" s="28" t="str">
        <f t="shared" si="14"/>
        <v xml:space="preserve">, </v>
      </c>
    </row>
    <row r="221" spans="1:10" x14ac:dyDescent="0.3">
      <c r="A221" s="29" t="str">
        <f t="shared" ref="A221:A230" si="19">A220</f>
        <v>S</v>
      </c>
      <c r="B221" s="28" t="str">
        <f t="shared" si="18"/>
        <v>S03</v>
      </c>
      <c r="C221" s="29" t="s">
        <v>37</v>
      </c>
      <c r="D221" s="140"/>
      <c r="E221" s="140"/>
      <c r="F221" s="142"/>
      <c r="G221" s="141"/>
      <c r="H221" s="140"/>
      <c r="I221" s="28" t="str">
        <f t="shared" si="13"/>
        <v xml:space="preserve"> </v>
      </c>
      <c r="J221" s="28" t="str">
        <f t="shared" si="14"/>
        <v xml:space="preserve">, </v>
      </c>
    </row>
    <row r="222" spans="1:10" x14ac:dyDescent="0.3">
      <c r="A222" s="29" t="str">
        <f t="shared" si="19"/>
        <v>S</v>
      </c>
      <c r="B222" s="28" t="str">
        <f t="shared" si="18"/>
        <v>S04</v>
      </c>
      <c r="C222" s="29" t="s">
        <v>39</v>
      </c>
      <c r="D222" s="140"/>
      <c r="E222" s="140"/>
      <c r="F222" s="142"/>
      <c r="G222" s="141"/>
      <c r="H222" s="140"/>
      <c r="I222" s="28" t="str">
        <f t="shared" si="13"/>
        <v xml:space="preserve"> </v>
      </c>
      <c r="J222" s="28" t="str">
        <f t="shared" si="14"/>
        <v xml:space="preserve">, </v>
      </c>
    </row>
    <row r="223" spans="1:10" x14ac:dyDescent="0.3">
      <c r="A223" s="29" t="str">
        <f t="shared" si="19"/>
        <v>S</v>
      </c>
      <c r="B223" s="28" t="str">
        <f t="shared" si="18"/>
        <v>S05</v>
      </c>
      <c r="C223" s="29" t="s">
        <v>41</v>
      </c>
      <c r="D223" s="140"/>
      <c r="E223" s="140"/>
      <c r="F223" s="142"/>
      <c r="G223" s="141"/>
      <c r="H223" s="140"/>
      <c r="I223" s="28" t="str">
        <f t="shared" si="13"/>
        <v xml:space="preserve"> </v>
      </c>
      <c r="J223" s="28" t="str">
        <f t="shared" si="14"/>
        <v xml:space="preserve">, </v>
      </c>
    </row>
    <row r="224" spans="1:10" x14ac:dyDescent="0.3">
      <c r="A224" s="29" t="str">
        <f t="shared" si="19"/>
        <v>S</v>
      </c>
      <c r="B224" s="28" t="str">
        <f t="shared" si="18"/>
        <v>S06</v>
      </c>
      <c r="C224" s="29" t="s">
        <v>43</v>
      </c>
      <c r="D224" s="140"/>
      <c r="E224" s="140"/>
      <c r="F224" s="142"/>
      <c r="G224" s="141"/>
      <c r="H224" s="140"/>
      <c r="I224" s="28" t="str">
        <f t="shared" si="13"/>
        <v xml:space="preserve"> </v>
      </c>
      <c r="J224" s="28" t="str">
        <f t="shared" si="14"/>
        <v xml:space="preserve">, </v>
      </c>
    </row>
    <row r="225" spans="1:10" x14ac:dyDescent="0.3">
      <c r="A225" s="29" t="str">
        <f t="shared" si="19"/>
        <v>S</v>
      </c>
      <c r="B225" s="28" t="str">
        <f>A225&amp;"07"</f>
        <v>S07</v>
      </c>
      <c r="C225" s="29" t="s">
        <v>289</v>
      </c>
      <c r="D225" s="140"/>
      <c r="E225" s="140"/>
      <c r="F225" s="142"/>
      <c r="G225" s="141"/>
      <c r="H225" s="140"/>
      <c r="I225" s="28" t="str">
        <f t="shared" si="13"/>
        <v xml:space="preserve"> </v>
      </c>
      <c r="J225" s="28" t="str">
        <f t="shared" si="14"/>
        <v xml:space="preserve">, </v>
      </c>
    </row>
    <row r="226" spans="1:10" x14ac:dyDescent="0.3">
      <c r="A226" s="29" t="str">
        <f t="shared" si="19"/>
        <v>S</v>
      </c>
      <c r="B226" s="28" t="str">
        <f>A226&amp;"08"</f>
        <v>S08</v>
      </c>
      <c r="C226" s="29" t="s">
        <v>289</v>
      </c>
      <c r="D226" s="140"/>
      <c r="E226" s="140"/>
      <c r="F226" s="142"/>
      <c r="G226" s="141"/>
      <c r="H226" s="140"/>
      <c r="I226" s="28" t="str">
        <f t="shared" si="13"/>
        <v xml:space="preserve"> </v>
      </c>
      <c r="J226" s="28" t="str">
        <f t="shared" si="14"/>
        <v xml:space="preserve">, </v>
      </c>
    </row>
    <row r="227" spans="1:10" x14ac:dyDescent="0.3">
      <c r="A227" s="29" t="str">
        <f t="shared" si="19"/>
        <v>S</v>
      </c>
      <c r="B227" s="28" t="str">
        <f>A227&amp;"09"</f>
        <v>S09</v>
      </c>
      <c r="C227" s="29" t="s">
        <v>289</v>
      </c>
      <c r="D227" s="140"/>
      <c r="E227" s="140"/>
      <c r="F227" s="142"/>
      <c r="G227" s="141"/>
      <c r="H227" s="140"/>
      <c r="I227" s="28" t="str">
        <f t="shared" si="13"/>
        <v xml:space="preserve"> </v>
      </c>
      <c r="J227" s="28" t="str">
        <f t="shared" si="14"/>
        <v xml:space="preserve">, </v>
      </c>
    </row>
    <row r="228" spans="1:10" x14ac:dyDescent="0.3">
      <c r="A228" s="29" t="str">
        <f t="shared" si="19"/>
        <v>S</v>
      </c>
      <c r="B228" s="28" t="str">
        <f>A228&amp;"10"</f>
        <v>S10</v>
      </c>
      <c r="C228" s="29" t="s">
        <v>289</v>
      </c>
      <c r="D228" s="140"/>
      <c r="E228" s="140"/>
      <c r="F228" s="142"/>
      <c r="G228" s="141"/>
      <c r="H228" s="140"/>
      <c r="I228" s="28" t="str">
        <f t="shared" si="13"/>
        <v xml:space="preserve"> </v>
      </c>
      <c r="J228" s="28" t="str">
        <f t="shared" si="14"/>
        <v xml:space="preserve">, </v>
      </c>
    </row>
    <row r="229" spans="1:10" x14ac:dyDescent="0.3">
      <c r="A229" s="29" t="str">
        <f t="shared" si="19"/>
        <v>S</v>
      </c>
      <c r="B229" s="28" t="str">
        <f>A229&amp;"11"</f>
        <v>S11</v>
      </c>
      <c r="C229" s="29" t="s">
        <v>289</v>
      </c>
      <c r="D229" s="140"/>
      <c r="E229" s="140"/>
      <c r="F229" s="142"/>
      <c r="G229" s="141"/>
      <c r="H229" s="140"/>
      <c r="I229" s="28" t="str">
        <f t="shared" si="13"/>
        <v xml:space="preserve"> </v>
      </c>
      <c r="J229" s="28" t="str">
        <f t="shared" si="14"/>
        <v xml:space="preserve">, </v>
      </c>
    </row>
    <row r="230" spans="1:10" x14ac:dyDescent="0.3">
      <c r="A230" s="29" t="str">
        <f t="shared" si="19"/>
        <v>S</v>
      </c>
      <c r="B230" s="28" t="str">
        <f>A230&amp;"12"</f>
        <v>S12</v>
      </c>
      <c r="C230" s="29" t="s">
        <v>289</v>
      </c>
      <c r="D230" s="140"/>
      <c r="E230" s="140"/>
      <c r="F230" s="142"/>
      <c r="G230" s="141"/>
      <c r="H230" s="140"/>
      <c r="I230" s="28" t="str">
        <f t="shared" si="13"/>
        <v xml:space="preserve"> </v>
      </c>
      <c r="J230" s="28" t="str">
        <f t="shared" si="14"/>
        <v xml:space="preserve">, </v>
      </c>
    </row>
    <row r="231" spans="1:10" x14ac:dyDescent="0.3">
      <c r="A231" s="29" t="s">
        <v>133</v>
      </c>
      <c r="B231" s="28" t="str">
        <f t="shared" ref="B231:B236" si="20">A231&amp;""&amp;C231</f>
        <v>T01</v>
      </c>
      <c r="C231" s="29" t="s">
        <v>33</v>
      </c>
      <c r="D231" s="140"/>
      <c r="E231" s="140"/>
      <c r="F231" s="142"/>
      <c r="G231" s="141"/>
      <c r="H231" s="140"/>
      <c r="I231" s="28" t="str">
        <f t="shared" si="13"/>
        <v xml:space="preserve"> </v>
      </c>
      <c r="J231" s="28" t="str">
        <f t="shared" si="14"/>
        <v xml:space="preserve">, </v>
      </c>
    </row>
    <row r="232" spans="1:10" x14ac:dyDescent="0.3">
      <c r="A232" s="29" t="str">
        <f>A231</f>
        <v>T</v>
      </c>
      <c r="B232" s="28" t="str">
        <f t="shared" si="20"/>
        <v>T02</v>
      </c>
      <c r="C232" s="29" t="s">
        <v>35</v>
      </c>
      <c r="D232" s="140"/>
      <c r="E232" s="140"/>
      <c r="F232" s="142"/>
      <c r="G232" s="141"/>
      <c r="H232" s="140"/>
      <c r="I232" s="28" t="str">
        <f t="shared" si="13"/>
        <v xml:space="preserve"> </v>
      </c>
      <c r="J232" s="28" t="str">
        <f t="shared" si="14"/>
        <v xml:space="preserve">, </v>
      </c>
    </row>
    <row r="233" spans="1:10" x14ac:dyDescent="0.3">
      <c r="A233" s="29" t="str">
        <f t="shared" ref="A233:A242" si="21">A232</f>
        <v>T</v>
      </c>
      <c r="B233" s="28" t="str">
        <f t="shared" si="20"/>
        <v>T03</v>
      </c>
      <c r="C233" s="29" t="s">
        <v>37</v>
      </c>
      <c r="D233" s="140"/>
      <c r="E233" s="140"/>
      <c r="F233" s="142"/>
      <c r="G233" s="141"/>
      <c r="H233" s="140"/>
      <c r="I233" s="28" t="str">
        <f t="shared" si="13"/>
        <v xml:space="preserve"> </v>
      </c>
      <c r="J233" s="28" t="str">
        <f t="shared" si="14"/>
        <v xml:space="preserve">, </v>
      </c>
    </row>
    <row r="234" spans="1:10" x14ac:dyDescent="0.3">
      <c r="A234" s="29" t="str">
        <f t="shared" si="21"/>
        <v>T</v>
      </c>
      <c r="B234" s="28" t="str">
        <f t="shared" si="20"/>
        <v>T04</v>
      </c>
      <c r="C234" s="29" t="s">
        <v>39</v>
      </c>
      <c r="D234" s="140"/>
      <c r="E234" s="140"/>
      <c r="F234" s="142"/>
      <c r="G234" s="141"/>
      <c r="H234" s="140"/>
      <c r="I234" s="28" t="str">
        <f t="shared" si="13"/>
        <v xml:space="preserve"> </v>
      </c>
      <c r="J234" s="28" t="str">
        <f t="shared" si="14"/>
        <v xml:space="preserve">, </v>
      </c>
    </row>
    <row r="235" spans="1:10" x14ac:dyDescent="0.3">
      <c r="A235" s="29" t="str">
        <f t="shared" si="21"/>
        <v>T</v>
      </c>
      <c r="B235" s="28" t="str">
        <f t="shared" si="20"/>
        <v>T05</v>
      </c>
      <c r="C235" s="29" t="s">
        <v>41</v>
      </c>
      <c r="D235" s="140"/>
      <c r="E235" s="140"/>
      <c r="F235" s="142"/>
      <c r="G235" s="141"/>
      <c r="H235" s="140"/>
      <c r="I235" s="28" t="str">
        <f t="shared" si="13"/>
        <v xml:space="preserve"> </v>
      </c>
      <c r="J235" s="28" t="str">
        <f t="shared" si="14"/>
        <v xml:space="preserve">, </v>
      </c>
    </row>
    <row r="236" spans="1:10" x14ac:dyDescent="0.3">
      <c r="A236" s="29" t="str">
        <f t="shared" si="21"/>
        <v>T</v>
      </c>
      <c r="B236" s="28" t="str">
        <f t="shared" si="20"/>
        <v>T06</v>
      </c>
      <c r="C236" s="29" t="s">
        <v>43</v>
      </c>
      <c r="D236" s="140"/>
      <c r="E236" s="140"/>
      <c r="F236" s="142"/>
      <c r="G236" s="141"/>
      <c r="H236" s="140"/>
      <c r="I236" s="28" t="str">
        <f t="shared" si="13"/>
        <v xml:space="preserve"> </v>
      </c>
      <c r="J236" s="28" t="str">
        <f t="shared" si="14"/>
        <v xml:space="preserve">, </v>
      </c>
    </row>
    <row r="237" spans="1:10" x14ac:dyDescent="0.3">
      <c r="A237" s="29" t="str">
        <f t="shared" si="21"/>
        <v>T</v>
      </c>
      <c r="B237" s="28" t="str">
        <f>A237&amp;"07"</f>
        <v>T07</v>
      </c>
      <c r="C237" s="29" t="s">
        <v>289</v>
      </c>
      <c r="D237" s="140"/>
      <c r="E237" s="140"/>
      <c r="F237" s="142"/>
      <c r="G237" s="141"/>
      <c r="H237" s="140"/>
      <c r="I237" s="28" t="str">
        <f t="shared" si="13"/>
        <v xml:space="preserve"> </v>
      </c>
      <c r="J237" s="28" t="str">
        <f t="shared" si="14"/>
        <v xml:space="preserve">, </v>
      </c>
    </row>
    <row r="238" spans="1:10" x14ac:dyDescent="0.3">
      <c r="A238" s="29" t="str">
        <f t="shared" si="21"/>
        <v>T</v>
      </c>
      <c r="B238" s="28" t="str">
        <f>A238&amp;"08"</f>
        <v>T08</v>
      </c>
      <c r="C238" s="29" t="s">
        <v>289</v>
      </c>
      <c r="D238" s="140"/>
      <c r="E238" s="140"/>
      <c r="F238" s="142"/>
      <c r="G238" s="141"/>
      <c r="H238" s="140"/>
      <c r="I238" s="28" t="str">
        <f t="shared" si="13"/>
        <v xml:space="preserve"> </v>
      </c>
      <c r="J238" s="28" t="str">
        <f t="shared" si="14"/>
        <v xml:space="preserve">, </v>
      </c>
    </row>
    <row r="239" spans="1:10" x14ac:dyDescent="0.3">
      <c r="A239" s="29" t="str">
        <f t="shared" si="21"/>
        <v>T</v>
      </c>
      <c r="B239" s="28" t="str">
        <f>A239&amp;"09"</f>
        <v>T09</v>
      </c>
      <c r="C239" s="29" t="s">
        <v>289</v>
      </c>
      <c r="D239" s="140"/>
      <c r="E239" s="140"/>
      <c r="F239" s="142"/>
      <c r="G239" s="141"/>
      <c r="H239" s="140"/>
      <c r="I239" s="28" t="str">
        <f t="shared" si="13"/>
        <v xml:space="preserve"> </v>
      </c>
      <c r="J239" s="28" t="str">
        <f t="shared" si="14"/>
        <v xml:space="preserve">, </v>
      </c>
    </row>
    <row r="240" spans="1:10" x14ac:dyDescent="0.3">
      <c r="A240" s="29" t="str">
        <f t="shared" si="21"/>
        <v>T</v>
      </c>
      <c r="B240" s="28" t="str">
        <f>A240&amp;"10"</f>
        <v>T10</v>
      </c>
      <c r="C240" s="29" t="s">
        <v>289</v>
      </c>
      <c r="D240" s="140"/>
      <c r="E240" s="140"/>
      <c r="F240" s="142"/>
      <c r="G240" s="141"/>
      <c r="H240" s="140"/>
      <c r="I240" s="28" t="str">
        <f t="shared" si="13"/>
        <v xml:space="preserve"> </v>
      </c>
      <c r="J240" s="28" t="str">
        <f t="shared" si="14"/>
        <v xml:space="preserve">, </v>
      </c>
    </row>
    <row r="241" spans="1:10" x14ac:dyDescent="0.3">
      <c r="A241" s="29" t="str">
        <f t="shared" si="21"/>
        <v>T</v>
      </c>
      <c r="B241" s="28" t="str">
        <f>A241&amp;"11"</f>
        <v>T11</v>
      </c>
      <c r="C241" s="29" t="s">
        <v>289</v>
      </c>
      <c r="D241" s="140"/>
      <c r="E241" s="140"/>
      <c r="F241" s="142"/>
      <c r="G241" s="141"/>
      <c r="H241" s="140"/>
      <c r="I241" s="28" t="str">
        <f t="shared" si="13"/>
        <v xml:space="preserve"> </v>
      </c>
      <c r="J241" s="28" t="str">
        <f t="shared" si="14"/>
        <v xml:space="preserve">, </v>
      </c>
    </row>
    <row r="242" spans="1:10" x14ac:dyDescent="0.3">
      <c r="A242" s="29" t="str">
        <f t="shared" si="21"/>
        <v>T</v>
      </c>
      <c r="B242" s="28" t="str">
        <f>A242&amp;"12"</f>
        <v>T12</v>
      </c>
      <c r="C242" s="29" t="s">
        <v>289</v>
      </c>
      <c r="D242" s="140"/>
      <c r="E242" s="140"/>
      <c r="F242" s="142"/>
      <c r="G242" s="141"/>
      <c r="H242" s="140"/>
      <c r="I242" s="28" t="str">
        <f t="shared" si="13"/>
        <v xml:space="preserve"> </v>
      </c>
      <c r="J242" s="28" t="str">
        <f t="shared" si="14"/>
        <v xml:space="preserve">, </v>
      </c>
    </row>
    <row r="243" spans="1:10" x14ac:dyDescent="0.3">
      <c r="A243" s="29" t="s">
        <v>226</v>
      </c>
      <c r="B243" s="28" t="str">
        <f t="shared" ref="B243:B248" si="22">A243&amp;""&amp;C243</f>
        <v>U01</v>
      </c>
      <c r="C243" s="29" t="s">
        <v>33</v>
      </c>
      <c r="D243" s="140"/>
      <c r="E243" s="140"/>
      <c r="F243" s="142"/>
      <c r="G243" s="141"/>
      <c r="H243" s="140"/>
      <c r="I243" s="28" t="str">
        <f t="shared" ref="I243:I290" si="23">D243&amp;" "&amp;E243</f>
        <v xml:space="preserve"> </v>
      </c>
      <c r="J243" s="28" t="str">
        <f t="shared" ref="J243:J290" si="24">E243&amp;", "&amp;D243</f>
        <v xml:space="preserve">, </v>
      </c>
    </row>
    <row r="244" spans="1:10" x14ac:dyDescent="0.3">
      <c r="A244" s="29" t="str">
        <f>A243</f>
        <v>U</v>
      </c>
      <c r="B244" s="28" t="str">
        <f t="shared" si="22"/>
        <v>U02</v>
      </c>
      <c r="C244" s="29" t="s">
        <v>35</v>
      </c>
      <c r="D244" s="140"/>
      <c r="E244" s="140"/>
      <c r="F244" s="142"/>
      <c r="G244" s="141"/>
      <c r="H244" s="140"/>
      <c r="I244" s="28" t="str">
        <f t="shared" si="23"/>
        <v xml:space="preserve"> </v>
      </c>
      <c r="J244" s="28" t="str">
        <f t="shared" si="24"/>
        <v xml:space="preserve">, </v>
      </c>
    </row>
    <row r="245" spans="1:10" x14ac:dyDescent="0.3">
      <c r="A245" s="29" t="str">
        <f t="shared" ref="A245:A254" si="25">A244</f>
        <v>U</v>
      </c>
      <c r="B245" s="28" t="str">
        <f t="shared" si="22"/>
        <v>U03</v>
      </c>
      <c r="C245" s="29" t="s">
        <v>37</v>
      </c>
      <c r="D245" s="140"/>
      <c r="E245" s="140"/>
      <c r="F245" s="142"/>
      <c r="G245" s="141"/>
      <c r="H245" s="140"/>
      <c r="I245" s="28" t="str">
        <f t="shared" si="23"/>
        <v xml:space="preserve"> </v>
      </c>
      <c r="J245" s="28" t="str">
        <f t="shared" si="24"/>
        <v xml:space="preserve">, </v>
      </c>
    </row>
    <row r="246" spans="1:10" x14ac:dyDescent="0.3">
      <c r="A246" s="29" t="str">
        <f t="shared" si="25"/>
        <v>U</v>
      </c>
      <c r="B246" s="28" t="str">
        <f t="shared" si="22"/>
        <v>U04</v>
      </c>
      <c r="C246" s="29" t="s">
        <v>39</v>
      </c>
      <c r="D246" s="140"/>
      <c r="E246" s="140"/>
      <c r="F246" s="142"/>
      <c r="G246" s="141"/>
      <c r="H246" s="140"/>
      <c r="I246" s="28" t="str">
        <f t="shared" si="23"/>
        <v xml:space="preserve"> </v>
      </c>
      <c r="J246" s="28" t="str">
        <f t="shared" si="24"/>
        <v xml:space="preserve">, </v>
      </c>
    </row>
    <row r="247" spans="1:10" x14ac:dyDescent="0.3">
      <c r="A247" s="29" t="str">
        <f t="shared" si="25"/>
        <v>U</v>
      </c>
      <c r="B247" s="28" t="str">
        <f t="shared" si="22"/>
        <v>U05</v>
      </c>
      <c r="C247" s="29" t="s">
        <v>41</v>
      </c>
      <c r="D247" s="140"/>
      <c r="E247" s="140"/>
      <c r="F247" s="142"/>
      <c r="G247" s="141"/>
      <c r="H247" s="140"/>
      <c r="I247" s="28" t="str">
        <f t="shared" si="23"/>
        <v xml:space="preserve"> </v>
      </c>
      <c r="J247" s="28" t="str">
        <f t="shared" si="24"/>
        <v xml:space="preserve">, </v>
      </c>
    </row>
    <row r="248" spans="1:10" x14ac:dyDescent="0.3">
      <c r="A248" s="29" t="str">
        <f t="shared" si="25"/>
        <v>U</v>
      </c>
      <c r="B248" s="28" t="str">
        <f t="shared" si="22"/>
        <v>U06</v>
      </c>
      <c r="C248" s="29" t="s">
        <v>43</v>
      </c>
      <c r="D248" s="140"/>
      <c r="E248" s="140"/>
      <c r="F248" s="142"/>
      <c r="G248" s="141"/>
      <c r="H248" s="140"/>
      <c r="I248" s="28" t="str">
        <f t="shared" si="23"/>
        <v xml:space="preserve"> </v>
      </c>
      <c r="J248" s="28" t="str">
        <f t="shared" si="24"/>
        <v xml:space="preserve">, </v>
      </c>
    </row>
    <row r="249" spans="1:10" x14ac:dyDescent="0.3">
      <c r="A249" s="29" t="str">
        <f t="shared" si="25"/>
        <v>U</v>
      </c>
      <c r="B249" s="28" t="str">
        <f>A249&amp;"07"</f>
        <v>U07</v>
      </c>
      <c r="C249" s="29" t="s">
        <v>289</v>
      </c>
      <c r="D249" s="140"/>
      <c r="E249" s="140"/>
      <c r="F249" s="142"/>
      <c r="G249" s="141"/>
      <c r="H249" s="140"/>
      <c r="I249" s="28" t="str">
        <f t="shared" si="23"/>
        <v xml:space="preserve"> </v>
      </c>
      <c r="J249" s="28" t="str">
        <f t="shared" si="24"/>
        <v xml:space="preserve">, </v>
      </c>
    </row>
    <row r="250" spans="1:10" x14ac:dyDescent="0.3">
      <c r="A250" s="29" t="str">
        <f t="shared" si="25"/>
        <v>U</v>
      </c>
      <c r="B250" s="28" t="str">
        <f>A250&amp;"08"</f>
        <v>U08</v>
      </c>
      <c r="C250" s="29" t="s">
        <v>289</v>
      </c>
      <c r="D250" s="140"/>
      <c r="E250" s="140"/>
      <c r="F250" s="142"/>
      <c r="G250" s="141"/>
      <c r="H250" s="140"/>
      <c r="I250" s="28" t="str">
        <f t="shared" si="23"/>
        <v xml:space="preserve"> </v>
      </c>
      <c r="J250" s="28" t="str">
        <f t="shared" si="24"/>
        <v xml:space="preserve">, </v>
      </c>
    </row>
    <row r="251" spans="1:10" x14ac:dyDescent="0.3">
      <c r="A251" s="29" t="str">
        <f t="shared" si="25"/>
        <v>U</v>
      </c>
      <c r="B251" s="28" t="str">
        <f>A251&amp;"09"</f>
        <v>U09</v>
      </c>
      <c r="C251" s="29" t="s">
        <v>289</v>
      </c>
      <c r="D251" s="140"/>
      <c r="E251" s="140"/>
      <c r="F251" s="142"/>
      <c r="G251" s="141"/>
      <c r="H251" s="140"/>
      <c r="I251" s="28" t="str">
        <f t="shared" si="23"/>
        <v xml:space="preserve"> </v>
      </c>
      <c r="J251" s="28" t="str">
        <f t="shared" si="24"/>
        <v xml:space="preserve">, </v>
      </c>
    </row>
    <row r="252" spans="1:10" x14ac:dyDescent="0.3">
      <c r="A252" s="29" t="str">
        <f t="shared" si="25"/>
        <v>U</v>
      </c>
      <c r="B252" s="28" t="str">
        <f>A252&amp;"10"</f>
        <v>U10</v>
      </c>
      <c r="C252" s="29" t="s">
        <v>289</v>
      </c>
      <c r="D252" s="140"/>
      <c r="E252" s="140"/>
      <c r="F252" s="142"/>
      <c r="G252" s="141"/>
      <c r="H252" s="140"/>
      <c r="I252" s="28" t="str">
        <f t="shared" si="23"/>
        <v xml:space="preserve"> </v>
      </c>
      <c r="J252" s="28" t="str">
        <f t="shared" si="24"/>
        <v xml:space="preserve">, </v>
      </c>
    </row>
    <row r="253" spans="1:10" x14ac:dyDescent="0.3">
      <c r="A253" s="29" t="str">
        <f t="shared" si="25"/>
        <v>U</v>
      </c>
      <c r="B253" s="28" t="str">
        <f>A253&amp;"11"</f>
        <v>U11</v>
      </c>
      <c r="C253" s="29" t="s">
        <v>289</v>
      </c>
      <c r="D253" s="140"/>
      <c r="E253" s="140"/>
      <c r="F253" s="142"/>
      <c r="G253" s="141"/>
      <c r="H253" s="140"/>
      <c r="I253" s="28" t="str">
        <f t="shared" si="23"/>
        <v xml:space="preserve"> </v>
      </c>
      <c r="J253" s="28" t="str">
        <f t="shared" si="24"/>
        <v xml:space="preserve">, </v>
      </c>
    </row>
    <row r="254" spans="1:10" x14ac:dyDescent="0.3">
      <c r="A254" s="29" t="str">
        <f t="shared" si="25"/>
        <v>U</v>
      </c>
      <c r="B254" s="28" t="str">
        <f>A254&amp;"12"</f>
        <v>U12</v>
      </c>
      <c r="C254" s="29" t="s">
        <v>289</v>
      </c>
      <c r="D254" s="140"/>
      <c r="E254" s="140"/>
      <c r="F254" s="142"/>
      <c r="G254" s="141"/>
      <c r="H254" s="140"/>
      <c r="I254" s="28" t="str">
        <f t="shared" si="23"/>
        <v xml:space="preserve"> </v>
      </c>
      <c r="J254" s="28" t="str">
        <f t="shared" si="24"/>
        <v xml:space="preserve">, </v>
      </c>
    </row>
    <row r="255" spans="1:10" x14ac:dyDescent="0.3">
      <c r="A255" s="29" t="s">
        <v>227</v>
      </c>
      <c r="B255" s="28" t="str">
        <f t="shared" ref="B255:B260" si="26">A255&amp;""&amp;C255</f>
        <v>V01</v>
      </c>
      <c r="C255" s="29" t="s">
        <v>33</v>
      </c>
      <c r="D255" s="140"/>
      <c r="E255" s="140"/>
      <c r="F255" s="142"/>
      <c r="G255" s="141"/>
      <c r="H255" s="140"/>
      <c r="I255" s="28" t="str">
        <f t="shared" si="23"/>
        <v xml:space="preserve"> </v>
      </c>
      <c r="J255" s="28" t="str">
        <f t="shared" si="24"/>
        <v xml:space="preserve">, </v>
      </c>
    </row>
    <row r="256" spans="1:10" x14ac:dyDescent="0.3">
      <c r="A256" s="29" t="str">
        <f>A255</f>
        <v>V</v>
      </c>
      <c r="B256" s="28" t="str">
        <f t="shared" si="26"/>
        <v>V02</v>
      </c>
      <c r="C256" s="29" t="s">
        <v>35</v>
      </c>
      <c r="D256" s="140"/>
      <c r="E256" s="140"/>
      <c r="F256" s="142"/>
      <c r="G256" s="141"/>
      <c r="H256" s="140"/>
      <c r="I256" s="28" t="str">
        <f t="shared" si="23"/>
        <v xml:space="preserve"> </v>
      </c>
      <c r="J256" s="28" t="str">
        <f t="shared" si="24"/>
        <v xml:space="preserve">, </v>
      </c>
    </row>
    <row r="257" spans="1:10" x14ac:dyDescent="0.3">
      <c r="A257" s="29" t="str">
        <f t="shared" ref="A257:A266" si="27">A256</f>
        <v>V</v>
      </c>
      <c r="B257" s="28" t="str">
        <f t="shared" si="26"/>
        <v>V03</v>
      </c>
      <c r="C257" s="29" t="s">
        <v>37</v>
      </c>
      <c r="D257" s="140"/>
      <c r="E257" s="140"/>
      <c r="F257" s="142"/>
      <c r="G257" s="141"/>
      <c r="H257" s="140"/>
      <c r="I257" s="28" t="str">
        <f t="shared" si="23"/>
        <v xml:space="preserve"> </v>
      </c>
      <c r="J257" s="28" t="str">
        <f t="shared" si="24"/>
        <v xml:space="preserve">, </v>
      </c>
    </row>
    <row r="258" spans="1:10" x14ac:dyDescent="0.3">
      <c r="A258" s="29" t="str">
        <f t="shared" si="27"/>
        <v>V</v>
      </c>
      <c r="B258" s="28" t="str">
        <f t="shared" si="26"/>
        <v>V04</v>
      </c>
      <c r="C258" s="29" t="s">
        <v>39</v>
      </c>
      <c r="D258" s="140"/>
      <c r="E258" s="140"/>
      <c r="F258" s="142"/>
      <c r="G258" s="141"/>
      <c r="H258" s="140"/>
      <c r="I258" s="28" t="str">
        <f t="shared" si="23"/>
        <v xml:space="preserve"> </v>
      </c>
      <c r="J258" s="28" t="str">
        <f t="shared" si="24"/>
        <v xml:space="preserve">, </v>
      </c>
    </row>
    <row r="259" spans="1:10" x14ac:dyDescent="0.3">
      <c r="A259" s="29" t="str">
        <f t="shared" si="27"/>
        <v>V</v>
      </c>
      <c r="B259" s="28" t="str">
        <f t="shared" si="26"/>
        <v>V05</v>
      </c>
      <c r="C259" s="29" t="s">
        <v>41</v>
      </c>
      <c r="D259" s="140"/>
      <c r="E259" s="140"/>
      <c r="F259" s="142"/>
      <c r="G259" s="141"/>
      <c r="H259" s="140"/>
      <c r="I259" s="28" t="str">
        <f t="shared" si="23"/>
        <v xml:space="preserve"> </v>
      </c>
      <c r="J259" s="28" t="str">
        <f t="shared" si="24"/>
        <v xml:space="preserve">, </v>
      </c>
    </row>
    <row r="260" spans="1:10" x14ac:dyDescent="0.3">
      <c r="A260" s="29" t="str">
        <f t="shared" si="27"/>
        <v>V</v>
      </c>
      <c r="B260" s="28" t="str">
        <f t="shared" si="26"/>
        <v>V06</v>
      </c>
      <c r="C260" s="29" t="s">
        <v>43</v>
      </c>
      <c r="D260" s="140"/>
      <c r="E260" s="140"/>
      <c r="F260" s="142"/>
      <c r="G260" s="141"/>
      <c r="H260" s="140"/>
      <c r="I260" s="28" t="str">
        <f t="shared" si="23"/>
        <v xml:space="preserve"> </v>
      </c>
      <c r="J260" s="28" t="str">
        <f t="shared" si="24"/>
        <v xml:space="preserve">, </v>
      </c>
    </row>
    <row r="261" spans="1:10" x14ac:dyDescent="0.3">
      <c r="A261" s="29" t="str">
        <f t="shared" si="27"/>
        <v>V</v>
      </c>
      <c r="B261" s="28" t="str">
        <f>A261&amp;"07"</f>
        <v>V07</v>
      </c>
      <c r="C261" s="29" t="s">
        <v>289</v>
      </c>
      <c r="D261" s="140"/>
      <c r="E261" s="140"/>
      <c r="F261" s="142"/>
      <c r="G261" s="141"/>
      <c r="H261" s="140"/>
      <c r="I261" s="28" t="str">
        <f t="shared" si="23"/>
        <v xml:space="preserve"> </v>
      </c>
      <c r="J261" s="28" t="str">
        <f t="shared" si="24"/>
        <v xml:space="preserve">, </v>
      </c>
    </row>
    <row r="262" spans="1:10" x14ac:dyDescent="0.3">
      <c r="A262" s="29" t="str">
        <f t="shared" si="27"/>
        <v>V</v>
      </c>
      <c r="B262" s="28" t="str">
        <f>A262&amp;"08"</f>
        <v>V08</v>
      </c>
      <c r="C262" s="29" t="s">
        <v>289</v>
      </c>
      <c r="D262" s="140"/>
      <c r="E262" s="140"/>
      <c r="F262" s="142"/>
      <c r="G262" s="141"/>
      <c r="H262" s="140"/>
      <c r="I262" s="28" t="str">
        <f t="shared" si="23"/>
        <v xml:space="preserve"> </v>
      </c>
      <c r="J262" s="28" t="str">
        <f t="shared" si="24"/>
        <v xml:space="preserve">, </v>
      </c>
    </row>
    <row r="263" spans="1:10" x14ac:dyDescent="0.3">
      <c r="A263" s="29" t="str">
        <f t="shared" si="27"/>
        <v>V</v>
      </c>
      <c r="B263" s="28" t="str">
        <f>A263&amp;"09"</f>
        <v>V09</v>
      </c>
      <c r="C263" s="29" t="s">
        <v>289</v>
      </c>
      <c r="D263" s="140"/>
      <c r="E263" s="140"/>
      <c r="F263" s="142"/>
      <c r="G263" s="141"/>
      <c r="H263" s="140"/>
      <c r="I263" s="28" t="str">
        <f t="shared" si="23"/>
        <v xml:space="preserve"> </v>
      </c>
      <c r="J263" s="28" t="str">
        <f t="shared" si="24"/>
        <v xml:space="preserve">, </v>
      </c>
    </row>
    <row r="264" spans="1:10" x14ac:dyDescent="0.3">
      <c r="A264" s="29" t="str">
        <f t="shared" si="27"/>
        <v>V</v>
      </c>
      <c r="B264" s="28" t="str">
        <f>A264&amp;"10"</f>
        <v>V10</v>
      </c>
      <c r="C264" s="29" t="s">
        <v>289</v>
      </c>
      <c r="D264" s="140"/>
      <c r="E264" s="140"/>
      <c r="F264" s="142"/>
      <c r="G264" s="141"/>
      <c r="H264" s="140"/>
      <c r="I264" s="28" t="str">
        <f t="shared" si="23"/>
        <v xml:space="preserve"> </v>
      </c>
      <c r="J264" s="28" t="str">
        <f t="shared" si="24"/>
        <v xml:space="preserve">, </v>
      </c>
    </row>
    <row r="265" spans="1:10" x14ac:dyDescent="0.3">
      <c r="A265" s="29" t="str">
        <f t="shared" si="27"/>
        <v>V</v>
      </c>
      <c r="B265" s="28" t="str">
        <f>A265&amp;"11"</f>
        <v>V11</v>
      </c>
      <c r="C265" s="29" t="s">
        <v>289</v>
      </c>
      <c r="D265" s="140"/>
      <c r="E265" s="140"/>
      <c r="F265" s="142"/>
      <c r="G265" s="141"/>
      <c r="H265" s="140"/>
      <c r="I265" s="28" t="str">
        <f t="shared" si="23"/>
        <v xml:space="preserve"> </v>
      </c>
      <c r="J265" s="28" t="str">
        <f t="shared" si="24"/>
        <v xml:space="preserve">, </v>
      </c>
    </row>
    <row r="266" spans="1:10" x14ac:dyDescent="0.3">
      <c r="A266" s="29" t="str">
        <f t="shared" si="27"/>
        <v>V</v>
      </c>
      <c r="B266" s="28" t="str">
        <f>A266&amp;"12"</f>
        <v>V12</v>
      </c>
      <c r="C266" s="29" t="s">
        <v>289</v>
      </c>
      <c r="D266" s="140"/>
      <c r="E266" s="140"/>
      <c r="F266" s="142"/>
      <c r="G266" s="141"/>
      <c r="H266" s="140"/>
      <c r="I266" s="28" t="str">
        <f t="shared" si="23"/>
        <v xml:space="preserve"> </v>
      </c>
      <c r="J266" s="28" t="str">
        <f t="shared" si="24"/>
        <v xml:space="preserve">, </v>
      </c>
    </row>
    <row r="267" spans="1:10" x14ac:dyDescent="0.3">
      <c r="A267" s="29" t="s">
        <v>228</v>
      </c>
      <c r="B267" s="28" t="str">
        <f t="shared" ref="B267:B272" si="28">A267&amp;""&amp;C267</f>
        <v>W01</v>
      </c>
      <c r="C267" s="29" t="s">
        <v>33</v>
      </c>
      <c r="D267" s="140"/>
      <c r="E267" s="140"/>
      <c r="F267" s="142"/>
      <c r="G267" s="141"/>
      <c r="H267" s="140"/>
      <c r="I267" s="28" t="str">
        <f t="shared" si="23"/>
        <v xml:space="preserve"> </v>
      </c>
      <c r="J267" s="28" t="str">
        <f t="shared" si="24"/>
        <v xml:space="preserve">, </v>
      </c>
    </row>
    <row r="268" spans="1:10" x14ac:dyDescent="0.3">
      <c r="A268" s="29" t="str">
        <f>A267</f>
        <v>W</v>
      </c>
      <c r="B268" s="28" t="str">
        <f t="shared" si="28"/>
        <v>W02</v>
      </c>
      <c r="C268" s="29" t="s">
        <v>35</v>
      </c>
      <c r="D268" s="140"/>
      <c r="E268" s="140"/>
      <c r="F268" s="142"/>
      <c r="G268" s="141"/>
      <c r="H268" s="140"/>
      <c r="I268" s="28" t="str">
        <f t="shared" si="23"/>
        <v xml:space="preserve"> </v>
      </c>
      <c r="J268" s="28" t="str">
        <f t="shared" si="24"/>
        <v xml:space="preserve">, </v>
      </c>
    </row>
    <row r="269" spans="1:10" x14ac:dyDescent="0.3">
      <c r="A269" s="29" t="str">
        <f t="shared" ref="A269:A278" si="29">A268</f>
        <v>W</v>
      </c>
      <c r="B269" s="28" t="str">
        <f t="shared" si="28"/>
        <v>W03</v>
      </c>
      <c r="C269" s="29" t="s">
        <v>37</v>
      </c>
      <c r="D269" s="140"/>
      <c r="E269" s="140"/>
      <c r="F269" s="142"/>
      <c r="G269" s="141"/>
      <c r="H269" s="140"/>
      <c r="I269" s="28" t="str">
        <f t="shared" si="23"/>
        <v xml:space="preserve"> </v>
      </c>
      <c r="J269" s="28" t="str">
        <f t="shared" si="24"/>
        <v xml:space="preserve">, </v>
      </c>
    </row>
    <row r="270" spans="1:10" x14ac:dyDescent="0.3">
      <c r="A270" s="29" t="str">
        <f t="shared" si="29"/>
        <v>W</v>
      </c>
      <c r="B270" s="28" t="str">
        <f t="shared" si="28"/>
        <v>W04</v>
      </c>
      <c r="C270" s="29" t="s">
        <v>39</v>
      </c>
      <c r="D270" s="140"/>
      <c r="E270" s="140"/>
      <c r="F270" s="142"/>
      <c r="G270" s="141"/>
      <c r="H270" s="140"/>
      <c r="I270" s="28" t="str">
        <f t="shared" si="23"/>
        <v xml:space="preserve"> </v>
      </c>
      <c r="J270" s="28" t="str">
        <f t="shared" si="24"/>
        <v xml:space="preserve">, </v>
      </c>
    </row>
    <row r="271" spans="1:10" x14ac:dyDescent="0.3">
      <c r="A271" s="29" t="str">
        <f t="shared" si="29"/>
        <v>W</v>
      </c>
      <c r="B271" s="28" t="str">
        <f t="shared" si="28"/>
        <v>W05</v>
      </c>
      <c r="C271" s="29" t="s">
        <v>41</v>
      </c>
      <c r="D271" s="140"/>
      <c r="E271" s="140"/>
      <c r="F271" s="142"/>
      <c r="G271" s="141"/>
      <c r="H271" s="140"/>
      <c r="I271" s="28" t="str">
        <f t="shared" si="23"/>
        <v xml:space="preserve"> </v>
      </c>
      <c r="J271" s="28" t="str">
        <f t="shared" si="24"/>
        <v xml:space="preserve">, </v>
      </c>
    </row>
    <row r="272" spans="1:10" x14ac:dyDescent="0.3">
      <c r="A272" s="29" t="str">
        <f t="shared" si="29"/>
        <v>W</v>
      </c>
      <c r="B272" s="28" t="str">
        <f t="shared" si="28"/>
        <v>W06</v>
      </c>
      <c r="C272" s="29" t="s">
        <v>43</v>
      </c>
      <c r="D272" s="140"/>
      <c r="E272" s="140"/>
      <c r="F272" s="142"/>
      <c r="G272" s="141"/>
      <c r="H272" s="140"/>
      <c r="I272" s="28" t="str">
        <f t="shared" si="23"/>
        <v xml:space="preserve"> </v>
      </c>
      <c r="J272" s="28" t="str">
        <f t="shared" si="24"/>
        <v xml:space="preserve">, </v>
      </c>
    </row>
    <row r="273" spans="1:10" x14ac:dyDescent="0.3">
      <c r="A273" s="29" t="str">
        <f t="shared" si="29"/>
        <v>W</v>
      </c>
      <c r="B273" s="28" t="str">
        <f>A273&amp;"07"</f>
        <v>W07</v>
      </c>
      <c r="C273" s="29" t="s">
        <v>289</v>
      </c>
      <c r="D273" s="140"/>
      <c r="E273" s="140"/>
      <c r="F273" s="142"/>
      <c r="G273" s="141"/>
      <c r="H273" s="140"/>
      <c r="I273" s="28" t="str">
        <f t="shared" si="23"/>
        <v xml:space="preserve"> </v>
      </c>
      <c r="J273" s="28" t="str">
        <f t="shared" si="24"/>
        <v xml:space="preserve">, </v>
      </c>
    </row>
    <row r="274" spans="1:10" x14ac:dyDescent="0.3">
      <c r="A274" s="29" t="str">
        <f t="shared" si="29"/>
        <v>W</v>
      </c>
      <c r="B274" s="28" t="str">
        <f>A274&amp;"08"</f>
        <v>W08</v>
      </c>
      <c r="C274" s="29" t="s">
        <v>289</v>
      </c>
      <c r="D274" s="140"/>
      <c r="E274" s="140"/>
      <c r="F274" s="142"/>
      <c r="G274" s="141"/>
      <c r="H274" s="140"/>
      <c r="I274" s="28" t="str">
        <f t="shared" si="23"/>
        <v xml:space="preserve"> </v>
      </c>
      <c r="J274" s="28" t="str">
        <f t="shared" si="24"/>
        <v xml:space="preserve">, </v>
      </c>
    </row>
    <row r="275" spans="1:10" x14ac:dyDescent="0.3">
      <c r="A275" s="29" t="str">
        <f t="shared" si="29"/>
        <v>W</v>
      </c>
      <c r="B275" s="28" t="str">
        <f>A275&amp;"09"</f>
        <v>W09</v>
      </c>
      <c r="C275" s="29" t="s">
        <v>289</v>
      </c>
      <c r="D275" s="140"/>
      <c r="E275" s="140"/>
      <c r="F275" s="142"/>
      <c r="G275" s="141"/>
      <c r="H275" s="140"/>
      <c r="I275" s="28" t="str">
        <f t="shared" si="23"/>
        <v xml:space="preserve"> </v>
      </c>
      <c r="J275" s="28" t="str">
        <f t="shared" si="24"/>
        <v xml:space="preserve">, </v>
      </c>
    </row>
    <row r="276" spans="1:10" x14ac:dyDescent="0.3">
      <c r="A276" s="29" t="str">
        <f t="shared" si="29"/>
        <v>W</v>
      </c>
      <c r="B276" s="28" t="str">
        <f>A276&amp;"10"</f>
        <v>W10</v>
      </c>
      <c r="C276" s="29" t="s">
        <v>289</v>
      </c>
      <c r="D276" s="140"/>
      <c r="E276" s="140"/>
      <c r="F276" s="142"/>
      <c r="G276" s="141"/>
      <c r="H276" s="140"/>
      <c r="I276" s="28" t="str">
        <f t="shared" si="23"/>
        <v xml:space="preserve"> </v>
      </c>
      <c r="J276" s="28" t="str">
        <f t="shared" si="24"/>
        <v xml:space="preserve">, </v>
      </c>
    </row>
    <row r="277" spans="1:10" x14ac:dyDescent="0.3">
      <c r="A277" s="29" t="str">
        <f t="shared" si="29"/>
        <v>W</v>
      </c>
      <c r="B277" s="28" t="str">
        <f>A277&amp;"11"</f>
        <v>W11</v>
      </c>
      <c r="C277" s="29" t="s">
        <v>289</v>
      </c>
      <c r="D277" s="140"/>
      <c r="E277" s="140"/>
      <c r="F277" s="142"/>
      <c r="G277" s="141"/>
      <c r="H277" s="140"/>
      <c r="I277" s="28" t="str">
        <f t="shared" si="23"/>
        <v xml:space="preserve"> </v>
      </c>
      <c r="J277" s="28" t="str">
        <f t="shared" si="24"/>
        <v xml:space="preserve">, </v>
      </c>
    </row>
    <row r="278" spans="1:10" x14ac:dyDescent="0.3">
      <c r="A278" s="29" t="str">
        <f t="shared" si="29"/>
        <v>W</v>
      </c>
      <c r="B278" s="28" t="str">
        <f>A278&amp;"12"</f>
        <v>W12</v>
      </c>
      <c r="C278" s="29" t="s">
        <v>289</v>
      </c>
      <c r="D278" s="140"/>
      <c r="E278" s="140"/>
      <c r="F278" s="142"/>
      <c r="G278" s="141"/>
      <c r="H278" s="140"/>
      <c r="I278" s="28" t="str">
        <f t="shared" si="23"/>
        <v xml:space="preserve"> </v>
      </c>
      <c r="J278" s="28" t="str">
        <f t="shared" si="24"/>
        <v xml:space="preserve">, </v>
      </c>
    </row>
    <row r="279" spans="1:10" x14ac:dyDescent="0.3">
      <c r="A279" s="29" t="s">
        <v>229</v>
      </c>
      <c r="B279" s="28" t="str">
        <f t="shared" ref="B279:B284" si="30">A279&amp;""&amp;C279</f>
        <v>X01</v>
      </c>
      <c r="C279" s="29" t="s">
        <v>33</v>
      </c>
      <c r="D279" s="140"/>
      <c r="E279" s="140"/>
      <c r="F279" s="142"/>
      <c r="G279" s="141"/>
      <c r="H279" s="140"/>
      <c r="I279" s="28" t="str">
        <f t="shared" si="23"/>
        <v xml:space="preserve"> </v>
      </c>
      <c r="J279" s="28" t="str">
        <f t="shared" si="24"/>
        <v xml:space="preserve">, </v>
      </c>
    </row>
    <row r="280" spans="1:10" x14ac:dyDescent="0.3">
      <c r="A280" s="29" t="str">
        <f>A279</f>
        <v>X</v>
      </c>
      <c r="B280" s="28" t="str">
        <f t="shared" si="30"/>
        <v>X02</v>
      </c>
      <c r="C280" s="29" t="s">
        <v>35</v>
      </c>
      <c r="D280" s="140"/>
      <c r="E280" s="140"/>
      <c r="F280" s="142"/>
      <c r="G280" s="141"/>
      <c r="H280" s="140"/>
      <c r="I280" s="28" t="str">
        <f t="shared" si="23"/>
        <v xml:space="preserve"> </v>
      </c>
      <c r="J280" s="28" t="str">
        <f t="shared" si="24"/>
        <v xml:space="preserve">, </v>
      </c>
    </row>
    <row r="281" spans="1:10" x14ac:dyDescent="0.3">
      <c r="A281" s="29" t="str">
        <f t="shared" ref="A281:A290" si="31">A280</f>
        <v>X</v>
      </c>
      <c r="B281" s="28" t="str">
        <f t="shared" si="30"/>
        <v>X03</v>
      </c>
      <c r="C281" s="29" t="s">
        <v>37</v>
      </c>
      <c r="D281" s="140"/>
      <c r="E281" s="140"/>
      <c r="F281" s="142"/>
      <c r="G281" s="141"/>
      <c r="H281" s="140"/>
      <c r="I281" s="28" t="str">
        <f t="shared" si="23"/>
        <v xml:space="preserve"> </v>
      </c>
      <c r="J281" s="28" t="str">
        <f t="shared" si="24"/>
        <v xml:space="preserve">, </v>
      </c>
    </row>
    <row r="282" spans="1:10" x14ac:dyDescent="0.3">
      <c r="A282" s="29" t="str">
        <f t="shared" si="31"/>
        <v>X</v>
      </c>
      <c r="B282" s="28" t="str">
        <f t="shared" si="30"/>
        <v>X04</v>
      </c>
      <c r="C282" s="29" t="s">
        <v>39</v>
      </c>
      <c r="D282" s="140"/>
      <c r="E282" s="140"/>
      <c r="F282" s="142"/>
      <c r="G282" s="141"/>
      <c r="H282" s="140"/>
      <c r="I282" s="28" t="str">
        <f t="shared" si="23"/>
        <v xml:space="preserve"> </v>
      </c>
      <c r="J282" s="28" t="str">
        <f t="shared" si="24"/>
        <v xml:space="preserve">, </v>
      </c>
    </row>
    <row r="283" spans="1:10" x14ac:dyDescent="0.3">
      <c r="A283" s="29" t="str">
        <f t="shared" si="31"/>
        <v>X</v>
      </c>
      <c r="B283" s="28" t="str">
        <f t="shared" si="30"/>
        <v>X05</v>
      </c>
      <c r="C283" s="29" t="s">
        <v>41</v>
      </c>
      <c r="D283" s="140"/>
      <c r="E283" s="140"/>
      <c r="F283" s="142"/>
      <c r="G283" s="141"/>
      <c r="H283" s="140"/>
      <c r="I283" s="28" t="str">
        <f t="shared" si="23"/>
        <v xml:space="preserve"> </v>
      </c>
      <c r="J283" s="28" t="str">
        <f t="shared" si="24"/>
        <v xml:space="preserve">, </v>
      </c>
    </row>
    <row r="284" spans="1:10" x14ac:dyDescent="0.3">
      <c r="A284" s="29" t="str">
        <f t="shared" si="31"/>
        <v>X</v>
      </c>
      <c r="B284" s="28" t="str">
        <f t="shared" si="30"/>
        <v>X06</v>
      </c>
      <c r="C284" s="29" t="s">
        <v>43</v>
      </c>
      <c r="D284" s="140"/>
      <c r="E284" s="140"/>
      <c r="F284" s="142"/>
      <c r="G284" s="141"/>
      <c r="H284" s="140"/>
      <c r="I284" s="28" t="str">
        <f t="shared" si="23"/>
        <v xml:space="preserve"> </v>
      </c>
      <c r="J284" s="28" t="str">
        <f t="shared" si="24"/>
        <v xml:space="preserve">, </v>
      </c>
    </row>
    <row r="285" spans="1:10" x14ac:dyDescent="0.3">
      <c r="A285" s="29" t="str">
        <f t="shared" si="31"/>
        <v>X</v>
      </c>
      <c r="B285" s="28" t="str">
        <f>A285&amp;"07"</f>
        <v>X07</v>
      </c>
      <c r="C285" s="29" t="s">
        <v>289</v>
      </c>
      <c r="D285" s="140"/>
      <c r="E285" s="140"/>
      <c r="F285" s="142"/>
      <c r="G285" s="141"/>
      <c r="H285" s="140"/>
      <c r="I285" s="28" t="str">
        <f t="shared" si="23"/>
        <v xml:space="preserve"> </v>
      </c>
      <c r="J285" s="28" t="str">
        <f t="shared" si="24"/>
        <v xml:space="preserve">, </v>
      </c>
    </row>
    <row r="286" spans="1:10" x14ac:dyDescent="0.3">
      <c r="A286" s="29" t="str">
        <f t="shared" si="31"/>
        <v>X</v>
      </c>
      <c r="B286" s="28" t="str">
        <f>A286&amp;"08"</f>
        <v>X08</v>
      </c>
      <c r="C286" s="29" t="s">
        <v>289</v>
      </c>
      <c r="D286" s="140"/>
      <c r="E286" s="140"/>
      <c r="F286" s="142"/>
      <c r="G286" s="141"/>
      <c r="H286" s="140"/>
      <c r="I286" s="28" t="str">
        <f t="shared" si="23"/>
        <v xml:space="preserve"> </v>
      </c>
      <c r="J286" s="28" t="str">
        <f t="shared" si="24"/>
        <v xml:space="preserve">, </v>
      </c>
    </row>
    <row r="287" spans="1:10" x14ac:dyDescent="0.3">
      <c r="A287" s="29" t="str">
        <f t="shared" si="31"/>
        <v>X</v>
      </c>
      <c r="B287" s="28" t="str">
        <f>A287&amp;"09"</f>
        <v>X09</v>
      </c>
      <c r="C287" s="29" t="s">
        <v>289</v>
      </c>
      <c r="D287" s="140"/>
      <c r="E287" s="140"/>
      <c r="F287" s="142"/>
      <c r="G287" s="141"/>
      <c r="H287" s="140"/>
      <c r="I287" s="28" t="str">
        <f t="shared" si="23"/>
        <v xml:space="preserve"> </v>
      </c>
      <c r="J287" s="28" t="str">
        <f t="shared" si="24"/>
        <v xml:space="preserve">, </v>
      </c>
    </row>
    <row r="288" spans="1:10" x14ac:dyDescent="0.3">
      <c r="A288" s="29" t="str">
        <f t="shared" si="31"/>
        <v>X</v>
      </c>
      <c r="B288" s="28" t="str">
        <f>A288&amp;"10"</f>
        <v>X10</v>
      </c>
      <c r="C288" s="29" t="s">
        <v>289</v>
      </c>
      <c r="D288" s="140"/>
      <c r="E288" s="140"/>
      <c r="F288" s="142"/>
      <c r="G288" s="141"/>
      <c r="H288" s="140"/>
      <c r="I288" s="28" t="str">
        <f t="shared" si="23"/>
        <v xml:space="preserve"> </v>
      </c>
      <c r="J288" s="28" t="str">
        <f t="shared" si="24"/>
        <v xml:space="preserve">, </v>
      </c>
    </row>
    <row r="289" spans="1:10" x14ac:dyDescent="0.3">
      <c r="A289" s="29" t="str">
        <f t="shared" si="31"/>
        <v>X</v>
      </c>
      <c r="B289" s="28" t="str">
        <f>A289&amp;"11"</f>
        <v>X11</v>
      </c>
      <c r="C289" s="29" t="s">
        <v>289</v>
      </c>
      <c r="D289" s="140"/>
      <c r="E289" s="140"/>
      <c r="F289" s="142"/>
      <c r="G289" s="141"/>
      <c r="H289" s="140"/>
      <c r="I289" s="28" t="str">
        <f t="shared" si="23"/>
        <v xml:space="preserve"> </v>
      </c>
      <c r="J289" s="28" t="str">
        <f t="shared" si="24"/>
        <v xml:space="preserve">, </v>
      </c>
    </row>
    <row r="290" spans="1:10" x14ac:dyDescent="0.3">
      <c r="A290" s="29" t="str">
        <f t="shared" si="31"/>
        <v>X</v>
      </c>
      <c r="B290" s="28" t="str">
        <f>A290&amp;"12"</f>
        <v>X12</v>
      </c>
      <c r="C290" s="29" t="s">
        <v>289</v>
      </c>
      <c r="D290" s="140"/>
      <c r="E290" s="140"/>
      <c r="F290" s="142"/>
      <c r="G290" s="141"/>
      <c r="H290" s="140"/>
      <c r="I290" s="28" t="str">
        <f t="shared" si="23"/>
        <v xml:space="preserve"> </v>
      </c>
      <c r="J290" s="28" t="str">
        <f t="shared" si="24"/>
        <v xml:space="preserve">, </v>
      </c>
    </row>
    <row r="291" spans="1:10" x14ac:dyDescent="0.3">
      <c r="A291" s="29" t="s">
        <v>230</v>
      </c>
      <c r="B291" s="28" t="str">
        <f t="shared" ref="B291:B296" si="32">A291&amp;""&amp;C291</f>
        <v>Y01</v>
      </c>
      <c r="C291" s="29" t="s">
        <v>33</v>
      </c>
      <c r="D291" s="140"/>
      <c r="E291" s="140"/>
      <c r="F291" s="142"/>
      <c r="G291" s="141"/>
      <c r="H291" s="140"/>
      <c r="I291" s="28" t="str">
        <f t="shared" ref="I291:I314" si="33">D291&amp;" "&amp;E291</f>
        <v xml:space="preserve"> </v>
      </c>
      <c r="J291" s="28" t="str">
        <f t="shared" ref="J291:J314" si="34">E291&amp;", "&amp;D291</f>
        <v xml:space="preserve">, </v>
      </c>
    </row>
    <row r="292" spans="1:10" x14ac:dyDescent="0.3">
      <c r="A292" s="29" t="str">
        <f>A291</f>
        <v>Y</v>
      </c>
      <c r="B292" s="28" t="str">
        <f t="shared" si="32"/>
        <v>Y02</v>
      </c>
      <c r="C292" s="29" t="s">
        <v>35</v>
      </c>
      <c r="D292" s="140"/>
      <c r="E292" s="140"/>
      <c r="F292" s="142"/>
      <c r="G292" s="141"/>
      <c r="H292" s="140"/>
      <c r="I292" s="28" t="str">
        <f t="shared" si="33"/>
        <v xml:space="preserve"> </v>
      </c>
      <c r="J292" s="28" t="str">
        <f t="shared" si="34"/>
        <v xml:space="preserve">, </v>
      </c>
    </row>
    <row r="293" spans="1:10" x14ac:dyDescent="0.3">
      <c r="A293" s="29" t="str">
        <f t="shared" ref="A293:A302" si="35">A292</f>
        <v>Y</v>
      </c>
      <c r="B293" s="28" t="str">
        <f t="shared" si="32"/>
        <v>Y03</v>
      </c>
      <c r="C293" s="29" t="s">
        <v>37</v>
      </c>
      <c r="D293" s="140"/>
      <c r="E293" s="140"/>
      <c r="F293" s="142"/>
      <c r="G293" s="141"/>
      <c r="H293" s="140"/>
      <c r="I293" s="28" t="str">
        <f t="shared" si="33"/>
        <v xml:space="preserve"> </v>
      </c>
      <c r="J293" s="28" t="str">
        <f t="shared" si="34"/>
        <v xml:space="preserve">, </v>
      </c>
    </row>
    <row r="294" spans="1:10" x14ac:dyDescent="0.3">
      <c r="A294" s="29" t="str">
        <f t="shared" si="35"/>
        <v>Y</v>
      </c>
      <c r="B294" s="28" t="str">
        <f t="shared" si="32"/>
        <v>Y04</v>
      </c>
      <c r="C294" s="29" t="s">
        <v>39</v>
      </c>
      <c r="D294" s="140"/>
      <c r="E294" s="140"/>
      <c r="F294" s="142"/>
      <c r="G294" s="141"/>
      <c r="H294" s="140"/>
      <c r="I294" s="28" t="str">
        <f t="shared" si="33"/>
        <v xml:space="preserve"> </v>
      </c>
      <c r="J294" s="28" t="str">
        <f t="shared" si="34"/>
        <v xml:space="preserve">, </v>
      </c>
    </row>
    <row r="295" spans="1:10" x14ac:dyDescent="0.3">
      <c r="A295" s="29" t="str">
        <f t="shared" si="35"/>
        <v>Y</v>
      </c>
      <c r="B295" s="28" t="str">
        <f t="shared" si="32"/>
        <v>Y05</v>
      </c>
      <c r="C295" s="29" t="s">
        <v>41</v>
      </c>
      <c r="D295" s="140"/>
      <c r="E295" s="140"/>
      <c r="F295" s="142"/>
      <c r="G295" s="141"/>
      <c r="H295" s="140"/>
      <c r="I295" s="28" t="str">
        <f t="shared" si="33"/>
        <v xml:space="preserve"> </v>
      </c>
      <c r="J295" s="28" t="str">
        <f t="shared" si="34"/>
        <v xml:space="preserve">, </v>
      </c>
    </row>
    <row r="296" spans="1:10" x14ac:dyDescent="0.3">
      <c r="A296" s="29" t="str">
        <f t="shared" si="35"/>
        <v>Y</v>
      </c>
      <c r="B296" s="28" t="str">
        <f t="shared" si="32"/>
        <v>Y06</v>
      </c>
      <c r="C296" s="29" t="s">
        <v>43</v>
      </c>
      <c r="D296" s="140"/>
      <c r="E296" s="140"/>
      <c r="F296" s="142"/>
      <c r="G296" s="141"/>
      <c r="H296" s="140"/>
      <c r="I296" s="28" t="str">
        <f t="shared" si="33"/>
        <v xml:space="preserve"> </v>
      </c>
      <c r="J296" s="28" t="str">
        <f t="shared" si="34"/>
        <v xml:space="preserve">, </v>
      </c>
    </row>
    <row r="297" spans="1:10" x14ac:dyDescent="0.3">
      <c r="A297" s="29" t="str">
        <f t="shared" si="35"/>
        <v>Y</v>
      </c>
      <c r="B297" s="28" t="str">
        <f>A297&amp;"07"</f>
        <v>Y07</v>
      </c>
      <c r="C297" s="29" t="s">
        <v>289</v>
      </c>
      <c r="D297" s="140"/>
      <c r="E297" s="140"/>
      <c r="F297" s="142"/>
      <c r="G297" s="141"/>
      <c r="H297" s="140"/>
      <c r="I297" s="28" t="str">
        <f t="shared" si="33"/>
        <v xml:space="preserve"> </v>
      </c>
      <c r="J297" s="28" t="str">
        <f t="shared" si="34"/>
        <v xml:space="preserve">, </v>
      </c>
    </row>
    <row r="298" spans="1:10" x14ac:dyDescent="0.3">
      <c r="A298" s="29" t="str">
        <f t="shared" si="35"/>
        <v>Y</v>
      </c>
      <c r="B298" s="28" t="str">
        <f>A298&amp;"08"</f>
        <v>Y08</v>
      </c>
      <c r="C298" s="29" t="s">
        <v>289</v>
      </c>
      <c r="D298" s="140"/>
      <c r="E298" s="140"/>
      <c r="F298" s="142"/>
      <c r="G298" s="141"/>
      <c r="H298" s="140"/>
      <c r="I298" s="28" t="str">
        <f t="shared" si="33"/>
        <v xml:space="preserve"> </v>
      </c>
      <c r="J298" s="28" t="str">
        <f t="shared" si="34"/>
        <v xml:space="preserve">, </v>
      </c>
    </row>
    <row r="299" spans="1:10" x14ac:dyDescent="0.3">
      <c r="A299" s="29" t="str">
        <f t="shared" si="35"/>
        <v>Y</v>
      </c>
      <c r="B299" s="28" t="str">
        <f>A299&amp;"09"</f>
        <v>Y09</v>
      </c>
      <c r="C299" s="29" t="s">
        <v>289</v>
      </c>
      <c r="D299" s="140"/>
      <c r="E299" s="140"/>
      <c r="F299" s="142"/>
      <c r="G299" s="141"/>
      <c r="H299" s="140"/>
      <c r="I299" s="28" t="str">
        <f t="shared" si="33"/>
        <v xml:space="preserve"> </v>
      </c>
      <c r="J299" s="28" t="str">
        <f t="shared" si="34"/>
        <v xml:space="preserve">, </v>
      </c>
    </row>
    <row r="300" spans="1:10" x14ac:dyDescent="0.3">
      <c r="A300" s="29" t="str">
        <f t="shared" si="35"/>
        <v>Y</v>
      </c>
      <c r="B300" s="28" t="str">
        <f>A300&amp;"10"</f>
        <v>Y10</v>
      </c>
      <c r="C300" s="29" t="s">
        <v>289</v>
      </c>
      <c r="D300" s="140"/>
      <c r="E300" s="140"/>
      <c r="F300" s="142"/>
      <c r="G300" s="141"/>
      <c r="H300" s="140"/>
      <c r="I300" s="28" t="str">
        <f t="shared" si="33"/>
        <v xml:space="preserve"> </v>
      </c>
      <c r="J300" s="28" t="str">
        <f t="shared" si="34"/>
        <v xml:space="preserve">, </v>
      </c>
    </row>
    <row r="301" spans="1:10" x14ac:dyDescent="0.3">
      <c r="A301" s="29" t="str">
        <f t="shared" si="35"/>
        <v>Y</v>
      </c>
      <c r="B301" s="28" t="str">
        <f>A301&amp;"11"</f>
        <v>Y11</v>
      </c>
      <c r="C301" s="29" t="s">
        <v>289</v>
      </c>
      <c r="D301" s="140"/>
      <c r="E301" s="140"/>
      <c r="F301" s="142"/>
      <c r="G301" s="141"/>
      <c r="H301" s="140"/>
      <c r="I301" s="28" t="str">
        <f t="shared" si="33"/>
        <v xml:space="preserve"> </v>
      </c>
      <c r="J301" s="28" t="str">
        <f t="shared" si="34"/>
        <v xml:space="preserve">, </v>
      </c>
    </row>
    <row r="302" spans="1:10" x14ac:dyDescent="0.3">
      <c r="A302" s="29" t="str">
        <f t="shared" si="35"/>
        <v>Y</v>
      </c>
      <c r="B302" s="28" t="str">
        <f>A302&amp;"12"</f>
        <v>Y12</v>
      </c>
      <c r="C302" s="29" t="s">
        <v>289</v>
      </c>
      <c r="D302" s="140"/>
      <c r="E302" s="140"/>
      <c r="F302" s="142"/>
      <c r="G302" s="141"/>
      <c r="H302" s="140"/>
      <c r="I302" s="28" t="str">
        <f t="shared" si="33"/>
        <v xml:space="preserve"> </v>
      </c>
      <c r="J302" s="28" t="str">
        <f t="shared" si="34"/>
        <v xml:space="preserve">, </v>
      </c>
    </row>
    <row r="303" spans="1:10" x14ac:dyDescent="0.3">
      <c r="A303" s="29" t="s">
        <v>231</v>
      </c>
      <c r="B303" s="28" t="str">
        <f t="shared" ref="B303:B308" si="36">A303&amp;""&amp;C303</f>
        <v>Z01</v>
      </c>
      <c r="C303" s="29" t="s">
        <v>33</v>
      </c>
      <c r="D303" s="140"/>
      <c r="E303" s="140"/>
      <c r="F303" s="142"/>
      <c r="G303" s="141"/>
      <c r="H303" s="140"/>
      <c r="I303" s="28" t="str">
        <f t="shared" si="33"/>
        <v xml:space="preserve"> </v>
      </c>
      <c r="J303" s="28" t="str">
        <f t="shared" si="34"/>
        <v xml:space="preserve">, </v>
      </c>
    </row>
    <row r="304" spans="1:10" x14ac:dyDescent="0.3">
      <c r="A304" s="29" t="str">
        <f>A303</f>
        <v>Z</v>
      </c>
      <c r="B304" s="28" t="str">
        <f t="shared" si="36"/>
        <v>Z02</v>
      </c>
      <c r="C304" s="29" t="s">
        <v>35</v>
      </c>
      <c r="D304" s="140"/>
      <c r="E304" s="140"/>
      <c r="F304" s="142"/>
      <c r="G304" s="141"/>
      <c r="H304" s="140"/>
      <c r="I304" s="28" t="str">
        <f t="shared" si="33"/>
        <v xml:space="preserve"> </v>
      </c>
      <c r="J304" s="28" t="str">
        <f t="shared" si="34"/>
        <v xml:space="preserve">, </v>
      </c>
    </row>
    <row r="305" spans="1:10" x14ac:dyDescent="0.3">
      <c r="A305" s="29" t="str">
        <f t="shared" ref="A305:A314" si="37">A304</f>
        <v>Z</v>
      </c>
      <c r="B305" s="28" t="str">
        <f t="shared" si="36"/>
        <v>Z03</v>
      </c>
      <c r="C305" s="29" t="s">
        <v>37</v>
      </c>
      <c r="D305" s="140"/>
      <c r="E305" s="140"/>
      <c r="F305" s="142"/>
      <c r="G305" s="141"/>
      <c r="H305" s="140"/>
      <c r="I305" s="28" t="str">
        <f t="shared" si="33"/>
        <v xml:space="preserve"> </v>
      </c>
      <c r="J305" s="28" t="str">
        <f t="shared" si="34"/>
        <v xml:space="preserve">, </v>
      </c>
    </row>
    <row r="306" spans="1:10" x14ac:dyDescent="0.3">
      <c r="A306" s="29" t="str">
        <f t="shared" si="37"/>
        <v>Z</v>
      </c>
      <c r="B306" s="28" t="str">
        <f t="shared" si="36"/>
        <v>Z04</v>
      </c>
      <c r="C306" s="29" t="s">
        <v>39</v>
      </c>
      <c r="D306" s="140"/>
      <c r="E306" s="140"/>
      <c r="F306" s="142"/>
      <c r="G306" s="141"/>
      <c r="H306" s="140"/>
      <c r="I306" s="28" t="str">
        <f t="shared" si="33"/>
        <v xml:space="preserve"> </v>
      </c>
      <c r="J306" s="28" t="str">
        <f t="shared" si="34"/>
        <v xml:space="preserve">, </v>
      </c>
    </row>
    <row r="307" spans="1:10" x14ac:dyDescent="0.3">
      <c r="A307" s="29" t="str">
        <f t="shared" si="37"/>
        <v>Z</v>
      </c>
      <c r="B307" s="28" t="str">
        <f t="shared" si="36"/>
        <v>Z05</v>
      </c>
      <c r="C307" s="29" t="s">
        <v>41</v>
      </c>
      <c r="D307" s="140"/>
      <c r="E307" s="140"/>
      <c r="F307" s="142"/>
      <c r="G307" s="141"/>
      <c r="H307" s="140"/>
      <c r="I307" s="28" t="str">
        <f t="shared" si="33"/>
        <v xml:space="preserve"> </v>
      </c>
      <c r="J307" s="28" t="str">
        <f t="shared" si="34"/>
        <v xml:space="preserve">, </v>
      </c>
    </row>
    <row r="308" spans="1:10" x14ac:dyDescent="0.3">
      <c r="A308" s="29" t="str">
        <f t="shared" si="37"/>
        <v>Z</v>
      </c>
      <c r="B308" s="28" t="str">
        <f t="shared" si="36"/>
        <v>Z06</v>
      </c>
      <c r="C308" s="29" t="s">
        <v>43</v>
      </c>
      <c r="D308" s="140"/>
      <c r="E308" s="140"/>
      <c r="F308" s="142"/>
      <c r="G308" s="141"/>
      <c r="H308" s="140"/>
      <c r="I308" s="28" t="str">
        <f t="shared" si="33"/>
        <v xml:space="preserve"> </v>
      </c>
      <c r="J308" s="28" t="str">
        <f t="shared" si="34"/>
        <v xml:space="preserve">, </v>
      </c>
    </row>
    <row r="309" spans="1:10" x14ac:dyDescent="0.3">
      <c r="A309" s="29" t="str">
        <f t="shared" si="37"/>
        <v>Z</v>
      </c>
      <c r="B309" s="28" t="str">
        <f>A309&amp;"07"</f>
        <v>Z07</v>
      </c>
      <c r="C309" s="29" t="s">
        <v>289</v>
      </c>
      <c r="D309" s="140"/>
      <c r="E309" s="140"/>
      <c r="F309" s="142"/>
      <c r="G309" s="141"/>
      <c r="H309" s="140"/>
      <c r="I309" s="28" t="str">
        <f t="shared" si="33"/>
        <v xml:space="preserve"> </v>
      </c>
      <c r="J309" s="28" t="str">
        <f t="shared" si="34"/>
        <v xml:space="preserve">, </v>
      </c>
    </row>
    <row r="310" spans="1:10" x14ac:dyDescent="0.3">
      <c r="A310" s="29" t="str">
        <f t="shared" si="37"/>
        <v>Z</v>
      </c>
      <c r="B310" s="28" t="str">
        <f>A310&amp;"08"</f>
        <v>Z08</v>
      </c>
      <c r="C310" s="29" t="s">
        <v>289</v>
      </c>
      <c r="D310" s="140"/>
      <c r="E310" s="140"/>
      <c r="F310" s="142"/>
      <c r="G310" s="141"/>
      <c r="H310" s="140"/>
      <c r="I310" s="28" t="str">
        <f t="shared" si="33"/>
        <v xml:space="preserve"> </v>
      </c>
      <c r="J310" s="28" t="str">
        <f t="shared" si="34"/>
        <v xml:space="preserve">, </v>
      </c>
    </row>
    <row r="311" spans="1:10" x14ac:dyDescent="0.3">
      <c r="A311" s="29" t="str">
        <f t="shared" si="37"/>
        <v>Z</v>
      </c>
      <c r="B311" s="28" t="str">
        <f>A311&amp;"09"</f>
        <v>Z09</v>
      </c>
      <c r="C311" s="29" t="s">
        <v>289</v>
      </c>
      <c r="D311" s="140"/>
      <c r="E311" s="140"/>
      <c r="F311" s="142"/>
      <c r="G311" s="141"/>
      <c r="H311" s="140"/>
      <c r="I311" s="28" t="str">
        <f t="shared" si="33"/>
        <v xml:space="preserve"> </v>
      </c>
      <c r="J311" s="28" t="str">
        <f t="shared" si="34"/>
        <v xml:space="preserve">, </v>
      </c>
    </row>
    <row r="312" spans="1:10" x14ac:dyDescent="0.3">
      <c r="A312" s="29" t="str">
        <f t="shared" si="37"/>
        <v>Z</v>
      </c>
      <c r="B312" s="28" t="str">
        <f>A312&amp;"10"</f>
        <v>Z10</v>
      </c>
      <c r="C312" s="29" t="s">
        <v>289</v>
      </c>
      <c r="D312" s="140"/>
      <c r="E312" s="140"/>
      <c r="F312" s="142"/>
      <c r="G312" s="141"/>
      <c r="H312" s="140"/>
      <c r="I312" s="28" t="str">
        <f t="shared" si="33"/>
        <v xml:space="preserve"> </v>
      </c>
      <c r="J312" s="28" t="str">
        <f t="shared" si="34"/>
        <v xml:space="preserve">, </v>
      </c>
    </row>
    <row r="313" spans="1:10" x14ac:dyDescent="0.3">
      <c r="A313" s="29" t="str">
        <f t="shared" si="37"/>
        <v>Z</v>
      </c>
      <c r="B313" s="28" t="str">
        <f>A313&amp;"11"</f>
        <v>Z11</v>
      </c>
      <c r="C313" s="29" t="s">
        <v>289</v>
      </c>
      <c r="D313" s="140"/>
      <c r="E313" s="140"/>
      <c r="F313" s="142"/>
      <c r="G313" s="141"/>
      <c r="H313" s="140"/>
      <c r="I313" s="28" t="str">
        <f t="shared" si="33"/>
        <v xml:space="preserve"> </v>
      </c>
      <c r="J313" s="28" t="str">
        <f t="shared" si="34"/>
        <v xml:space="preserve">, </v>
      </c>
    </row>
    <row r="314" spans="1:10" x14ac:dyDescent="0.3">
      <c r="A314" s="29" t="str">
        <f t="shared" si="37"/>
        <v>Z</v>
      </c>
      <c r="B314" s="28" t="str">
        <f>A314&amp;"12"</f>
        <v>Z12</v>
      </c>
      <c r="C314" s="29" t="s">
        <v>289</v>
      </c>
      <c r="D314" s="140"/>
      <c r="E314" s="140"/>
      <c r="F314" s="142"/>
      <c r="G314" s="141"/>
      <c r="H314" s="140"/>
      <c r="I314" s="28" t="str">
        <f t="shared" si="33"/>
        <v xml:space="preserve"> </v>
      </c>
      <c r="J314" s="28" t="str">
        <f t="shared" si="34"/>
        <v xml:space="preserve">, </v>
      </c>
    </row>
  </sheetData>
  <sheetProtection sheet="1" objects="1" scenarios="1" formatCells="0" formatColumns="0" formatRows="0" autoFilter="0"/>
  <dataValidations count="1">
    <dataValidation type="list" allowBlank="1" showInputMessage="1" showErrorMessage="1" sqref="G3:G314" xr:uid="{00000000-0002-0000-0600-000000000000}">
      <formula1>$F$1:$G$1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1"/>
  <sheetViews>
    <sheetView view="pageLayout" topLeftCell="B60" zoomScaleNormal="100" workbookViewId="0">
      <selection sqref="A1:R60"/>
    </sheetView>
  </sheetViews>
  <sheetFormatPr defaultColWidth="42.81640625" defaultRowHeight="108.75" customHeight="1" x14ac:dyDescent="0.3"/>
  <cols>
    <col min="1" max="1" width="11.7265625" style="100" customWidth="1"/>
    <col min="2" max="2" width="6.81640625" style="95" customWidth="1"/>
    <col min="3" max="3" width="7" style="96" customWidth="1"/>
    <col min="4" max="4" width="11.81640625" style="96" customWidth="1"/>
    <col min="5" max="5" width="5.7265625" style="96" customWidth="1"/>
    <col min="6" max="6" width="13.81640625" style="98" customWidth="1"/>
    <col min="7" max="7" width="11.7265625" style="96" customWidth="1"/>
    <col min="8" max="8" width="6" style="95" customWidth="1"/>
    <col min="9" max="9" width="5.54296875" style="96" customWidth="1"/>
    <col min="10" max="10" width="11.81640625" style="96" customWidth="1"/>
    <col min="11" max="11" width="5.7265625" style="96" customWidth="1"/>
    <col min="12" max="12" width="13.7265625" style="98" customWidth="1"/>
    <col min="13" max="13" width="11.7265625" style="100" customWidth="1"/>
    <col min="14" max="14" width="6.81640625" style="95" customWidth="1"/>
    <col min="15" max="15" width="5.7265625" style="96" customWidth="1"/>
    <col min="16" max="16" width="10.81640625" style="96" customWidth="1"/>
    <col min="17" max="17" width="5.7265625" style="96" customWidth="1"/>
    <col min="18" max="18" width="14.54296875" style="98" customWidth="1"/>
    <col min="19" max="16384" width="42.81640625" style="96"/>
  </cols>
  <sheetData>
    <row r="1" spans="1:18" s="93" customFormat="1" ht="108.75" customHeight="1" x14ac:dyDescent="0.3">
      <c r="A1" s="87" t="s">
        <v>175</v>
      </c>
      <c r="B1" s="88">
        <v>1</v>
      </c>
      <c r="C1" s="89" t="str">
        <f ca="1">IF($B1&gt;gamesPerRound,"","White "&amp;Pairings!D2)</f>
        <v>White B.01</v>
      </c>
      <c r="D1" s="90" t="s">
        <v>178</v>
      </c>
      <c r="E1" s="89" t="str">
        <f ca="1">IF($B1&gt;gamesPerRound,"","Black "&amp;Pairings!E2)</f>
        <v>Black F.01</v>
      </c>
      <c r="F1" s="91"/>
      <c r="G1" s="92" t="s">
        <v>176</v>
      </c>
      <c r="H1" s="88">
        <v>1</v>
      </c>
      <c r="I1" s="89" t="str">
        <f ca="1">IF($B1&gt;gamesPerRound,"","White "&amp;OFFSET(Pairings!$D$1,gamesPerRound+H1,0))</f>
        <v>White C.01</v>
      </c>
      <c r="J1" s="90" t="s">
        <v>178</v>
      </c>
      <c r="K1" s="89" t="str">
        <f ca="1">IF($B1&gt;gamesPerRound,"","Black "&amp;OFFSET(Pairings!$E$1,gamesPerRound+H1,0))</f>
        <v>Black B.01</v>
      </c>
      <c r="L1" s="91"/>
      <c r="M1" s="87" t="s">
        <v>177</v>
      </c>
      <c r="N1" s="88">
        <v>1</v>
      </c>
      <c r="O1" s="89" t="str">
        <f ca="1">IF($B1&gt;gamesPerRound,"","White "&amp;OFFSET(Pairings!$D$1,2*gamesPerRound+N1,0))</f>
        <v>White D.01</v>
      </c>
      <c r="P1" s="90" t="s">
        <v>178</v>
      </c>
      <c r="Q1" s="89" t="str">
        <f ca="1">IF($B1&gt;gamesPerRound,"","Black "&amp;OFFSET(Pairings!$E$1,2*gamesPerRound+N1,0))</f>
        <v>Black E.01</v>
      </c>
      <c r="R1" s="91"/>
    </row>
    <row r="2" spans="1:18" s="93" customFormat="1" ht="108.75" customHeight="1" x14ac:dyDescent="0.3">
      <c r="A2" s="87" t="s">
        <v>175</v>
      </c>
      <c r="B2" s="88">
        <v>2</v>
      </c>
      <c r="C2" s="89" t="str">
        <f ca="1">IF($B2&gt;gamesPerRound,"","White "&amp;Pairings!D3)</f>
        <v>White E.01</v>
      </c>
      <c r="D2" s="90" t="s">
        <v>178</v>
      </c>
      <c r="E2" s="89" t="str">
        <f ca="1">IF($B2&gt;gamesPerRound,"","Black "&amp;Pairings!E3)</f>
        <v>Black C.01</v>
      </c>
      <c r="F2" s="91"/>
      <c r="G2" s="92" t="s">
        <v>176</v>
      </c>
      <c r="H2" s="88">
        <v>2</v>
      </c>
      <c r="I2" s="89" t="str">
        <f ca="1">IF($B2&gt;gamesPerRound,"","White "&amp;OFFSET(Pairings!$D$1,gamesPerRound+H2,0))</f>
        <v>White F.01</v>
      </c>
      <c r="J2" s="90" t="s">
        <v>178</v>
      </c>
      <c r="K2" s="89" t="str">
        <f ca="1">IF($B2&gt;gamesPerRound,"","Black "&amp;OFFSET(Pairings!$E$1,gamesPerRound+H2,0))</f>
        <v>Black D.01</v>
      </c>
      <c r="L2" s="91"/>
      <c r="M2" s="87" t="s">
        <v>177</v>
      </c>
      <c r="N2" s="88">
        <v>2</v>
      </c>
      <c r="O2" s="89" t="str">
        <f ca="1">IF($B2&gt;gamesPerRound,"","White "&amp;OFFSET(Pairings!$D$1,2*gamesPerRound+N2,0))</f>
        <v>White B.01</v>
      </c>
      <c r="P2" s="90" t="s">
        <v>178</v>
      </c>
      <c r="Q2" s="89" t="str">
        <f ca="1">IF($B2&gt;gamesPerRound,"","Black "&amp;OFFSET(Pairings!$E$1,2*gamesPerRound+N2,0))</f>
        <v>Black A.01</v>
      </c>
      <c r="R2" s="91"/>
    </row>
    <row r="3" spans="1:18" s="93" customFormat="1" ht="108.75" customHeight="1" x14ac:dyDescent="0.3">
      <c r="A3" s="87" t="s">
        <v>175</v>
      </c>
      <c r="B3" s="88">
        <v>3</v>
      </c>
      <c r="C3" s="89" t="str">
        <f ca="1">IF($B3&gt;gamesPerRound,"","White "&amp;Pairings!D4)</f>
        <v>White D.01</v>
      </c>
      <c r="D3" s="90" t="s">
        <v>178</v>
      </c>
      <c r="E3" s="89" t="str">
        <f ca="1">IF($B3&gt;gamesPerRound,"","Black "&amp;Pairings!E4)</f>
        <v>Black A.01</v>
      </c>
      <c r="F3" s="91"/>
      <c r="G3" s="92" t="s">
        <v>176</v>
      </c>
      <c r="H3" s="88">
        <v>3</v>
      </c>
      <c r="I3" s="89" t="str">
        <f ca="1">IF($B3&gt;gamesPerRound,"","White "&amp;OFFSET(Pairings!$D$1,gamesPerRound+H3,0))</f>
        <v>White A.01</v>
      </c>
      <c r="J3" s="90" t="s">
        <v>178</v>
      </c>
      <c r="K3" s="89" t="str">
        <f ca="1">IF($B3&gt;gamesPerRound,"","Black "&amp;OFFSET(Pairings!$E$1,gamesPerRound+H3,0))</f>
        <v>Black E.01</v>
      </c>
      <c r="L3" s="91"/>
      <c r="M3" s="87" t="s">
        <v>177</v>
      </c>
      <c r="N3" s="88">
        <v>3</v>
      </c>
      <c r="O3" s="89" t="str">
        <f ca="1">IF($B3&gt;gamesPerRound,"","White "&amp;OFFSET(Pairings!$D$1,2*gamesPerRound+N3,0))</f>
        <v>White F.01</v>
      </c>
      <c r="P3" s="90" t="s">
        <v>178</v>
      </c>
      <c r="Q3" s="89" t="str">
        <f ca="1">IF($B3&gt;gamesPerRound,"","Black "&amp;OFFSET(Pairings!$E$1,2*gamesPerRound+N3,0))</f>
        <v>Black C.01</v>
      </c>
      <c r="R3" s="91"/>
    </row>
    <row r="4" spans="1:18" s="93" customFormat="1" ht="108.75" customHeight="1" x14ac:dyDescent="0.3">
      <c r="A4" s="87" t="s">
        <v>175</v>
      </c>
      <c r="B4" s="88">
        <v>4</v>
      </c>
      <c r="C4" s="89" t="str">
        <f ca="1">IF($B4&gt;gamesPerRound,"","White "&amp;Pairings!D5)</f>
        <v>White E.02</v>
      </c>
      <c r="D4" s="90" t="s">
        <v>178</v>
      </c>
      <c r="E4" s="89" t="str">
        <f ca="1">IF($B4&gt;gamesPerRound,"","Black "&amp;Pairings!E5)</f>
        <v>Black A.02</v>
      </c>
      <c r="F4" s="91"/>
      <c r="G4" s="92" t="s">
        <v>176</v>
      </c>
      <c r="H4" s="88">
        <v>4</v>
      </c>
      <c r="I4" s="89" t="str">
        <f ca="1">IF($B4&gt;gamesPerRound,"","White "&amp;OFFSET(Pairings!$D$1,gamesPerRound+H4,0))</f>
        <v>White A.02</v>
      </c>
      <c r="J4" s="90" t="s">
        <v>178</v>
      </c>
      <c r="K4" s="89" t="str">
        <f ca="1">IF($B4&gt;gamesPerRound,"","Black "&amp;OFFSET(Pairings!$E$1,gamesPerRound+H4,0))</f>
        <v>Black C.02</v>
      </c>
      <c r="L4" s="91"/>
      <c r="M4" s="87" t="s">
        <v>177</v>
      </c>
      <c r="N4" s="88">
        <v>4</v>
      </c>
      <c r="O4" s="89" t="str">
        <f ca="1">IF($B4&gt;gamesPerRound,"","White "&amp;OFFSET(Pairings!$D$1,2*gamesPerRound+N4,0))</f>
        <v>White F.02</v>
      </c>
      <c r="P4" s="90" t="s">
        <v>178</v>
      </c>
      <c r="Q4" s="89" t="str">
        <f ca="1">IF($B4&gt;gamesPerRound,"","Black "&amp;OFFSET(Pairings!$E$1,2*gamesPerRound+N4,0))</f>
        <v>Black A.02</v>
      </c>
      <c r="R4" s="91"/>
    </row>
    <row r="5" spans="1:18" s="93" customFormat="1" ht="108.75" customHeight="1" x14ac:dyDescent="0.3">
      <c r="A5" s="87" t="s">
        <v>175</v>
      </c>
      <c r="B5" s="88">
        <v>5</v>
      </c>
      <c r="C5" s="89" t="str">
        <f ca="1">IF($B5&gt;gamesPerRound,"","White "&amp;Pairings!D6)</f>
        <v>White F.02</v>
      </c>
      <c r="D5" s="90" t="s">
        <v>178</v>
      </c>
      <c r="E5" s="89" t="str">
        <f ca="1">IF($B5&gt;gamesPerRound,"","Black "&amp;Pairings!E6)</f>
        <v>Black C.02</v>
      </c>
      <c r="F5" s="91"/>
      <c r="G5" s="92" t="s">
        <v>176</v>
      </c>
      <c r="H5" s="88">
        <v>5</v>
      </c>
      <c r="I5" s="89" t="str">
        <f ca="1">IF($B5&gt;gamesPerRound,"","White "&amp;OFFSET(Pairings!$D$1,gamesPerRound+H5,0))</f>
        <v>White E.02</v>
      </c>
      <c r="J5" s="90" t="s">
        <v>178</v>
      </c>
      <c r="K5" s="89" t="str">
        <f ca="1">IF($B5&gt;gamesPerRound,"","Black "&amp;OFFSET(Pairings!$E$1,gamesPerRound+H5,0))</f>
        <v>Black B.02</v>
      </c>
      <c r="L5" s="91"/>
      <c r="M5" s="87" t="s">
        <v>177</v>
      </c>
      <c r="N5" s="88">
        <v>5</v>
      </c>
      <c r="O5" s="89" t="str">
        <f ca="1">IF($B5&gt;gamesPerRound,"","White "&amp;OFFSET(Pairings!$D$1,2*gamesPerRound+N5,0))</f>
        <v>White C.02</v>
      </c>
      <c r="P5" s="90" t="s">
        <v>178</v>
      </c>
      <c r="Q5" s="89" t="str">
        <f ca="1">IF($B5&gt;gamesPerRound,"","Black "&amp;OFFSET(Pairings!$E$1,2*gamesPerRound+N5,0))</f>
        <v>Black B.02</v>
      </c>
      <c r="R5" s="91"/>
    </row>
    <row r="6" spans="1:18" s="93" customFormat="1" ht="108.75" customHeight="1" x14ac:dyDescent="0.3">
      <c r="A6" s="87" t="s">
        <v>175</v>
      </c>
      <c r="B6" s="88">
        <v>6</v>
      </c>
      <c r="C6" s="89" t="str">
        <f ca="1">IF($B6&gt;gamesPerRound,"","White "&amp;Pairings!D7)</f>
        <v>White B.02</v>
      </c>
      <c r="D6" s="90" t="s">
        <v>178</v>
      </c>
      <c r="E6" s="89" t="str">
        <f ca="1">IF($B6&gt;gamesPerRound,"","Black "&amp;Pairings!E7)</f>
        <v>Black D.02</v>
      </c>
      <c r="F6" s="91"/>
      <c r="G6" s="92" t="s">
        <v>176</v>
      </c>
      <c r="H6" s="88">
        <v>6</v>
      </c>
      <c r="I6" s="89" t="str">
        <f ca="1">IF($B6&gt;gamesPerRound,"","White "&amp;OFFSET(Pairings!$D$1,gamesPerRound+H6,0))</f>
        <v>White D.02</v>
      </c>
      <c r="J6" s="90" t="s">
        <v>178</v>
      </c>
      <c r="K6" s="89" t="str">
        <f ca="1">IF($B6&gt;gamesPerRound,"","Black "&amp;OFFSET(Pairings!$E$1,gamesPerRound+H6,0))</f>
        <v>Black F.02</v>
      </c>
      <c r="L6" s="91"/>
      <c r="M6" s="87" t="s">
        <v>177</v>
      </c>
      <c r="N6" s="88">
        <v>6</v>
      </c>
      <c r="O6" s="89" t="str">
        <f ca="1">IF($B6&gt;gamesPerRound,"","White "&amp;OFFSET(Pairings!$D$1,2*gamesPerRound+N6,0))</f>
        <v>White D.02</v>
      </c>
      <c r="P6" s="90" t="s">
        <v>178</v>
      </c>
      <c r="Q6" s="89" t="str">
        <f ca="1">IF($B6&gt;gamesPerRound,"","Black "&amp;OFFSET(Pairings!$E$1,2*gamesPerRound+N6,0))</f>
        <v>Black E.02</v>
      </c>
      <c r="R6" s="91"/>
    </row>
    <row r="7" spans="1:18" s="93" customFormat="1" ht="108.75" customHeight="1" x14ac:dyDescent="0.3">
      <c r="A7" s="87" t="s">
        <v>175</v>
      </c>
      <c r="B7" s="88">
        <v>7</v>
      </c>
      <c r="C7" s="89" t="str">
        <f ca="1">IF($B7&gt;gamesPerRound,"","White "&amp;Pairings!D8)</f>
        <v>White D.03</v>
      </c>
      <c r="D7" s="90" t="s">
        <v>178</v>
      </c>
      <c r="E7" s="89" t="str">
        <f ca="1">IF($B7&gt;gamesPerRound,"","Black "&amp;Pairings!E8)</f>
        <v>Black A.03</v>
      </c>
      <c r="F7" s="91"/>
      <c r="G7" s="92" t="s">
        <v>176</v>
      </c>
      <c r="H7" s="88">
        <v>7</v>
      </c>
      <c r="I7" s="89" t="str">
        <f ca="1">IF($B7&gt;gamesPerRound,"","White "&amp;OFFSET(Pairings!$D$1,gamesPerRound+H7,0))</f>
        <v>White A.03</v>
      </c>
      <c r="J7" s="90" t="s">
        <v>178</v>
      </c>
      <c r="K7" s="89" t="str">
        <f ca="1">IF($B7&gt;gamesPerRound,"","Black "&amp;OFFSET(Pairings!$E$1,gamesPerRound+H7,0))</f>
        <v>Black F.03</v>
      </c>
      <c r="L7" s="91"/>
      <c r="M7" s="87" t="s">
        <v>177</v>
      </c>
      <c r="N7" s="88">
        <v>7</v>
      </c>
      <c r="O7" s="89" t="str">
        <f ca="1">IF($B7&gt;gamesPerRound,"","White "&amp;OFFSET(Pairings!$D$1,2*gamesPerRound+N7,0))</f>
        <v>White D.03</v>
      </c>
      <c r="P7" s="90" t="s">
        <v>178</v>
      </c>
      <c r="Q7" s="89" t="str">
        <f ca="1">IF($B7&gt;gamesPerRound,"","Black "&amp;OFFSET(Pairings!$E$1,2*gamesPerRound+N7,0))</f>
        <v>Black E.03</v>
      </c>
      <c r="R7" s="91"/>
    </row>
    <row r="8" spans="1:18" s="93" customFormat="1" ht="108.75" customHeight="1" x14ac:dyDescent="0.3">
      <c r="A8" s="87" t="s">
        <v>175</v>
      </c>
      <c r="B8" s="88">
        <v>8</v>
      </c>
      <c r="C8" s="89" t="str">
        <f ca="1">IF($B8&gt;gamesPerRound,"","White "&amp;Pairings!D9)</f>
        <v>White C.03</v>
      </c>
      <c r="D8" s="90" t="s">
        <v>178</v>
      </c>
      <c r="E8" s="89" t="str">
        <f ca="1">IF($B8&gt;gamesPerRound,"","Black "&amp;Pairings!E9)</f>
        <v>Black E.03</v>
      </c>
      <c r="F8" s="91"/>
      <c r="G8" s="92" t="s">
        <v>176</v>
      </c>
      <c r="H8" s="88">
        <v>8</v>
      </c>
      <c r="I8" s="89" t="str">
        <f ca="1">IF($B8&gt;gamesPerRound,"","White "&amp;OFFSET(Pairings!$D$1,gamesPerRound+H8,0))</f>
        <v>White E.03</v>
      </c>
      <c r="J8" s="90" t="s">
        <v>178</v>
      </c>
      <c r="K8" s="89" t="str">
        <f ca="1">IF($B8&gt;gamesPerRound,"","Black "&amp;OFFSET(Pairings!$E$1,gamesPerRound+H8,0))</f>
        <v>Black B.03</v>
      </c>
      <c r="L8" s="91"/>
      <c r="M8" s="87" t="s">
        <v>177</v>
      </c>
      <c r="N8" s="88">
        <v>8</v>
      </c>
      <c r="O8" s="89" t="str">
        <f ca="1">IF($B8&gt;gamesPerRound,"","White "&amp;OFFSET(Pairings!$D$1,2*gamesPerRound+N8,0))</f>
        <v>White F.03</v>
      </c>
      <c r="P8" s="90" t="s">
        <v>178</v>
      </c>
      <c r="Q8" s="89" t="str">
        <f ca="1">IF($B8&gt;gamesPerRound,"","Black "&amp;OFFSET(Pairings!$E$1,2*gamesPerRound+N8,0))</f>
        <v>Black C.03</v>
      </c>
      <c r="R8" s="91"/>
    </row>
    <row r="9" spans="1:18" s="93" customFormat="1" ht="108.75" customHeight="1" x14ac:dyDescent="0.3">
      <c r="A9" s="87" t="s">
        <v>175</v>
      </c>
      <c r="B9" s="88">
        <v>9</v>
      </c>
      <c r="C9" s="89" t="str">
        <f ca="1">IF($B9&gt;gamesPerRound,"","White "&amp;Pairings!D10)</f>
        <v>White F.03</v>
      </c>
      <c r="D9" s="90" t="s">
        <v>178</v>
      </c>
      <c r="E9" s="89" t="str">
        <f ca="1">IF($B9&gt;gamesPerRound,"","Black "&amp;Pairings!E10)</f>
        <v>Black B.03</v>
      </c>
      <c r="F9" s="91"/>
      <c r="G9" s="92" t="s">
        <v>176</v>
      </c>
      <c r="H9" s="88">
        <v>9</v>
      </c>
      <c r="I9" s="89" t="str">
        <f ca="1">IF($B9&gt;gamesPerRound,"","White "&amp;OFFSET(Pairings!$D$1,gamesPerRound+H9,0))</f>
        <v>White C.03</v>
      </c>
      <c r="J9" s="90" t="s">
        <v>178</v>
      </c>
      <c r="K9" s="89" t="str">
        <f ca="1">IF($B9&gt;gamesPerRound,"","Black "&amp;OFFSET(Pairings!$E$1,gamesPerRound+H9,0))</f>
        <v>Black D.03</v>
      </c>
      <c r="L9" s="91"/>
      <c r="M9" s="87" t="s">
        <v>177</v>
      </c>
      <c r="N9" s="88">
        <v>9</v>
      </c>
      <c r="O9" s="89" t="str">
        <f ca="1">IF($B9&gt;gamesPerRound,"","White "&amp;OFFSET(Pairings!$D$1,2*gamesPerRound+N9,0))</f>
        <v>White B.03</v>
      </c>
      <c r="P9" s="90" t="s">
        <v>178</v>
      </c>
      <c r="Q9" s="89" t="str">
        <f ca="1">IF($B9&gt;gamesPerRound,"","Black "&amp;OFFSET(Pairings!$E$1,2*gamesPerRound+N9,0))</f>
        <v>Black A.03</v>
      </c>
      <c r="R9" s="91"/>
    </row>
    <row r="10" spans="1:18" s="93" customFormat="1" ht="108.75" customHeight="1" x14ac:dyDescent="0.3">
      <c r="A10" s="87" t="s">
        <v>175</v>
      </c>
      <c r="B10" s="88">
        <v>10</v>
      </c>
      <c r="C10" s="89" t="str">
        <f ca="1">IF($B10&gt;gamesPerRound,"","White "&amp;Pairings!D11)</f>
        <v>White B.04</v>
      </c>
      <c r="D10" s="90" t="s">
        <v>178</v>
      </c>
      <c r="E10" s="89" t="str">
        <f ca="1">IF($B10&gt;gamesPerRound,"","Black "&amp;Pairings!E11)</f>
        <v>Black A.04</v>
      </c>
      <c r="F10" s="91"/>
      <c r="G10" s="92" t="s">
        <v>176</v>
      </c>
      <c r="H10" s="88">
        <v>10</v>
      </c>
      <c r="I10" s="89" t="str">
        <f ca="1">IF($B10&gt;gamesPerRound,"","White "&amp;OFFSET(Pairings!$D$1,gamesPerRound+H10,0))</f>
        <v>White B.04</v>
      </c>
      <c r="J10" s="90" t="s">
        <v>178</v>
      </c>
      <c r="K10" s="89" t="str">
        <f ca="1">IF($B10&gt;gamesPerRound,"","Black "&amp;OFFSET(Pairings!$E$1,gamesPerRound+H10,0))</f>
        <v>Black F.04</v>
      </c>
      <c r="L10" s="91"/>
      <c r="M10" s="87" t="s">
        <v>177</v>
      </c>
      <c r="N10" s="88">
        <v>10</v>
      </c>
      <c r="O10" s="89" t="str">
        <f ca="1">IF($B10&gt;gamesPerRound,"","White "&amp;OFFSET(Pairings!$D$1,2*gamesPerRound+N10,0))</f>
        <v>White E.04</v>
      </c>
      <c r="P10" s="90" t="s">
        <v>178</v>
      </c>
      <c r="Q10" s="89" t="str">
        <f ca="1">IF($B10&gt;gamesPerRound,"","Black "&amp;OFFSET(Pairings!$E$1,2*gamesPerRound+N10,0))</f>
        <v>Black B.04</v>
      </c>
      <c r="R10" s="91"/>
    </row>
    <row r="11" spans="1:18" s="93" customFormat="1" ht="108.75" customHeight="1" x14ac:dyDescent="0.3">
      <c r="A11" s="87" t="s">
        <v>175</v>
      </c>
      <c r="B11" s="88">
        <v>11</v>
      </c>
      <c r="C11" s="89" t="str">
        <f ca="1">IF($B11&gt;gamesPerRound,"","White "&amp;Pairings!D12)</f>
        <v>White F.04</v>
      </c>
      <c r="D11" s="90" t="s">
        <v>178</v>
      </c>
      <c r="E11" s="89" t="str">
        <f ca="1">IF($B11&gt;gamesPerRound,"","Black "&amp;Pairings!E12)</f>
        <v>Black E.04</v>
      </c>
      <c r="F11" s="91"/>
      <c r="G11" s="92" t="s">
        <v>176</v>
      </c>
      <c r="H11" s="88">
        <v>11</v>
      </c>
      <c r="I11" s="89" t="str">
        <f ca="1">IF($B11&gt;gamesPerRound,"","White "&amp;OFFSET(Pairings!$D$1,gamesPerRound+H11,0))</f>
        <v>White C.04</v>
      </c>
      <c r="J11" s="90" t="s">
        <v>178</v>
      </c>
      <c r="K11" s="89" t="str">
        <f ca="1">IF($B11&gt;gamesPerRound,"","Black "&amp;OFFSET(Pairings!$E$1,gamesPerRound+H11,0))</f>
        <v>Black E.04</v>
      </c>
      <c r="L11" s="91"/>
      <c r="M11" s="87" t="s">
        <v>177</v>
      </c>
      <c r="N11" s="88">
        <v>11</v>
      </c>
      <c r="O11" s="89" t="str">
        <f ca="1">IF($B11&gt;gamesPerRound,"","White "&amp;OFFSET(Pairings!$D$1,2*gamesPerRound+N11,0))</f>
        <v>White D.04</v>
      </c>
      <c r="P11" s="90" t="s">
        <v>178</v>
      </c>
      <c r="Q11" s="89" t="str">
        <f ca="1">IF($B11&gt;gamesPerRound,"","Black "&amp;OFFSET(Pairings!$E$1,2*gamesPerRound+N11,0))</f>
        <v>Black F.04</v>
      </c>
      <c r="R11" s="91"/>
    </row>
    <row r="12" spans="1:18" s="93" customFormat="1" ht="108.75" customHeight="1" x14ac:dyDescent="0.3">
      <c r="A12" s="87" t="s">
        <v>175</v>
      </c>
      <c r="B12" s="88">
        <v>12</v>
      </c>
      <c r="C12" s="89" t="str">
        <f ca="1">IF($B12&gt;gamesPerRound,"","White "&amp;Pairings!D13)</f>
        <v>White C.04</v>
      </c>
      <c r="D12" s="90" t="s">
        <v>178</v>
      </c>
      <c r="E12" s="89" t="str">
        <f ca="1">IF($B12&gt;gamesPerRound,"","Black "&amp;Pairings!E13)</f>
        <v>Black D.04</v>
      </c>
      <c r="F12" s="91"/>
      <c r="G12" s="92" t="s">
        <v>176</v>
      </c>
      <c r="H12" s="88">
        <v>12</v>
      </c>
      <c r="I12" s="89" t="str">
        <f ca="1">IF($B12&gt;gamesPerRound,"","White "&amp;OFFSET(Pairings!$D$1,gamesPerRound+H12,0))</f>
        <v>White A.04</v>
      </c>
      <c r="J12" s="90" t="s">
        <v>178</v>
      </c>
      <c r="K12" s="89" t="str">
        <f ca="1">IF($B12&gt;gamesPerRound,"","Black "&amp;OFFSET(Pairings!$E$1,gamesPerRound+H12,0))</f>
        <v>Black D.04</v>
      </c>
      <c r="L12" s="91"/>
      <c r="M12" s="87" t="s">
        <v>177</v>
      </c>
      <c r="N12" s="88">
        <v>12</v>
      </c>
      <c r="O12" s="89" t="str">
        <f ca="1">IF($B12&gt;gamesPerRound,"","White "&amp;OFFSET(Pairings!$D$1,2*gamesPerRound+N12,0))</f>
        <v>White A.04</v>
      </c>
      <c r="P12" s="90" t="s">
        <v>178</v>
      </c>
      <c r="Q12" s="89" t="str">
        <f ca="1">IF($B12&gt;gamesPerRound,"","Black "&amp;OFFSET(Pairings!$E$1,2*gamesPerRound+N12,0))</f>
        <v>Black C.04</v>
      </c>
      <c r="R12" s="91"/>
    </row>
    <row r="13" spans="1:18" s="93" customFormat="1" ht="108.75" customHeight="1" x14ac:dyDescent="0.3">
      <c r="A13" s="87" t="s">
        <v>175</v>
      </c>
      <c r="B13" s="88">
        <v>13</v>
      </c>
      <c r="C13" s="89" t="str">
        <f ca="1">IF($B13&gt;gamesPerRound,"","White "&amp;Pairings!D14)</f>
        <v>White A.05</v>
      </c>
      <c r="D13" s="90" t="s">
        <v>178</v>
      </c>
      <c r="E13" s="89" t="str">
        <f ca="1">IF($B13&gt;gamesPerRound,"","Black "&amp;Pairings!E14)</f>
        <v>Black B.05</v>
      </c>
      <c r="F13" s="91"/>
      <c r="G13" s="92" t="s">
        <v>176</v>
      </c>
      <c r="H13" s="88">
        <v>13</v>
      </c>
      <c r="I13" s="89" t="str">
        <f ca="1">IF($B13&gt;gamesPerRound,"","White "&amp;OFFSET(Pairings!$D$1,gamesPerRound+H13,0))</f>
        <v>White D.05</v>
      </c>
      <c r="J13" s="90" t="s">
        <v>178</v>
      </c>
      <c r="K13" s="89" t="str">
        <f ca="1">IF($B13&gt;gamesPerRound,"","Black "&amp;OFFSET(Pairings!$E$1,gamesPerRound+H13,0))</f>
        <v>Black F.05</v>
      </c>
      <c r="L13" s="91"/>
      <c r="M13" s="87" t="s">
        <v>177</v>
      </c>
      <c r="N13" s="88">
        <v>13</v>
      </c>
      <c r="O13" s="89" t="str">
        <f ca="1">IF($B13&gt;gamesPerRound,"","White "&amp;OFFSET(Pairings!$D$1,2*gamesPerRound+N13,0))</f>
        <v>White F.05</v>
      </c>
      <c r="P13" s="90" t="s">
        <v>178</v>
      </c>
      <c r="Q13" s="89" t="str">
        <f ca="1">IF($B13&gt;gamesPerRound,"","Black "&amp;OFFSET(Pairings!$E$1,2*gamesPerRound+N13,0))</f>
        <v>Black A.05</v>
      </c>
      <c r="R13" s="91"/>
    </row>
    <row r="14" spans="1:18" s="93" customFormat="1" ht="108.75" customHeight="1" x14ac:dyDescent="0.3">
      <c r="A14" s="87" t="s">
        <v>175</v>
      </c>
      <c r="B14" s="88">
        <v>14</v>
      </c>
      <c r="C14" s="89" t="str">
        <f ca="1">IF($B14&gt;gamesPerRound,"","White "&amp;Pairings!D15)</f>
        <v>White E.05</v>
      </c>
      <c r="D14" s="90" t="s">
        <v>178</v>
      </c>
      <c r="E14" s="89" t="str">
        <f ca="1">IF($B14&gt;gamesPerRound,"","Black "&amp;Pairings!E15)</f>
        <v>Black F.05</v>
      </c>
      <c r="F14" s="91"/>
      <c r="G14" s="92" t="s">
        <v>176</v>
      </c>
      <c r="H14" s="88">
        <v>14</v>
      </c>
      <c r="I14" s="89" t="str">
        <f ca="1">IF($B14&gt;gamesPerRound,"","White "&amp;OFFSET(Pairings!$D$1,gamesPerRound+H14,0))</f>
        <v>White A.05</v>
      </c>
      <c r="J14" s="90" t="s">
        <v>178</v>
      </c>
      <c r="K14" s="89" t="str">
        <f ca="1">IF($B14&gt;gamesPerRound,"","Black "&amp;OFFSET(Pairings!$E$1,gamesPerRound+H14,0))</f>
        <v>Black E.05</v>
      </c>
      <c r="L14" s="91"/>
      <c r="M14" s="87" t="s">
        <v>177</v>
      </c>
      <c r="N14" s="88">
        <v>14</v>
      </c>
      <c r="O14" s="89" t="str">
        <f ca="1">IF($B14&gt;gamesPerRound,"","White "&amp;OFFSET(Pairings!$D$1,2*gamesPerRound+N14,0))</f>
        <v>White E.05</v>
      </c>
      <c r="P14" s="90" t="s">
        <v>178</v>
      </c>
      <c r="Q14" s="89" t="str">
        <f ca="1">IF($B14&gt;gamesPerRound,"","Black "&amp;OFFSET(Pairings!$E$1,2*gamesPerRound+N14,0))</f>
        <v>Black C.05</v>
      </c>
      <c r="R14" s="91"/>
    </row>
    <row r="15" spans="1:18" s="93" customFormat="1" ht="108.75" customHeight="1" x14ac:dyDescent="0.3">
      <c r="A15" s="87" t="s">
        <v>175</v>
      </c>
      <c r="B15" s="88">
        <v>15</v>
      </c>
      <c r="C15" s="89" t="str">
        <f ca="1">IF($B15&gt;gamesPerRound,"","White "&amp;Pairings!D16)</f>
        <v>White C.05</v>
      </c>
      <c r="D15" s="90" t="s">
        <v>178</v>
      </c>
      <c r="E15" s="89" t="str">
        <f ca="1">IF($B15&gt;gamesPerRound,"","Black "&amp;Pairings!E16)</f>
        <v>Black D.05</v>
      </c>
      <c r="F15" s="91"/>
      <c r="G15" s="92" t="s">
        <v>176</v>
      </c>
      <c r="H15" s="88">
        <v>15</v>
      </c>
      <c r="I15" s="89" t="str">
        <f ca="1">IF($B15&gt;gamesPerRound,"","White "&amp;OFFSET(Pairings!$D$1,gamesPerRound+H15,0))</f>
        <v>White C.05</v>
      </c>
      <c r="J15" s="90" t="s">
        <v>178</v>
      </c>
      <c r="K15" s="89" t="str">
        <f ca="1">IF($B15&gt;gamesPerRound,"","Black "&amp;OFFSET(Pairings!$E$1,gamesPerRound+H15,0))</f>
        <v>Black B.05</v>
      </c>
      <c r="L15" s="91"/>
      <c r="M15" s="87" t="s">
        <v>177</v>
      </c>
      <c r="N15" s="88">
        <v>15</v>
      </c>
      <c r="O15" s="89" t="str">
        <f ca="1">IF($B15&gt;gamesPerRound,"","White "&amp;OFFSET(Pairings!$D$1,2*gamesPerRound+N15,0))</f>
        <v>White B.05</v>
      </c>
      <c r="P15" s="90" t="s">
        <v>178</v>
      </c>
      <c r="Q15" s="89" t="str">
        <f ca="1">IF($B15&gt;gamesPerRound,"","Black "&amp;OFFSET(Pairings!$E$1,2*gamesPerRound+N15,0))</f>
        <v>Black D.05</v>
      </c>
      <c r="R15" s="91"/>
    </row>
    <row r="16" spans="1:18" s="93" customFormat="1" ht="108.75" customHeight="1" x14ac:dyDescent="0.3">
      <c r="A16" s="87" t="s">
        <v>175</v>
      </c>
      <c r="B16" s="88">
        <v>16</v>
      </c>
      <c r="C16" s="89" t="str">
        <f ca="1">IF($B16&gt;gamesPerRound,"","White "&amp;Pairings!D17)</f>
        <v>White E.06</v>
      </c>
      <c r="D16" s="90" t="s">
        <v>178</v>
      </c>
      <c r="E16" s="89" t="str">
        <f ca="1">IF($B16&gt;gamesPerRound,"","Black "&amp;Pairings!E17)</f>
        <v>Black F.06</v>
      </c>
      <c r="F16" s="91"/>
      <c r="G16" s="92" t="s">
        <v>176</v>
      </c>
      <c r="H16" s="88">
        <v>16</v>
      </c>
      <c r="I16" s="89" t="str">
        <f ca="1">IF($B16&gt;gamesPerRound,"","White "&amp;OFFSET(Pairings!$D$1,gamesPerRound+H16,0))</f>
        <v>White E.06</v>
      </c>
      <c r="J16" s="90" t="s">
        <v>178</v>
      </c>
      <c r="K16" s="89" t="str">
        <f ca="1">IF($B16&gt;gamesPerRound,"","Black "&amp;OFFSET(Pairings!$E$1,gamesPerRound+H16,0))</f>
        <v>Black A.06</v>
      </c>
      <c r="L16" s="91"/>
      <c r="M16" s="87" t="s">
        <v>177</v>
      </c>
      <c r="N16" s="88">
        <v>16</v>
      </c>
      <c r="O16" s="89" t="str">
        <f ca="1">IF($B16&gt;gamesPerRound,"","White "&amp;OFFSET(Pairings!$D$1,2*gamesPerRound+N16,0))</f>
        <v>White B.06</v>
      </c>
      <c r="P16" s="90" t="s">
        <v>178</v>
      </c>
      <c r="Q16" s="89" t="str">
        <f ca="1">IF($B16&gt;gamesPerRound,"","Black "&amp;OFFSET(Pairings!$E$1,2*gamesPerRound+N16,0))</f>
        <v>Black E.06</v>
      </c>
      <c r="R16" s="91"/>
    </row>
    <row r="17" spans="1:18" s="93" customFormat="1" ht="108.75" customHeight="1" x14ac:dyDescent="0.3">
      <c r="A17" s="87" t="s">
        <v>175</v>
      </c>
      <c r="B17" s="88">
        <v>17</v>
      </c>
      <c r="C17" s="89" t="str">
        <f ca="1">IF($B17&gt;gamesPerRound,"","White "&amp;Pairings!D18)</f>
        <v>White A.06</v>
      </c>
      <c r="D17" s="90" t="s">
        <v>178</v>
      </c>
      <c r="E17" s="89" t="str">
        <f ca="1">IF($B17&gt;gamesPerRound,"","Black "&amp;Pairings!E18)</f>
        <v>Black C.06</v>
      </c>
      <c r="F17" s="91"/>
      <c r="G17" s="92" t="s">
        <v>176</v>
      </c>
      <c r="H17" s="88">
        <v>17</v>
      </c>
      <c r="I17" s="89" t="str">
        <f ca="1">IF($B17&gt;gamesPerRound,"","White "&amp;OFFSET(Pairings!$D$1,gamesPerRound+H17,0))</f>
        <v>White D.06</v>
      </c>
      <c r="J17" s="90" t="s">
        <v>178</v>
      </c>
      <c r="K17" s="89" t="str">
        <f ca="1">IF($B17&gt;gamesPerRound,"","Black "&amp;OFFSET(Pairings!$E$1,gamesPerRound+H17,0))</f>
        <v>Black C.06</v>
      </c>
      <c r="L17" s="91"/>
      <c r="M17" s="87" t="s">
        <v>177</v>
      </c>
      <c r="N17" s="88">
        <v>17</v>
      </c>
      <c r="O17" s="89" t="str">
        <f ca="1">IF($B17&gt;gamesPerRound,"","White "&amp;OFFSET(Pairings!$D$1,2*gamesPerRound+N17,0))</f>
        <v>White C.06</v>
      </c>
      <c r="P17" s="90" t="s">
        <v>178</v>
      </c>
      <c r="Q17" s="89" t="str">
        <f ca="1">IF($B17&gt;gamesPerRound,"","Black "&amp;OFFSET(Pairings!$E$1,2*gamesPerRound+N17,0))</f>
        <v>Black F.06</v>
      </c>
      <c r="R17" s="91"/>
    </row>
    <row r="18" spans="1:18" s="93" customFormat="1" ht="108.75" customHeight="1" x14ac:dyDescent="0.3">
      <c r="A18" s="87" t="s">
        <v>175</v>
      </c>
      <c r="B18" s="88">
        <v>18</v>
      </c>
      <c r="C18" s="89" t="str">
        <f ca="1">IF($B18&gt;gamesPerRound,"","White "&amp;Pairings!D19)</f>
        <v>White B.06</v>
      </c>
      <c r="D18" s="90" t="s">
        <v>178</v>
      </c>
      <c r="E18" s="89" t="str">
        <f ca="1">IF($B18&gt;gamesPerRound,"","Black "&amp;Pairings!E19)</f>
        <v>Black D.06</v>
      </c>
      <c r="F18" s="91"/>
      <c r="G18" s="92" t="s">
        <v>176</v>
      </c>
      <c r="H18" s="88">
        <v>18</v>
      </c>
      <c r="I18" s="89" t="str">
        <f ca="1">IF($B18&gt;gamesPerRound,"","White "&amp;OFFSET(Pairings!$D$1,gamesPerRound+H18,0))</f>
        <v>White F.06</v>
      </c>
      <c r="J18" s="90" t="s">
        <v>178</v>
      </c>
      <c r="K18" s="89" t="str">
        <f ca="1">IF($B18&gt;gamesPerRound,"","Black "&amp;OFFSET(Pairings!$E$1,gamesPerRound+H18,0))</f>
        <v>Black B.06</v>
      </c>
      <c r="L18" s="91"/>
      <c r="M18" s="87" t="s">
        <v>177</v>
      </c>
      <c r="N18" s="88">
        <v>18</v>
      </c>
      <c r="O18" s="89" t="str">
        <f ca="1">IF($B18&gt;gamesPerRound,"","White "&amp;OFFSET(Pairings!$D$1,2*gamesPerRound+N18,0))</f>
        <v>White A.06</v>
      </c>
      <c r="P18" s="90" t="s">
        <v>178</v>
      </c>
      <c r="Q18" s="89" t="str">
        <f ca="1">IF($B18&gt;gamesPerRound,"","Black "&amp;OFFSET(Pairings!$E$1,2*gamesPerRound+N18,0))</f>
        <v>Black D.06</v>
      </c>
      <c r="R18" s="91"/>
    </row>
    <row r="19" spans="1:18" s="93" customFormat="1" ht="108.75" customHeight="1" x14ac:dyDescent="0.3">
      <c r="A19" s="87" t="s">
        <v>175</v>
      </c>
      <c r="B19" s="88">
        <v>19</v>
      </c>
      <c r="C19" s="89" t="str">
        <f>IF($B19&gt;gamesPerRound,"","White "&amp;Pairings!D20)</f>
        <v/>
      </c>
      <c r="D19" s="90" t="s">
        <v>178</v>
      </c>
      <c r="E19" s="89" t="str">
        <f>IF($B19&gt;gamesPerRound,"","Black "&amp;Pairings!E20)</f>
        <v/>
      </c>
      <c r="F19" s="91"/>
      <c r="G19" s="92" t="s">
        <v>176</v>
      </c>
      <c r="H19" s="88">
        <v>19</v>
      </c>
      <c r="I19" s="89" t="str">
        <f ca="1">IF($B19&gt;gamesPerRound,"","White "&amp;OFFSET(Pairings!$D$1,gamesPerRound+H19,0))</f>
        <v/>
      </c>
      <c r="J19" s="90" t="s">
        <v>178</v>
      </c>
      <c r="K19" s="89" t="str">
        <f ca="1">IF($B19&gt;gamesPerRound,"","Black "&amp;OFFSET(Pairings!$E$1,gamesPerRound+H19,0))</f>
        <v/>
      </c>
      <c r="L19" s="91"/>
      <c r="M19" s="87" t="s">
        <v>177</v>
      </c>
      <c r="N19" s="88">
        <v>19</v>
      </c>
      <c r="O19" s="89" t="str">
        <f ca="1">IF($B19&gt;gamesPerRound,"","White "&amp;OFFSET(Pairings!$D$1,2*gamesPerRound+N19,0))</f>
        <v/>
      </c>
      <c r="P19" s="90" t="s">
        <v>178</v>
      </c>
      <c r="Q19" s="89" t="str">
        <f ca="1">IF($B19&gt;gamesPerRound,"","Black "&amp;OFFSET(Pairings!$E$1,2*gamesPerRound+N19,0))</f>
        <v/>
      </c>
      <c r="R19" s="91"/>
    </row>
    <row r="20" spans="1:18" s="93" customFormat="1" ht="108.75" customHeight="1" x14ac:dyDescent="0.3">
      <c r="A20" s="87" t="s">
        <v>175</v>
      </c>
      <c r="B20" s="88">
        <v>20</v>
      </c>
      <c r="C20" s="89" t="str">
        <f>IF($B20&gt;gamesPerRound,"","White "&amp;Pairings!D21)</f>
        <v/>
      </c>
      <c r="D20" s="90" t="s">
        <v>178</v>
      </c>
      <c r="E20" s="89" t="str">
        <f>IF($B20&gt;gamesPerRound,"","Black "&amp;Pairings!E21)</f>
        <v/>
      </c>
      <c r="F20" s="91"/>
      <c r="G20" s="92" t="s">
        <v>176</v>
      </c>
      <c r="H20" s="88">
        <v>20</v>
      </c>
      <c r="I20" s="89" t="str">
        <f ca="1">IF($B20&gt;gamesPerRound,"","White "&amp;OFFSET(Pairings!$D$1,gamesPerRound+H20,0))</f>
        <v/>
      </c>
      <c r="J20" s="90" t="s">
        <v>178</v>
      </c>
      <c r="K20" s="89" t="str">
        <f ca="1">IF($B20&gt;gamesPerRound,"","Black "&amp;OFFSET(Pairings!$E$1,gamesPerRound+H20,0))</f>
        <v/>
      </c>
      <c r="L20" s="91"/>
      <c r="M20" s="87" t="s">
        <v>177</v>
      </c>
      <c r="N20" s="88">
        <v>20</v>
      </c>
      <c r="O20" s="89" t="str">
        <f ca="1">IF($B20&gt;gamesPerRound,"","White "&amp;OFFSET(Pairings!$D$1,2*gamesPerRound+N20,0))</f>
        <v/>
      </c>
      <c r="P20" s="90" t="s">
        <v>178</v>
      </c>
      <c r="Q20" s="89" t="str">
        <f ca="1">IF($B20&gt;gamesPerRound,"","Black "&amp;OFFSET(Pairings!$E$1,2*gamesPerRound+N20,0))</f>
        <v/>
      </c>
      <c r="R20" s="91"/>
    </row>
    <row r="21" spans="1:18" s="93" customFormat="1" ht="108.75" customHeight="1" x14ac:dyDescent="0.3">
      <c r="A21" s="87" t="s">
        <v>175</v>
      </c>
      <c r="B21" s="88">
        <v>21</v>
      </c>
      <c r="C21" s="89" t="str">
        <f>IF($B21&gt;gamesPerRound,"","White "&amp;Pairings!D22)</f>
        <v/>
      </c>
      <c r="D21" s="90" t="s">
        <v>178</v>
      </c>
      <c r="E21" s="89" t="str">
        <f>IF($B21&gt;gamesPerRound,"","Black "&amp;Pairings!E22)</f>
        <v/>
      </c>
      <c r="F21" s="91"/>
      <c r="G21" s="92" t="s">
        <v>176</v>
      </c>
      <c r="H21" s="88">
        <v>21</v>
      </c>
      <c r="I21" s="89" t="str">
        <f ca="1">IF($B21&gt;gamesPerRound,"","White "&amp;OFFSET(Pairings!$D$1,gamesPerRound+H21,0))</f>
        <v/>
      </c>
      <c r="J21" s="90" t="s">
        <v>178</v>
      </c>
      <c r="K21" s="89" t="str">
        <f ca="1">IF($B21&gt;gamesPerRound,"","Black "&amp;OFFSET(Pairings!$E$1,gamesPerRound+H21,0))</f>
        <v/>
      </c>
      <c r="L21" s="91"/>
      <c r="M21" s="87" t="s">
        <v>177</v>
      </c>
      <c r="N21" s="88">
        <v>21</v>
      </c>
      <c r="O21" s="89" t="str">
        <f ca="1">IF($B21&gt;gamesPerRound,"","White "&amp;OFFSET(Pairings!$D$1,2*gamesPerRound+N21,0))</f>
        <v/>
      </c>
      <c r="P21" s="90" t="s">
        <v>178</v>
      </c>
      <c r="Q21" s="89" t="str">
        <f ca="1">IF($B21&gt;gamesPerRound,"","Black "&amp;OFFSET(Pairings!$E$1,2*gamesPerRound+N21,0))</f>
        <v/>
      </c>
      <c r="R21" s="91"/>
    </row>
    <row r="22" spans="1:18" s="93" customFormat="1" ht="108.75" customHeight="1" x14ac:dyDescent="0.3">
      <c r="A22" s="87" t="s">
        <v>175</v>
      </c>
      <c r="B22" s="88">
        <v>22</v>
      </c>
      <c r="C22" s="89" t="str">
        <f>IF($B22&gt;gamesPerRound,"","White "&amp;Pairings!D23)</f>
        <v/>
      </c>
      <c r="D22" s="90" t="s">
        <v>178</v>
      </c>
      <c r="E22" s="89" t="str">
        <f>IF($B22&gt;gamesPerRound,"","Black "&amp;Pairings!E23)</f>
        <v/>
      </c>
      <c r="F22" s="91"/>
      <c r="G22" s="92" t="s">
        <v>176</v>
      </c>
      <c r="H22" s="88">
        <v>22</v>
      </c>
      <c r="I22" s="89" t="str">
        <f ca="1">IF($B22&gt;gamesPerRound,"","White "&amp;OFFSET(Pairings!$D$1,gamesPerRound+H22,0))</f>
        <v/>
      </c>
      <c r="J22" s="90" t="s">
        <v>178</v>
      </c>
      <c r="K22" s="89" t="str">
        <f ca="1">IF($B22&gt;gamesPerRound,"","Black "&amp;OFFSET(Pairings!$E$1,gamesPerRound+H22,0))</f>
        <v/>
      </c>
      <c r="L22" s="91"/>
      <c r="M22" s="87" t="s">
        <v>177</v>
      </c>
      <c r="N22" s="88">
        <v>22</v>
      </c>
      <c r="O22" s="89" t="str">
        <f ca="1">IF($B22&gt;gamesPerRound,"","White "&amp;OFFSET(Pairings!$D$1,2*gamesPerRound+N22,0))</f>
        <v/>
      </c>
      <c r="P22" s="90" t="s">
        <v>178</v>
      </c>
      <c r="Q22" s="89" t="str">
        <f ca="1">IF($B22&gt;gamesPerRound,"","Black "&amp;OFFSET(Pairings!$E$1,2*gamesPerRound+N22,0))</f>
        <v/>
      </c>
      <c r="R22" s="91"/>
    </row>
    <row r="23" spans="1:18" s="93" customFormat="1" ht="108.75" customHeight="1" x14ac:dyDescent="0.3">
      <c r="A23" s="87" t="s">
        <v>175</v>
      </c>
      <c r="B23" s="88">
        <v>23</v>
      </c>
      <c r="C23" s="89" t="str">
        <f>IF($B23&gt;gamesPerRound,"","White "&amp;Pairings!D24)</f>
        <v/>
      </c>
      <c r="D23" s="90" t="s">
        <v>178</v>
      </c>
      <c r="E23" s="89" t="str">
        <f>IF($B23&gt;gamesPerRound,"","Black "&amp;Pairings!E24)</f>
        <v/>
      </c>
      <c r="F23" s="91"/>
      <c r="G23" s="92" t="s">
        <v>176</v>
      </c>
      <c r="H23" s="88">
        <v>23</v>
      </c>
      <c r="I23" s="89" t="str">
        <f ca="1">IF($B23&gt;gamesPerRound,"","White "&amp;OFFSET(Pairings!$D$1,gamesPerRound+H23,0))</f>
        <v/>
      </c>
      <c r="J23" s="90" t="s">
        <v>178</v>
      </c>
      <c r="K23" s="89" t="str">
        <f ca="1">IF($B23&gt;gamesPerRound,"","Black "&amp;OFFSET(Pairings!$E$1,gamesPerRound+H23,0))</f>
        <v/>
      </c>
      <c r="L23" s="91"/>
      <c r="M23" s="87" t="s">
        <v>177</v>
      </c>
      <c r="N23" s="88">
        <v>23</v>
      </c>
      <c r="O23" s="89" t="str">
        <f ca="1">IF($B23&gt;gamesPerRound,"","White "&amp;OFFSET(Pairings!$D$1,2*gamesPerRound+N23,0))</f>
        <v/>
      </c>
      <c r="P23" s="90" t="s">
        <v>178</v>
      </c>
      <c r="Q23" s="89" t="str">
        <f ca="1">IF($B23&gt;gamesPerRound,"","Black "&amp;OFFSET(Pairings!$E$1,2*gamesPerRound+N23,0))</f>
        <v/>
      </c>
      <c r="R23" s="91"/>
    </row>
    <row r="24" spans="1:18" s="93" customFormat="1" ht="108.75" customHeight="1" x14ac:dyDescent="0.3">
      <c r="A24" s="87" t="s">
        <v>175</v>
      </c>
      <c r="B24" s="88">
        <v>24</v>
      </c>
      <c r="C24" s="89" t="str">
        <f>IF($B24&gt;gamesPerRound,"","White "&amp;Pairings!D25)</f>
        <v/>
      </c>
      <c r="D24" s="90" t="s">
        <v>178</v>
      </c>
      <c r="E24" s="89" t="str">
        <f>IF($B24&gt;gamesPerRound,"","Black "&amp;Pairings!E25)</f>
        <v/>
      </c>
      <c r="F24" s="91"/>
      <c r="G24" s="92" t="s">
        <v>176</v>
      </c>
      <c r="H24" s="88">
        <v>24</v>
      </c>
      <c r="I24" s="89" t="str">
        <f ca="1">IF($B24&gt;gamesPerRound,"","White "&amp;OFFSET(Pairings!$D$1,gamesPerRound+H24,0))</f>
        <v/>
      </c>
      <c r="J24" s="90" t="s">
        <v>178</v>
      </c>
      <c r="K24" s="89" t="str">
        <f ca="1">IF($B24&gt;gamesPerRound,"","Black "&amp;OFFSET(Pairings!$E$1,gamesPerRound+H24,0))</f>
        <v/>
      </c>
      <c r="L24" s="91"/>
      <c r="M24" s="87" t="s">
        <v>177</v>
      </c>
      <c r="N24" s="88">
        <v>24</v>
      </c>
      <c r="O24" s="89" t="str">
        <f ca="1">IF($B24&gt;gamesPerRound,"","White "&amp;OFFSET(Pairings!$D$1,2*gamesPerRound+N24,0))</f>
        <v/>
      </c>
      <c r="P24" s="90" t="s">
        <v>178</v>
      </c>
      <c r="Q24" s="89" t="str">
        <f ca="1">IF($B24&gt;gamesPerRound,"","Black "&amp;OFFSET(Pairings!$E$1,2*gamesPerRound+N24,0))</f>
        <v/>
      </c>
      <c r="R24" s="91"/>
    </row>
    <row r="25" spans="1:18" s="93" customFormat="1" ht="108.75" customHeight="1" x14ac:dyDescent="0.3">
      <c r="A25" s="87" t="s">
        <v>175</v>
      </c>
      <c r="B25" s="88">
        <v>25</v>
      </c>
      <c r="C25" s="89" t="str">
        <f>IF($B25&gt;gamesPerRound,"","White "&amp;Pairings!D26)</f>
        <v/>
      </c>
      <c r="D25" s="90" t="s">
        <v>178</v>
      </c>
      <c r="E25" s="89" t="str">
        <f>IF($B25&gt;gamesPerRound,"","Black "&amp;Pairings!E26)</f>
        <v/>
      </c>
      <c r="F25" s="91"/>
      <c r="G25" s="92" t="s">
        <v>176</v>
      </c>
      <c r="H25" s="88">
        <v>25</v>
      </c>
      <c r="I25" s="89" t="str">
        <f ca="1">IF($B25&gt;gamesPerRound,"","White "&amp;OFFSET(Pairings!$D$1,gamesPerRound+H25,0))</f>
        <v/>
      </c>
      <c r="J25" s="90" t="s">
        <v>178</v>
      </c>
      <c r="K25" s="89" t="str">
        <f ca="1">IF($B25&gt;gamesPerRound,"","Black "&amp;OFFSET(Pairings!$E$1,gamesPerRound+H25,0))</f>
        <v/>
      </c>
      <c r="L25" s="91"/>
      <c r="M25" s="87" t="s">
        <v>177</v>
      </c>
      <c r="N25" s="88">
        <v>25</v>
      </c>
      <c r="O25" s="89" t="str">
        <f ca="1">IF($B25&gt;gamesPerRound,"","White "&amp;OFFSET(Pairings!$D$1,2*gamesPerRound+N25,0))</f>
        <v/>
      </c>
      <c r="P25" s="90" t="s">
        <v>178</v>
      </c>
      <c r="Q25" s="89" t="str">
        <f ca="1">IF($B25&gt;gamesPerRound,"","Black "&amp;OFFSET(Pairings!$E$1,2*gamesPerRound+N25,0))</f>
        <v/>
      </c>
      <c r="R25" s="91"/>
    </row>
    <row r="26" spans="1:18" s="93" customFormat="1" ht="108.75" customHeight="1" x14ac:dyDescent="0.3">
      <c r="A26" s="87" t="s">
        <v>175</v>
      </c>
      <c r="B26" s="88">
        <v>26</v>
      </c>
      <c r="C26" s="89" t="str">
        <f>IF($B26&gt;gamesPerRound,"","White "&amp;Pairings!D27)</f>
        <v/>
      </c>
      <c r="D26" s="90" t="s">
        <v>178</v>
      </c>
      <c r="E26" s="89" t="str">
        <f>IF($B26&gt;gamesPerRound,"","Black "&amp;Pairings!E27)</f>
        <v/>
      </c>
      <c r="F26" s="91"/>
      <c r="G26" s="92" t="s">
        <v>176</v>
      </c>
      <c r="H26" s="88">
        <v>26</v>
      </c>
      <c r="I26" s="89" t="str">
        <f ca="1">IF($B26&gt;gamesPerRound,"","White "&amp;OFFSET(Pairings!$D$1,gamesPerRound+H26,0))</f>
        <v/>
      </c>
      <c r="J26" s="90" t="s">
        <v>178</v>
      </c>
      <c r="K26" s="89" t="str">
        <f ca="1">IF($B26&gt;gamesPerRound,"","Black "&amp;OFFSET(Pairings!$E$1,gamesPerRound+H26,0))</f>
        <v/>
      </c>
      <c r="L26" s="91"/>
      <c r="M26" s="87" t="s">
        <v>177</v>
      </c>
      <c r="N26" s="88">
        <v>26</v>
      </c>
      <c r="O26" s="89" t="str">
        <f ca="1">IF($B26&gt;gamesPerRound,"","White "&amp;OFFSET(Pairings!$D$1,2*gamesPerRound+N26,0))</f>
        <v/>
      </c>
      <c r="P26" s="90" t="s">
        <v>178</v>
      </c>
      <c r="Q26" s="89" t="str">
        <f ca="1">IF($B26&gt;gamesPerRound,"","Black "&amp;OFFSET(Pairings!$E$1,2*gamesPerRound+N26,0))</f>
        <v/>
      </c>
      <c r="R26" s="91"/>
    </row>
    <row r="27" spans="1:18" s="93" customFormat="1" ht="108.75" customHeight="1" x14ac:dyDescent="0.3">
      <c r="A27" s="87" t="s">
        <v>175</v>
      </c>
      <c r="B27" s="88">
        <v>27</v>
      </c>
      <c r="C27" s="89" t="str">
        <f>IF($B27&gt;gamesPerRound,"","White "&amp;Pairings!D28)</f>
        <v/>
      </c>
      <c r="D27" s="90" t="s">
        <v>178</v>
      </c>
      <c r="E27" s="89" t="str">
        <f>IF($B27&gt;gamesPerRound,"","Black "&amp;Pairings!E28)</f>
        <v/>
      </c>
      <c r="F27" s="91"/>
      <c r="G27" s="92" t="s">
        <v>176</v>
      </c>
      <c r="H27" s="88">
        <v>27</v>
      </c>
      <c r="I27" s="89" t="str">
        <f ca="1">IF($B27&gt;gamesPerRound,"","White "&amp;OFFSET(Pairings!$D$1,gamesPerRound+H27,0))</f>
        <v/>
      </c>
      <c r="J27" s="90" t="s">
        <v>178</v>
      </c>
      <c r="K27" s="89" t="str">
        <f ca="1">IF($B27&gt;gamesPerRound,"","Black "&amp;OFFSET(Pairings!$E$1,gamesPerRound+H27,0))</f>
        <v/>
      </c>
      <c r="L27" s="91"/>
      <c r="M27" s="87" t="s">
        <v>177</v>
      </c>
      <c r="N27" s="88">
        <v>27</v>
      </c>
      <c r="O27" s="89" t="str">
        <f ca="1">IF($B27&gt;gamesPerRound,"","White "&amp;OFFSET(Pairings!$D$1,2*gamesPerRound+N27,0))</f>
        <v/>
      </c>
      <c r="P27" s="90" t="s">
        <v>178</v>
      </c>
      <c r="Q27" s="89" t="str">
        <f ca="1">IF($B27&gt;gamesPerRound,"","Black "&amp;OFFSET(Pairings!$E$1,2*gamesPerRound+N27,0))</f>
        <v/>
      </c>
      <c r="R27" s="91"/>
    </row>
    <row r="28" spans="1:18" s="93" customFormat="1" ht="108.75" customHeight="1" x14ac:dyDescent="0.3">
      <c r="A28" s="87" t="s">
        <v>175</v>
      </c>
      <c r="B28" s="88">
        <v>28</v>
      </c>
      <c r="C28" s="89" t="str">
        <f>IF($B28&gt;gamesPerRound,"","White "&amp;Pairings!D29)</f>
        <v/>
      </c>
      <c r="D28" s="90" t="s">
        <v>178</v>
      </c>
      <c r="E28" s="89" t="str">
        <f>IF($B28&gt;gamesPerRound,"","Black "&amp;Pairings!E29)</f>
        <v/>
      </c>
      <c r="F28" s="91"/>
      <c r="G28" s="92" t="s">
        <v>176</v>
      </c>
      <c r="H28" s="88">
        <v>28</v>
      </c>
      <c r="I28" s="89" t="str">
        <f ca="1">IF($B28&gt;gamesPerRound,"","White "&amp;OFFSET(Pairings!$D$1,gamesPerRound+H28,0))</f>
        <v/>
      </c>
      <c r="J28" s="90" t="s">
        <v>178</v>
      </c>
      <c r="K28" s="89" t="str">
        <f ca="1">IF($B28&gt;gamesPerRound,"","Black "&amp;OFFSET(Pairings!$E$1,gamesPerRound+H28,0))</f>
        <v/>
      </c>
      <c r="L28" s="91"/>
      <c r="M28" s="87" t="s">
        <v>177</v>
      </c>
      <c r="N28" s="88">
        <v>28</v>
      </c>
      <c r="O28" s="89" t="str">
        <f ca="1">IF($B28&gt;gamesPerRound,"","White "&amp;OFFSET(Pairings!$D$1,2*gamesPerRound+N28,0))</f>
        <v/>
      </c>
      <c r="P28" s="90" t="s">
        <v>178</v>
      </c>
      <c r="Q28" s="89" t="str">
        <f ca="1">IF($B28&gt;gamesPerRound,"","Black "&amp;OFFSET(Pairings!$E$1,2*gamesPerRound+N28,0))</f>
        <v/>
      </c>
      <c r="R28" s="91"/>
    </row>
    <row r="29" spans="1:18" s="93" customFormat="1" ht="108.75" customHeight="1" x14ac:dyDescent="0.3">
      <c r="A29" s="87" t="s">
        <v>175</v>
      </c>
      <c r="B29" s="88">
        <v>29</v>
      </c>
      <c r="C29" s="89" t="str">
        <f>IF($B29&gt;gamesPerRound,"","White "&amp;Pairings!D30)</f>
        <v/>
      </c>
      <c r="D29" s="90" t="s">
        <v>178</v>
      </c>
      <c r="E29" s="89" t="str">
        <f>IF($B29&gt;gamesPerRound,"","Black "&amp;Pairings!E30)</f>
        <v/>
      </c>
      <c r="F29" s="91"/>
      <c r="G29" s="92" t="s">
        <v>176</v>
      </c>
      <c r="H29" s="88">
        <v>29</v>
      </c>
      <c r="I29" s="89" t="str">
        <f ca="1">IF($B29&gt;gamesPerRound,"","White "&amp;OFFSET(Pairings!$D$1,gamesPerRound+H29,0))</f>
        <v/>
      </c>
      <c r="J29" s="90" t="s">
        <v>178</v>
      </c>
      <c r="K29" s="89" t="str">
        <f ca="1">IF($B29&gt;gamesPerRound,"","Black "&amp;OFFSET(Pairings!$E$1,gamesPerRound+H29,0))</f>
        <v/>
      </c>
      <c r="L29" s="91"/>
      <c r="M29" s="87" t="s">
        <v>177</v>
      </c>
      <c r="N29" s="88">
        <v>29</v>
      </c>
      <c r="O29" s="89" t="str">
        <f ca="1">IF($B29&gt;gamesPerRound,"","White "&amp;OFFSET(Pairings!$D$1,2*gamesPerRound+N29,0))</f>
        <v/>
      </c>
      <c r="P29" s="90" t="s">
        <v>178</v>
      </c>
      <c r="Q29" s="89" t="str">
        <f ca="1">IF($B29&gt;gamesPerRound,"","Black "&amp;OFFSET(Pairings!$E$1,2*gamesPerRound+N29,0))</f>
        <v/>
      </c>
      <c r="R29" s="91"/>
    </row>
    <row r="30" spans="1:18" s="93" customFormat="1" ht="108.75" customHeight="1" x14ac:dyDescent="0.3">
      <c r="A30" s="87" t="s">
        <v>175</v>
      </c>
      <c r="B30" s="88">
        <v>30</v>
      </c>
      <c r="C30" s="89" t="str">
        <f>IF($B30&gt;gamesPerRound,"","White "&amp;Pairings!D31)</f>
        <v/>
      </c>
      <c r="D30" s="90" t="s">
        <v>178</v>
      </c>
      <c r="E30" s="89" t="str">
        <f>IF($B30&gt;gamesPerRound,"","Black "&amp;Pairings!E31)</f>
        <v/>
      </c>
      <c r="F30" s="91"/>
      <c r="G30" s="92" t="s">
        <v>176</v>
      </c>
      <c r="H30" s="88">
        <v>30</v>
      </c>
      <c r="I30" s="89" t="str">
        <f ca="1">IF($B30&gt;gamesPerRound,"","White "&amp;OFFSET(Pairings!$D$1,gamesPerRound+H30,0))</f>
        <v/>
      </c>
      <c r="J30" s="90" t="s">
        <v>178</v>
      </c>
      <c r="K30" s="89" t="str">
        <f ca="1">IF($B30&gt;gamesPerRound,"","Black "&amp;OFFSET(Pairings!$E$1,gamesPerRound+H30,0))</f>
        <v/>
      </c>
      <c r="L30" s="91"/>
      <c r="M30" s="87" t="s">
        <v>177</v>
      </c>
      <c r="N30" s="88">
        <v>30</v>
      </c>
      <c r="O30" s="89" t="str">
        <f ca="1">IF($B30&gt;gamesPerRound,"","White "&amp;OFFSET(Pairings!$D$1,2*gamesPerRound+N30,0))</f>
        <v/>
      </c>
      <c r="P30" s="90" t="s">
        <v>178</v>
      </c>
      <c r="Q30" s="89" t="str">
        <f ca="1">IF($B30&gt;gamesPerRound,"","Black "&amp;OFFSET(Pairings!$E$1,2*gamesPerRound+N30,0))</f>
        <v/>
      </c>
      <c r="R30" s="91"/>
    </row>
    <row r="31" spans="1:18" s="93" customFormat="1" ht="108.75" customHeight="1" x14ac:dyDescent="0.3">
      <c r="A31" s="87" t="s">
        <v>175</v>
      </c>
      <c r="B31" s="88">
        <v>31</v>
      </c>
      <c r="C31" s="89" t="str">
        <f>IF($B31&gt;gamesPerRound,"","White "&amp;Pairings!D32)</f>
        <v/>
      </c>
      <c r="D31" s="90" t="s">
        <v>178</v>
      </c>
      <c r="E31" s="89" t="str">
        <f>IF($B31&gt;gamesPerRound,"","Black "&amp;Pairings!E32)</f>
        <v/>
      </c>
      <c r="F31" s="91"/>
      <c r="G31" s="92" t="s">
        <v>176</v>
      </c>
      <c r="H31" s="88">
        <v>31</v>
      </c>
      <c r="I31" s="89" t="str">
        <f ca="1">IF($B31&gt;gamesPerRound,"","White "&amp;OFFSET(Pairings!$D$1,gamesPerRound+H31,0))</f>
        <v/>
      </c>
      <c r="J31" s="90" t="s">
        <v>178</v>
      </c>
      <c r="K31" s="89" t="str">
        <f ca="1">IF($B31&gt;gamesPerRound,"","Black "&amp;OFFSET(Pairings!$E$1,gamesPerRound+H31,0))</f>
        <v/>
      </c>
      <c r="L31" s="91"/>
      <c r="M31" s="87" t="s">
        <v>177</v>
      </c>
      <c r="N31" s="88">
        <v>31</v>
      </c>
      <c r="O31" s="89" t="str">
        <f ca="1">IF($B31&gt;gamesPerRound,"","White "&amp;OFFSET(Pairings!$D$1,2*gamesPerRound+N31,0))</f>
        <v/>
      </c>
      <c r="P31" s="90" t="s">
        <v>178</v>
      </c>
      <c r="Q31" s="89" t="str">
        <f ca="1">IF($B31&gt;gamesPerRound,"","Black "&amp;OFFSET(Pairings!$E$1,2*gamesPerRound+N31,0))</f>
        <v/>
      </c>
      <c r="R31" s="91"/>
    </row>
    <row r="32" spans="1:18" s="93" customFormat="1" ht="108.75" customHeight="1" x14ac:dyDescent="0.3">
      <c r="A32" s="87" t="s">
        <v>175</v>
      </c>
      <c r="B32" s="88">
        <v>32</v>
      </c>
      <c r="C32" s="89" t="str">
        <f>IF($B32&gt;gamesPerRound,"","White "&amp;Pairings!D33)</f>
        <v/>
      </c>
      <c r="D32" s="90" t="s">
        <v>178</v>
      </c>
      <c r="E32" s="89" t="str">
        <f>IF($B32&gt;gamesPerRound,"","Black "&amp;Pairings!E33)</f>
        <v/>
      </c>
      <c r="F32" s="91"/>
      <c r="G32" s="92" t="s">
        <v>176</v>
      </c>
      <c r="H32" s="88">
        <v>32</v>
      </c>
      <c r="I32" s="89" t="str">
        <f ca="1">IF($B32&gt;gamesPerRound,"","White "&amp;OFFSET(Pairings!$D$1,gamesPerRound+H32,0))</f>
        <v/>
      </c>
      <c r="J32" s="90" t="s">
        <v>178</v>
      </c>
      <c r="K32" s="89" t="str">
        <f ca="1">IF($B32&gt;gamesPerRound,"","Black "&amp;OFFSET(Pairings!$E$1,gamesPerRound+H32,0))</f>
        <v/>
      </c>
      <c r="L32" s="91"/>
      <c r="M32" s="87" t="s">
        <v>177</v>
      </c>
      <c r="N32" s="88">
        <v>32</v>
      </c>
      <c r="O32" s="89" t="str">
        <f ca="1">IF($B32&gt;gamesPerRound,"","White "&amp;OFFSET(Pairings!$D$1,2*gamesPerRound+N32,0))</f>
        <v/>
      </c>
      <c r="P32" s="90" t="s">
        <v>178</v>
      </c>
      <c r="Q32" s="89" t="str">
        <f ca="1">IF($B32&gt;gamesPerRound,"","Black "&amp;OFFSET(Pairings!$E$1,2*gamesPerRound+N32,0))</f>
        <v/>
      </c>
      <c r="R32" s="91"/>
    </row>
    <row r="33" spans="1:18" s="93" customFormat="1" ht="108.75" customHeight="1" x14ac:dyDescent="0.3">
      <c r="A33" s="87" t="s">
        <v>175</v>
      </c>
      <c r="B33" s="88">
        <v>33</v>
      </c>
      <c r="C33" s="89" t="str">
        <f>IF($B33&gt;gamesPerRound,"","White "&amp;Pairings!D34)</f>
        <v/>
      </c>
      <c r="D33" s="90" t="s">
        <v>178</v>
      </c>
      <c r="E33" s="89" t="str">
        <f>IF($B33&gt;gamesPerRound,"","Black "&amp;Pairings!E34)</f>
        <v/>
      </c>
      <c r="F33" s="91"/>
      <c r="G33" s="92" t="s">
        <v>176</v>
      </c>
      <c r="H33" s="88">
        <v>33</v>
      </c>
      <c r="I33" s="89" t="str">
        <f ca="1">IF($B33&gt;gamesPerRound,"","White "&amp;OFFSET(Pairings!$D$1,gamesPerRound+H33,0))</f>
        <v/>
      </c>
      <c r="J33" s="90" t="s">
        <v>178</v>
      </c>
      <c r="K33" s="89" t="str">
        <f ca="1">IF($B33&gt;gamesPerRound,"","Black "&amp;OFFSET(Pairings!$E$1,gamesPerRound+H33,0))</f>
        <v/>
      </c>
      <c r="L33" s="91"/>
      <c r="M33" s="87" t="s">
        <v>177</v>
      </c>
      <c r="N33" s="88">
        <v>33</v>
      </c>
      <c r="O33" s="89" t="str">
        <f ca="1">IF($B33&gt;gamesPerRound,"","White "&amp;OFFSET(Pairings!$D$1,2*gamesPerRound+N33,0))</f>
        <v/>
      </c>
      <c r="P33" s="90" t="s">
        <v>178</v>
      </c>
      <c r="Q33" s="89" t="str">
        <f ca="1">IF($B33&gt;gamesPerRound,"","Black "&amp;OFFSET(Pairings!$E$1,2*gamesPerRound+N33,0))</f>
        <v/>
      </c>
      <c r="R33" s="91"/>
    </row>
    <row r="34" spans="1:18" s="93" customFormat="1" ht="108.75" customHeight="1" x14ac:dyDescent="0.3">
      <c r="A34" s="87" t="s">
        <v>175</v>
      </c>
      <c r="B34" s="88">
        <v>34</v>
      </c>
      <c r="C34" s="89" t="str">
        <f>IF($B34&gt;gamesPerRound,"","White "&amp;Pairings!D35)</f>
        <v/>
      </c>
      <c r="D34" s="90" t="s">
        <v>178</v>
      </c>
      <c r="E34" s="89" t="str">
        <f>IF($B34&gt;gamesPerRound,"","Black "&amp;Pairings!E35)</f>
        <v/>
      </c>
      <c r="F34" s="91"/>
      <c r="G34" s="92" t="s">
        <v>176</v>
      </c>
      <c r="H34" s="88">
        <v>34</v>
      </c>
      <c r="I34" s="89" t="str">
        <f ca="1">IF($B34&gt;gamesPerRound,"","White "&amp;OFFSET(Pairings!$D$1,gamesPerRound+H34,0))</f>
        <v/>
      </c>
      <c r="J34" s="90" t="s">
        <v>178</v>
      </c>
      <c r="K34" s="89" t="str">
        <f ca="1">IF($B34&gt;gamesPerRound,"","Black "&amp;OFFSET(Pairings!$E$1,gamesPerRound+H34,0))</f>
        <v/>
      </c>
      <c r="L34" s="91"/>
      <c r="M34" s="87" t="s">
        <v>177</v>
      </c>
      <c r="N34" s="88">
        <v>34</v>
      </c>
      <c r="O34" s="89" t="str">
        <f ca="1">IF($B34&gt;gamesPerRound,"","White "&amp;OFFSET(Pairings!$D$1,2*gamesPerRound+N34,0))</f>
        <v/>
      </c>
      <c r="P34" s="90" t="s">
        <v>178</v>
      </c>
      <c r="Q34" s="89" t="str">
        <f ca="1">IF($B34&gt;gamesPerRound,"","Black "&amp;OFFSET(Pairings!$E$1,2*gamesPerRound+N34,0))</f>
        <v/>
      </c>
      <c r="R34" s="91"/>
    </row>
    <row r="35" spans="1:18" s="93" customFormat="1" ht="108.75" customHeight="1" x14ac:dyDescent="0.3">
      <c r="A35" s="87" t="s">
        <v>175</v>
      </c>
      <c r="B35" s="88">
        <v>35</v>
      </c>
      <c r="C35" s="89" t="str">
        <f>IF($B35&gt;gamesPerRound,"","White "&amp;Pairings!D36)</f>
        <v/>
      </c>
      <c r="D35" s="90" t="s">
        <v>178</v>
      </c>
      <c r="E35" s="89" t="str">
        <f>IF($B35&gt;gamesPerRound,"","Black "&amp;Pairings!E36)</f>
        <v/>
      </c>
      <c r="F35" s="91"/>
      <c r="G35" s="92" t="s">
        <v>176</v>
      </c>
      <c r="H35" s="88">
        <v>35</v>
      </c>
      <c r="I35" s="89" t="str">
        <f ca="1">IF($B35&gt;gamesPerRound,"","White "&amp;OFFSET(Pairings!$D$1,gamesPerRound+H35,0))</f>
        <v/>
      </c>
      <c r="J35" s="90" t="s">
        <v>178</v>
      </c>
      <c r="K35" s="89" t="str">
        <f ca="1">IF($B35&gt;gamesPerRound,"","Black "&amp;OFFSET(Pairings!$E$1,gamesPerRound+H35,0))</f>
        <v/>
      </c>
      <c r="L35" s="91"/>
      <c r="M35" s="87" t="s">
        <v>177</v>
      </c>
      <c r="N35" s="88">
        <v>35</v>
      </c>
      <c r="O35" s="89" t="str">
        <f ca="1">IF($B35&gt;gamesPerRound,"","White "&amp;OFFSET(Pairings!$D$1,2*gamesPerRound+N35,0))</f>
        <v/>
      </c>
      <c r="P35" s="90" t="s">
        <v>178</v>
      </c>
      <c r="Q35" s="89" t="str">
        <f ca="1">IF($B35&gt;gamesPerRound,"","Black "&amp;OFFSET(Pairings!$E$1,2*gamesPerRound+N35,0))</f>
        <v/>
      </c>
      <c r="R35" s="91"/>
    </row>
    <row r="36" spans="1:18" s="93" customFormat="1" ht="108.75" customHeight="1" x14ac:dyDescent="0.3">
      <c r="A36" s="87" t="s">
        <v>175</v>
      </c>
      <c r="B36" s="88">
        <v>36</v>
      </c>
      <c r="C36" s="89" t="str">
        <f>IF($B36&gt;gamesPerRound,"","White "&amp;Pairings!D37)</f>
        <v/>
      </c>
      <c r="D36" s="90" t="s">
        <v>178</v>
      </c>
      <c r="E36" s="89" t="str">
        <f>IF($B36&gt;gamesPerRound,"","Black "&amp;Pairings!E37)</f>
        <v/>
      </c>
      <c r="F36" s="91"/>
      <c r="G36" s="92" t="s">
        <v>176</v>
      </c>
      <c r="H36" s="88">
        <v>36</v>
      </c>
      <c r="I36" s="89" t="str">
        <f ca="1">IF($B36&gt;gamesPerRound,"","White "&amp;OFFSET(Pairings!$D$1,gamesPerRound+H36,0))</f>
        <v/>
      </c>
      <c r="J36" s="90" t="s">
        <v>178</v>
      </c>
      <c r="K36" s="89" t="str">
        <f ca="1">IF($B36&gt;gamesPerRound,"","Black "&amp;OFFSET(Pairings!$E$1,gamesPerRound+H36,0))</f>
        <v/>
      </c>
      <c r="L36" s="91"/>
      <c r="M36" s="87" t="s">
        <v>177</v>
      </c>
      <c r="N36" s="88">
        <v>36</v>
      </c>
      <c r="O36" s="89" t="str">
        <f ca="1">IF($B36&gt;gamesPerRound,"","White "&amp;OFFSET(Pairings!$D$1,2*gamesPerRound+N36,0))</f>
        <v/>
      </c>
      <c r="P36" s="90" t="s">
        <v>178</v>
      </c>
      <c r="Q36" s="89" t="str">
        <f ca="1">IF($B36&gt;gamesPerRound,"","Black "&amp;OFFSET(Pairings!$E$1,2*gamesPerRound+N36,0))</f>
        <v/>
      </c>
      <c r="R36" s="91"/>
    </row>
    <row r="37" spans="1:18" s="93" customFormat="1" ht="108.75" customHeight="1" x14ac:dyDescent="0.3">
      <c r="A37" s="87" t="s">
        <v>175</v>
      </c>
      <c r="B37" s="88">
        <v>37</v>
      </c>
      <c r="C37" s="89" t="str">
        <f>IF($B37&gt;gamesPerRound,"","White "&amp;Pairings!D38)</f>
        <v/>
      </c>
      <c r="D37" s="90" t="s">
        <v>178</v>
      </c>
      <c r="E37" s="89" t="str">
        <f>IF($B37&gt;gamesPerRound,"","Black "&amp;Pairings!E38)</f>
        <v/>
      </c>
      <c r="F37" s="91"/>
      <c r="G37" s="92" t="s">
        <v>176</v>
      </c>
      <c r="H37" s="88">
        <v>37</v>
      </c>
      <c r="I37" s="89" t="str">
        <f ca="1">IF($B37&gt;gamesPerRound,"","White "&amp;OFFSET(Pairings!$D$1,gamesPerRound+H37,0))</f>
        <v/>
      </c>
      <c r="J37" s="90" t="s">
        <v>178</v>
      </c>
      <c r="K37" s="89" t="str">
        <f ca="1">IF($B37&gt;gamesPerRound,"","Black "&amp;OFFSET(Pairings!$E$1,gamesPerRound+H37,0))</f>
        <v/>
      </c>
      <c r="L37" s="91"/>
      <c r="M37" s="87" t="s">
        <v>177</v>
      </c>
      <c r="N37" s="88">
        <v>37</v>
      </c>
      <c r="O37" s="89" t="str">
        <f ca="1">IF($B37&gt;gamesPerRound,"","White "&amp;OFFSET(Pairings!$D$1,2*gamesPerRound+N37,0))</f>
        <v/>
      </c>
      <c r="P37" s="90" t="s">
        <v>178</v>
      </c>
      <c r="Q37" s="89" t="str">
        <f ca="1">IF($B37&gt;gamesPerRound,"","Black "&amp;OFFSET(Pairings!$E$1,2*gamesPerRound+N37,0))</f>
        <v/>
      </c>
      <c r="R37" s="91"/>
    </row>
    <row r="38" spans="1:18" s="93" customFormat="1" ht="108.75" customHeight="1" x14ac:dyDescent="0.3">
      <c r="A38" s="87" t="s">
        <v>175</v>
      </c>
      <c r="B38" s="88">
        <v>38</v>
      </c>
      <c r="C38" s="89" t="str">
        <f>IF($B38&gt;gamesPerRound,"","White "&amp;Pairings!D39)</f>
        <v/>
      </c>
      <c r="D38" s="90" t="s">
        <v>178</v>
      </c>
      <c r="E38" s="89" t="str">
        <f>IF($B38&gt;gamesPerRound,"","Black "&amp;Pairings!E39)</f>
        <v/>
      </c>
      <c r="F38" s="91"/>
      <c r="G38" s="92" t="s">
        <v>176</v>
      </c>
      <c r="H38" s="88">
        <v>38</v>
      </c>
      <c r="I38" s="89" t="str">
        <f ca="1">IF($B38&gt;gamesPerRound,"","White "&amp;OFFSET(Pairings!$D$1,gamesPerRound+H38,0))</f>
        <v/>
      </c>
      <c r="J38" s="90" t="s">
        <v>178</v>
      </c>
      <c r="K38" s="89" t="str">
        <f ca="1">IF($B38&gt;gamesPerRound,"","Black "&amp;OFFSET(Pairings!$E$1,gamesPerRound+H38,0))</f>
        <v/>
      </c>
      <c r="L38" s="91"/>
      <c r="M38" s="87" t="s">
        <v>177</v>
      </c>
      <c r="N38" s="88">
        <v>38</v>
      </c>
      <c r="O38" s="89" t="str">
        <f ca="1">IF($B38&gt;gamesPerRound,"","White "&amp;OFFSET(Pairings!$D$1,2*gamesPerRound+N38,0))</f>
        <v/>
      </c>
      <c r="P38" s="90" t="s">
        <v>178</v>
      </c>
      <c r="Q38" s="89" t="str">
        <f ca="1">IF($B38&gt;gamesPerRound,"","Black "&amp;OFFSET(Pairings!$E$1,2*gamesPerRound+N38,0))</f>
        <v/>
      </c>
      <c r="R38" s="91"/>
    </row>
    <row r="39" spans="1:18" s="93" customFormat="1" ht="108.75" customHeight="1" x14ac:dyDescent="0.3">
      <c r="A39" s="87" t="s">
        <v>175</v>
      </c>
      <c r="B39" s="88">
        <v>39</v>
      </c>
      <c r="C39" s="89" t="str">
        <f>IF($B39&gt;gamesPerRound,"","White "&amp;Pairings!D40)</f>
        <v/>
      </c>
      <c r="D39" s="90" t="s">
        <v>178</v>
      </c>
      <c r="E39" s="89" t="str">
        <f>IF($B39&gt;gamesPerRound,"","Black "&amp;Pairings!E40)</f>
        <v/>
      </c>
      <c r="F39" s="91"/>
      <c r="G39" s="92" t="s">
        <v>176</v>
      </c>
      <c r="H39" s="88">
        <v>39</v>
      </c>
      <c r="I39" s="89" t="str">
        <f ca="1">IF($B39&gt;gamesPerRound,"","White "&amp;OFFSET(Pairings!$D$1,gamesPerRound+H39,0))</f>
        <v/>
      </c>
      <c r="J39" s="90" t="s">
        <v>178</v>
      </c>
      <c r="K39" s="89" t="str">
        <f ca="1">IF($B39&gt;gamesPerRound,"","Black "&amp;OFFSET(Pairings!$E$1,gamesPerRound+H39,0))</f>
        <v/>
      </c>
      <c r="L39" s="91"/>
      <c r="M39" s="87" t="s">
        <v>177</v>
      </c>
      <c r="N39" s="88">
        <v>39</v>
      </c>
      <c r="O39" s="89" t="str">
        <f ca="1">IF($B39&gt;gamesPerRound,"","White "&amp;OFFSET(Pairings!$D$1,2*gamesPerRound+N39,0))</f>
        <v/>
      </c>
      <c r="P39" s="90" t="s">
        <v>178</v>
      </c>
      <c r="Q39" s="89" t="str">
        <f ca="1">IF($B39&gt;gamesPerRound,"","Black "&amp;OFFSET(Pairings!$E$1,2*gamesPerRound+N39,0))</f>
        <v/>
      </c>
      <c r="R39" s="91"/>
    </row>
    <row r="40" spans="1:18" s="93" customFormat="1" ht="108.75" customHeight="1" x14ac:dyDescent="0.3">
      <c r="A40" s="87" t="s">
        <v>175</v>
      </c>
      <c r="B40" s="88">
        <v>40</v>
      </c>
      <c r="C40" s="89" t="str">
        <f>IF($B40&gt;gamesPerRound,"","White "&amp;Pairings!D41)</f>
        <v/>
      </c>
      <c r="D40" s="90" t="s">
        <v>178</v>
      </c>
      <c r="E40" s="89" t="str">
        <f>IF($B40&gt;gamesPerRound,"","Black "&amp;Pairings!E41)</f>
        <v/>
      </c>
      <c r="F40" s="91"/>
      <c r="G40" s="92" t="s">
        <v>176</v>
      </c>
      <c r="H40" s="88">
        <v>40</v>
      </c>
      <c r="I40" s="89" t="str">
        <f ca="1">IF($B40&gt;gamesPerRound,"","White "&amp;OFFSET(Pairings!$D$1,gamesPerRound+H40,0))</f>
        <v/>
      </c>
      <c r="J40" s="90" t="s">
        <v>178</v>
      </c>
      <c r="K40" s="89" t="str">
        <f ca="1">IF($B40&gt;gamesPerRound,"","Black "&amp;OFFSET(Pairings!$E$1,gamesPerRound+H40,0))</f>
        <v/>
      </c>
      <c r="L40" s="91"/>
      <c r="M40" s="87" t="s">
        <v>177</v>
      </c>
      <c r="N40" s="88">
        <v>40</v>
      </c>
      <c r="O40" s="89" t="str">
        <f ca="1">IF($B40&gt;gamesPerRound,"","White "&amp;OFFSET(Pairings!$D$1,2*gamesPerRound+N40,0))</f>
        <v/>
      </c>
      <c r="P40" s="90" t="s">
        <v>178</v>
      </c>
      <c r="Q40" s="89" t="str">
        <f ca="1">IF($B40&gt;gamesPerRound,"","Black "&amp;OFFSET(Pairings!$E$1,2*gamesPerRound+N40,0))</f>
        <v/>
      </c>
      <c r="R40" s="91"/>
    </row>
    <row r="41" spans="1:18" s="93" customFormat="1" ht="108.75" customHeight="1" x14ac:dyDescent="0.3">
      <c r="A41" s="87" t="s">
        <v>175</v>
      </c>
      <c r="B41" s="88">
        <v>41</v>
      </c>
      <c r="C41" s="89" t="str">
        <f>IF($B41&gt;gamesPerRound,"","White "&amp;Pairings!D42)</f>
        <v/>
      </c>
      <c r="D41" s="90" t="s">
        <v>178</v>
      </c>
      <c r="E41" s="89" t="str">
        <f>IF($B41&gt;gamesPerRound,"","Black "&amp;Pairings!E42)</f>
        <v/>
      </c>
      <c r="F41" s="91"/>
      <c r="G41" s="92" t="s">
        <v>176</v>
      </c>
      <c r="H41" s="88">
        <v>41</v>
      </c>
      <c r="I41" s="89" t="str">
        <f ca="1">IF($B41&gt;gamesPerRound,"","White "&amp;OFFSET(Pairings!$D$1,gamesPerRound+H41,0))</f>
        <v/>
      </c>
      <c r="J41" s="90" t="s">
        <v>178</v>
      </c>
      <c r="K41" s="89" t="str">
        <f ca="1">IF($B41&gt;gamesPerRound,"","Black "&amp;OFFSET(Pairings!$E$1,gamesPerRound+H41,0))</f>
        <v/>
      </c>
      <c r="L41" s="91"/>
      <c r="M41" s="87" t="s">
        <v>177</v>
      </c>
      <c r="N41" s="88">
        <v>41</v>
      </c>
      <c r="O41" s="89" t="str">
        <f ca="1">IF($B41&gt;gamesPerRound,"","White "&amp;OFFSET(Pairings!$D$1,2*gamesPerRound+N41,0))</f>
        <v/>
      </c>
      <c r="P41" s="90" t="s">
        <v>178</v>
      </c>
      <c r="Q41" s="89" t="str">
        <f ca="1">IF($B41&gt;gamesPerRound,"","Black "&amp;OFFSET(Pairings!$E$1,2*gamesPerRound+N41,0))</f>
        <v/>
      </c>
      <c r="R41" s="91"/>
    </row>
    <row r="42" spans="1:18" s="93" customFormat="1" ht="108.75" customHeight="1" x14ac:dyDescent="0.3">
      <c r="A42" s="87" t="s">
        <v>175</v>
      </c>
      <c r="B42" s="88">
        <v>42</v>
      </c>
      <c r="C42" s="89" t="str">
        <f>IF($B42&gt;gamesPerRound,"","White "&amp;Pairings!D43)</f>
        <v/>
      </c>
      <c r="D42" s="90" t="s">
        <v>178</v>
      </c>
      <c r="E42" s="89" t="str">
        <f>IF($B42&gt;gamesPerRound,"","Black "&amp;Pairings!E43)</f>
        <v/>
      </c>
      <c r="F42" s="91"/>
      <c r="G42" s="92" t="s">
        <v>176</v>
      </c>
      <c r="H42" s="88">
        <v>42</v>
      </c>
      <c r="I42" s="89" t="str">
        <f ca="1">IF($B42&gt;gamesPerRound,"","White "&amp;OFFSET(Pairings!$D$1,gamesPerRound+H42,0))</f>
        <v/>
      </c>
      <c r="J42" s="90" t="s">
        <v>178</v>
      </c>
      <c r="K42" s="89" t="str">
        <f ca="1">IF($B42&gt;gamesPerRound,"","Black "&amp;OFFSET(Pairings!$E$1,gamesPerRound+H42,0))</f>
        <v/>
      </c>
      <c r="L42" s="91"/>
      <c r="M42" s="87" t="s">
        <v>177</v>
      </c>
      <c r="N42" s="88">
        <v>42</v>
      </c>
      <c r="O42" s="89" t="str">
        <f ca="1">IF($B42&gt;gamesPerRound,"","White "&amp;OFFSET(Pairings!$D$1,2*gamesPerRound+N42,0))</f>
        <v/>
      </c>
      <c r="P42" s="90" t="s">
        <v>178</v>
      </c>
      <c r="Q42" s="89" t="str">
        <f ca="1">IF($B42&gt;gamesPerRound,"","Black "&amp;OFFSET(Pairings!$E$1,2*gamesPerRound+N42,0))</f>
        <v/>
      </c>
      <c r="R42" s="91"/>
    </row>
    <row r="43" spans="1:18" s="93" customFormat="1" ht="108.75" customHeight="1" x14ac:dyDescent="0.3">
      <c r="A43" s="87" t="s">
        <v>175</v>
      </c>
      <c r="B43" s="88">
        <v>43</v>
      </c>
      <c r="C43" s="89" t="str">
        <f>IF($B43&gt;gamesPerRound,"","White "&amp;Pairings!D44)</f>
        <v/>
      </c>
      <c r="D43" s="90" t="s">
        <v>178</v>
      </c>
      <c r="E43" s="89" t="str">
        <f>IF($B43&gt;gamesPerRound,"","Black "&amp;Pairings!E44)</f>
        <v/>
      </c>
      <c r="F43" s="91"/>
      <c r="G43" s="92" t="s">
        <v>176</v>
      </c>
      <c r="H43" s="88">
        <v>43</v>
      </c>
      <c r="I43" s="89" t="str">
        <f ca="1">IF($B43&gt;gamesPerRound,"","White "&amp;OFFSET(Pairings!$D$1,gamesPerRound+H43,0))</f>
        <v/>
      </c>
      <c r="J43" s="90" t="s">
        <v>178</v>
      </c>
      <c r="K43" s="89" t="str">
        <f ca="1">IF($B43&gt;gamesPerRound,"","Black "&amp;OFFSET(Pairings!$E$1,gamesPerRound+H43,0))</f>
        <v/>
      </c>
      <c r="L43" s="91"/>
      <c r="M43" s="87" t="s">
        <v>177</v>
      </c>
      <c r="N43" s="88">
        <v>43</v>
      </c>
      <c r="O43" s="89" t="str">
        <f ca="1">IF($B43&gt;gamesPerRound,"","White "&amp;OFFSET(Pairings!$D$1,2*gamesPerRound+N43,0))</f>
        <v/>
      </c>
      <c r="P43" s="90" t="s">
        <v>178</v>
      </c>
      <c r="Q43" s="89" t="str">
        <f ca="1">IF($B43&gt;gamesPerRound,"","Black "&amp;OFFSET(Pairings!$E$1,2*gamesPerRound+N43,0))</f>
        <v/>
      </c>
      <c r="R43" s="91"/>
    </row>
    <row r="44" spans="1:18" s="93" customFormat="1" ht="108.75" customHeight="1" x14ac:dyDescent="0.3">
      <c r="A44" s="87" t="s">
        <v>175</v>
      </c>
      <c r="B44" s="88">
        <v>44</v>
      </c>
      <c r="C44" s="89" t="str">
        <f>IF($B44&gt;gamesPerRound,"","White "&amp;Pairings!D45)</f>
        <v/>
      </c>
      <c r="D44" s="90" t="s">
        <v>178</v>
      </c>
      <c r="E44" s="89" t="str">
        <f>IF($B44&gt;gamesPerRound,"","Black "&amp;Pairings!E45)</f>
        <v/>
      </c>
      <c r="F44" s="91"/>
      <c r="G44" s="92" t="s">
        <v>176</v>
      </c>
      <c r="H44" s="88">
        <v>44</v>
      </c>
      <c r="I44" s="89" t="str">
        <f ca="1">IF($B44&gt;gamesPerRound,"","White "&amp;OFFSET(Pairings!$D$1,gamesPerRound+H44,0))</f>
        <v/>
      </c>
      <c r="J44" s="90" t="s">
        <v>178</v>
      </c>
      <c r="K44" s="89" t="str">
        <f ca="1">IF($B44&gt;gamesPerRound,"","Black "&amp;OFFSET(Pairings!$E$1,gamesPerRound+H44,0))</f>
        <v/>
      </c>
      <c r="L44" s="91"/>
      <c r="M44" s="87" t="s">
        <v>177</v>
      </c>
      <c r="N44" s="88">
        <v>44</v>
      </c>
      <c r="O44" s="89" t="str">
        <f ca="1">IF($B44&gt;gamesPerRound,"","White "&amp;OFFSET(Pairings!$D$1,2*gamesPerRound+N44,0))</f>
        <v/>
      </c>
      <c r="P44" s="90" t="s">
        <v>178</v>
      </c>
      <c r="Q44" s="89" t="str">
        <f ca="1">IF($B44&gt;gamesPerRound,"","Black "&amp;OFFSET(Pairings!$E$1,2*gamesPerRound+N44,0))</f>
        <v/>
      </c>
      <c r="R44" s="91"/>
    </row>
    <row r="45" spans="1:18" s="93" customFormat="1" ht="108.75" customHeight="1" x14ac:dyDescent="0.3">
      <c r="A45" s="87" t="s">
        <v>175</v>
      </c>
      <c r="B45" s="88">
        <v>45</v>
      </c>
      <c r="C45" s="89" t="str">
        <f>IF($B45&gt;gamesPerRound,"","White "&amp;Pairings!D46)</f>
        <v/>
      </c>
      <c r="D45" s="90" t="s">
        <v>178</v>
      </c>
      <c r="E45" s="89" t="str">
        <f>IF($B45&gt;gamesPerRound,"","Black "&amp;Pairings!E46)</f>
        <v/>
      </c>
      <c r="F45" s="91"/>
      <c r="G45" s="92" t="s">
        <v>176</v>
      </c>
      <c r="H45" s="88">
        <v>45</v>
      </c>
      <c r="I45" s="89" t="str">
        <f ca="1">IF($B45&gt;gamesPerRound,"","White "&amp;OFFSET(Pairings!$D$1,gamesPerRound+H45,0))</f>
        <v/>
      </c>
      <c r="J45" s="90" t="s">
        <v>178</v>
      </c>
      <c r="K45" s="89" t="str">
        <f ca="1">IF($B45&gt;gamesPerRound,"","Black "&amp;OFFSET(Pairings!$E$1,gamesPerRound+H45,0))</f>
        <v/>
      </c>
      <c r="L45" s="91"/>
      <c r="M45" s="87" t="s">
        <v>177</v>
      </c>
      <c r="N45" s="88">
        <v>45</v>
      </c>
      <c r="O45" s="89" t="str">
        <f ca="1">IF($B45&gt;gamesPerRound,"","White "&amp;OFFSET(Pairings!$D$1,2*gamesPerRound+N45,0))</f>
        <v/>
      </c>
      <c r="P45" s="90" t="s">
        <v>178</v>
      </c>
      <c r="Q45" s="89" t="str">
        <f ca="1">IF($B45&gt;gamesPerRound,"","Black "&amp;OFFSET(Pairings!$E$1,2*gamesPerRound+N45,0))</f>
        <v/>
      </c>
      <c r="R45" s="91"/>
    </row>
    <row r="46" spans="1:18" s="93" customFormat="1" ht="108.75" customHeight="1" x14ac:dyDescent="0.3">
      <c r="A46" s="87" t="s">
        <v>175</v>
      </c>
      <c r="B46" s="88">
        <v>46</v>
      </c>
      <c r="C46" s="89" t="str">
        <f>IF($B46&gt;gamesPerRound,"","White "&amp;Pairings!D47)</f>
        <v/>
      </c>
      <c r="D46" s="90" t="s">
        <v>178</v>
      </c>
      <c r="E46" s="89" t="str">
        <f>IF($B46&gt;gamesPerRound,"","Black "&amp;Pairings!E47)</f>
        <v/>
      </c>
      <c r="F46" s="91"/>
      <c r="G46" s="92" t="s">
        <v>176</v>
      </c>
      <c r="H46" s="88">
        <v>46</v>
      </c>
      <c r="I46" s="89" t="str">
        <f ca="1">IF($B46&gt;gamesPerRound,"","White "&amp;OFFSET(Pairings!$D$1,gamesPerRound+H46,0))</f>
        <v/>
      </c>
      <c r="J46" s="90" t="s">
        <v>178</v>
      </c>
      <c r="K46" s="89" t="str">
        <f ca="1">IF($B46&gt;gamesPerRound,"","Black "&amp;OFFSET(Pairings!$E$1,gamesPerRound+H46,0))</f>
        <v/>
      </c>
      <c r="L46" s="91"/>
      <c r="M46" s="87" t="s">
        <v>177</v>
      </c>
      <c r="N46" s="88">
        <v>46</v>
      </c>
      <c r="O46" s="89" t="str">
        <f ca="1">IF($B46&gt;gamesPerRound,"","White "&amp;OFFSET(Pairings!$D$1,2*gamesPerRound+N46,0))</f>
        <v/>
      </c>
      <c r="P46" s="90" t="s">
        <v>178</v>
      </c>
      <c r="Q46" s="89" t="str">
        <f ca="1">IF($B46&gt;gamesPerRound,"","Black "&amp;OFFSET(Pairings!$E$1,2*gamesPerRound+N46,0))</f>
        <v/>
      </c>
      <c r="R46" s="91"/>
    </row>
    <row r="47" spans="1:18" s="93" customFormat="1" ht="108.75" customHeight="1" x14ac:dyDescent="0.3">
      <c r="A47" s="87" t="s">
        <v>175</v>
      </c>
      <c r="B47" s="88">
        <v>47</v>
      </c>
      <c r="C47" s="89" t="str">
        <f>IF($B47&gt;gamesPerRound,"","White "&amp;Pairings!D48)</f>
        <v/>
      </c>
      <c r="D47" s="90" t="s">
        <v>178</v>
      </c>
      <c r="E47" s="89" t="str">
        <f>IF($B47&gt;gamesPerRound,"","Black "&amp;Pairings!E48)</f>
        <v/>
      </c>
      <c r="F47" s="91"/>
      <c r="G47" s="92" t="s">
        <v>176</v>
      </c>
      <c r="H47" s="88">
        <v>47</v>
      </c>
      <c r="I47" s="89" t="str">
        <f ca="1">IF($B47&gt;gamesPerRound,"","White "&amp;OFFSET(Pairings!$D$1,gamesPerRound+H47,0))</f>
        <v/>
      </c>
      <c r="J47" s="90" t="s">
        <v>178</v>
      </c>
      <c r="K47" s="89" t="str">
        <f ca="1">IF($B47&gt;gamesPerRound,"","Black "&amp;OFFSET(Pairings!$E$1,gamesPerRound+H47,0))</f>
        <v/>
      </c>
      <c r="L47" s="91"/>
      <c r="M47" s="87" t="s">
        <v>177</v>
      </c>
      <c r="N47" s="88">
        <v>47</v>
      </c>
      <c r="O47" s="89" t="str">
        <f ca="1">IF($B47&gt;gamesPerRound,"","White "&amp;OFFSET(Pairings!$D$1,2*gamesPerRound+N47,0))</f>
        <v/>
      </c>
      <c r="P47" s="90" t="s">
        <v>178</v>
      </c>
      <c r="Q47" s="89" t="str">
        <f ca="1">IF($B47&gt;gamesPerRound,"","Black "&amp;OFFSET(Pairings!$E$1,2*gamesPerRound+N47,0))</f>
        <v/>
      </c>
      <c r="R47" s="91"/>
    </row>
    <row r="48" spans="1:18" s="93" customFormat="1" ht="108.75" customHeight="1" x14ac:dyDescent="0.3">
      <c r="A48" s="87" t="s">
        <v>175</v>
      </c>
      <c r="B48" s="88">
        <v>48</v>
      </c>
      <c r="C48" s="89" t="str">
        <f>IF($B48&gt;gamesPerRound,"","White "&amp;Pairings!D49)</f>
        <v/>
      </c>
      <c r="D48" s="90" t="s">
        <v>178</v>
      </c>
      <c r="E48" s="89" t="str">
        <f>IF($B48&gt;gamesPerRound,"","Black "&amp;Pairings!E49)</f>
        <v/>
      </c>
      <c r="F48" s="91"/>
      <c r="G48" s="92" t="s">
        <v>176</v>
      </c>
      <c r="H48" s="88">
        <v>48</v>
      </c>
      <c r="I48" s="89" t="str">
        <f ca="1">IF($B48&gt;gamesPerRound,"","White "&amp;OFFSET(Pairings!$D$1,gamesPerRound+H48,0))</f>
        <v/>
      </c>
      <c r="J48" s="90" t="s">
        <v>178</v>
      </c>
      <c r="K48" s="89" t="str">
        <f ca="1">IF($B48&gt;gamesPerRound,"","Black "&amp;OFFSET(Pairings!$E$1,gamesPerRound+H48,0))</f>
        <v/>
      </c>
      <c r="L48" s="91"/>
      <c r="M48" s="87" t="s">
        <v>177</v>
      </c>
      <c r="N48" s="88">
        <v>48</v>
      </c>
      <c r="O48" s="89" t="str">
        <f ca="1">IF($B48&gt;gamesPerRound,"","White "&amp;OFFSET(Pairings!$D$1,2*gamesPerRound+N48,0))</f>
        <v/>
      </c>
      <c r="P48" s="90" t="s">
        <v>178</v>
      </c>
      <c r="Q48" s="89" t="str">
        <f ca="1">IF($B48&gt;gamesPerRound,"","Black "&amp;OFFSET(Pairings!$E$1,2*gamesPerRound+N48,0))</f>
        <v/>
      </c>
      <c r="R48" s="91"/>
    </row>
    <row r="49" spans="1:18" s="93" customFormat="1" ht="108.75" customHeight="1" x14ac:dyDescent="0.3">
      <c r="A49" s="87" t="s">
        <v>175</v>
      </c>
      <c r="B49" s="88">
        <v>49</v>
      </c>
      <c r="C49" s="89" t="str">
        <f>IF($B49&gt;gamesPerRound,"","White "&amp;Pairings!D50)</f>
        <v/>
      </c>
      <c r="D49" s="90" t="s">
        <v>178</v>
      </c>
      <c r="E49" s="89" t="str">
        <f>IF($B49&gt;gamesPerRound,"","Black "&amp;Pairings!E50)</f>
        <v/>
      </c>
      <c r="F49" s="91"/>
      <c r="G49" s="92" t="s">
        <v>176</v>
      </c>
      <c r="H49" s="88">
        <v>49</v>
      </c>
      <c r="I49" s="89" t="str">
        <f ca="1">IF($B49&gt;gamesPerRound,"","White "&amp;OFFSET(Pairings!$D$1,gamesPerRound+H49,0))</f>
        <v/>
      </c>
      <c r="J49" s="90" t="s">
        <v>178</v>
      </c>
      <c r="K49" s="89" t="str">
        <f ca="1">IF($B49&gt;gamesPerRound,"","Black "&amp;OFFSET(Pairings!$E$1,gamesPerRound+H49,0))</f>
        <v/>
      </c>
      <c r="L49" s="91"/>
      <c r="M49" s="87" t="s">
        <v>177</v>
      </c>
      <c r="N49" s="88">
        <v>49</v>
      </c>
      <c r="O49" s="89" t="str">
        <f ca="1">IF($B49&gt;gamesPerRound,"","White "&amp;OFFSET(Pairings!$D$1,2*gamesPerRound+N49,0))</f>
        <v/>
      </c>
      <c r="P49" s="90" t="s">
        <v>178</v>
      </c>
      <c r="Q49" s="89" t="str">
        <f ca="1">IF($B49&gt;gamesPerRound,"","Black "&amp;OFFSET(Pairings!$E$1,2*gamesPerRound+N49,0))</f>
        <v/>
      </c>
      <c r="R49" s="91"/>
    </row>
    <row r="50" spans="1:18" s="93" customFormat="1" ht="108.75" customHeight="1" x14ac:dyDescent="0.3">
      <c r="A50" s="87" t="s">
        <v>175</v>
      </c>
      <c r="B50" s="88">
        <v>50</v>
      </c>
      <c r="C50" s="89" t="str">
        <f>IF($B50&gt;gamesPerRound,"","White "&amp;Pairings!D51)</f>
        <v/>
      </c>
      <c r="D50" s="90" t="s">
        <v>178</v>
      </c>
      <c r="E50" s="89" t="str">
        <f>IF($B50&gt;gamesPerRound,"","Black "&amp;Pairings!E51)</f>
        <v/>
      </c>
      <c r="F50" s="91"/>
      <c r="G50" s="92" t="s">
        <v>176</v>
      </c>
      <c r="H50" s="88">
        <v>50</v>
      </c>
      <c r="I50" s="89" t="str">
        <f ca="1">IF($B50&gt;gamesPerRound,"","White "&amp;OFFSET(Pairings!$D$1,gamesPerRound+H50,0))</f>
        <v/>
      </c>
      <c r="J50" s="90" t="s">
        <v>178</v>
      </c>
      <c r="K50" s="89" t="str">
        <f ca="1">IF($B50&gt;gamesPerRound,"","Black "&amp;OFFSET(Pairings!$E$1,gamesPerRound+H50,0))</f>
        <v/>
      </c>
      <c r="L50" s="91"/>
      <c r="M50" s="87" t="s">
        <v>177</v>
      </c>
      <c r="N50" s="88">
        <v>50</v>
      </c>
      <c r="O50" s="89" t="str">
        <f ca="1">IF($B50&gt;gamesPerRound,"","White "&amp;OFFSET(Pairings!$D$1,2*gamesPerRound+N50,0))</f>
        <v/>
      </c>
      <c r="P50" s="90" t="s">
        <v>178</v>
      </c>
      <c r="Q50" s="89" t="str">
        <f ca="1">IF($B50&gt;gamesPerRound,"","Black "&amp;OFFSET(Pairings!$E$1,2*gamesPerRound+N50,0))</f>
        <v/>
      </c>
      <c r="R50" s="91"/>
    </row>
    <row r="51" spans="1:18" s="93" customFormat="1" ht="108.75" customHeight="1" x14ac:dyDescent="0.3">
      <c r="A51" s="87" t="s">
        <v>175</v>
      </c>
      <c r="B51" s="88">
        <v>51</v>
      </c>
      <c r="C51" s="89" t="str">
        <f>IF($B51&gt;gamesPerRound,"","White "&amp;Pairings!D52)</f>
        <v/>
      </c>
      <c r="D51" s="90" t="s">
        <v>178</v>
      </c>
      <c r="E51" s="89" t="str">
        <f>IF($B51&gt;gamesPerRound,"","Black "&amp;Pairings!E52)</f>
        <v/>
      </c>
      <c r="F51" s="91"/>
      <c r="G51" s="92" t="s">
        <v>176</v>
      </c>
      <c r="H51" s="88">
        <v>51</v>
      </c>
      <c r="I51" s="89" t="str">
        <f ca="1">IF($B51&gt;gamesPerRound,"","White "&amp;OFFSET(Pairings!$D$1,gamesPerRound+H51,0))</f>
        <v/>
      </c>
      <c r="J51" s="90" t="s">
        <v>178</v>
      </c>
      <c r="K51" s="89" t="str">
        <f ca="1">IF($B51&gt;gamesPerRound,"","Black "&amp;OFFSET(Pairings!$E$1,gamesPerRound+H51,0))</f>
        <v/>
      </c>
      <c r="L51" s="91"/>
      <c r="M51" s="87" t="s">
        <v>177</v>
      </c>
      <c r="N51" s="88">
        <v>51</v>
      </c>
      <c r="O51" s="89" t="str">
        <f ca="1">IF($B51&gt;gamesPerRound,"","White "&amp;OFFSET(Pairings!$D$1,2*gamesPerRound+N51,0))</f>
        <v/>
      </c>
      <c r="P51" s="90" t="s">
        <v>178</v>
      </c>
      <c r="Q51" s="89" t="str">
        <f ca="1">IF($B51&gt;gamesPerRound,"","Black "&amp;OFFSET(Pairings!$E$1,2*gamesPerRound+N51,0))</f>
        <v/>
      </c>
      <c r="R51" s="91"/>
    </row>
    <row r="52" spans="1:18" s="93" customFormat="1" ht="108.75" customHeight="1" x14ac:dyDescent="0.3">
      <c r="A52" s="87" t="s">
        <v>175</v>
      </c>
      <c r="B52" s="88">
        <v>52</v>
      </c>
      <c r="C52" s="89" t="str">
        <f>IF($B52&gt;gamesPerRound,"","White "&amp;Pairings!D53)</f>
        <v/>
      </c>
      <c r="D52" s="90" t="s">
        <v>178</v>
      </c>
      <c r="E52" s="89" t="str">
        <f>IF($B52&gt;gamesPerRound,"","Black "&amp;Pairings!E53)</f>
        <v/>
      </c>
      <c r="F52" s="91"/>
      <c r="G52" s="92" t="s">
        <v>176</v>
      </c>
      <c r="H52" s="88">
        <v>52</v>
      </c>
      <c r="I52" s="89" t="str">
        <f ca="1">IF($B52&gt;gamesPerRound,"","White "&amp;OFFSET(Pairings!$D$1,gamesPerRound+H52,0))</f>
        <v/>
      </c>
      <c r="J52" s="90" t="s">
        <v>178</v>
      </c>
      <c r="K52" s="89" t="str">
        <f ca="1">IF($B52&gt;gamesPerRound,"","Black "&amp;OFFSET(Pairings!$E$1,gamesPerRound+H52,0))</f>
        <v/>
      </c>
      <c r="L52" s="91"/>
      <c r="M52" s="87" t="s">
        <v>177</v>
      </c>
      <c r="N52" s="88">
        <v>52</v>
      </c>
      <c r="O52" s="89" t="str">
        <f ca="1">IF($B52&gt;gamesPerRound,"","White "&amp;OFFSET(Pairings!$D$1,2*gamesPerRound+N52,0))</f>
        <v/>
      </c>
      <c r="P52" s="90" t="s">
        <v>178</v>
      </c>
      <c r="Q52" s="89" t="str">
        <f ca="1">IF($B52&gt;gamesPerRound,"","Black "&amp;OFFSET(Pairings!$E$1,2*gamesPerRound+N52,0))</f>
        <v/>
      </c>
      <c r="R52" s="91"/>
    </row>
    <row r="53" spans="1:18" s="93" customFormat="1" ht="108.75" customHeight="1" x14ac:dyDescent="0.3">
      <c r="A53" s="87" t="s">
        <v>175</v>
      </c>
      <c r="B53" s="88">
        <v>53</v>
      </c>
      <c r="C53" s="89" t="str">
        <f>IF($B53&gt;gamesPerRound,"","White "&amp;Pairings!D54)</f>
        <v/>
      </c>
      <c r="D53" s="90" t="s">
        <v>178</v>
      </c>
      <c r="E53" s="89" t="str">
        <f>IF($B53&gt;gamesPerRound,"","Black "&amp;Pairings!E54)</f>
        <v/>
      </c>
      <c r="F53" s="91"/>
      <c r="G53" s="92" t="s">
        <v>176</v>
      </c>
      <c r="H53" s="88">
        <v>53</v>
      </c>
      <c r="I53" s="89" t="str">
        <f ca="1">IF($B53&gt;gamesPerRound,"","White "&amp;OFFSET(Pairings!$D$1,gamesPerRound+H53,0))</f>
        <v/>
      </c>
      <c r="J53" s="90" t="s">
        <v>178</v>
      </c>
      <c r="K53" s="89" t="str">
        <f ca="1">IF($B53&gt;gamesPerRound,"","Black "&amp;OFFSET(Pairings!$E$1,gamesPerRound+H53,0))</f>
        <v/>
      </c>
      <c r="L53" s="91"/>
      <c r="M53" s="87" t="s">
        <v>177</v>
      </c>
      <c r="N53" s="88">
        <v>53</v>
      </c>
      <c r="O53" s="89" t="str">
        <f ca="1">IF($B53&gt;gamesPerRound,"","White "&amp;OFFSET(Pairings!$D$1,2*gamesPerRound+N53,0))</f>
        <v/>
      </c>
      <c r="P53" s="90" t="s">
        <v>178</v>
      </c>
      <c r="Q53" s="89" t="str">
        <f ca="1">IF($B53&gt;gamesPerRound,"","Black "&amp;OFFSET(Pairings!$E$1,2*gamesPerRound+N53,0))</f>
        <v/>
      </c>
      <c r="R53" s="91"/>
    </row>
    <row r="54" spans="1:18" s="93" customFormat="1" ht="108.75" customHeight="1" x14ac:dyDescent="0.3">
      <c r="A54" s="87" t="s">
        <v>175</v>
      </c>
      <c r="B54" s="88">
        <v>54</v>
      </c>
      <c r="C54" s="89" t="str">
        <f>IF($B54&gt;gamesPerRound,"","White "&amp;Pairings!D55)</f>
        <v/>
      </c>
      <c r="D54" s="90" t="s">
        <v>178</v>
      </c>
      <c r="E54" s="89" t="str">
        <f>IF($B54&gt;gamesPerRound,"","Black "&amp;Pairings!E55)</f>
        <v/>
      </c>
      <c r="F54" s="91"/>
      <c r="G54" s="92" t="s">
        <v>176</v>
      </c>
      <c r="H54" s="88">
        <v>54</v>
      </c>
      <c r="I54" s="89" t="str">
        <f ca="1">IF($B54&gt;gamesPerRound,"","White "&amp;OFFSET(Pairings!$D$1,gamesPerRound+H54,0))</f>
        <v/>
      </c>
      <c r="J54" s="90" t="s">
        <v>178</v>
      </c>
      <c r="K54" s="89" t="str">
        <f ca="1">IF($B54&gt;gamesPerRound,"","Black "&amp;OFFSET(Pairings!$E$1,gamesPerRound+H54,0))</f>
        <v/>
      </c>
      <c r="L54" s="91"/>
      <c r="M54" s="87" t="s">
        <v>177</v>
      </c>
      <c r="N54" s="88">
        <v>54</v>
      </c>
      <c r="O54" s="89" t="str">
        <f ca="1">IF($B54&gt;gamesPerRound,"","White "&amp;OFFSET(Pairings!$D$1,2*gamesPerRound+N54,0))</f>
        <v/>
      </c>
      <c r="P54" s="90" t="s">
        <v>178</v>
      </c>
      <c r="Q54" s="89" t="str">
        <f ca="1">IF($B54&gt;gamesPerRound,"","Black "&amp;OFFSET(Pairings!$E$1,2*gamesPerRound+N54,0))</f>
        <v/>
      </c>
      <c r="R54" s="91"/>
    </row>
    <row r="55" spans="1:18" s="93" customFormat="1" ht="108.75" customHeight="1" x14ac:dyDescent="0.3">
      <c r="A55" s="87" t="s">
        <v>175</v>
      </c>
      <c r="B55" s="88">
        <v>55</v>
      </c>
      <c r="C55" s="89" t="str">
        <f>IF($B55&gt;gamesPerRound,"","White "&amp;Pairings!D56)</f>
        <v/>
      </c>
      <c r="D55" s="90" t="s">
        <v>178</v>
      </c>
      <c r="E55" s="89" t="str">
        <f>IF($B55&gt;gamesPerRound,"","Black "&amp;Pairings!E56)</f>
        <v/>
      </c>
      <c r="F55" s="91"/>
      <c r="G55" s="92" t="s">
        <v>176</v>
      </c>
      <c r="H55" s="88">
        <v>55</v>
      </c>
      <c r="I55" s="89" t="str">
        <f ca="1">IF($B55&gt;gamesPerRound,"","White "&amp;OFFSET(Pairings!$D$1,gamesPerRound+H55,0))</f>
        <v/>
      </c>
      <c r="J55" s="90" t="s">
        <v>178</v>
      </c>
      <c r="K55" s="89" t="str">
        <f ca="1">IF($B55&gt;gamesPerRound,"","Black "&amp;OFFSET(Pairings!$E$1,gamesPerRound+H55,0))</f>
        <v/>
      </c>
      <c r="L55" s="91"/>
      <c r="M55" s="87" t="s">
        <v>177</v>
      </c>
      <c r="N55" s="88">
        <v>55</v>
      </c>
      <c r="O55" s="89" t="str">
        <f ca="1">IF($B55&gt;gamesPerRound,"","White "&amp;OFFSET(Pairings!$D$1,2*gamesPerRound+N55,0))</f>
        <v/>
      </c>
      <c r="P55" s="90" t="s">
        <v>178</v>
      </c>
      <c r="Q55" s="89" t="str">
        <f ca="1">IF($B55&gt;gamesPerRound,"","Black "&amp;OFFSET(Pairings!$E$1,2*gamesPerRound+N55,0))</f>
        <v/>
      </c>
      <c r="R55" s="91"/>
    </row>
    <row r="56" spans="1:18" s="93" customFormat="1" ht="108.75" customHeight="1" x14ac:dyDescent="0.3">
      <c r="A56" s="87" t="s">
        <v>175</v>
      </c>
      <c r="B56" s="88">
        <v>56</v>
      </c>
      <c r="C56" s="89" t="str">
        <f>IF($B56&gt;gamesPerRound,"","White "&amp;Pairings!D57)</f>
        <v/>
      </c>
      <c r="D56" s="90" t="s">
        <v>178</v>
      </c>
      <c r="E56" s="89" t="str">
        <f>IF($B56&gt;gamesPerRound,"","Black "&amp;Pairings!E57)</f>
        <v/>
      </c>
      <c r="F56" s="91"/>
      <c r="G56" s="92" t="s">
        <v>176</v>
      </c>
      <c r="H56" s="88">
        <v>56</v>
      </c>
      <c r="I56" s="89" t="str">
        <f ca="1">IF($B56&gt;gamesPerRound,"","White "&amp;OFFSET(Pairings!$D$1,gamesPerRound+H56,0))</f>
        <v/>
      </c>
      <c r="J56" s="90" t="s">
        <v>178</v>
      </c>
      <c r="K56" s="89" t="str">
        <f ca="1">IF($B56&gt;gamesPerRound,"","Black "&amp;OFFSET(Pairings!$E$1,gamesPerRound+H56,0))</f>
        <v/>
      </c>
      <c r="L56" s="91"/>
      <c r="M56" s="87" t="s">
        <v>177</v>
      </c>
      <c r="N56" s="88">
        <v>56</v>
      </c>
      <c r="O56" s="89" t="str">
        <f ca="1">IF($B56&gt;gamesPerRound,"","White "&amp;OFFSET(Pairings!$D$1,2*gamesPerRound+N56,0))</f>
        <v/>
      </c>
      <c r="P56" s="90" t="s">
        <v>178</v>
      </c>
      <c r="Q56" s="89" t="str">
        <f ca="1">IF($B56&gt;gamesPerRound,"","Black "&amp;OFFSET(Pairings!$E$1,2*gamesPerRound+N56,0))</f>
        <v/>
      </c>
      <c r="R56" s="91"/>
    </row>
    <row r="57" spans="1:18" s="93" customFormat="1" ht="108.75" customHeight="1" x14ac:dyDescent="0.3">
      <c r="A57" s="87" t="s">
        <v>175</v>
      </c>
      <c r="B57" s="88">
        <v>57</v>
      </c>
      <c r="C57" s="89" t="str">
        <f>IF($B57&gt;gamesPerRound,"","White "&amp;Pairings!D58)</f>
        <v/>
      </c>
      <c r="D57" s="90" t="s">
        <v>178</v>
      </c>
      <c r="E57" s="89" t="str">
        <f>IF($B57&gt;gamesPerRound,"","Black "&amp;Pairings!E58)</f>
        <v/>
      </c>
      <c r="F57" s="91"/>
      <c r="G57" s="92" t="s">
        <v>176</v>
      </c>
      <c r="H57" s="88">
        <v>57</v>
      </c>
      <c r="I57" s="89" t="str">
        <f ca="1">IF($B57&gt;gamesPerRound,"","White "&amp;OFFSET(Pairings!$D$1,gamesPerRound+H57,0))</f>
        <v/>
      </c>
      <c r="J57" s="90" t="s">
        <v>178</v>
      </c>
      <c r="K57" s="89" t="str">
        <f ca="1">IF($B57&gt;gamesPerRound,"","Black "&amp;OFFSET(Pairings!$E$1,gamesPerRound+H57,0))</f>
        <v/>
      </c>
      <c r="L57" s="91"/>
      <c r="M57" s="87" t="s">
        <v>177</v>
      </c>
      <c r="N57" s="88">
        <v>57</v>
      </c>
      <c r="O57" s="89" t="str">
        <f ca="1">IF($B57&gt;gamesPerRound,"","White "&amp;OFFSET(Pairings!$D$1,2*gamesPerRound+N57,0))</f>
        <v/>
      </c>
      <c r="P57" s="90" t="s">
        <v>178</v>
      </c>
      <c r="Q57" s="89" t="str">
        <f ca="1">IF($B57&gt;gamesPerRound,"","Black "&amp;OFFSET(Pairings!$E$1,2*gamesPerRound+N57,0))</f>
        <v/>
      </c>
      <c r="R57" s="91"/>
    </row>
    <row r="58" spans="1:18" s="93" customFormat="1" ht="108.75" customHeight="1" x14ac:dyDescent="0.3">
      <c r="A58" s="87" t="s">
        <v>175</v>
      </c>
      <c r="B58" s="88">
        <v>58</v>
      </c>
      <c r="C58" s="89" t="str">
        <f>IF($B58&gt;gamesPerRound,"","White "&amp;Pairings!D59)</f>
        <v/>
      </c>
      <c r="D58" s="90" t="s">
        <v>178</v>
      </c>
      <c r="E58" s="89" t="str">
        <f>IF($B58&gt;gamesPerRound,"","Black "&amp;Pairings!E59)</f>
        <v/>
      </c>
      <c r="F58" s="91"/>
      <c r="G58" s="92" t="s">
        <v>176</v>
      </c>
      <c r="H58" s="88">
        <v>58</v>
      </c>
      <c r="I58" s="89" t="str">
        <f ca="1">IF($B58&gt;gamesPerRound,"","White "&amp;OFFSET(Pairings!$D$1,gamesPerRound+H58,0))</f>
        <v/>
      </c>
      <c r="J58" s="90" t="s">
        <v>178</v>
      </c>
      <c r="K58" s="89" t="str">
        <f ca="1">IF($B58&gt;gamesPerRound,"","Black "&amp;OFFSET(Pairings!$E$1,gamesPerRound+H58,0))</f>
        <v/>
      </c>
      <c r="L58" s="91"/>
      <c r="M58" s="87" t="s">
        <v>177</v>
      </c>
      <c r="N58" s="88">
        <v>58</v>
      </c>
      <c r="O58" s="89" t="str">
        <f ca="1">IF($B58&gt;gamesPerRound,"","White "&amp;OFFSET(Pairings!$D$1,2*gamesPerRound+N58,0))</f>
        <v/>
      </c>
      <c r="P58" s="90" t="s">
        <v>178</v>
      </c>
      <c r="Q58" s="89" t="str">
        <f ca="1">IF($B58&gt;gamesPerRound,"","Black "&amp;OFFSET(Pairings!$E$1,2*gamesPerRound+N58,0))</f>
        <v/>
      </c>
      <c r="R58" s="91"/>
    </row>
    <row r="59" spans="1:18" s="93" customFormat="1" ht="108.75" customHeight="1" x14ac:dyDescent="0.3">
      <c r="A59" s="87" t="s">
        <v>175</v>
      </c>
      <c r="B59" s="88">
        <v>59</v>
      </c>
      <c r="C59" s="89" t="str">
        <f>IF($B59&gt;gamesPerRound,"","White "&amp;Pairings!D60)</f>
        <v/>
      </c>
      <c r="D59" s="90" t="s">
        <v>178</v>
      </c>
      <c r="E59" s="89" t="str">
        <f>IF($B59&gt;gamesPerRound,"","Black "&amp;Pairings!E60)</f>
        <v/>
      </c>
      <c r="F59" s="91"/>
      <c r="G59" s="92" t="s">
        <v>176</v>
      </c>
      <c r="H59" s="88">
        <v>59</v>
      </c>
      <c r="I59" s="89" t="str">
        <f ca="1">IF($B59&gt;gamesPerRound,"","White "&amp;OFFSET(Pairings!$D$1,gamesPerRound+H59,0))</f>
        <v/>
      </c>
      <c r="J59" s="90" t="s">
        <v>178</v>
      </c>
      <c r="K59" s="89" t="str">
        <f ca="1">IF($B59&gt;gamesPerRound,"","Black "&amp;OFFSET(Pairings!$E$1,gamesPerRound+H59,0))</f>
        <v/>
      </c>
      <c r="L59" s="91"/>
      <c r="M59" s="87" t="s">
        <v>177</v>
      </c>
      <c r="N59" s="88">
        <v>59</v>
      </c>
      <c r="O59" s="89" t="str">
        <f ca="1">IF($B59&gt;gamesPerRound,"","White "&amp;OFFSET(Pairings!$D$1,2*gamesPerRound+N59,0))</f>
        <v/>
      </c>
      <c r="P59" s="90" t="s">
        <v>178</v>
      </c>
      <c r="Q59" s="89" t="str">
        <f ca="1">IF($B59&gt;gamesPerRound,"","Black "&amp;OFFSET(Pairings!$E$1,2*gamesPerRound+N59,0))</f>
        <v/>
      </c>
      <c r="R59" s="91"/>
    </row>
    <row r="60" spans="1:18" s="93" customFormat="1" ht="108.75" customHeight="1" x14ac:dyDescent="0.3">
      <c r="A60" s="87" t="s">
        <v>175</v>
      </c>
      <c r="B60" s="88">
        <v>60</v>
      </c>
      <c r="C60" s="89" t="str">
        <f>IF($B60&gt;gamesPerRound,"","White "&amp;Pairings!D61)</f>
        <v/>
      </c>
      <c r="D60" s="90" t="s">
        <v>178</v>
      </c>
      <c r="E60" s="89" t="str">
        <f>IF($B60&gt;gamesPerRound,"","Black "&amp;Pairings!E61)</f>
        <v/>
      </c>
      <c r="F60" s="91"/>
      <c r="G60" s="92" t="s">
        <v>176</v>
      </c>
      <c r="H60" s="88">
        <v>60</v>
      </c>
      <c r="I60" s="89" t="str">
        <f ca="1">IF($B60&gt;gamesPerRound,"","White "&amp;OFFSET(Pairings!$D$1,gamesPerRound+H60,0))</f>
        <v/>
      </c>
      <c r="J60" s="90" t="s">
        <v>178</v>
      </c>
      <c r="K60" s="89" t="str">
        <f ca="1">IF($B60&gt;gamesPerRound,"","Black "&amp;OFFSET(Pairings!$E$1,gamesPerRound+H60,0))</f>
        <v/>
      </c>
      <c r="L60" s="91"/>
      <c r="M60" s="87" t="s">
        <v>177</v>
      </c>
      <c r="N60" s="88">
        <v>60</v>
      </c>
      <c r="O60" s="89" t="str">
        <f ca="1">IF($B60&gt;gamesPerRound,"","White "&amp;OFFSET(Pairings!$D$1,2*gamesPerRound+N60,0))</f>
        <v/>
      </c>
      <c r="P60" s="90" t="s">
        <v>178</v>
      </c>
      <c r="Q60" s="89" t="str">
        <f ca="1">IF($B60&gt;gamesPerRound,"","Black "&amp;OFFSET(Pairings!$E$1,2*gamesPerRound+N60,0))</f>
        <v/>
      </c>
      <c r="R60" s="91"/>
    </row>
    <row r="61" spans="1:18" s="93" customFormat="1" ht="108.75" customHeight="1" x14ac:dyDescent="0.3">
      <c r="A61" s="87" t="s">
        <v>175</v>
      </c>
      <c r="B61" s="88">
        <v>61</v>
      </c>
      <c r="C61" s="89" t="str">
        <f>IF($B61&gt;gamesPerRound,"","White "&amp;Pairings!D62)</f>
        <v/>
      </c>
      <c r="D61" s="90" t="s">
        <v>178</v>
      </c>
      <c r="E61" s="89" t="str">
        <f>IF($B61&gt;gamesPerRound,"","Black "&amp;Pairings!E62)</f>
        <v/>
      </c>
      <c r="F61" s="91"/>
      <c r="G61" s="92" t="s">
        <v>176</v>
      </c>
      <c r="H61" s="88">
        <v>61</v>
      </c>
      <c r="I61" s="89" t="str">
        <f ca="1">IF($B61&gt;gamesPerRound,"","White "&amp;OFFSET(Pairings!$D$1,gamesPerRound+H61,0))</f>
        <v/>
      </c>
      <c r="J61" s="90" t="s">
        <v>178</v>
      </c>
      <c r="K61" s="89" t="str">
        <f ca="1">IF($B61&gt;gamesPerRound,"","Black "&amp;OFFSET(Pairings!$E$1,gamesPerRound+H61,0))</f>
        <v/>
      </c>
      <c r="L61" s="91"/>
      <c r="M61" s="87" t="s">
        <v>177</v>
      </c>
      <c r="N61" s="88">
        <v>61</v>
      </c>
      <c r="O61" s="89" t="str">
        <f ca="1">IF($B61&gt;gamesPerRound,"","White "&amp;OFFSET(Pairings!$D$1,2*gamesPerRound+N61,0))</f>
        <v/>
      </c>
      <c r="P61" s="90" t="s">
        <v>178</v>
      </c>
      <c r="Q61" s="89" t="str">
        <f ca="1">IF($B61&gt;gamesPerRound,"","Black "&amp;OFFSET(Pairings!$E$1,2*gamesPerRound+N61,0))</f>
        <v/>
      </c>
      <c r="R61" s="91"/>
    </row>
    <row r="62" spans="1:18" s="93" customFormat="1" ht="108.75" customHeight="1" x14ac:dyDescent="0.3">
      <c r="A62" s="87" t="s">
        <v>175</v>
      </c>
      <c r="B62" s="88">
        <v>62</v>
      </c>
      <c r="C62" s="89" t="str">
        <f>IF($B62&gt;gamesPerRound,"","White "&amp;Pairings!D63)</f>
        <v/>
      </c>
      <c r="D62" s="90" t="s">
        <v>178</v>
      </c>
      <c r="E62" s="89" t="str">
        <f>IF($B62&gt;gamesPerRound,"","Black "&amp;Pairings!E63)</f>
        <v/>
      </c>
      <c r="F62" s="91"/>
      <c r="G62" s="92" t="s">
        <v>176</v>
      </c>
      <c r="H62" s="88">
        <v>62</v>
      </c>
      <c r="I62" s="89" t="str">
        <f ca="1">IF($B62&gt;gamesPerRound,"","White "&amp;OFFSET(Pairings!$D$1,gamesPerRound+H62,0))</f>
        <v/>
      </c>
      <c r="J62" s="90" t="s">
        <v>178</v>
      </c>
      <c r="K62" s="89" t="str">
        <f ca="1">IF($B62&gt;gamesPerRound,"","Black "&amp;OFFSET(Pairings!$E$1,gamesPerRound+H62,0))</f>
        <v/>
      </c>
      <c r="L62" s="91"/>
      <c r="M62" s="87" t="s">
        <v>177</v>
      </c>
      <c r="N62" s="88">
        <v>62</v>
      </c>
      <c r="O62" s="89" t="str">
        <f ca="1">IF($B62&gt;gamesPerRound,"","White "&amp;OFFSET(Pairings!$D$1,2*gamesPerRound+N62,0))</f>
        <v/>
      </c>
      <c r="P62" s="90" t="s">
        <v>178</v>
      </c>
      <c r="Q62" s="89" t="str">
        <f ca="1">IF($B62&gt;gamesPerRound,"","Black "&amp;OFFSET(Pairings!$E$1,2*gamesPerRound+N62,0))</f>
        <v/>
      </c>
      <c r="R62" s="91"/>
    </row>
    <row r="63" spans="1:18" s="93" customFormat="1" ht="108.75" customHeight="1" x14ac:dyDescent="0.3">
      <c r="A63" s="87" t="s">
        <v>175</v>
      </c>
      <c r="B63" s="88">
        <v>63</v>
      </c>
      <c r="C63" s="89" t="str">
        <f>IF($B63&gt;gamesPerRound,"","White "&amp;Pairings!D64)</f>
        <v/>
      </c>
      <c r="D63" s="90" t="s">
        <v>178</v>
      </c>
      <c r="E63" s="89" t="str">
        <f>IF($B63&gt;gamesPerRound,"","Black "&amp;Pairings!E64)</f>
        <v/>
      </c>
      <c r="F63" s="91"/>
      <c r="G63" s="92" t="s">
        <v>176</v>
      </c>
      <c r="H63" s="88">
        <v>63</v>
      </c>
      <c r="I63" s="89" t="str">
        <f ca="1">IF($B63&gt;gamesPerRound,"","White "&amp;OFFSET(Pairings!$D$1,gamesPerRound+H63,0))</f>
        <v/>
      </c>
      <c r="J63" s="90" t="s">
        <v>178</v>
      </c>
      <c r="K63" s="89" t="str">
        <f ca="1">IF($B63&gt;gamesPerRound,"","Black "&amp;OFFSET(Pairings!$E$1,gamesPerRound+H63,0))</f>
        <v/>
      </c>
      <c r="L63" s="91"/>
      <c r="M63" s="87" t="s">
        <v>177</v>
      </c>
      <c r="N63" s="88">
        <v>63</v>
      </c>
      <c r="O63" s="89" t="str">
        <f ca="1">IF($B63&gt;gamesPerRound,"","White "&amp;OFFSET(Pairings!$D$1,2*gamesPerRound+N63,0))</f>
        <v/>
      </c>
      <c r="P63" s="90" t="s">
        <v>178</v>
      </c>
      <c r="Q63" s="89" t="str">
        <f ca="1">IF($B63&gt;gamesPerRound,"","Black "&amp;OFFSET(Pairings!$E$1,2*gamesPerRound+N63,0))</f>
        <v/>
      </c>
      <c r="R63" s="91"/>
    </row>
    <row r="64" spans="1:18" s="93" customFormat="1" ht="108.75" customHeight="1" x14ac:dyDescent="0.3">
      <c r="A64" s="87" t="s">
        <v>175</v>
      </c>
      <c r="B64" s="88">
        <v>64</v>
      </c>
      <c r="C64" s="89" t="str">
        <f>IF($B64&gt;gamesPerRound,"","White "&amp;Pairings!D65)</f>
        <v/>
      </c>
      <c r="D64" s="90" t="s">
        <v>178</v>
      </c>
      <c r="E64" s="89" t="str">
        <f>IF($B64&gt;gamesPerRound,"","Black "&amp;Pairings!E65)</f>
        <v/>
      </c>
      <c r="F64" s="91"/>
      <c r="G64" s="92" t="s">
        <v>176</v>
      </c>
      <c r="H64" s="88">
        <v>64</v>
      </c>
      <c r="I64" s="89" t="str">
        <f ca="1">IF($B64&gt;gamesPerRound,"","White "&amp;OFFSET(Pairings!$D$1,gamesPerRound+H64,0))</f>
        <v/>
      </c>
      <c r="J64" s="90" t="s">
        <v>178</v>
      </c>
      <c r="K64" s="89" t="str">
        <f ca="1">IF($B64&gt;gamesPerRound,"","Black "&amp;OFFSET(Pairings!$E$1,gamesPerRound+H64,0))</f>
        <v/>
      </c>
      <c r="L64" s="91"/>
      <c r="M64" s="87" t="s">
        <v>177</v>
      </c>
      <c r="N64" s="88">
        <v>64</v>
      </c>
      <c r="O64" s="89" t="str">
        <f ca="1">IF($B64&gt;gamesPerRound,"","White "&amp;OFFSET(Pairings!$D$1,2*gamesPerRound+N64,0))</f>
        <v/>
      </c>
      <c r="P64" s="90" t="s">
        <v>178</v>
      </c>
      <c r="Q64" s="89" t="str">
        <f ca="1">IF($B64&gt;gamesPerRound,"","Black "&amp;OFFSET(Pairings!$E$1,2*gamesPerRound+N64,0))</f>
        <v/>
      </c>
      <c r="R64" s="91"/>
    </row>
    <row r="65" spans="1:18" s="93" customFormat="1" ht="108.75" customHeight="1" x14ac:dyDescent="0.3">
      <c r="A65" s="87" t="s">
        <v>175</v>
      </c>
      <c r="B65" s="88">
        <v>65</v>
      </c>
      <c r="C65" s="89" t="str">
        <f>IF($B65&gt;gamesPerRound,"","White "&amp;Pairings!D66)</f>
        <v/>
      </c>
      <c r="D65" s="90" t="s">
        <v>178</v>
      </c>
      <c r="E65" s="89" t="str">
        <f>IF($B65&gt;gamesPerRound,"","Black "&amp;Pairings!E66)</f>
        <v/>
      </c>
      <c r="F65" s="91"/>
      <c r="G65" s="92" t="s">
        <v>176</v>
      </c>
      <c r="H65" s="88">
        <v>65</v>
      </c>
      <c r="I65" s="89" t="str">
        <f ca="1">IF($B65&gt;gamesPerRound,"","White "&amp;OFFSET(Pairings!$D$1,gamesPerRound+H65,0))</f>
        <v/>
      </c>
      <c r="J65" s="90" t="s">
        <v>178</v>
      </c>
      <c r="K65" s="89" t="str">
        <f ca="1">IF($B65&gt;gamesPerRound,"","Black "&amp;OFFSET(Pairings!$E$1,gamesPerRound+H65,0))</f>
        <v/>
      </c>
      <c r="L65" s="91"/>
      <c r="M65" s="87" t="s">
        <v>177</v>
      </c>
      <c r="N65" s="88">
        <v>65</v>
      </c>
      <c r="O65" s="89" t="str">
        <f ca="1">IF($B65&gt;gamesPerRound,"","White "&amp;OFFSET(Pairings!$D$1,2*gamesPerRound+N65,0))</f>
        <v/>
      </c>
      <c r="P65" s="90" t="s">
        <v>178</v>
      </c>
      <c r="Q65" s="89" t="str">
        <f ca="1">IF($B65&gt;gamesPerRound,"","Black "&amp;OFFSET(Pairings!$E$1,2*gamesPerRound+N65,0))</f>
        <v/>
      </c>
      <c r="R65" s="91"/>
    </row>
    <row r="66" spans="1:18" s="93" customFormat="1" ht="108.75" customHeight="1" x14ac:dyDescent="0.3">
      <c r="A66" s="87" t="s">
        <v>175</v>
      </c>
      <c r="B66" s="88">
        <v>66</v>
      </c>
      <c r="C66" s="89" t="str">
        <f>IF($B66&gt;gamesPerRound,"","White "&amp;Pairings!D67)</f>
        <v/>
      </c>
      <c r="D66" s="90" t="s">
        <v>178</v>
      </c>
      <c r="E66" s="89" t="str">
        <f>IF($B66&gt;gamesPerRound,"","Black "&amp;Pairings!E67)</f>
        <v/>
      </c>
      <c r="F66" s="91"/>
      <c r="G66" s="92" t="s">
        <v>176</v>
      </c>
      <c r="H66" s="88">
        <v>66</v>
      </c>
      <c r="I66" s="89" t="str">
        <f ca="1">IF($B66&gt;gamesPerRound,"","White "&amp;OFFSET(Pairings!$D$1,gamesPerRound+H66,0))</f>
        <v/>
      </c>
      <c r="J66" s="90" t="s">
        <v>178</v>
      </c>
      <c r="K66" s="89" t="str">
        <f ca="1">IF($B66&gt;gamesPerRound,"","Black "&amp;OFFSET(Pairings!$E$1,gamesPerRound+H66,0))</f>
        <v/>
      </c>
      <c r="L66" s="91"/>
      <c r="M66" s="87" t="s">
        <v>177</v>
      </c>
      <c r="N66" s="88">
        <v>66</v>
      </c>
      <c r="O66" s="89" t="str">
        <f ca="1">IF($B66&gt;gamesPerRound,"","White "&amp;OFFSET(Pairings!$D$1,2*gamesPerRound+N66,0))</f>
        <v/>
      </c>
      <c r="P66" s="90" t="s">
        <v>178</v>
      </c>
      <c r="Q66" s="89" t="str">
        <f ca="1">IF($B66&gt;gamesPerRound,"","Black "&amp;OFFSET(Pairings!$E$1,2*gamesPerRound+N66,0))</f>
        <v/>
      </c>
      <c r="R66" s="91"/>
    </row>
    <row r="67" spans="1:18" s="93" customFormat="1" ht="108.75" customHeight="1" x14ac:dyDescent="0.3">
      <c r="A67" s="87" t="s">
        <v>175</v>
      </c>
      <c r="B67" s="88">
        <v>67</v>
      </c>
      <c r="C67" s="89" t="str">
        <f>IF($B67&gt;gamesPerRound,"","White "&amp;Pairings!D68)</f>
        <v/>
      </c>
      <c r="D67" s="90" t="s">
        <v>178</v>
      </c>
      <c r="E67" s="89" t="str">
        <f>IF($B67&gt;gamesPerRound,"","Black "&amp;Pairings!E68)</f>
        <v/>
      </c>
      <c r="F67" s="91"/>
      <c r="G67" s="92" t="s">
        <v>176</v>
      </c>
      <c r="H67" s="88">
        <v>67</v>
      </c>
      <c r="I67" s="89" t="str">
        <f ca="1">IF($B67&gt;gamesPerRound,"","White "&amp;OFFSET(Pairings!$D$1,gamesPerRound+H67,0))</f>
        <v/>
      </c>
      <c r="J67" s="90" t="s">
        <v>178</v>
      </c>
      <c r="K67" s="89" t="str">
        <f ca="1">IF($B67&gt;gamesPerRound,"","Black "&amp;OFFSET(Pairings!$E$1,gamesPerRound+H67,0))</f>
        <v/>
      </c>
      <c r="L67" s="91"/>
      <c r="M67" s="87" t="s">
        <v>177</v>
      </c>
      <c r="N67" s="88">
        <v>67</v>
      </c>
      <c r="O67" s="89" t="str">
        <f ca="1">IF($B67&gt;gamesPerRound,"","White "&amp;OFFSET(Pairings!$D$1,2*gamesPerRound+N67,0))</f>
        <v/>
      </c>
      <c r="P67" s="90" t="s">
        <v>178</v>
      </c>
      <c r="Q67" s="89" t="str">
        <f ca="1">IF($B67&gt;gamesPerRound,"","Black "&amp;OFFSET(Pairings!$E$1,2*gamesPerRound+N67,0))</f>
        <v/>
      </c>
      <c r="R67" s="91"/>
    </row>
    <row r="68" spans="1:18" s="93" customFormat="1" ht="108.75" customHeight="1" x14ac:dyDescent="0.3">
      <c r="A68" s="87" t="s">
        <v>175</v>
      </c>
      <c r="B68" s="88">
        <v>68</v>
      </c>
      <c r="C68" s="89" t="str">
        <f>IF($B68&gt;gamesPerRound,"","White "&amp;Pairings!D69)</f>
        <v/>
      </c>
      <c r="D68" s="90" t="s">
        <v>178</v>
      </c>
      <c r="E68" s="89" t="str">
        <f>IF($B68&gt;gamesPerRound,"","Black "&amp;Pairings!E69)</f>
        <v/>
      </c>
      <c r="F68" s="91"/>
      <c r="G68" s="92" t="s">
        <v>176</v>
      </c>
      <c r="H68" s="88">
        <v>68</v>
      </c>
      <c r="I68" s="89" t="str">
        <f ca="1">IF($B68&gt;gamesPerRound,"","White "&amp;OFFSET(Pairings!$D$1,gamesPerRound+H68,0))</f>
        <v/>
      </c>
      <c r="J68" s="90" t="s">
        <v>178</v>
      </c>
      <c r="K68" s="89" t="str">
        <f ca="1">IF($B68&gt;gamesPerRound,"","Black "&amp;OFFSET(Pairings!$E$1,gamesPerRound+H68,0))</f>
        <v/>
      </c>
      <c r="L68" s="91"/>
      <c r="M68" s="87" t="s">
        <v>177</v>
      </c>
      <c r="N68" s="88">
        <v>68</v>
      </c>
      <c r="O68" s="89" t="str">
        <f ca="1">IF($B68&gt;gamesPerRound,"","White "&amp;OFFSET(Pairings!$D$1,2*gamesPerRound+N68,0))</f>
        <v/>
      </c>
      <c r="P68" s="90" t="s">
        <v>178</v>
      </c>
      <c r="Q68" s="89" t="str">
        <f ca="1">IF($B68&gt;gamesPerRound,"","Black "&amp;OFFSET(Pairings!$E$1,2*gamesPerRound+N68,0))</f>
        <v/>
      </c>
      <c r="R68" s="91"/>
    </row>
    <row r="69" spans="1:18" s="93" customFormat="1" ht="108.75" customHeight="1" x14ac:dyDescent="0.3">
      <c r="A69" s="87" t="s">
        <v>175</v>
      </c>
      <c r="B69" s="88">
        <v>69</v>
      </c>
      <c r="C69" s="89" t="str">
        <f>IF($B69&gt;gamesPerRound,"","White "&amp;Pairings!D70)</f>
        <v/>
      </c>
      <c r="D69" s="90" t="s">
        <v>178</v>
      </c>
      <c r="E69" s="89" t="str">
        <f>IF($B69&gt;gamesPerRound,"","Black "&amp;Pairings!E70)</f>
        <v/>
      </c>
      <c r="F69" s="91"/>
      <c r="G69" s="92" t="s">
        <v>176</v>
      </c>
      <c r="H69" s="88">
        <v>69</v>
      </c>
      <c r="I69" s="89" t="str">
        <f ca="1">IF($B69&gt;gamesPerRound,"","White "&amp;OFFSET(Pairings!$D$1,gamesPerRound+H69,0))</f>
        <v/>
      </c>
      <c r="J69" s="90" t="s">
        <v>178</v>
      </c>
      <c r="K69" s="89" t="str">
        <f ca="1">IF($B69&gt;gamesPerRound,"","Black "&amp;OFFSET(Pairings!$E$1,gamesPerRound+H69,0))</f>
        <v/>
      </c>
      <c r="L69" s="91"/>
      <c r="M69" s="87" t="s">
        <v>177</v>
      </c>
      <c r="N69" s="88">
        <v>69</v>
      </c>
      <c r="O69" s="89" t="str">
        <f ca="1">IF($B69&gt;gamesPerRound,"","White "&amp;OFFSET(Pairings!$D$1,2*gamesPerRound+N69,0))</f>
        <v/>
      </c>
      <c r="P69" s="90" t="s">
        <v>178</v>
      </c>
      <c r="Q69" s="89" t="str">
        <f ca="1">IF($B69&gt;gamesPerRound,"","Black "&amp;OFFSET(Pairings!$E$1,2*gamesPerRound+N69,0))</f>
        <v/>
      </c>
      <c r="R69" s="91"/>
    </row>
    <row r="70" spans="1:18" s="93" customFormat="1" ht="108.75" customHeight="1" x14ac:dyDescent="0.3">
      <c r="A70" s="87" t="s">
        <v>175</v>
      </c>
      <c r="B70" s="88">
        <v>70</v>
      </c>
      <c r="C70" s="89" t="str">
        <f>IF($B70&gt;gamesPerRound,"","White "&amp;Pairings!D71)</f>
        <v/>
      </c>
      <c r="D70" s="90" t="s">
        <v>178</v>
      </c>
      <c r="E70" s="89" t="str">
        <f>IF($B70&gt;gamesPerRound,"","Black "&amp;Pairings!E71)</f>
        <v/>
      </c>
      <c r="F70" s="91"/>
      <c r="G70" s="92" t="s">
        <v>176</v>
      </c>
      <c r="H70" s="88">
        <v>70</v>
      </c>
      <c r="I70" s="89" t="str">
        <f ca="1">IF($B70&gt;gamesPerRound,"","White "&amp;OFFSET(Pairings!$D$1,gamesPerRound+H70,0))</f>
        <v/>
      </c>
      <c r="J70" s="90" t="s">
        <v>178</v>
      </c>
      <c r="K70" s="89" t="str">
        <f ca="1">IF($B70&gt;gamesPerRound,"","Black "&amp;OFFSET(Pairings!$E$1,gamesPerRound+H70,0))</f>
        <v/>
      </c>
      <c r="L70" s="91"/>
      <c r="M70" s="87" t="s">
        <v>177</v>
      </c>
      <c r="N70" s="88">
        <v>70</v>
      </c>
      <c r="O70" s="89" t="str">
        <f ca="1">IF($B70&gt;gamesPerRound,"","White "&amp;OFFSET(Pairings!$D$1,2*gamesPerRound+N70,0))</f>
        <v/>
      </c>
      <c r="P70" s="90" t="s">
        <v>178</v>
      </c>
      <c r="Q70" s="89" t="str">
        <f ca="1">IF($B70&gt;gamesPerRound,"","Black "&amp;OFFSET(Pairings!$E$1,2*gamesPerRound+N70,0))</f>
        <v/>
      </c>
      <c r="R70" s="91"/>
    </row>
    <row r="71" spans="1:18" s="93" customFormat="1" ht="108.75" customHeight="1" x14ac:dyDescent="0.3">
      <c r="A71" s="87" t="s">
        <v>175</v>
      </c>
      <c r="B71" s="88">
        <v>71</v>
      </c>
      <c r="C71" s="89" t="str">
        <f>IF($B71&gt;gamesPerRound,"","White "&amp;Pairings!D72)</f>
        <v/>
      </c>
      <c r="D71" s="90" t="s">
        <v>178</v>
      </c>
      <c r="E71" s="89" t="str">
        <f>IF($B71&gt;gamesPerRound,"","Black "&amp;Pairings!E72)</f>
        <v/>
      </c>
      <c r="F71" s="91"/>
      <c r="G71" s="92" t="s">
        <v>176</v>
      </c>
      <c r="H71" s="88">
        <v>71</v>
      </c>
      <c r="I71" s="89" t="str">
        <f ca="1">IF($B71&gt;gamesPerRound,"","White "&amp;OFFSET(Pairings!$D$1,gamesPerRound+H71,0))</f>
        <v/>
      </c>
      <c r="J71" s="90" t="s">
        <v>178</v>
      </c>
      <c r="K71" s="89" t="str">
        <f ca="1">IF($B71&gt;gamesPerRound,"","Black "&amp;OFFSET(Pairings!$E$1,gamesPerRound+H71,0))</f>
        <v/>
      </c>
      <c r="L71" s="91"/>
      <c r="M71" s="87" t="s">
        <v>177</v>
      </c>
      <c r="N71" s="88">
        <v>71</v>
      </c>
      <c r="O71" s="89" t="str">
        <f ca="1">IF($B71&gt;gamesPerRound,"","White "&amp;OFFSET(Pairings!$D$1,2*gamesPerRound+N71,0))</f>
        <v/>
      </c>
      <c r="P71" s="90" t="s">
        <v>178</v>
      </c>
      <c r="Q71" s="89" t="str">
        <f ca="1">IF($B71&gt;gamesPerRound,"","Black "&amp;OFFSET(Pairings!$E$1,2*gamesPerRound+N71,0))</f>
        <v/>
      </c>
      <c r="R71" s="91"/>
    </row>
    <row r="72" spans="1:18" s="93" customFormat="1" ht="108.75" customHeight="1" x14ac:dyDescent="0.3">
      <c r="A72" s="87" t="s">
        <v>175</v>
      </c>
      <c r="B72" s="88">
        <v>72</v>
      </c>
      <c r="C72" s="89" t="str">
        <f>IF($B72&gt;gamesPerRound,"","White "&amp;Pairings!D73)</f>
        <v/>
      </c>
      <c r="D72" s="90" t="s">
        <v>178</v>
      </c>
      <c r="E72" s="89" t="str">
        <f>IF($B72&gt;gamesPerRound,"","Black "&amp;Pairings!E73)</f>
        <v/>
      </c>
      <c r="F72" s="91"/>
      <c r="G72" s="92" t="s">
        <v>176</v>
      </c>
      <c r="H72" s="88">
        <v>72</v>
      </c>
      <c r="I72" s="89" t="str">
        <f ca="1">IF($B72&gt;gamesPerRound,"","White "&amp;OFFSET(Pairings!$D$1,gamesPerRound+H72,0))</f>
        <v/>
      </c>
      <c r="J72" s="90" t="s">
        <v>178</v>
      </c>
      <c r="K72" s="89" t="str">
        <f ca="1">IF($B72&gt;gamesPerRound,"","Black "&amp;OFFSET(Pairings!$E$1,gamesPerRound+H72,0))</f>
        <v/>
      </c>
      <c r="L72" s="91"/>
      <c r="M72" s="87" t="s">
        <v>177</v>
      </c>
      <c r="N72" s="88">
        <v>72</v>
      </c>
      <c r="O72" s="89" t="str">
        <f ca="1">IF($B72&gt;gamesPerRound,"","White "&amp;OFFSET(Pairings!$D$1,2*gamesPerRound+N72,0))</f>
        <v/>
      </c>
      <c r="P72" s="90" t="s">
        <v>178</v>
      </c>
      <c r="Q72" s="89" t="str">
        <f ca="1">IF($B72&gt;gamesPerRound,"","Black "&amp;OFFSET(Pairings!$E$1,2*gamesPerRound+N72,0))</f>
        <v/>
      </c>
      <c r="R72" s="91"/>
    </row>
    <row r="73" spans="1:18" s="93" customFormat="1" ht="108.75" customHeight="1" x14ac:dyDescent="0.3">
      <c r="A73" s="87" t="s">
        <v>175</v>
      </c>
      <c r="B73" s="88">
        <v>73</v>
      </c>
      <c r="C73" s="89" t="str">
        <f>IF($B73&gt;gamesPerRound,"","White "&amp;Pairings!D74)</f>
        <v/>
      </c>
      <c r="D73" s="90" t="s">
        <v>178</v>
      </c>
      <c r="E73" s="89" t="str">
        <f>IF($B73&gt;gamesPerRound,"","Black "&amp;Pairings!E74)</f>
        <v/>
      </c>
      <c r="F73" s="91"/>
      <c r="G73" s="92" t="s">
        <v>176</v>
      </c>
      <c r="H73" s="88">
        <v>73</v>
      </c>
      <c r="I73" s="89" t="str">
        <f ca="1">IF($B73&gt;gamesPerRound,"","White "&amp;OFFSET(Pairings!$D$1,gamesPerRound+H73,0))</f>
        <v/>
      </c>
      <c r="J73" s="90" t="s">
        <v>178</v>
      </c>
      <c r="K73" s="89" t="str">
        <f ca="1">IF($B73&gt;gamesPerRound,"","Black "&amp;OFFSET(Pairings!$E$1,gamesPerRound+H73,0))</f>
        <v/>
      </c>
      <c r="L73" s="91"/>
      <c r="M73" s="87" t="s">
        <v>177</v>
      </c>
      <c r="N73" s="88">
        <v>73</v>
      </c>
      <c r="O73" s="89" t="str">
        <f ca="1">IF($B73&gt;gamesPerRound,"","White "&amp;OFFSET(Pairings!$D$1,2*gamesPerRound+N73,0))</f>
        <v/>
      </c>
      <c r="P73" s="90" t="s">
        <v>178</v>
      </c>
      <c r="Q73" s="89" t="str">
        <f ca="1">IF($B73&gt;gamesPerRound,"","Black "&amp;OFFSET(Pairings!$E$1,2*gamesPerRound+N73,0))</f>
        <v/>
      </c>
      <c r="R73" s="91"/>
    </row>
    <row r="74" spans="1:18" s="93" customFormat="1" ht="108.75" customHeight="1" x14ac:dyDescent="0.3">
      <c r="A74" s="87" t="s">
        <v>175</v>
      </c>
      <c r="B74" s="88">
        <v>74</v>
      </c>
      <c r="C74" s="89" t="str">
        <f>IF($B74&gt;gamesPerRound,"","White "&amp;Pairings!D75)</f>
        <v/>
      </c>
      <c r="D74" s="90" t="s">
        <v>178</v>
      </c>
      <c r="E74" s="89" t="str">
        <f>IF($B74&gt;gamesPerRound,"","Black "&amp;Pairings!E75)</f>
        <v/>
      </c>
      <c r="F74" s="91"/>
      <c r="G74" s="92" t="s">
        <v>176</v>
      </c>
      <c r="H74" s="88">
        <v>74</v>
      </c>
      <c r="I74" s="89" t="str">
        <f ca="1">IF($B74&gt;gamesPerRound,"","White "&amp;OFFSET(Pairings!$D$1,gamesPerRound+H74,0))</f>
        <v/>
      </c>
      <c r="J74" s="90" t="s">
        <v>178</v>
      </c>
      <c r="K74" s="89" t="str">
        <f ca="1">IF($B74&gt;gamesPerRound,"","Black "&amp;OFFSET(Pairings!$E$1,gamesPerRound+H74,0))</f>
        <v/>
      </c>
      <c r="L74" s="91"/>
      <c r="M74" s="87" t="s">
        <v>177</v>
      </c>
      <c r="N74" s="88">
        <v>74</v>
      </c>
      <c r="O74" s="89" t="str">
        <f ca="1">IF($B74&gt;gamesPerRound,"","White "&amp;OFFSET(Pairings!$D$1,2*gamesPerRound+N74,0))</f>
        <v/>
      </c>
      <c r="P74" s="90" t="s">
        <v>178</v>
      </c>
      <c r="Q74" s="89" t="str">
        <f ca="1">IF($B74&gt;gamesPerRound,"","Black "&amp;OFFSET(Pairings!$E$1,2*gamesPerRound+N74,0))</f>
        <v/>
      </c>
      <c r="R74" s="91"/>
    </row>
    <row r="75" spans="1:18" s="93" customFormat="1" ht="108.75" customHeight="1" x14ac:dyDescent="0.3">
      <c r="A75" s="87" t="s">
        <v>175</v>
      </c>
      <c r="B75" s="88">
        <v>75</v>
      </c>
      <c r="C75" s="89" t="str">
        <f>IF($B75&gt;gamesPerRound,"","White "&amp;Pairings!D76)</f>
        <v/>
      </c>
      <c r="D75" s="90" t="s">
        <v>178</v>
      </c>
      <c r="E75" s="89" t="str">
        <f>IF($B75&gt;gamesPerRound,"","Black "&amp;Pairings!E76)</f>
        <v/>
      </c>
      <c r="F75" s="91"/>
      <c r="G75" s="92" t="s">
        <v>176</v>
      </c>
      <c r="H75" s="88">
        <v>75</v>
      </c>
      <c r="I75" s="89" t="str">
        <f ca="1">IF($B75&gt;gamesPerRound,"","White "&amp;OFFSET(Pairings!$D$1,gamesPerRound+H75,0))</f>
        <v/>
      </c>
      <c r="J75" s="90" t="s">
        <v>178</v>
      </c>
      <c r="K75" s="89" t="str">
        <f ca="1">IF($B75&gt;gamesPerRound,"","Black "&amp;OFFSET(Pairings!$E$1,gamesPerRound+H75,0))</f>
        <v/>
      </c>
      <c r="L75" s="91"/>
      <c r="M75" s="87" t="s">
        <v>177</v>
      </c>
      <c r="N75" s="88">
        <v>75</v>
      </c>
      <c r="O75" s="89" t="str">
        <f ca="1">IF($B75&gt;gamesPerRound,"","White "&amp;OFFSET(Pairings!$D$1,2*gamesPerRound+N75,0))</f>
        <v/>
      </c>
      <c r="P75" s="90" t="s">
        <v>178</v>
      </c>
      <c r="Q75" s="89" t="str">
        <f ca="1">IF($B75&gt;gamesPerRound,"","Black "&amp;OFFSET(Pairings!$E$1,2*gamesPerRound+N75,0))</f>
        <v/>
      </c>
      <c r="R75" s="91"/>
    </row>
    <row r="76" spans="1:18" s="93" customFormat="1" ht="108.75" customHeight="1" x14ac:dyDescent="0.3">
      <c r="A76" s="87" t="s">
        <v>175</v>
      </c>
      <c r="B76" s="88">
        <v>76</v>
      </c>
      <c r="C76" s="89" t="str">
        <f>IF($B76&gt;gamesPerRound,"","White "&amp;Pairings!D77)</f>
        <v/>
      </c>
      <c r="D76" s="90" t="s">
        <v>178</v>
      </c>
      <c r="E76" s="89" t="str">
        <f>IF($B76&gt;gamesPerRound,"","Black "&amp;Pairings!E77)</f>
        <v/>
      </c>
      <c r="F76" s="91"/>
      <c r="G76" s="92" t="s">
        <v>176</v>
      </c>
      <c r="H76" s="88">
        <v>76</v>
      </c>
      <c r="I76" s="89" t="str">
        <f ca="1">IF($B76&gt;gamesPerRound,"","White "&amp;OFFSET(Pairings!$D$1,gamesPerRound+H76,0))</f>
        <v/>
      </c>
      <c r="J76" s="90" t="s">
        <v>178</v>
      </c>
      <c r="K76" s="89" t="str">
        <f ca="1">IF($B76&gt;gamesPerRound,"","Black "&amp;OFFSET(Pairings!$E$1,gamesPerRound+H76,0))</f>
        <v/>
      </c>
      <c r="L76" s="91"/>
      <c r="M76" s="87" t="s">
        <v>177</v>
      </c>
      <c r="N76" s="88">
        <v>76</v>
      </c>
      <c r="O76" s="89" t="str">
        <f ca="1">IF($B76&gt;gamesPerRound,"","White "&amp;OFFSET(Pairings!$D$1,2*gamesPerRound+N76,0))</f>
        <v/>
      </c>
      <c r="P76" s="90" t="s">
        <v>178</v>
      </c>
      <c r="Q76" s="89" t="str">
        <f ca="1">IF($B76&gt;gamesPerRound,"","Black "&amp;OFFSET(Pairings!$E$1,2*gamesPerRound+N76,0))</f>
        <v/>
      </c>
      <c r="R76" s="91"/>
    </row>
    <row r="77" spans="1:18" s="93" customFormat="1" ht="108.75" customHeight="1" x14ac:dyDescent="0.3">
      <c r="A77" s="87" t="s">
        <v>175</v>
      </c>
      <c r="B77" s="88">
        <v>77</v>
      </c>
      <c r="C77" s="89" t="str">
        <f>IF($B77&gt;gamesPerRound,"","White "&amp;Pairings!D78)</f>
        <v/>
      </c>
      <c r="D77" s="90" t="s">
        <v>178</v>
      </c>
      <c r="E77" s="89" t="str">
        <f>IF($B77&gt;gamesPerRound,"","Black "&amp;Pairings!E78)</f>
        <v/>
      </c>
      <c r="F77" s="91"/>
      <c r="G77" s="92" t="s">
        <v>176</v>
      </c>
      <c r="H77" s="88">
        <v>77</v>
      </c>
      <c r="I77" s="89" t="str">
        <f ca="1">IF($B77&gt;gamesPerRound,"","White "&amp;OFFSET(Pairings!$D$1,gamesPerRound+H77,0))</f>
        <v/>
      </c>
      <c r="J77" s="90" t="s">
        <v>178</v>
      </c>
      <c r="K77" s="89" t="str">
        <f ca="1">IF($B77&gt;gamesPerRound,"","Black "&amp;OFFSET(Pairings!$E$1,gamesPerRound+H77,0))</f>
        <v/>
      </c>
      <c r="L77" s="91"/>
      <c r="M77" s="87" t="s">
        <v>177</v>
      </c>
      <c r="N77" s="88">
        <v>77</v>
      </c>
      <c r="O77" s="89" t="str">
        <f ca="1">IF($B77&gt;gamesPerRound,"","White "&amp;OFFSET(Pairings!$D$1,2*gamesPerRound+N77,0))</f>
        <v/>
      </c>
      <c r="P77" s="90" t="s">
        <v>178</v>
      </c>
      <c r="Q77" s="89" t="str">
        <f ca="1">IF($B77&gt;gamesPerRound,"","Black "&amp;OFFSET(Pairings!$E$1,2*gamesPerRound+N77,0))</f>
        <v/>
      </c>
      <c r="R77" s="91"/>
    </row>
    <row r="78" spans="1:18" s="93" customFormat="1" ht="108.75" customHeight="1" x14ac:dyDescent="0.3">
      <c r="A78" s="87" t="s">
        <v>175</v>
      </c>
      <c r="B78" s="88">
        <v>78</v>
      </c>
      <c r="C78" s="89" t="str">
        <f>IF($B78&gt;gamesPerRound,"","White "&amp;Pairings!D79)</f>
        <v/>
      </c>
      <c r="D78" s="90" t="s">
        <v>178</v>
      </c>
      <c r="E78" s="89" t="str">
        <f>IF($B78&gt;gamesPerRound,"","Black "&amp;Pairings!E79)</f>
        <v/>
      </c>
      <c r="F78" s="91"/>
      <c r="G78" s="92" t="s">
        <v>176</v>
      </c>
      <c r="H78" s="88">
        <v>78</v>
      </c>
      <c r="I78" s="89" t="str">
        <f ca="1">IF($B78&gt;gamesPerRound,"","White "&amp;OFFSET(Pairings!$D$1,gamesPerRound+H78,0))</f>
        <v/>
      </c>
      <c r="J78" s="90" t="s">
        <v>178</v>
      </c>
      <c r="K78" s="89" t="str">
        <f ca="1">IF($B78&gt;gamesPerRound,"","Black "&amp;OFFSET(Pairings!$E$1,gamesPerRound+H78,0))</f>
        <v/>
      </c>
      <c r="L78" s="91"/>
      <c r="M78" s="87" t="s">
        <v>177</v>
      </c>
      <c r="N78" s="88">
        <v>78</v>
      </c>
      <c r="O78" s="89" t="str">
        <f ca="1">IF($B78&gt;gamesPerRound,"","White "&amp;OFFSET(Pairings!$D$1,2*gamesPerRound+N78,0))</f>
        <v/>
      </c>
      <c r="P78" s="90" t="s">
        <v>178</v>
      </c>
      <c r="Q78" s="89" t="str">
        <f ca="1">IF($B78&gt;gamesPerRound,"","Black "&amp;OFFSET(Pairings!$E$1,2*gamesPerRound+N78,0))</f>
        <v/>
      </c>
      <c r="R78" s="91"/>
    </row>
    <row r="79" spans="1:18" s="93" customFormat="1" ht="108.75" customHeight="1" x14ac:dyDescent="0.3">
      <c r="A79" s="87" t="s">
        <v>175</v>
      </c>
      <c r="B79" s="88">
        <v>79</v>
      </c>
      <c r="C79" s="89" t="str">
        <f>IF($B79&gt;gamesPerRound,"","White "&amp;Pairings!D80)</f>
        <v/>
      </c>
      <c r="D79" s="90" t="s">
        <v>178</v>
      </c>
      <c r="E79" s="89" t="str">
        <f>IF($B79&gt;gamesPerRound,"","Black "&amp;Pairings!E80)</f>
        <v/>
      </c>
      <c r="F79" s="91"/>
      <c r="G79" s="92" t="s">
        <v>176</v>
      </c>
      <c r="H79" s="88">
        <v>79</v>
      </c>
      <c r="I79" s="89" t="str">
        <f ca="1">IF($B79&gt;gamesPerRound,"","White "&amp;OFFSET(Pairings!$D$1,gamesPerRound+H79,0))</f>
        <v/>
      </c>
      <c r="J79" s="90" t="s">
        <v>178</v>
      </c>
      <c r="K79" s="89" t="str">
        <f ca="1">IF($B79&gt;gamesPerRound,"","Black "&amp;OFFSET(Pairings!$E$1,gamesPerRound+H79,0))</f>
        <v/>
      </c>
      <c r="L79" s="91"/>
      <c r="M79" s="87" t="s">
        <v>177</v>
      </c>
      <c r="N79" s="88">
        <v>79</v>
      </c>
      <c r="O79" s="89" t="str">
        <f ca="1">IF($B79&gt;gamesPerRound,"","White "&amp;OFFSET(Pairings!$D$1,2*gamesPerRound+N79,0))</f>
        <v/>
      </c>
      <c r="P79" s="90" t="s">
        <v>178</v>
      </c>
      <c r="Q79" s="89" t="str">
        <f ca="1">IF($B79&gt;gamesPerRound,"","Black "&amp;OFFSET(Pairings!$E$1,2*gamesPerRound+N79,0))</f>
        <v/>
      </c>
      <c r="R79" s="91"/>
    </row>
    <row r="80" spans="1:18" s="93" customFormat="1" ht="108.75" customHeight="1" x14ac:dyDescent="0.3">
      <c r="A80" s="87" t="s">
        <v>175</v>
      </c>
      <c r="B80" s="88">
        <v>80</v>
      </c>
      <c r="C80" s="89" t="str">
        <f>IF($B80&gt;gamesPerRound,"","White "&amp;Pairings!D81)</f>
        <v/>
      </c>
      <c r="D80" s="90" t="s">
        <v>178</v>
      </c>
      <c r="E80" s="89" t="str">
        <f>IF($B80&gt;gamesPerRound,"","Black "&amp;Pairings!E81)</f>
        <v/>
      </c>
      <c r="F80" s="91"/>
      <c r="G80" s="92" t="s">
        <v>176</v>
      </c>
      <c r="H80" s="88">
        <v>80</v>
      </c>
      <c r="I80" s="89" t="str">
        <f ca="1">IF($B80&gt;gamesPerRound,"","White "&amp;OFFSET(Pairings!$D$1,gamesPerRound+H80,0))</f>
        <v/>
      </c>
      <c r="J80" s="90" t="s">
        <v>178</v>
      </c>
      <c r="K80" s="89" t="str">
        <f ca="1">IF($B80&gt;gamesPerRound,"","Black "&amp;OFFSET(Pairings!$E$1,gamesPerRound+H80,0))</f>
        <v/>
      </c>
      <c r="L80" s="91"/>
      <c r="M80" s="87" t="s">
        <v>177</v>
      </c>
      <c r="N80" s="88">
        <v>80</v>
      </c>
      <c r="O80" s="89" t="str">
        <f ca="1">IF($B80&gt;gamesPerRound,"","White "&amp;OFFSET(Pairings!$D$1,2*gamesPerRound+N80,0))</f>
        <v/>
      </c>
      <c r="P80" s="90" t="s">
        <v>178</v>
      </c>
      <c r="Q80" s="89" t="str">
        <f ca="1">IF($B80&gt;gamesPerRound,"","Black "&amp;OFFSET(Pairings!$E$1,2*gamesPerRound+N80,0))</f>
        <v/>
      </c>
      <c r="R80" s="91"/>
    </row>
    <row r="81" spans="1:18" s="93" customFormat="1" ht="108.75" customHeight="1" x14ac:dyDescent="0.3">
      <c r="A81" s="87" t="s">
        <v>175</v>
      </c>
      <c r="B81" s="88">
        <v>81</v>
      </c>
      <c r="C81" s="89" t="str">
        <f>IF($B81&gt;gamesPerRound,"","White "&amp;Pairings!D82)</f>
        <v/>
      </c>
      <c r="D81" s="90" t="s">
        <v>178</v>
      </c>
      <c r="E81" s="89" t="str">
        <f>IF($B81&gt;gamesPerRound,"","Black "&amp;Pairings!E82)</f>
        <v/>
      </c>
      <c r="F81" s="91"/>
      <c r="G81" s="92" t="s">
        <v>176</v>
      </c>
      <c r="H81" s="88">
        <v>81</v>
      </c>
      <c r="I81" s="89" t="str">
        <f ca="1">IF($B81&gt;gamesPerRound,"","White "&amp;OFFSET(Pairings!$D$1,gamesPerRound+H81,0))</f>
        <v/>
      </c>
      <c r="J81" s="90" t="s">
        <v>178</v>
      </c>
      <c r="K81" s="89" t="str">
        <f ca="1">IF($B81&gt;gamesPerRound,"","Black "&amp;OFFSET(Pairings!$E$1,gamesPerRound+H81,0))</f>
        <v/>
      </c>
      <c r="L81" s="91"/>
      <c r="M81" s="87" t="s">
        <v>177</v>
      </c>
      <c r="N81" s="88">
        <v>81</v>
      </c>
      <c r="O81" s="89" t="str">
        <f ca="1">IF($B81&gt;gamesPerRound,"","White "&amp;OFFSET(Pairings!$D$1,2*gamesPerRound+N81,0))</f>
        <v/>
      </c>
      <c r="P81" s="90" t="s">
        <v>178</v>
      </c>
      <c r="Q81" s="89" t="str">
        <f ca="1">IF($B81&gt;gamesPerRound,"","Black "&amp;OFFSET(Pairings!$E$1,2*gamesPerRound+N81,0))</f>
        <v/>
      </c>
      <c r="R81" s="91"/>
    </row>
    <row r="82" spans="1:18" s="93" customFormat="1" ht="108.75" customHeight="1" x14ac:dyDescent="0.3">
      <c r="A82" s="87" t="s">
        <v>175</v>
      </c>
      <c r="B82" s="88">
        <v>82</v>
      </c>
      <c r="C82" s="89" t="str">
        <f>IF($B82&gt;gamesPerRound,"","White "&amp;Pairings!D83)</f>
        <v/>
      </c>
      <c r="D82" s="90" t="s">
        <v>178</v>
      </c>
      <c r="E82" s="89" t="str">
        <f>IF($B82&gt;gamesPerRound,"","Black "&amp;Pairings!E83)</f>
        <v/>
      </c>
      <c r="F82" s="91"/>
      <c r="G82" s="92" t="s">
        <v>176</v>
      </c>
      <c r="H82" s="88">
        <v>82</v>
      </c>
      <c r="I82" s="89" t="str">
        <f ca="1">IF($B82&gt;gamesPerRound,"","White "&amp;OFFSET(Pairings!$D$1,gamesPerRound+H82,0))</f>
        <v/>
      </c>
      <c r="J82" s="90" t="s">
        <v>178</v>
      </c>
      <c r="K82" s="89" t="str">
        <f ca="1">IF($B82&gt;gamesPerRound,"","Black "&amp;OFFSET(Pairings!$E$1,gamesPerRound+H82,0))</f>
        <v/>
      </c>
      <c r="L82" s="91"/>
      <c r="M82" s="87" t="s">
        <v>177</v>
      </c>
      <c r="N82" s="88">
        <v>82</v>
      </c>
      <c r="O82" s="89" t="str">
        <f ca="1">IF($B82&gt;gamesPerRound,"","White "&amp;OFFSET(Pairings!$D$1,2*gamesPerRound+N82,0))</f>
        <v/>
      </c>
      <c r="P82" s="90" t="s">
        <v>178</v>
      </c>
      <c r="Q82" s="89" t="str">
        <f ca="1">IF($B82&gt;gamesPerRound,"","Black "&amp;OFFSET(Pairings!$E$1,2*gamesPerRound+N82,0))</f>
        <v/>
      </c>
      <c r="R82" s="91"/>
    </row>
    <row r="83" spans="1:18" s="93" customFormat="1" ht="108.75" customHeight="1" x14ac:dyDescent="0.3">
      <c r="A83" s="87" t="s">
        <v>175</v>
      </c>
      <c r="B83" s="88">
        <v>83</v>
      </c>
      <c r="C83" s="89" t="str">
        <f>IF($B83&gt;gamesPerRound,"","White "&amp;Pairings!D84)</f>
        <v/>
      </c>
      <c r="D83" s="90" t="s">
        <v>178</v>
      </c>
      <c r="E83" s="89" t="str">
        <f>IF($B83&gt;gamesPerRound,"","Black "&amp;Pairings!E84)</f>
        <v/>
      </c>
      <c r="F83" s="91"/>
      <c r="G83" s="92" t="s">
        <v>176</v>
      </c>
      <c r="H83" s="88">
        <v>83</v>
      </c>
      <c r="I83" s="89" t="str">
        <f ca="1">IF($B83&gt;gamesPerRound,"","White "&amp;OFFSET(Pairings!$D$1,gamesPerRound+H83,0))</f>
        <v/>
      </c>
      <c r="J83" s="90" t="s">
        <v>178</v>
      </c>
      <c r="K83" s="89" t="str">
        <f ca="1">IF($B83&gt;gamesPerRound,"","Black "&amp;OFFSET(Pairings!$E$1,gamesPerRound+H83,0))</f>
        <v/>
      </c>
      <c r="L83" s="91"/>
      <c r="M83" s="87" t="s">
        <v>177</v>
      </c>
      <c r="N83" s="88">
        <v>83</v>
      </c>
      <c r="O83" s="89" t="str">
        <f ca="1">IF($B83&gt;gamesPerRound,"","White "&amp;OFFSET(Pairings!$D$1,2*gamesPerRound+N83,0))</f>
        <v/>
      </c>
      <c r="P83" s="90" t="s">
        <v>178</v>
      </c>
      <c r="Q83" s="89" t="str">
        <f ca="1">IF($B83&gt;gamesPerRound,"","Black "&amp;OFFSET(Pairings!$E$1,2*gamesPerRound+N83,0))</f>
        <v/>
      </c>
      <c r="R83" s="91"/>
    </row>
    <row r="84" spans="1:18" s="93" customFormat="1" ht="108.75" customHeight="1" x14ac:dyDescent="0.3">
      <c r="A84" s="87" t="s">
        <v>175</v>
      </c>
      <c r="B84" s="88">
        <v>84</v>
      </c>
      <c r="C84" s="89" t="str">
        <f>IF($B84&gt;gamesPerRound,"","White "&amp;Pairings!D85)</f>
        <v/>
      </c>
      <c r="D84" s="90" t="s">
        <v>178</v>
      </c>
      <c r="E84" s="89" t="str">
        <f>IF($B84&gt;gamesPerRound,"","Black "&amp;Pairings!E85)</f>
        <v/>
      </c>
      <c r="F84" s="91"/>
      <c r="G84" s="92" t="s">
        <v>176</v>
      </c>
      <c r="H84" s="88">
        <v>84</v>
      </c>
      <c r="I84" s="89" t="str">
        <f ca="1">IF($B84&gt;gamesPerRound,"","White "&amp;OFFSET(Pairings!$D$1,gamesPerRound+H84,0))</f>
        <v/>
      </c>
      <c r="J84" s="90" t="s">
        <v>178</v>
      </c>
      <c r="K84" s="89" t="str">
        <f ca="1">IF($B84&gt;gamesPerRound,"","Black "&amp;OFFSET(Pairings!$E$1,gamesPerRound+H84,0))</f>
        <v/>
      </c>
      <c r="L84" s="91"/>
      <c r="M84" s="87" t="s">
        <v>177</v>
      </c>
      <c r="N84" s="88">
        <v>84</v>
      </c>
      <c r="O84" s="89" t="str">
        <f ca="1">IF($B84&gt;gamesPerRound,"","White "&amp;OFFSET(Pairings!$D$1,2*gamesPerRound+N84,0))</f>
        <v/>
      </c>
      <c r="P84" s="90" t="s">
        <v>178</v>
      </c>
      <c r="Q84" s="89" t="str">
        <f ca="1">IF($B84&gt;gamesPerRound,"","Black "&amp;OFFSET(Pairings!$E$1,2*gamesPerRound+N84,0))</f>
        <v/>
      </c>
      <c r="R84" s="91"/>
    </row>
    <row r="85" spans="1:18" s="93" customFormat="1" ht="108.75" customHeight="1" x14ac:dyDescent="0.3">
      <c r="A85" s="87" t="s">
        <v>175</v>
      </c>
      <c r="B85" s="88">
        <v>85</v>
      </c>
      <c r="C85" s="89" t="str">
        <f>IF($B85&gt;gamesPerRound,"","White "&amp;Pairings!D86)</f>
        <v/>
      </c>
      <c r="D85" s="90" t="s">
        <v>178</v>
      </c>
      <c r="E85" s="89" t="str">
        <f>IF($B85&gt;gamesPerRound,"","Black "&amp;Pairings!E86)</f>
        <v/>
      </c>
      <c r="F85" s="91"/>
      <c r="G85" s="92" t="s">
        <v>176</v>
      </c>
      <c r="H85" s="88">
        <v>85</v>
      </c>
      <c r="I85" s="89" t="str">
        <f ca="1">IF($B85&gt;gamesPerRound,"","White "&amp;OFFSET(Pairings!$D$1,gamesPerRound+H85,0))</f>
        <v/>
      </c>
      <c r="J85" s="90" t="s">
        <v>178</v>
      </c>
      <c r="K85" s="89" t="str">
        <f ca="1">IF($B85&gt;gamesPerRound,"","Black "&amp;OFFSET(Pairings!$E$1,gamesPerRound+H85,0))</f>
        <v/>
      </c>
      <c r="L85" s="91"/>
      <c r="M85" s="87" t="s">
        <v>177</v>
      </c>
      <c r="N85" s="88">
        <v>85</v>
      </c>
      <c r="O85" s="89" t="str">
        <f ca="1">IF($B85&gt;gamesPerRound,"","White "&amp;OFFSET(Pairings!$D$1,2*gamesPerRound+N85,0))</f>
        <v/>
      </c>
      <c r="P85" s="90" t="s">
        <v>178</v>
      </c>
      <c r="Q85" s="89" t="str">
        <f ca="1">IF($B85&gt;gamesPerRound,"","Black "&amp;OFFSET(Pairings!$E$1,2*gamesPerRound+N85,0))</f>
        <v/>
      </c>
      <c r="R85" s="91"/>
    </row>
    <row r="86" spans="1:18" s="93" customFormat="1" ht="108.75" customHeight="1" x14ac:dyDescent="0.3">
      <c r="A86" s="87" t="s">
        <v>175</v>
      </c>
      <c r="B86" s="88">
        <v>86</v>
      </c>
      <c r="C86" s="89" t="str">
        <f>IF($B86&gt;gamesPerRound,"","White "&amp;Pairings!D87)</f>
        <v/>
      </c>
      <c r="D86" s="90" t="s">
        <v>178</v>
      </c>
      <c r="E86" s="89" t="str">
        <f>IF($B86&gt;gamesPerRound,"","Black "&amp;Pairings!E87)</f>
        <v/>
      </c>
      <c r="F86" s="91"/>
      <c r="G86" s="92" t="s">
        <v>176</v>
      </c>
      <c r="H86" s="88">
        <v>86</v>
      </c>
      <c r="I86" s="89" t="str">
        <f ca="1">IF($B86&gt;gamesPerRound,"","White "&amp;OFFSET(Pairings!$D$1,gamesPerRound+H86,0))</f>
        <v/>
      </c>
      <c r="J86" s="90" t="s">
        <v>178</v>
      </c>
      <c r="K86" s="89" t="str">
        <f ca="1">IF($B86&gt;gamesPerRound,"","Black "&amp;OFFSET(Pairings!$E$1,gamesPerRound+H86,0))</f>
        <v/>
      </c>
      <c r="L86" s="91"/>
      <c r="M86" s="87" t="s">
        <v>177</v>
      </c>
      <c r="N86" s="88">
        <v>86</v>
      </c>
      <c r="O86" s="89" t="str">
        <f ca="1">IF($B86&gt;gamesPerRound,"","White "&amp;OFFSET(Pairings!$D$1,2*gamesPerRound+N86,0))</f>
        <v/>
      </c>
      <c r="P86" s="90" t="s">
        <v>178</v>
      </c>
      <c r="Q86" s="89" t="str">
        <f ca="1">IF($B86&gt;gamesPerRound,"","Black "&amp;OFFSET(Pairings!$E$1,2*gamesPerRound+N86,0))</f>
        <v/>
      </c>
      <c r="R86" s="91"/>
    </row>
    <row r="87" spans="1:18" s="93" customFormat="1" ht="108.75" customHeight="1" x14ac:dyDescent="0.3">
      <c r="A87" s="87" t="s">
        <v>175</v>
      </c>
      <c r="B87" s="88">
        <v>87</v>
      </c>
      <c r="C87" s="89" t="str">
        <f>IF($B87&gt;gamesPerRound,"","White "&amp;Pairings!D88)</f>
        <v/>
      </c>
      <c r="D87" s="90" t="s">
        <v>178</v>
      </c>
      <c r="E87" s="89" t="str">
        <f>IF($B87&gt;gamesPerRound,"","Black "&amp;Pairings!E88)</f>
        <v/>
      </c>
      <c r="F87" s="91"/>
      <c r="G87" s="92" t="s">
        <v>176</v>
      </c>
      <c r="H87" s="88">
        <v>87</v>
      </c>
      <c r="I87" s="89" t="str">
        <f ca="1">IF($B87&gt;gamesPerRound,"","White "&amp;OFFSET(Pairings!$D$1,gamesPerRound+H87,0))</f>
        <v/>
      </c>
      <c r="J87" s="90" t="s">
        <v>178</v>
      </c>
      <c r="K87" s="89" t="str">
        <f ca="1">IF($B87&gt;gamesPerRound,"","Black "&amp;OFFSET(Pairings!$E$1,gamesPerRound+H87,0))</f>
        <v/>
      </c>
      <c r="L87" s="91"/>
      <c r="M87" s="87" t="s">
        <v>177</v>
      </c>
      <c r="N87" s="88">
        <v>87</v>
      </c>
      <c r="O87" s="89" t="str">
        <f ca="1">IF($B87&gt;gamesPerRound,"","White "&amp;OFFSET(Pairings!$D$1,2*gamesPerRound+N87,0))</f>
        <v/>
      </c>
      <c r="P87" s="90" t="s">
        <v>178</v>
      </c>
      <c r="Q87" s="89" t="str">
        <f ca="1">IF($B87&gt;gamesPerRound,"","Black "&amp;OFFSET(Pairings!$E$1,2*gamesPerRound+N87,0))</f>
        <v/>
      </c>
      <c r="R87" s="91"/>
    </row>
    <row r="88" spans="1:18" s="93" customFormat="1" ht="108.75" customHeight="1" x14ac:dyDescent="0.3">
      <c r="A88" s="87" t="s">
        <v>175</v>
      </c>
      <c r="B88" s="88">
        <v>88</v>
      </c>
      <c r="C88" s="89" t="str">
        <f>IF($B88&gt;gamesPerRound,"","White "&amp;Pairings!D89)</f>
        <v/>
      </c>
      <c r="D88" s="90" t="s">
        <v>178</v>
      </c>
      <c r="E88" s="89" t="str">
        <f>IF($B88&gt;gamesPerRound,"","Black "&amp;Pairings!E89)</f>
        <v/>
      </c>
      <c r="F88" s="91"/>
      <c r="G88" s="92" t="s">
        <v>176</v>
      </c>
      <c r="H88" s="88">
        <v>88</v>
      </c>
      <c r="I88" s="89" t="str">
        <f ca="1">IF($B88&gt;gamesPerRound,"","White "&amp;OFFSET(Pairings!$D$1,gamesPerRound+H88,0))</f>
        <v/>
      </c>
      <c r="J88" s="90" t="s">
        <v>178</v>
      </c>
      <c r="K88" s="89" t="str">
        <f ca="1">IF($B88&gt;gamesPerRound,"","Black "&amp;OFFSET(Pairings!$E$1,gamesPerRound+H88,0))</f>
        <v/>
      </c>
      <c r="L88" s="91"/>
      <c r="M88" s="87" t="s">
        <v>177</v>
      </c>
      <c r="N88" s="88">
        <v>88</v>
      </c>
      <c r="O88" s="89" t="str">
        <f ca="1">IF($B88&gt;gamesPerRound,"","White "&amp;OFFSET(Pairings!$D$1,2*gamesPerRound+N88,0))</f>
        <v/>
      </c>
      <c r="P88" s="90" t="s">
        <v>178</v>
      </c>
      <c r="Q88" s="89" t="str">
        <f ca="1">IF($B88&gt;gamesPerRound,"","Black "&amp;OFFSET(Pairings!$E$1,2*gamesPerRound+N88,0))</f>
        <v/>
      </c>
      <c r="R88" s="91"/>
    </row>
    <row r="89" spans="1:18" s="93" customFormat="1" ht="108.75" customHeight="1" x14ac:dyDescent="0.3">
      <c r="A89" s="87" t="s">
        <v>175</v>
      </c>
      <c r="B89" s="88">
        <v>89</v>
      </c>
      <c r="C89" s="89" t="str">
        <f>IF($B89&gt;gamesPerRound,"","White "&amp;Pairings!D90)</f>
        <v/>
      </c>
      <c r="D89" s="90" t="s">
        <v>178</v>
      </c>
      <c r="E89" s="89" t="str">
        <f>IF($B89&gt;gamesPerRound,"","Black "&amp;Pairings!E90)</f>
        <v/>
      </c>
      <c r="F89" s="91"/>
      <c r="G89" s="92" t="s">
        <v>176</v>
      </c>
      <c r="H89" s="88">
        <v>89</v>
      </c>
      <c r="I89" s="89" t="str">
        <f ca="1">IF($B89&gt;gamesPerRound,"","White "&amp;OFFSET(Pairings!$D$1,gamesPerRound+H89,0))</f>
        <v/>
      </c>
      <c r="J89" s="90" t="s">
        <v>178</v>
      </c>
      <c r="K89" s="89" t="str">
        <f ca="1">IF($B89&gt;gamesPerRound,"","Black "&amp;OFFSET(Pairings!$E$1,gamesPerRound+H89,0))</f>
        <v/>
      </c>
      <c r="L89" s="91"/>
      <c r="M89" s="87" t="s">
        <v>177</v>
      </c>
      <c r="N89" s="88">
        <v>89</v>
      </c>
      <c r="O89" s="89" t="str">
        <f ca="1">IF($B89&gt;gamesPerRound,"","White "&amp;OFFSET(Pairings!$D$1,2*gamesPerRound+N89,0))</f>
        <v/>
      </c>
      <c r="P89" s="90" t="s">
        <v>178</v>
      </c>
      <c r="Q89" s="89" t="str">
        <f ca="1">IF($B89&gt;gamesPerRound,"","Black "&amp;OFFSET(Pairings!$E$1,2*gamesPerRound+N89,0))</f>
        <v/>
      </c>
      <c r="R89" s="91"/>
    </row>
    <row r="90" spans="1:18" s="93" customFormat="1" ht="108.75" customHeight="1" x14ac:dyDescent="0.3">
      <c r="A90" s="87" t="s">
        <v>175</v>
      </c>
      <c r="B90" s="88">
        <v>90</v>
      </c>
      <c r="C90" s="89" t="str">
        <f>IF($B90&gt;gamesPerRound,"","White "&amp;Pairings!D91)</f>
        <v/>
      </c>
      <c r="D90" s="90" t="s">
        <v>178</v>
      </c>
      <c r="E90" s="89" t="str">
        <f>IF($B90&gt;gamesPerRound,"","Black "&amp;Pairings!E91)</f>
        <v/>
      </c>
      <c r="F90" s="91"/>
      <c r="G90" s="92" t="s">
        <v>176</v>
      </c>
      <c r="H90" s="88">
        <v>90</v>
      </c>
      <c r="I90" s="89" t="str">
        <f ca="1">IF($B90&gt;gamesPerRound,"","White "&amp;OFFSET(Pairings!$D$1,gamesPerRound+H90,0))</f>
        <v/>
      </c>
      <c r="J90" s="90" t="s">
        <v>178</v>
      </c>
      <c r="K90" s="89" t="str">
        <f ca="1">IF($B90&gt;gamesPerRound,"","Black "&amp;OFFSET(Pairings!$E$1,gamesPerRound+H90,0))</f>
        <v/>
      </c>
      <c r="L90" s="91"/>
      <c r="M90" s="87" t="s">
        <v>177</v>
      </c>
      <c r="N90" s="88">
        <v>90</v>
      </c>
      <c r="O90" s="89" t="str">
        <f ca="1">IF($B90&gt;gamesPerRound,"","White "&amp;OFFSET(Pairings!$D$1,2*gamesPerRound+N90,0))</f>
        <v/>
      </c>
      <c r="P90" s="90" t="s">
        <v>178</v>
      </c>
      <c r="Q90" s="89" t="str">
        <f ca="1">IF($B90&gt;gamesPerRound,"","Black "&amp;OFFSET(Pairings!$E$1,2*gamesPerRound+N90,0))</f>
        <v/>
      </c>
      <c r="R90" s="91"/>
    </row>
    <row r="91" spans="1:18" s="93" customFormat="1" ht="108.75" customHeight="1" x14ac:dyDescent="0.3">
      <c r="A91" s="87" t="s">
        <v>175</v>
      </c>
      <c r="B91" s="88">
        <v>91</v>
      </c>
      <c r="C91" s="89" t="str">
        <f>IF($B91&gt;gamesPerRound,"","White "&amp;Pairings!D92)</f>
        <v/>
      </c>
      <c r="D91" s="90" t="s">
        <v>178</v>
      </c>
      <c r="E91" s="89" t="str">
        <f>IF($B91&gt;gamesPerRound,"","Black "&amp;Pairings!E92)</f>
        <v/>
      </c>
      <c r="F91" s="91"/>
      <c r="G91" s="92" t="s">
        <v>176</v>
      </c>
      <c r="H91" s="88">
        <v>91</v>
      </c>
      <c r="I91" s="89" t="str">
        <f ca="1">IF($B91&gt;gamesPerRound,"","White "&amp;OFFSET(Pairings!$D$1,gamesPerRound+H91,0))</f>
        <v/>
      </c>
      <c r="J91" s="90" t="s">
        <v>178</v>
      </c>
      <c r="K91" s="89" t="str">
        <f ca="1">IF($B91&gt;gamesPerRound,"","Black "&amp;OFFSET(Pairings!$E$1,gamesPerRound+H91,0))</f>
        <v/>
      </c>
      <c r="L91" s="91"/>
      <c r="M91" s="87" t="s">
        <v>177</v>
      </c>
      <c r="N91" s="88">
        <v>91</v>
      </c>
      <c r="O91" s="89" t="str">
        <f ca="1">IF($B91&gt;gamesPerRound,"","White "&amp;OFFSET(Pairings!$D$1,2*gamesPerRound+N91,0))</f>
        <v/>
      </c>
      <c r="P91" s="90" t="s">
        <v>178</v>
      </c>
      <c r="Q91" s="89" t="str">
        <f ca="1">IF($B91&gt;gamesPerRound,"","Black "&amp;OFFSET(Pairings!$E$1,2*gamesPerRound+N91,0))</f>
        <v/>
      </c>
      <c r="R91" s="91"/>
    </row>
    <row r="92" spans="1:18" s="93" customFormat="1" ht="108.75" customHeight="1" x14ac:dyDescent="0.3">
      <c r="A92" s="87" t="s">
        <v>175</v>
      </c>
      <c r="B92" s="88">
        <v>92</v>
      </c>
      <c r="C92" s="89" t="str">
        <f>IF($B92&gt;gamesPerRound,"","White "&amp;Pairings!D93)</f>
        <v/>
      </c>
      <c r="D92" s="90" t="s">
        <v>178</v>
      </c>
      <c r="E92" s="89" t="str">
        <f>IF($B92&gt;gamesPerRound,"","Black "&amp;Pairings!E93)</f>
        <v/>
      </c>
      <c r="F92" s="91"/>
      <c r="G92" s="92" t="s">
        <v>176</v>
      </c>
      <c r="H92" s="88">
        <v>92</v>
      </c>
      <c r="I92" s="89" t="str">
        <f ca="1">IF($B92&gt;gamesPerRound,"","White "&amp;OFFSET(Pairings!$D$1,gamesPerRound+H92,0))</f>
        <v/>
      </c>
      <c r="J92" s="90" t="s">
        <v>178</v>
      </c>
      <c r="K92" s="89" t="str">
        <f ca="1">IF($B92&gt;gamesPerRound,"","Black "&amp;OFFSET(Pairings!$E$1,gamesPerRound+H92,0))</f>
        <v/>
      </c>
      <c r="L92" s="91"/>
      <c r="M92" s="87" t="s">
        <v>177</v>
      </c>
      <c r="N92" s="88">
        <v>92</v>
      </c>
      <c r="O92" s="89" t="str">
        <f ca="1">IF($B92&gt;gamesPerRound,"","White "&amp;OFFSET(Pairings!$D$1,2*gamesPerRound+N92,0))</f>
        <v/>
      </c>
      <c r="P92" s="90" t="s">
        <v>178</v>
      </c>
      <c r="Q92" s="89" t="str">
        <f ca="1">IF($B92&gt;gamesPerRound,"","Black "&amp;OFFSET(Pairings!$E$1,2*gamesPerRound+N92,0))</f>
        <v/>
      </c>
      <c r="R92" s="91"/>
    </row>
    <row r="93" spans="1:18" s="93" customFormat="1" ht="108.75" customHeight="1" x14ac:dyDescent="0.3">
      <c r="A93" s="87" t="s">
        <v>175</v>
      </c>
      <c r="B93" s="88">
        <v>93</v>
      </c>
      <c r="C93" s="89" t="str">
        <f>IF($B93&gt;gamesPerRound,"","White "&amp;Pairings!D94)</f>
        <v/>
      </c>
      <c r="D93" s="90" t="s">
        <v>178</v>
      </c>
      <c r="E93" s="89" t="str">
        <f>IF($B93&gt;gamesPerRound,"","Black "&amp;Pairings!E94)</f>
        <v/>
      </c>
      <c r="F93" s="91"/>
      <c r="G93" s="92" t="s">
        <v>176</v>
      </c>
      <c r="H93" s="88">
        <v>93</v>
      </c>
      <c r="I93" s="89" t="str">
        <f ca="1">IF($B93&gt;gamesPerRound,"","White "&amp;OFFSET(Pairings!$D$1,gamesPerRound+H93,0))</f>
        <v/>
      </c>
      <c r="J93" s="90" t="s">
        <v>178</v>
      </c>
      <c r="K93" s="89" t="str">
        <f ca="1">IF($B93&gt;gamesPerRound,"","Black "&amp;OFFSET(Pairings!$E$1,gamesPerRound+H93,0))</f>
        <v/>
      </c>
      <c r="L93" s="91"/>
      <c r="M93" s="87" t="s">
        <v>177</v>
      </c>
      <c r="N93" s="88">
        <v>93</v>
      </c>
      <c r="O93" s="89" t="str">
        <f ca="1">IF($B93&gt;gamesPerRound,"","White "&amp;OFFSET(Pairings!$D$1,2*gamesPerRound+N93,0))</f>
        <v/>
      </c>
      <c r="P93" s="90" t="s">
        <v>178</v>
      </c>
      <c r="Q93" s="89" t="str">
        <f ca="1">IF($B93&gt;gamesPerRound,"","Black "&amp;OFFSET(Pairings!$E$1,2*gamesPerRound+N93,0))</f>
        <v/>
      </c>
      <c r="R93" s="91"/>
    </row>
    <row r="94" spans="1:18" s="93" customFormat="1" ht="108.75" customHeight="1" x14ac:dyDescent="0.3">
      <c r="A94" s="87" t="s">
        <v>175</v>
      </c>
      <c r="B94" s="88">
        <v>94</v>
      </c>
      <c r="C94" s="89" t="str">
        <f>IF($B94&gt;gamesPerRound,"","White "&amp;Pairings!D95)</f>
        <v/>
      </c>
      <c r="D94" s="90" t="s">
        <v>178</v>
      </c>
      <c r="E94" s="89" t="str">
        <f>IF($B94&gt;gamesPerRound,"","Black "&amp;Pairings!E95)</f>
        <v/>
      </c>
      <c r="F94" s="91"/>
      <c r="G94" s="92" t="s">
        <v>176</v>
      </c>
      <c r="H94" s="88">
        <v>94</v>
      </c>
      <c r="I94" s="89" t="str">
        <f ca="1">IF($B94&gt;gamesPerRound,"","White "&amp;OFFSET(Pairings!$D$1,gamesPerRound+H94,0))</f>
        <v/>
      </c>
      <c r="J94" s="90" t="s">
        <v>178</v>
      </c>
      <c r="K94" s="89" t="str">
        <f ca="1">IF($B94&gt;gamesPerRound,"","Black "&amp;OFFSET(Pairings!$E$1,gamesPerRound+H94,0))</f>
        <v/>
      </c>
      <c r="L94" s="91"/>
      <c r="M94" s="87" t="s">
        <v>177</v>
      </c>
      <c r="N94" s="88">
        <v>94</v>
      </c>
      <c r="O94" s="89" t="str">
        <f ca="1">IF($B94&gt;gamesPerRound,"","White "&amp;OFFSET(Pairings!$D$1,2*gamesPerRound+N94,0))</f>
        <v/>
      </c>
      <c r="P94" s="90" t="s">
        <v>178</v>
      </c>
      <c r="Q94" s="89" t="str">
        <f ca="1">IF($B94&gt;gamesPerRound,"","Black "&amp;OFFSET(Pairings!$E$1,2*gamesPerRound+N94,0))</f>
        <v/>
      </c>
      <c r="R94" s="91"/>
    </row>
    <row r="95" spans="1:18" s="93" customFormat="1" ht="108.75" customHeight="1" x14ac:dyDescent="0.3">
      <c r="A95" s="87" t="s">
        <v>175</v>
      </c>
      <c r="B95" s="88">
        <v>95</v>
      </c>
      <c r="C95" s="89" t="str">
        <f>IF($B95&gt;gamesPerRound,"","White "&amp;Pairings!D96)</f>
        <v/>
      </c>
      <c r="D95" s="90" t="s">
        <v>178</v>
      </c>
      <c r="E95" s="89" t="str">
        <f>IF($B95&gt;gamesPerRound,"","Black "&amp;Pairings!E96)</f>
        <v/>
      </c>
      <c r="F95" s="91"/>
      <c r="G95" s="92" t="s">
        <v>176</v>
      </c>
      <c r="H95" s="88">
        <v>95</v>
      </c>
      <c r="I95" s="89" t="str">
        <f ca="1">IF($B95&gt;gamesPerRound,"","White "&amp;OFFSET(Pairings!$D$1,gamesPerRound+H95,0))</f>
        <v/>
      </c>
      <c r="J95" s="90" t="s">
        <v>178</v>
      </c>
      <c r="K95" s="89" t="str">
        <f ca="1">IF($B95&gt;gamesPerRound,"","Black "&amp;OFFSET(Pairings!$E$1,gamesPerRound+H95,0))</f>
        <v/>
      </c>
      <c r="L95" s="91"/>
      <c r="M95" s="87" t="s">
        <v>177</v>
      </c>
      <c r="N95" s="88">
        <v>95</v>
      </c>
      <c r="O95" s="89" t="str">
        <f ca="1">IF($B95&gt;gamesPerRound,"","White "&amp;OFFSET(Pairings!$D$1,2*gamesPerRound+N95,0))</f>
        <v/>
      </c>
      <c r="P95" s="90" t="s">
        <v>178</v>
      </c>
      <c r="Q95" s="89" t="str">
        <f ca="1">IF($B95&gt;gamesPerRound,"","Black "&amp;OFFSET(Pairings!$E$1,2*gamesPerRound+N95,0))</f>
        <v/>
      </c>
      <c r="R95" s="91"/>
    </row>
    <row r="96" spans="1:18" s="93" customFormat="1" ht="108.75" customHeight="1" x14ac:dyDescent="0.3">
      <c r="A96" s="87" t="s">
        <v>175</v>
      </c>
      <c r="B96" s="88">
        <v>96</v>
      </c>
      <c r="C96" s="89" t="str">
        <f>IF($B96&gt;gamesPerRound,"","White "&amp;Pairings!D97)</f>
        <v/>
      </c>
      <c r="D96" s="90" t="s">
        <v>178</v>
      </c>
      <c r="E96" s="89" t="str">
        <f>IF($B96&gt;gamesPerRound,"","Black "&amp;Pairings!E97)</f>
        <v/>
      </c>
      <c r="F96" s="91"/>
      <c r="G96" s="92" t="s">
        <v>176</v>
      </c>
      <c r="H96" s="88">
        <v>96</v>
      </c>
      <c r="I96" s="89" t="str">
        <f ca="1">IF($B96&gt;gamesPerRound,"","White "&amp;OFFSET(Pairings!$D$1,gamesPerRound+H96,0))</f>
        <v/>
      </c>
      <c r="J96" s="90" t="s">
        <v>178</v>
      </c>
      <c r="K96" s="89" t="str">
        <f ca="1">IF($B96&gt;gamesPerRound,"","Black "&amp;OFFSET(Pairings!$E$1,gamesPerRound+H96,0))</f>
        <v/>
      </c>
      <c r="L96" s="91"/>
      <c r="M96" s="87" t="s">
        <v>177</v>
      </c>
      <c r="N96" s="88">
        <v>96</v>
      </c>
      <c r="O96" s="89" t="str">
        <f ca="1">IF($B96&gt;gamesPerRound,"","White "&amp;OFFSET(Pairings!$D$1,2*gamesPerRound+N96,0))</f>
        <v/>
      </c>
      <c r="P96" s="90" t="s">
        <v>178</v>
      </c>
      <c r="Q96" s="89" t="str">
        <f ca="1">IF($B96&gt;gamesPerRound,"","Black "&amp;OFFSET(Pairings!$E$1,2*gamesPerRound+N96,0))</f>
        <v/>
      </c>
      <c r="R96" s="91"/>
    </row>
    <row r="97" spans="1:18" s="93" customFormat="1" ht="108.75" customHeight="1" x14ac:dyDescent="0.3">
      <c r="A97" s="87" t="s">
        <v>175</v>
      </c>
      <c r="B97" s="88">
        <v>97</v>
      </c>
      <c r="C97" s="89" t="str">
        <f>IF($B97&gt;gamesPerRound,"","White "&amp;Pairings!D98)</f>
        <v/>
      </c>
      <c r="D97" s="90" t="s">
        <v>178</v>
      </c>
      <c r="E97" s="89" t="str">
        <f>IF($B97&gt;gamesPerRound,"","Black "&amp;Pairings!E98)</f>
        <v/>
      </c>
      <c r="F97" s="91"/>
      <c r="G97" s="92" t="s">
        <v>176</v>
      </c>
      <c r="H97" s="88">
        <v>97</v>
      </c>
      <c r="I97" s="89" t="str">
        <f ca="1">IF($B97&gt;gamesPerRound,"","White "&amp;OFFSET(Pairings!$D$1,gamesPerRound+H97,0))</f>
        <v/>
      </c>
      <c r="J97" s="90" t="s">
        <v>178</v>
      </c>
      <c r="K97" s="89" t="str">
        <f ca="1">IF($B97&gt;gamesPerRound,"","Black "&amp;OFFSET(Pairings!$E$1,gamesPerRound+H97,0))</f>
        <v/>
      </c>
      <c r="L97" s="91"/>
      <c r="M97" s="87" t="s">
        <v>177</v>
      </c>
      <c r="N97" s="88">
        <v>97</v>
      </c>
      <c r="O97" s="89" t="str">
        <f ca="1">IF($B97&gt;gamesPerRound,"","White "&amp;OFFSET(Pairings!$D$1,2*gamesPerRound+N97,0))</f>
        <v/>
      </c>
      <c r="P97" s="90" t="s">
        <v>178</v>
      </c>
      <c r="Q97" s="89" t="str">
        <f ca="1">IF($B97&gt;gamesPerRound,"","Black "&amp;OFFSET(Pairings!$E$1,2*gamesPerRound+N97,0))</f>
        <v/>
      </c>
      <c r="R97" s="91"/>
    </row>
    <row r="98" spans="1:18" s="93" customFormat="1" ht="108.75" customHeight="1" x14ac:dyDescent="0.3">
      <c r="A98" s="87" t="s">
        <v>175</v>
      </c>
      <c r="B98" s="88">
        <v>98</v>
      </c>
      <c r="C98" s="89" t="str">
        <f>IF($B98&gt;gamesPerRound,"","White "&amp;Pairings!D99)</f>
        <v/>
      </c>
      <c r="D98" s="90" t="s">
        <v>178</v>
      </c>
      <c r="E98" s="89" t="str">
        <f>IF($B98&gt;gamesPerRound,"","Black "&amp;Pairings!E99)</f>
        <v/>
      </c>
      <c r="F98" s="91"/>
      <c r="G98" s="92" t="s">
        <v>176</v>
      </c>
      <c r="H98" s="88">
        <v>98</v>
      </c>
      <c r="I98" s="89" t="str">
        <f ca="1">IF($B98&gt;gamesPerRound,"","White "&amp;OFFSET(Pairings!$D$1,gamesPerRound+H98,0))</f>
        <v/>
      </c>
      <c r="J98" s="90" t="s">
        <v>178</v>
      </c>
      <c r="K98" s="89" t="str">
        <f ca="1">IF($B98&gt;gamesPerRound,"","Black "&amp;OFFSET(Pairings!$E$1,gamesPerRound+H98,0))</f>
        <v/>
      </c>
      <c r="L98" s="91"/>
      <c r="M98" s="87" t="s">
        <v>177</v>
      </c>
      <c r="N98" s="88">
        <v>98</v>
      </c>
      <c r="O98" s="89" t="str">
        <f ca="1">IF($B98&gt;gamesPerRound,"","White "&amp;OFFSET(Pairings!$D$1,2*gamesPerRound+N98,0))</f>
        <v/>
      </c>
      <c r="P98" s="90" t="s">
        <v>178</v>
      </c>
      <c r="Q98" s="89" t="str">
        <f ca="1">IF($B98&gt;gamesPerRound,"","Black "&amp;OFFSET(Pairings!$E$1,2*gamesPerRound+N98,0))</f>
        <v/>
      </c>
      <c r="R98" s="91"/>
    </row>
    <row r="99" spans="1:18" s="93" customFormat="1" ht="108.75" customHeight="1" x14ac:dyDescent="0.3">
      <c r="A99" s="87" t="s">
        <v>175</v>
      </c>
      <c r="B99" s="88">
        <v>99</v>
      </c>
      <c r="C99" s="89" t="str">
        <f>IF($B99&gt;gamesPerRound,"","White "&amp;Pairings!D100)</f>
        <v/>
      </c>
      <c r="D99" s="90" t="s">
        <v>178</v>
      </c>
      <c r="E99" s="89" t="str">
        <f>IF($B99&gt;gamesPerRound,"","Black "&amp;Pairings!E100)</f>
        <v/>
      </c>
      <c r="F99" s="91"/>
      <c r="G99" s="92" t="s">
        <v>176</v>
      </c>
      <c r="H99" s="88">
        <v>99</v>
      </c>
      <c r="I99" s="89" t="str">
        <f ca="1">IF($B99&gt;gamesPerRound,"","White "&amp;OFFSET(Pairings!$D$1,gamesPerRound+H99,0))</f>
        <v/>
      </c>
      <c r="J99" s="90" t="s">
        <v>178</v>
      </c>
      <c r="K99" s="89" t="str">
        <f ca="1">IF($B99&gt;gamesPerRound,"","Black "&amp;OFFSET(Pairings!$E$1,gamesPerRound+H99,0))</f>
        <v/>
      </c>
      <c r="L99" s="91"/>
      <c r="M99" s="87" t="s">
        <v>177</v>
      </c>
      <c r="N99" s="88">
        <v>99</v>
      </c>
      <c r="O99" s="89" t="str">
        <f ca="1">IF($B99&gt;gamesPerRound,"","White "&amp;OFFSET(Pairings!$D$1,2*gamesPerRound+N99,0))</f>
        <v/>
      </c>
      <c r="P99" s="90" t="s">
        <v>178</v>
      </c>
      <c r="Q99" s="89" t="str">
        <f ca="1">IF($B99&gt;gamesPerRound,"","Black "&amp;OFFSET(Pairings!$E$1,2*gamesPerRound+N99,0))</f>
        <v/>
      </c>
      <c r="R99" s="91"/>
    </row>
    <row r="100" spans="1:18" s="93" customFormat="1" ht="108.75" customHeight="1" x14ac:dyDescent="0.3">
      <c r="A100" s="87" t="s">
        <v>175</v>
      </c>
      <c r="B100" s="88">
        <v>100</v>
      </c>
      <c r="C100" s="89" t="str">
        <f>IF($B100&gt;gamesPerRound,"","White "&amp;Pairings!D101)</f>
        <v/>
      </c>
      <c r="D100" s="90" t="s">
        <v>178</v>
      </c>
      <c r="E100" s="89" t="str">
        <f>IF($B100&gt;gamesPerRound,"","Black "&amp;Pairings!E101)</f>
        <v/>
      </c>
      <c r="F100" s="91"/>
      <c r="G100" s="92" t="s">
        <v>176</v>
      </c>
      <c r="H100" s="88">
        <v>100</v>
      </c>
      <c r="I100" s="89" t="str">
        <f ca="1">IF($B100&gt;gamesPerRound,"","White "&amp;OFFSET(Pairings!$D$1,gamesPerRound+H100,0))</f>
        <v/>
      </c>
      <c r="J100" s="90" t="s">
        <v>178</v>
      </c>
      <c r="K100" s="89" t="str">
        <f ca="1">IF($B100&gt;gamesPerRound,"","Black "&amp;OFFSET(Pairings!$E$1,gamesPerRound+H100,0))</f>
        <v/>
      </c>
      <c r="L100" s="91"/>
      <c r="M100" s="87" t="s">
        <v>177</v>
      </c>
      <c r="N100" s="88">
        <v>100</v>
      </c>
      <c r="O100" s="89" t="str">
        <f ca="1">IF($B100&gt;gamesPerRound,"","White "&amp;OFFSET(Pairings!$D$1,2*gamesPerRound+N100,0))</f>
        <v/>
      </c>
      <c r="P100" s="90" t="s">
        <v>178</v>
      </c>
      <c r="Q100" s="89" t="str">
        <f ca="1">IF($B100&gt;gamesPerRound,"","Black "&amp;OFFSET(Pairings!$E$1,2*gamesPerRound+N100,0))</f>
        <v/>
      </c>
      <c r="R100" s="91"/>
    </row>
    <row r="101" spans="1:18" s="93" customFormat="1" ht="108.75" customHeight="1" x14ac:dyDescent="0.3">
      <c r="A101" s="87" t="s">
        <v>175</v>
      </c>
      <c r="B101" s="88">
        <v>101</v>
      </c>
      <c r="C101" s="89" t="str">
        <f>IF($B101&gt;gamesPerRound,"","White "&amp;Pairings!D102)</f>
        <v/>
      </c>
      <c r="D101" s="90" t="s">
        <v>178</v>
      </c>
      <c r="E101" s="89" t="str">
        <f>IF($B101&gt;gamesPerRound,"","Black "&amp;Pairings!E102)</f>
        <v/>
      </c>
      <c r="F101" s="91"/>
      <c r="G101" s="92" t="s">
        <v>176</v>
      </c>
      <c r="H101" s="88">
        <v>101</v>
      </c>
      <c r="I101" s="89" t="str">
        <f ca="1">IF($B101&gt;gamesPerRound,"","White "&amp;OFFSET(Pairings!$D$1,gamesPerRound+H101,0))</f>
        <v/>
      </c>
      <c r="J101" s="90" t="s">
        <v>178</v>
      </c>
      <c r="K101" s="89" t="str">
        <f ca="1">IF($B101&gt;gamesPerRound,"","Black "&amp;OFFSET(Pairings!$E$1,gamesPerRound+H101,0))</f>
        <v/>
      </c>
      <c r="L101" s="91"/>
      <c r="M101" s="87" t="s">
        <v>177</v>
      </c>
      <c r="N101" s="88">
        <v>101</v>
      </c>
      <c r="O101" s="89" t="str">
        <f ca="1">IF($B101&gt;gamesPerRound,"","White "&amp;OFFSET(Pairings!$D$1,2*gamesPerRound+N101,0))</f>
        <v/>
      </c>
      <c r="P101" s="90" t="s">
        <v>178</v>
      </c>
      <c r="Q101" s="89" t="str">
        <f ca="1">IF($B101&gt;gamesPerRound,"","Black "&amp;OFFSET(Pairings!$E$1,2*gamesPerRound+N101,0))</f>
        <v/>
      </c>
      <c r="R101" s="91"/>
    </row>
    <row r="102" spans="1:18" s="93" customFormat="1" ht="108.75" customHeight="1" x14ac:dyDescent="0.3">
      <c r="A102" s="87" t="s">
        <v>175</v>
      </c>
      <c r="B102" s="88">
        <v>102</v>
      </c>
      <c r="C102" s="89" t="str">
        <f>IF($B102&gt;gamesPerRound,"","White "&amp;Pairings!D103)</f>
        <v/>
      </c>
      <c r="D102" s="90" t="s">
        <v>178</v>
      </c>
      <c r="E102" s="89" t="str">
        <f>IF($B102&gt;gamesPerRound,"","Black "&amp;Pairings!E103)</f>
        <v/>
      </c>
      <c r="F102" s="91"/>
      <c r="G102" s="92" t="s">
        <v>176</v>
      </c>
      <c r="H102" s="88">
        <v>102</v>
      </c>
      <c r="I102" s="89" t="str">
        <f ca="1">IF($B102&gt;gamesPerRound,"","White "&amp;OFFSET(Pairings!$D$1,gamesPerRound+H102,0))</f>
        <v/>
      </c>
      <c r="J102" s="90" t="s">
        <v>178</v>
      </c>
      <c r="K102" s="89" t="str">
        <f ca="1">IF($B102&gt;gamesPerRound,"","Black "&amp;OFFSET(Pairings!$E$1,gamesPerRound+H102,0))</f>
        <v/>
      </c>
      <c r="L102" s="91"/>
      <c r="M102" s="87" t="s">
        <v>177</v>
      </c>
      <c r="N102" s="88">
        <v>102</v>
      </c>
      <c r="O102" s="89" t="str">
        <f ca="1">IF($B102&gt;gamesPerRound,"","White "&amp;OFFSET(Pairings!$D$1,2*gamesPerRound+N102,0))</f>
        <v/>
      </c>
      <c r="P102" s="90" t="s">
        <v>178</v>
      </c>
      <c r="Q102" s="89" t="str">
        <f ca="1">IF($B102&gt;gamesPerRound,"","Black "&amp;OFFSET(Pairings!$E$1,2*gamesPerRound+N102,0))</f>
        <v/>
      </c>
      <c r="R102" s="91"/>
    </row>
    <row r="103" spans="1:18" s="93" customFormat="1" ht="108.75" customHeight="1" x14ac:dyDescent="0.3">
      <c r="A103" s="87" t="s">
        <v>175</v>
      </c>
      <c r="B103" s="88">
        <v>103</v>
      </c>
      <c r="C103" s="89" t="str">
        <f>IF($B103&gt;gamesPerRound,"","White "&amp;Pairings!D104)</f>
        <v/>
      </c>
      <c r="D103" s="90" t="s">
        <v>178</v>
      </c>
      <c r="E103" s="89" t="str">
        <f>IF($B103&gt;gamesPerRound,"","Black "&amp;Pairings!E104)</f>
        <v/>
      </c>
      <c r="F103" s="91"/>
      <c r="G103" s="92" t="s">
        <v>176</v>
      </c>
      <c r="H103" s="88">
        <v>103</v>
      </c>
      <c r="I103" s="89" t="str">
        <f ca="1">IF($B103&gt;gamesPerRound,"","White "&amp;OFFSET(Pairings!$D$1,gamesPerRound+H103,0))</f>
        <v/>
      </c>
      <c r="J103" s="90" t="s">
        <v>178</v>
      </c>
      <c r="K103" s="89" t="str">
        <f ca="1">IF($B103&gt;gamesPerRound,"","Black "&amp;OFFSET(Pairings!$E$1,gamesPerRound+H103,0))</f>
        <v/>
      </c>
      <c r="L103" s="91"/>
      <c r="M103" s="87" t="s">
        <v>177</v>
      </c>
      <c r="N103" s="88">
        <v>103</v>
      </c>
      <c r="O103" s="89" t="str">
        <f ca="1">IF($B103&gt;gamesPerRound,"","White "&amp;OFFSET(Pairings!$D$1,2*gamesPerRound+N103,0))</f>
        <v/>
      </c>
      <c r="P103" s="90" t="s">
        <v>178</v>
      </c>
      <c r="Q103" s="89" t="str">
        <f ca="1">IF($B103&gt;gamesPerRound,"","Black "&amp;OFFSET(Pairings!$E$1,2*gamesPerRound+N103,0))</f>
        <v/>
      </c>
      <c r="R103" s="91"/>
    </row>
    <row r="104" spans="1:18" s="93" customFormat="1" ht="108.75" customHeight="1" x14ac:dyDescent="0.3">
      <c r="A104" s="87" t="s">
        <v>175</v>
      </c>
      <c r="B104" s="88">
        <v>104</v>
      </c>
      <c r="C104" s="89" t="str">
        <f>IF($B104&gt;gamesPerRound,"","White "&amp;Pairings!D105)</f>
        <v/>
      </c>
      <c r="D104" s="90" t="s">
        <v>178</v>
      </c>
      <c r="E104" s="89" t="str">
        <f>IF($B104&gt;gamesPerRound,"","Black "&amp;Pairings!E105)</f>
        <v/>
      </c>
      <c r="F104" s="91"/>
      <c r="G104" s="92" t="s">
        <v>176</v>
      </c>
      <c r="H104" s="88">
        <v>104</v>
      </c>
      <c r="I104" s="89" t="str">
        <f ca="1">IF($B104&gt;gamesPerRound,"","White "&amp;OFFSET(Pairings!$D$1,gamesPerRound+H104,0))</f>
        <v/>
      </c>
      <c r="J104" s="90" t="s">
        <v>178</v>
      </c>
      <c r="K104" s="89" t="str">
        <f ca="1">IF($B104&gt;gamesPerRound,"","Black "&amp;OFFSET(Pairings!$E$1,gamesPerRound+H104,0))</f>
        <v/>
      </c>
      <c r="L104" s="91"/>
      <c r="M104" s="87" t="s">
        <v>177</v>
      </c>
      <c r="N104" s="88">
        <v>104</v>
      </c>
      <c r="O104" s="89" t="str">
        <f ca="1">IF($B104&gt;gamesPerRound,"","White "&amp;OFFSET(Pairings!$D$1,2*gamesPerRound+N104,0))</f>
        <v/>
      </c>
      <c r="P104" s="90" t="s">
        <v>178</v>
      </c>
      <c r="Q104" s="89" t="str">
        <f ca="1">IF($B104&gt;gamesPerRound,"","Black "&amp;OFFSET(Pairings!$E$1,2*gamesPerRound+N104,0))</f>
        <v/>
      </c>
      <c r="R104" s="91"/>
    </row>
    <row r="105" spans="1:18" s="93" customFormat="1" ht="108.75" customHeight="1" x14ac:dyDescent="0.3">
      <c r="A105" s="87" t="s">
        <v>175</v>
      </c>
      <c r="B105" s="88">
        <v>105</v>
      </c>
      <c r="C105" s="89" t="str">
        <f>IF($B105&gt;gamesPerRound,"","White "&amp;Pairings!D106)</f>
        <v/>
      </c>
      <c r="D105" s="90" t="s">
        <v>178</v>
      </c>
      <c r="E105" s="89" t="str">
        <f>IF($B105&gt;gamesPerRound,"","Black "&amp;Pairings!E106)</f>
        <v/>
      </c>
      <c r="F105" s="91"/>
      <c r="G105" s="92" t="s">
        <v>176</v>
      </c>
      <c r="H105" s="88">
        <v>105</v>
      </c>
      <c r="I105" s="89" t="str">
        <f ca="1">IF($B105&gt;gamesPerRound,"","White "&amp;OFFSET(Pairings!$D$1,gamesPerRound+H105,0))</f>
        <v/>
      </c>
      <c r="J105" s="90" t="s">
        <v>178</v>
      </c>
      <c r="K105" s="89" t="str">
        <f ca="1">IF($B105&gt;gamesPerRound,"","Black "&amp;OFFSET(Pairings!$E$1,gamesPerRound+H105,0))</f>
        <v/>
      </c>
      <c r="L105" s="91"/>
      <c r="M105" s="87" t="s">
        <v>177</v>
      </c>
      <c r="N105" s="88">
        <v>105</v>
      </c>
      <c r="O105" s="89" t="str">
        <f ca="1">IF($B105&gt;gamesPerRound,"","White "&amp;OFFSET(Pairings!$D$1,2*gamesPerRound+N105,0))</f>
        <v/>
      </c>
      <c r="P105" s="90" t="s">
        <v>178</v>
      </c>
      <c r="Q105" s="89" t="str">
        <f ca="1">IF($B105&gt;gamesPerRound,"","Black "&amp;OFFSET(Pairings!$E$1,2*gamesPerRound+N105,0))</f>
        <v/>
      </c>
      <c r="R105" s="91"/>
    </row>
    <row r="106" spans="1:18" s="93" customFormat="1" ht="108.75" customHeight="1" x14ac:dyDescent="0.3">
      <c r="A106" s="87" t="s">
        <v>175</v>
      </c>
      <c r="B106" s="88">
        <v>106</v>
      </c>
      <c r="C106" s="89" t="str">
        <f>IF($B106&gt;gamesPerRound,"","White "&amp;Pairings!D107)</f>
        <v/>
      </c>
      <c r="D106" s="90" t="s">
        <v>178</v>
      </c>
      <c r="E106" s="89" t="str">
        <f>IF($B106&gt;gamesPerRound,"","Black "&amp;Pairings!E107)</f>
        <v/>
      </c>
      <c r="F106" s="91"/>
      <c r="G106" s="92" t="s">
        <v>176</v>
      </c>
      <c r="H106" s="88">
        <v>106</v>
      </c>
      <c r="I106" s="89" t="str">
        <f ca="1">IF($B106&gt;gamesPerRound,"","White "&amp;OFFSET(Pairings!$D$1,gamesPerRound+H106,0))</f>
        <v/>
      </c>
      <c r="J106" s="90" t="s">
        <v>178</v>
      </c>
      <c r="K106" s="89" t="str">
        <f ca="1">IF($B106&gt;gamesPerRound,"","Black "&amp;OFFSET(Pairings!$E$1,gamesPerRound+H106,0))</f>
        <v/>
      </c>
      <c r="L106" s="91"/>
      <c r="M106" s="87" t="s">
        <v>177</v>
      </c>
      <c r="N106" s="88">
        <v>106</v>
      </c>
      <c r="O106" s="89" t="str">
        <f ca="1">IF($B106&gt;gamesPerRound,"","White "&amp;OFFSET(Pairings!$D$1,2*gamesPerRound+N106,0))</f>
        <v/>
      </c>
      <c r="P106" s="90" t="s">
        <v>178</v>
      </c>
      <c r="Q106" s="89" t="str">
        <f ca="1">IF($B106&gt;gamesPerRound,"","Black "&amp;OFFSET(Pairings!$E$1,2*gamesPerRound+N106,0))</f>
        <v/>
      </c>
      <c r="R106" s="91"/>
    </row>
    <row r="107" spans="1:18" s="93" customFormat="1" ht="108.75" customHeight="1" x14ac:dyDescent="0.3">
      <c r="A107" s="87" t="s">
        <v>175</v>
      </c>
      <c r="B107" s="88">
        <v>107</v>
      </c>
      <c r="C107" s="89" t="str">
        <f>IF($B107&gt;gamesPerRound,"","White "&amp;Pairings!D108)</f>
        <v/>
      </c>
      <c r="D107" s="90" t="s">
        <v>178</v>
      </c>
      <c r="E107" s="89" t="str">
        <f>IF($B107&gt;gamesPerRound,"","Black "&amp;Pairings!E108)</f>
        <v/>
      </c>
      <c r="F107" s="91"/>
      <c r="G107" s="92" t="s">
        <v>176</v>
      </c>
      <c r="H107" s="88">
        <v>107</v>
      </c>
      <c r="I107" s="89" t="str">
        <f ca="1">IF($B107&gt;gamesPerRound,"","White "&amp;OFFSET(Pairings!$D$1,gamesPerRound+H107,0))</f>
        <v/>
      </c>
      <c r="J107" s="90" t="s">
        <v>178</v>
      </c>
      <c r="K107" s="89" t="str">
        <f ca="1">IF($B107&gt;gamesPerRound,"","Black "&amp;OFFSET(Pairings!$E$1,gamesPerRound+H107,0))</f>
        <v/>
      </c>
      <c r="L107" s="91"/>
      <c r="M107" s="87" t="s">
        <v>177</v>
      </c>
      <c r="N107" s="88">
        <v>107</v>
      </c>
      <c r="O107" s="89" t="str">
        <f ca="1">IF($B107&gt;gamesPerRound,"","White "&amp;OFFSET(Pairings!$D$1,2*gamesPerRound+N107,0))</f>
        <v/>
      </c>
      <c r="P107" s="90" t="s">
        <v>178</v>
      </c>
      <c r="Q107" s="89" t="str">
        <f ca="1">IF($B107&gt;gamesPerRound,"","Black "&amp;OFFSET(Pairings!$E$1,2*gamesPerRound+N107,0))</f>
        <v/>
      </c>
      <c r="R107" s="91"/>
    </row>
    <row r="108" spans="1:18" s="93" customFormat="1" ht="108.75" customHeight="1" x14ac:dyDescent="0.3">
      <c r="A108" s="87" t="s">
        <v>175</v>
      </c>
      <c r="B108" s="88">
        <v>108</v>
      </c>
      <c r="C108" s="89" t="str">
        <f>IF($B108&gt;gamesPerRound,"","White "&amp;Pairings!D109)</f>
        <v/>
      </c>
      <c r="D108" s="90" t="s">
        <v>178</v>
      </c>
      <c r="E108" s="89" t="str">
        <f>IF($B108&gt;gamesPerRound,"","Black "&amp;Pairings!E109)</f>
        <v/>
      </c>
      <c r="F108" s="91"/>
      <c r="G108" s="92" t="s">
        <v>176</v>
      </c>
      <c r="H108" s="88">
        <v>108</v>
      </c>
      <c r="I108" s="89" t="str">
        <f ca="1">IF($B108&gt;gamesPerRound,"","White "&amp;OFFSET(Pairings!$D$1,gamesPerRound+H108,0))</f>
        <v/>
      </c>
      <c r="J108" s="90" t="s">
        <v>178</v>
      </c>
      <c r="K108" s="89" t="str">
        <f ca="1">IF($B108&gt;gamesPerRound,"","Black "&amp;OFFSET(Pairings!$E$1,gamesPerRound+H108,0))</f>
        <v/>
      </c>
      <c r="L108" s="91"/>
      <c r="M108" s="87" t="s">
        <v>177</v>
      </c>
      <c r="N108" s="88">
        <v>108</v>
      </c>
      <c r="O108" s="89" t="str">
        <f ca="1">IF($B108&gt;gamesPerRound,"","White "&amp;OFFSET(Pairings!$D$1,2*gamesPerRound+N108,0))</f>
        <v/>
      </c>
      <c r="P108" s="90" t="s">
        <v>178</v>
      </c>
      <c r="Q108" s="89" t="str">
        <f ca="1">IF($B108&gt;gamesPerRound,"","Black "&amp;OFFSET(Pairings!$E$1,2*gamesPerRound+N108,0))</f>
        <v/>
      </c>
      <c r="R108" s="91"/>
    </row>
    <row r="109" spans="1:18" s="93" customFormat="1" ht="108.75" customHeight="1" x14ac:dyDescent="0.3">
      <c r="A109" s="87" t="s">
        <v>175</v>
      </c>
      <c r="B109" s="88">
        <v>109</v>
      </c>
      <c r="C109" s="89" t="str">
        <f>IF($B109&gt;gamesPerRound,"","White "&amp;Pairings!D110)</f>
        <v/>
      </c>
      <c r="D109" s="90" t="s">
        <v>178</v>
      </c>
      <c r="E109" s="89" t="str">
        <f>IF($B109&gt;gamesPerRound,"","Black "&amp;Pairings!E110)</f>
        <v/>
      </c>
      <c r="F109" s="91"/>
      <c r="G109" s="92" t="s">
        <v>176</v>
      </c>
      <c r="H109" s="88">
        <v>109</v>
      </c>
      <c r="I109" s="89" t="str">
        <f ca="1">IF($B109&gt;gamesPerRound,"","White "&amp;OFFSET(Pairings!$D$1,gamesPerRound+H109,0))</f>
        <v/>
      </c>
      <c r="J109" s="90" t="s">
        <v>178</v>
      </c>
      <c r="K109" s="89" t="str">
        <f ca="1">IF($B109&gt;gamesPerRound,"","Black "&amp;OFFSET(Pairings!$E$1,gamesPerRound+H109,0))</f>
        <v/>
      </c>
      <c r="L109" s="91"/>
      <c r="M109" s="87" t="s">
        <v>177</v>
      </c>
      <c r="N109" s="88">
        <v>109</v>
      </c>
      <c r="O109" s="89" t="str">
        <f ca="1">IF($B109&gt;gamesPerRound,"","White "&amp;OFFSET(Pairings!$D$1,2*gamesPerRound+N109,0))</f>
        <v/>
      </c>
      <c r="P109" s="90" t="s">
        <v>178</v>
      </c>
      <c r="Q109" s="89" t="str">
        <f ca="1">IF($B109&gt;gamesPerRound,"","Black "&amp;OFFSET(Pairings!$E$1,2*gamesPerRound+N109,0))</f>
        <v/>
      </c>
      <c r="R109" s="91"/>
    </row>
    <row r="110" spans="1:18" s="93" customFormat="1" ht="108.75" customHeight="1" x14ac:dyDescent="0.3">
      <c r="A110" s="87" t="s">
        <v>175</v>
      </c>
      <c r="B110" s="88">
        <v>110</v>
      </c>
      <c r="C110" s="89" t="str">
        <f>IF($B110&gt;gamesPerRound,"","White "&amp;Pairings!D111)</f>
        <v/>
      </c>
      <c r="D110" s="90" t="s">
        <v>178</v>
      </c>
      <c r="E110" s="89" t="str">
        <f>IF($B110&gt;gamesPerRound,"","Black "&amp;Pairings!E111)</f>
        <v/>
      </c>
      <c r="F110" s="91"/>
      <c r="G110" s="92" t="s">
        <v>176</v>
      </c>
      <c r="H110" s="88">
        <v>110</v>
      </c>
      <c r="I110" s="89" t="str">
        <f ca="1">IF($B110&gt;gamesPerRound,"","White "&amp;OFFSET(Pairings!$D$1,gamesPerRound+H110,0))</f>
        <v/>
      </c>
      <c r="J110" s="90" t="s">
        <v>178</v>
      </c>
      <c r="K110" s="89" t="str">
        <f ca="1">IF($B110&gt;gamesPerRound,"","Black "&amp;OFFSET(Pairings!$E$1,gamesPerRound+H110,0))</f>
        <v/>
      </c>
      <c r="L110" s="91"/>
      <c r="M110" s="87" t="s">
        <v>177</v>
      </c>
      <c r="N110" s="88">
        <v>110</v>
      </c>
      <c r="O110" s="89" t="str">
        <f ca="1">IF($B110&gt;gamesPerRound,"","White "&amp;OFFSET(Pairings!$D$1,2*gamesPerRound+N110,0))</f>
        <v/>
      </c>
      <c r="P110" s="90" t="s">
        <v>178</v>
      </c>
      <c r="Q110" s="89" t="str">
        <f ca="1">IF($B110&gt;gamesPerRound,"","Black "&amp;OFFSET(Pairings!$E$1,2*gamesPerRound+N110,0))</f>
        <v/>
      </c>
      <c r="R110" s="91"/>
    </row>
    <row r="111" spans="1:18" s="93" customFormat="1" ht="108.75" customHeight="1" x14ac:dyDescent="0.3">
      <c r="A111" s="87" t="s">
        <v>175</v>
      </c>
      <c r="B111" s="88">
        <v>111</v>
      </c>
      <c r="C111" s="89" t="str">
        <f>IF($B111&gt;gamesPerRound,"","White "&amp;Pairings!D112)</f>
        <v/>
      </c>
      <c r="D111" s="90" t="s">
        <v>178</v>
      </c>
      <c r="E111" s="89" t="str">
        <f>IF($B111&gt;gamesPerRound,"","Black "&amp;Pairings!E112)</f>
        <v/>
      </c>
      <c r="F111" s="91"/>
      <c r="G111" s="92" t="s">
        <v>176</v>
      </c>
      <c r="H111" s="88">
        <v>111</v>
      </c>
      <c r="I111" s="89" t="str">
        <f ca="1">IF($B111&gt;gamesPerRound,"","White "&amp;OFFSET(Pairings!$D$1,gamesPerRound+H111,0))</f>
        <v/>
      </c>
      <c r="J111" s="90" t="s">
        <v>178</v>
      </c>
      <c r="K111" s="89" t="str">
        <f ca="1">IF($B111&gt;gamesPerRound,"","Black "&amp;OFFSET(Pairings!$E$1,gamesPerRound+H111,0))</f>
        <v/>
      </c>
      <c r="L111" s="91"/>
      <c r="M111" s="87" t="s">
        <v>177</v>
      </c>
      <c r="N111" s="88">
        <v>111</v>
      </c>
      <c r="O111" s="89" t="str">
        <f ca="1">IF($B111&gt;gamesPerRound,"","White "&amp;OFFSET(Pairings!$D$1,2*gamesPerRound+N111,0))</f>
        <v/>
      </c>
      <c r="P111" s="90" t="s">
        <v>178</v>
      </c>
      <c r="Q111" s="89" t="str">
        <f ca="1">IF($B111&gt;gamesPerRound,"","Black "&amp;OFFSET(Pairings!$E$1,2*gamesPerRound+N111,0))</f>
        <v/>
      </c>
      <c r="R111" s="91"/>
    </row>
    <row r="112" spans="1:18" s="93" customFormat="1" ht="108.75" customHeight="1" x14ac:dyDescent="0.3">
      <c r="A112" s="87" t="s">
        <v>175</v>
      </c>
      <c r="B112" s="88">
        <v>112</v>
      </c>
      <c r="C112" s="89" t="str">
        <f>IF($B112&gt;gamesPerRound,"","White "&amp;Pairings!D113)</f>
        <v/>
      </c>
      <c r="D112" s="90" t="s">
        <v>178</v>
      </c>
      <c r="E112" s="89" t="str">
        <f>IF($B112&gt;gamesPerRound,"","Black "&amp;Pairings!E113)</f>
        <v/>
      </c>
      <c r="F112" s="91"/>
      <c r="G112" s="92" t="s">
        <v>176</v>
      </c>
      <c r="H112" s="88">
        <v>112</v>
      </c>
      <c r="I112" s="89" t="str">
        <f ca="1">IF($B112&gt;gamesPerRound,"","White "&amp;OFFSET(Pairings!$D$1,gamesPerRound+H112,0))</f>
        <v/>
      </c>
      <c r="J112" s="90" t="s">
        <v>178</v>
      </c>
      <c r="K112" s="89" t="str">
        <f ca="1">IF($B112&gt;gamesPerRound,"","Black "&amp;OFFSET(Pairings!$E$1,gamesPerRound+H112,0))</f>
        <v/>
      </c>
      <c r="L112" s="91"/>
      <c r="M112" s="87" t="s">
        <v>177</v>
      </c>
      <c r="N112" s="88">
        <v>112</v>
      </c>
      <c r="O112" s="89" t="str">
        <f ca="1">IF($B112&gt;gamesPerRound,"","White "&amp;OFFSET(Pairings!$D$1,2*gamesPerRound+N112,0))</f>
        <v/>
      </c>
      <c r="P112" s="90" t="s">
        <v>178</v>
      </c>
      <c r="Q112" s="89" t="str">
        <f ca="1">IF($B112&gt;gamesPerRound,"","Black "&amp;OFFSET(Pairings!$E$1,2*gamesPerRound+N112,0))</f>
        <v/>
      </c>
      <c r="R112" s="91"/>
    </row>
    <row r="113" spans="1:18" s="93" customFormat="1" ht="108.75" customHeight="1" x14ac:dyDescent="0.3">
      <c r="A113" s="87" t="s">
        <v>175</v>
      </c>
      <c r="B113" s="88">
        <v>113</v>
      </c>
      <c r="C113" s="89" t="str">
        <f>IF($B113&gt;gamesPerRound,"","White "&amp;Pairings!D114)</f>
        <v/>
      </c>
      <c r="D113" s="90" t="s">
        <v>178</v>
      </c>
      <c r="E113" s="89" t="str">
        <f>IF($B113&gt;gamesPerRound,"","Black "&amp;Pairings!E114)</f>
        <v/>
      </c>
      <c r="F113" s="91"/>
      <c r="G113" s="92" t="s">
        <v>176</v>
      </c>
      <c r="H113" s="88">
        <v>113</v>
      </c>
      <c r="I113" s="89" t="str">
        <f ca="1">IF($B113&gt;gamesPerRound,"","White "&amp;OFFSET(Pairings!$D$1,gamesPerRound+H113,0))</f>
        <v/>
      </c>
      <c r="J113" s="90" t="s">
        <v>178</v>
      </c>
      <c r="K113" s="89" t="str">
        <f ca="1">IF($B113&gt;gamesPerRound,"","Black "&amp;OFFSET(Pairings!$E$1,gamesPerRound+H113,0))</f>
        <v/>
      </c>
      <c r="L113" s="91"/>
      <c r="M113" s="87" t="s">
        <v>177</v>
      </c>
      <c r="N113" s="88">
        <v>113</v>
      </c>
      <c r="O113" s="89" t="str">
        <f ca="1">IF($B113&gt;gamesPerRound,"","White "&amp;OFFSET(Pairings!$D$1,2*gamesPerRound+N113,0))</f>
        <v/>
      </c>
      <c r="P113" s="90" t="s">
        <v>178</v>
      </c>
      <c r="Q113" s="89" t="str">
        <f ca="1">IF($B113&gt;gamesPerRound,"","Black "&amp;OFFSET(Pairings!$E$1,2*gamesPerRound+N113,0))</f>
        <v/>
      </c>
      <c r="R113" s="91"/>
    </row>
    <row r="114" spans="1:18" s="93" customFormat="1" ht="108.75" customHeight="1" x14ac:dyDescent="0.3">
      <c r="A114" s="87" t="s">
        <v>175</v>
      </c>
      <c r="B114" s="88">
        <v>114</v>
      </c>
      <c r="C114" s="89" t="str">
        <f>IF($B114&gt;gamesPerRound,"","White "&amp;Pairings!D115)</f>
        <v/>
      </c>
      <c r="D114" s="90" t="s">
        <v>178</v>
      </c>
      <c r="E114" s="89" t="str">
        <f>IF($B114&gt;gamesPerRound,"","Black "&amp;Pairings!E115)</f>
        <v/>
      </c>
      <c r="F114" s="91"/>
      <c r="G114" s="92" t="s">
        <v>176</v>
      </c>
      <c r="H114" s="88">
        <v>114</v>
      </c>
      <c r="I114" s="89" t="str">
        <f ca="1">IF($B114&gt;gamesPerRound,"","White "&amp;OFFSET(Pairings!$D$1,gamesPerRound+H114,0))</f>
        <v/>
      </c>
      <c r="J114" s="90" t="s">
        <v>178</v>
      </c>
      <c r="K114" s="89" t="str">
        <f ca="1">IF($B114&gt;gamesPerRound,"","Black "&amp;OFFSET(Pairings!$E$1,gamesPerRound+H114,0))</f>
        <v/>
      </c>
      <c r="L114" s="91"/>
      <c r="M114" s="87" t="s">
        <v>177</v>
      </c>
      <c r="N114" s="88">
        <v>114</v>
      </c>
      <c r="O114" s="89" t="str">
        <f ca="1">IF($B114&gt;gamesPerRound,"","White "&amp;OFFSET(Pairings!$D$1,2*gamesPerRound+N114,0))</f>
        <v/>
      </c>
      <c r="P114" s="90" t="s">
        <v>178</v>
      </c>
      <c r="Q114" s="89" t="str">
        <f ca="1">IF($B114&gt;gamesPerRound,"","Black "&amp;OFFSET(Pairings!$E$1,2*gamesPerRound+N114,0))</f>
        <v/>
      </c>
      <c r="R114" s="91"/>
    </row>
    <row r="115" spans="1:18" s="93" customFormat="1" ht="108.75" customHeight="1" x14ac:dyDescent="0.3">
      <c r="A115" s="87" t="s">
        <v>175</v>
      </c>
      <c r="B115" s="88">
        <v>115</v>
      </c>
      <c r="C115" s="89" t="str">
        <f>IF($B115&gt;gamesPerRound,"","White "&amp;Pairings!D116)</f>
        <v/>
      </c>
      <c r="D115" s="90" t="s">
        <v>178</v>
      </c>
      <c r="E115" s="89" t="str">
        <f>IF($B115&gt;gamesPerRound,"","Black "&amp;Pairings!E116)</f>
        <v/>
      </c>
      <c r="F115" s="91"/>
      <c r="G115" s="92" t="s">
        <v>176</v>
      </c>
      <c r="H115" s="88">
        <v>115</v>
      </c>
      <c r="I115" s="89" t="str">
        <f ca="1">IF($B115&gt;gamesPerRound,"","White "&amp;OFFSET(Pairings!$D$1,gamesPerRound+H115,0))</f>
        <v/>
      </c>
      <c r="J115" s="90" t="s">
        <v>178</v>
      </c>
      <c r="K115" s="89" t="str">
        <f ca="1">IF($B115&gt;gamesPerRound,"","Black "&amp;OFFSET(Pairings!$E$1,gamesPerRound+H115,0))</f>
        <v/>
      </c>
      <c r="L115" s="91"/>
      <c r="M115" s="87" t="s">
        <v>177</v>
      </c>
      <c r="N115" s="88">
        <v>115</v>
      </c>
      <c r="O115" s="89" t="str">
        <f ca="1">IF($B115&gt;gamesPerRound,"","White "&amp;OFFSET(Pairings!$D$1,2*gamesPerRound+N115,0))</f>
        <v/>
      </c>
      <c r="P115" s="90" t="s">
        <v>178</v>
      </c>
      <c r="Q115" s="89" t="str">
        <f ca="1">IF($B115&gt;gamesPerRound,"","Black "&amp;OFFSET(Pairings!$E$1,2*gamesPerRound+N115,0))</f>
        <v/>
      </c>
      <c r="R115" s="91"/>
    </row>
    <row r="116" spans="1:18" s="93" customFormat="1" ht="108.75" customHeight="1" x14ac:dyDescent="0.3">
      <c r="A116" s="87" t="s">
        <v>175</v>
      </c>
      <c r="B116" s="88">
        <v>116</v>
      </c>
      <c r="C116" s="89" t="str">
        <f>IF($B116&gt;gamesPerRound,"","White "&amp;Pairings!D117)</f>
        <v/>
      </c>
      <c r="D116" s="90" t="s">
        <v>178</v>
      </c>
      <c r="E116" s="89" t="str">
        <f>IF($B116&gt;gamesPerRound,"","Black "&amp;Pairings!E117)</f>
        <v/>
      </c>
      <c r="F116" s="91"/>
      <c r="G116" s="92" t="s">
        <v>176</v>
      </c>
      <c r="H116" s="88">
        <v>116</v>
      </c>
      <c r="I116" s="89" t="str">
        <f ca="1">IF($B116&gt;gamesPerRound,"","White "&amp;OFFSET(Pairings!$D$1,gamesPerRound+H116,0))</f>
        <v/>
      </c>
      <c r="J116" s="90" t="s">
        <v>178</v>
      </c>
      <c r="K116" s="89" t="str">
        <f ca="1">IF($B116&gt;gamesPerRound,"","Black "&amp;OFFSET(Pairings!$E$1,gamesPerRound+H116,0))</f>
        <v/>
      </c>
      <c r="L116" s="91"/>
      <c r="M116" s="87" t="s">
        <v>177</v>
      </c>
      <c r="N116" s="88">
        <v>116</v>
      </c>
      <c r="O116" s="89" t="str">
        <f ca="1">IF($B116&gt;gamesPerRound,"","White "&amp;OFFSET(Pairings!$D$1,2*gamesPerRound+N116,0))</f>
        <v/>
      </c>
      <c r="P116" s="90" t="s">
        <v>178</v>
      </c>
      <c r="Q116" s="89" t="str">
        <f ca="1">IF($B116&gt;gamesPerRound,"","Black "&amp;OFFSET(Pairings!$E$1,2*gamesPerRound+N116,0))</f>
        <v/>
      </c>
      <c r="R116" s="91"/>
    </row>
    <row r="117" spans="1:18" s="93" customFormat="1" ht="108.75" customHeight="1" x14ac:dyDescent="0.3">
      <c r="A117" s="87" t="s">
        <v>175</v>
      </c>
      <c r="B117" s="88">
        <v>117</v>
      </c>
      <c r="C117" s="89" t="str">
        <f>IF($B117&gt;gamesPerRound,"","White "&amp;Pairings!D118)</f>
        <v/>
      </c>
      <c r="D117" s="90" t="s">
        <v>178</v>
      </c>
      <c r="E117" s="89" t="str">
        <f>IF($B117&gt;gamesPerRound,"","Black "&amp;Pairings!E118)</f>
        <v/>
      </c>
      <c r="F117" s="91"/>
      <c r="G117" s="92" t="s">
        <v>176</v>
      </c>
      <c r="H117" s="88">
        <v>117</v>
      </c>
      <c r="I117" s="89" t="str">
        <f ca="1">IF($B117&gt;gamesPerRound,"","White "&amp;OFFSET(Pairings!$D$1,gamesPerRound+H117,0))</f>
        <v/>
      </c>
      <c r="J117" s="90" t="s">
        <v>178</v>
      </c>
      <c r="K117" s="89" t="str">
        <f ca="1">IF($B117&gt;gamesPerRound,"","Black "&amp;OFFSET(Pairings!$E$1,gamesPerRound+H117,0))</f>
        <v/>
      </c>
      <c r="L117" s="91"/>
      <c r="M117" s="87" t="s">
        <v>177</v>
      </c>
      <c r="N117" s="88">
        <v>117</v>
      </c>
      <c r="O117" s="89" t="str">
        <f ca="1">IF($B117&gt;gamesPerRound,"","White "&amp;OFFSET(Pairings!$D$1,2*gamesPerRound+N117,0))</f>
        <v/>
      </c>
      <c r="P117" s="90" t="s">
        <v>178</v>
      </c>
      <c r="Q117" s="89" t="str">
        <f ca="1">IF($B117&gt;gamesPerRound,"","Black "&amp;OFFSET(Pairings!$E$1,2*gamesPerRound+N117,0))</f>
        <v/>
      </c>
      <c r="R117" s="91"/>
    </row>
    <row r="118" spans="1:18" s="93" customFormat="1" ht="108.75" customHeight="1" x14ac:dyDescent="0.3">
      <c r="A118" s="87" t="s">
        <v>175</v>
      </c>
      <c r="B118" s="88">
        <v>118</v>
      </c>
      <c r="C118" s="89" t="str">
        <f>IF($B118&gt;gamesPerRound,"","White "&amp;Pairings!D119)</f>
        <v/>
      </c>
      <c r="D118" s="90" t="s">
        <v>178</v>
      </c>
      <c r="E118" s="89" t="str">
        <f>IF($B118&gt;gamesPerRound,"","Black "&amp;Pairings!E119)</f>
        <v/>
      </c>
      <c r="F118" s="91"/>
      <c r="G118" s="92" t="s">
        <v>176</v>
      </c>
      <c r="H118" s="88">
        <v>118</v>
      </c>
      <c r="I118" s="89" t="str">
        <f ca="1">IF($B118&gt;gamesPerRound,"","White "&amp;OFFSET(Pairings!$D$1,gamesPerRound+H118,0))</f>
        <v/>
      </c>
      <c r="J118" s="90" t="s">
        <v>178</v>
      </c>
      <c r="K118" s="89" t="str">
        <f ca="1">IF($B118&gt;gamesPerRound,"","Black "&amp;OFFSET(Pairings!$E$1,gamesPerRound+H118,0))</f>
        <v/>
      </c>
      <c r="L118" s="91"/>
      <c r="M118" s="87" t="s">
        <v>177</v>
      </c>
      <c r="N118" s="88">
        <v>118</v>
      </c>
      <c r="O118" s="89" t="str">
        <f ca="1">IF($B118&gt;gamesPerRound,"","White "&amp;OFFSET(Pairings!$D$1,2*gamesPerRound+N118,0))</f>
        <v/>
      </c>
      <c r="P118" s="90" t="s">
        <v>178</v>
      </c>
      <c r="Q118" s="89" t="str">
        <f ca="1">IF($B118&gt;gamesPerRound,"","Black "&amp;OFFSET(Pairings!$E$1,2*gamesPerRound+N118,0))</f>
        <v/>
      </c>
      <c r="R118" s="91"/>
    </row>
    <row r="119" spans="1:18" s="93" customFormat="1" ht="108.75" customHeight="1" x14ac:dyDescent="0.3">
      <c r="A119" s="87" t="s">
        <v>175</v>
      </c>
      <c r="B119" s="88">
        <v>119</v>
      </c>
      <c r="C119" s="89" t="str">
        <f>IF($B119&gt;gamesPerRound,"","White "&amp;Pairings!D120)</f>
        <v/>
      </c>
      <c r="D119" s="90" t="s">
        <v>178</v>
      </c>
      <c r="E119" s="89" t="str">
        <f>IF($B119&gt;gamesPerRound,"","Black "&amp;Pairings!E120)</f>
        <v/>
      </c>
      <c r="F119" s="91"/>
      <c r="G119" s="92" t="s">
        <v>176</v>
      </c>
      <c r="H119" s="88">
        <v>119</v>
      </c>
      <c r="I119" s="89" t="str">
        <f ca="1">IF($B119&gt;gamesPerRound,"","White "&amp;OFFSET(Pairings!$D$1,gamesPerRound+H119,0))</f>
        <v/>
      </c>
      <c r="J119" s="90" t="s">
        <v>178</v>
      </c>
      <c r="K119" s="89" t="str">
        <f ca="1">IF($B119&gt;gamesPerRound,"","Black "&amp;OFFSET(Pairings!$E$1,gamesPerRound+H119,0))</f>
        <v/>
      </c>
      <c r="L119" s="91"/>
      <c r="M119" s="87" t="s">
        <v>177</v>
      </c>
      <c r="N119" s="88">
        <v>119</v>
      </c>
      <c r="O119" s="89" t="str">
        <f ca="1">IF($B119&gt;gamesPerRound,"","White "&amp;OFFSET(Pairings!$D$1,2*gamesPerRound+N119,0))</f>
        <v/>
      </c>
      <c r="P119" s="90" t="s">
        <v>178</v>
      </c>
      <c r="Q119" s="89" t="str">
        <f ca="1">IF($B119&gt;gamesPerRound,"","Black "&amp;OFFSET(Pairings!$E$1,2*gamesPerRound+N119,0))</f>
        <v/>
      </c>
      <c r="R119" s="91"/>
    </row>
    <row r="120" spans="1:18" s="93" customFormat="1" ht="108.75" customHeight="1" x14ac:dyDescent="0.3">
      <c r="A120" s="87" t="s">
        <v>175</v>
      </c>
      <c r="B120" s="88">
        <v>120</v>
      </c>
      <c r="C120" s="89" t="str">
        <f>IF($B120&gt;gamesPerRound,"","White "&amp;Pairings!D121)</f>
        <v/>
      </c>
      <c r="D120" s="90" t="s">
        <v>178</v>
      </c>
      <c r="E120" s="89" t="str">
        <f>IF($B120&gt;gamesPerRound,"","Black "&amp;Pairings!E121)</f>
        <v/>
      </c>
      <c r="F120" s="91"/>
      <c r="G120" s="92" t="s">
        <v>176</v>
      </c>
      <c r="H120" s="88">
        <v>120</v>
      </c>
      <c r="I120" s="89" t="str">
        <f ca="1">IF($B120&gt;gamesPerRound,"","White "&amp;OFFSET(Pairings!$D$1,gamesPerRound+H120,0))</f>
        <v/>
      </c>
      <c r="J120" s="90" t="s">
        <v>178</v>
      </c>
      <c r="K120" s="89" t="str">
        <f ca="1">IF($B120&gt;gamesPerRound,"","Black "&amp;OFFSET(Pairings!$E$1,gamesPerRound+H120,0))</f>
        <v/>
      </c>
      <c r="L120" s="91"/>
      <c r="M120" s="87" t="s">
        <v>177</v>
      </c>
      <c r="N120" s="88">
        <v>120</v>
      </c>
      <c r="O120" s="89" t="str">
        <f ca="1">IF($B120&gt;gamesPerRound,"","White "&amp;OFFSET(Pairings!$D$1,2*gamesPerRound+N120,0))</f>
        <v/>
      </c>
      <c r="P120" s="90" t="s">
        <v>178</v>
      </c>
      <c r="Q120" s="89" t="str">
        <f ca="1">IF($B120&gt;gamesPerRound,"","Black "&amp;OFFSET(Pairings!$E$1,2*gamesPerRound+N120,0))</f>
        <v/>
      </c>
      <c r="R120" s="91"/>
    </row>
    <row r="121" spans="1:18" ht="108.75" customHeight="1" x14ac:dyDescent="0.3">
      <c r="A121" s="94"/>
      <c r="D121" s="97"/>
      <c r="G121" s="99"/>
      <c r="J121" s="97"/>
      <c r="M121" s="94"/>
      <c r="P121" s="97"/>
    </row>
  </sheetData>
  <sheetProtection sheet="1" objects="1" scenarios="1" formatCells="0" formatColumns="0" formatRows="0" sort="0" autoFilter="0"/>
  <phoneticPr fontId="9" type="noConversion"/>
  <pageMargins left="0.23622047244094491" right="0.23622047244094491" top="0.19685039370078741" bottom="0.19685039370078741" header="0" footer="0"/>
  <pageSetup paperSize="9" scale="130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9"/>
  <sheetViews>
    <sheetView workbookViewId="0">
      <pane ySplit="1" topLeftCell="A2" activePane="bottomLeft" state="frozen"/>
      <selection pane="bottomLeft" activeCell="A2" sqref="A2"/>
    </sheetView>
  </sheetViews>
  <sheetFormatPr defaultColWidth="9.1796875" defaultRowHeight="13.5" x14ac:dyDescent="0.3"/>
  <cols>
    <col min="1" max="1" width="4.54296875" style="51" bestFit="1" customWidth="1"/>
    <col min="2" max="2" width="7.7265625" style="29" bestFit="1" customWidth="1"/>
    <col min="3" max="3" width="6.81640625" style="29" bestFit="1" customWidth="1"/>
    <col min="4" max="4" width="7.26953125" style="28" bestFit="1" customWidth="1"/>
    <col min="5" max="5" width="6.81640625" style="28" bestFit="1" customWidth="1"/>
    <col min="6" max="7" width="9.1796875" style="29"/>
    <col min="8" max="8" width="16.7265625" style="59" customWidth="1"/>
    <col min="9" max="9" width="5.1796875" style="28" customWidth="1"/>
    <col min="10" max="15" width="5.26953125" style="28" customWidth="1"/>
    <col min="16" max="16384" width="9.1796875" style="28"/>
  </cols>
  <sheetData>
    <row r="1" spans="1:8" s="62" customFormat="1" ht="25.5" customHeight="1" x14ac:dyDescent="0.3">
      <c r="A1" s="60" t="s">
        <v>123</v>
      </c>
      <c r="B1" s="61" t="s">
        <v>30</v>
      </c>
      <c r="C1" s="61" t="s">
        <v>124</v>
      </c>
      <c r="D1" s="62" t="s">
        <v>26</v>
      </c>
      <c r="E1" s="62" t="s">
        <v>27</v>
      </c>
      <c r="F1" s="63" t="s">
        <v>164</v>
      </c>
      <c r="G1" s="63" t="s">
        <v>165</v>
      </c>
      <c r="H1" s="64" t="s">
        <v>166</v>
      </c>
    </row>
    <row r="2" spans="1:8" x14ac:dyDescent="0.3">
      <c r="A2" s="51">
        <v>0</v>
      </c>
      <c r="B2" s="29">
        <f t="shared" ref="B2:B65" si="0">IF(INT(A2/gamesPerRound)&lt;rounds,1+INT(A2/gamesPerRound),"")</f>
        <v>1</v>
      </c>
      <c r="C2" s="29">
        <f t="shared" ref="C2:C65" si="1">1+MOD(A2,gamesPerRound)</f>
        <v>1</v>
      </c>
      <c r="D2" s="28" t="str">
        <f ca="1">IF($B2&gt;rounds,"",OFFSET(AllPairings!D$1,startRow-1+$A2,0))</f>
        <v>B.01</v>
      </c>
      <c r="E2" s="28" t="str">
        <f ca="1">IF($B2&gt;rounds,"",OFFSET(AllPairings!E$1,startRow-1+$A2,0))</f>
        <v>F.01</v>
      </c>
      <c r="F2" s="52" t="e">
        <f ca="1">VLOOKUP($C2,OFFSET(ResultsInput!$B$2,($B2-1)*gamesPerRound,0,gamesPerRound,6),5,FALSE)</f>
        <v>#N/A</v>
      </c>
      <c r="G2" s="52" t="e">
        <f ca="1">VLOOKUP($C2,OFFSET(ResultsInput!$B$2,($B2-1)*gamesPerRound,0,gamesPerRound,6),6,FALSE)</f>
        <v>#N/A</v>
      </c>
      <c r="H2" s="59" t="str">
        <f t="shared" ref="H2:H65" ca="1" si="2">D2</f>
        <v>B.01</v>
      </c>
    </row>
    <row r="3" spans="1:8" x14ac:dyDescent="0.3">
      <c r="A3" s="51">
        <v>1</v>
      </c>
      <c r="B3" s="29">
        <f t="shared" si="0"/>
        <v>1</v>
      </c>
      <c r="C3" s="29">
        <f t="shared" si="1"/>
        <v>2</v>
      </c>
      <c r="D3" s="28" t="str">
        <f ca="1">IF($B3&gt;rounds,"",OFFSET(AllPairings!D$1,startRow-1+$A3,0))</f>
        <v>E.01</v>
      </c>
      <c r="E3" s="28" t="str">
        <f ca="1">IF($B3&gt;rounds,"",OFFSET(AllPairings!E$1,startRow-1+$A3,0))</f>
        <v>C.01</v>
      </c>
      <c r="F3" s="52" t="e">
        <f ca="1">VLOOKUP($C3,OFFSET(ResultsInput!$B$2,($B3-1)*gamesPerRound,0,gamesPerRound,6),5,FALSE)</f>
        <v>#N/A</v>
      </c>
      <c r="G3" s="52" t="e">
        <f ca="1">VLOOKUP($C3,OFFSET(ResultsInput!$B$2,($B3-1)*gamesPerRound,0,gamesPerRound,6),6,FALSE)</f>
        <v>#N/A</v>
      </c>
      <c r="H3" s="59" t="str">
        <f t="shared" ca="1" si="2"/>
        <v>E.01</v>
      </c>
    </row>
    <row r="4" spans="1:8" x14ac:dyDescent="0.3">
      <c r="A4" s="51">
        <v>2</v>
      </c>
      <c r="B4" s="29">
        <f t="shared" si="0"/>
        <v>1</v>
      </c>
      <c r="C4" s="29">
        <f t="shared" si="1"/>
        <v>3</v>
      </c>
      <c r="D4" s="28" t="str">
        <f ca="1">IF($B4&gt;rounds,"",OFFSET(AllPairings!D$1,startRow-1+$A4,0))</f>
        <v>D.01</v>
      </c>
      <c r="E4" s="28" t="str">
        <f ca="1">IF($B4&gt;rounds,"",OFFSET(AllPairings!E$1,startRow-1+$A4,0))</f>
        <v>A.01</v>
      </c>
      <c r="F4" s="52" t="e">
        <f ca="1">VLOOKUP($C4,OFFSET(ResultsInput!$B$2,($B4-1)*gamesPerRound,0,gamesPerRound,6),5,FALSE)</f>
        <v>#N/A</v>
      </c>
      <c r="G4" s="52" t="e">
        <f ca="1">VLOOKUP($C4,OFFSET(ResultsInput!$B$2,($B4-1)*gamesPerRound,0,gamesPerRound,6),6,FALSE)</f>
        <v>#N/A</v>
      </c>
      <c r="H4" s="59" t="str">
        <f t="shared" ca="1" si="2"/>
        <v>D.01</v>
      </c>
    </row>
    <row r="5" spans="1:8" x14ac:dyDescent="0.3">
      <c r="A5" s="51">
        <v>3</v>
      </c>
      <c r="B5" s="29">
        <f t="shared" si="0"/>
        <v>1</v>
      </c>
      <c r="C5" s="29">
        <f t="shared" si="1"/>
        <v>4</v>
      </c>
      <c r="D5" s="28" t="str">
        <f ca="1">IF($B5&gt;rounds,"",OFFSET(AllPairings!D$1,startRow-1+$A5,0))</f>
        <v>E.02</v>
      </c>
      <c r="E5" s="28" t="str">
        <f ca="1">IF($B5&gt;rounds,"",OFFSET(AllPairings!E$1,startRow-1+$A5,0))</f>
        <v>A.02</v>
      </c>
      <c r="F5" s="52" t="e">
        <f ca="1">VLOOKUP($C5,OFFSET(ResultsInput!$B$2,($B5-1)*gamesPerRound,0,gamesPerRound,6),5,FALSE)</f>
        <v>#N/A</v>
      </c>
      <c r="G5" s="52" t="e">
        <f ca="1">VLOOKUP($C5,OFFSET(ResultsInput!$B$2,($B5-1)*gamesPerRound,0,gamesPerRound,6),6,FALSE)</f>
        <v>#N/A</v>
      </c>
      <c r="H5" s="59" t="str">
        <f t="shared" ca="1" si="2"/>
        <v>E.02</v>
      </c>
    </row>
    <row r="6" spans="1:8" x14ac:dyDescent="0.3">
      <c r="A6" s="51">
        <v>4</v>
      </c>
      <c r="B6" s="29">
        <f t="shared" si="0"/>
        <v>1</v>
      </c>
      <c r="C6" s="29">
        <f t="shared" si="1"/>
        <v>5</v>
      </c>
      <c r="D6" s="28" t="str">
        <f ca="1">IF($B6&gt;rounds,"",OFFSET(AllPairings!D$1,startRow-1+$A6,0))</f>
        <v>F.02</v>
      </c>
      <c r="E6" s="28" t="str">
        <f ca="1">IF($B6&gt;rounds,"",OFFSET(AllPairings!E$1,startRow-1+$A6,0))</f>
        <v>C.02</v>
      </c>
      <c r="F6" s="52" t="e">
        <f ca="1">VLOOKUP($C6,OFFSET(ResultsInput!$B$2,($B6-1)*gamesPerRound,0,gamesPerRound,6),5,FALSE)</f>
        <v>#N/A</v>
      </c>
      <c r="G6" s="52" t="e">
        <f ca="1">VLOOKUP($C6,OFFSET(ResultsInput!$B$2,($B6-1)*gamesPerRound,0,gamesPerRound,6),6,FALSE)</f>
        <v>#N/A</v>
      </c>
      <c r="H6" s="59" t="str">
        <f t="shared" ca="1" si="2"/>
        <v>F.02</v>
      </c>
    </row>
    <row r="7" spans="1:8" x14ac:dyDescent="0.3">
      <c r="A7" s="51">
        <v>5</v>
      </c>
      <c r="B7" s="29">
        <f t="shared" si="0"/>
        <v>1</v>
      </c>
      <c r="C7" s="29">
        <f t="shared" si="1"/>
        <v>6</v>
      </c>
      <c r="D7" s="28" t="str">
        <f ca="1">IF($B7&gt;rounds,"",OFFSET(AllPairings!D$1,startRow-1+$A7,0))</f>
        <v>B.02</v>
      </c>
      <c r="E7" s="28" t="str">
        <f ca="1">IF($B7&gt;rounds,"",OFFSET(AllPairings!E$1,startRow-1+$A7,0))</f>
        <v>D.02</v>
      </c>
      <c r="F7" s="52" t="e">
        <f ca="1">VLOOKUP($C7,OFFSET(ResultsInput!$B$2,($B7-1)*gamesPerRound,0,gamesPerRound,6),5,FALSE)</f>
        <v>#N/A</v>
      </c>
      <c r="G7" s="52" t="e">
        <f ca="1">VLOOKUP($C7,OFFSET(ResultsInput!$B$2,($B7-1)*gamesPerRound,0,gamesPerRound,6),6,FALSE)</f>
        <v>#N/A</v>
      </c>
      <c r="H7" s="59" t="str">
        <f t="shared" ca="1" si="2"/>
        <v>B.02</v>
      </c>
    </row>
    <row r="8" spans="1:8" x14ac:dyDescent="0.3">
      <c r="A8" s="51">
        <v>6</v>
      </c>
      <c r="B8" s="29">
        <f t="shared" si="0"/>
        <v>1</v>
      </c>
      <c r="C8" s="29">
        <f t="shared" si="1"/>
        <v>7</v>
      </c>
      <c r="D8" s="28" t="str">
        <f ca="1">IF($B8&gt;rounds,"",OFFSET(AllPairings!D$1,startRow-1+$A8,0))</f>
        <v>D.03</v>
      </c>
      <c r="E8" s="28" t="str">
        <f ca="1">IF($B8&gt;rounds,"",OFFSET(AllPairings!E$1,startRow-1+$A8,0))</f>
        <v>A.03</v>
      </c>
      <c r="F8" s="52" t="e">
        <f ca="1">VLOOKUP($C8,OFFSET(ResultsInput!$B$2,($B8-1)*gamesPerRound,0,gamesPerRound,6),5,FALSE)</f>
        <v>#N/A</v>
      </c>
      <c r="G8" s="52" t="e">
        <f ca="1">VLOOKUP($C8,OFFSET(ResultsInput!$B$2,($B8-1)*gamesPerRound,0,gamesPerRound,6),6,FALSE)</f>
        <v>#N/A</v>
      </c>
      <c r="H8" s="59" t="str">
        <f t="shared" ca="1" si="2"/>
        <v>D.03</v>
      </c>
    </row>
    <row r="9" spans="1:8" x14ac:dyDescent="0.3">
      <c r="A9" s="51">
        <v>7</v>
      </c>
      <c r="B9" s="29">
        <f t="shared" si="0"/>
        <v>1</v>
      </c>
      <c r="C9" s="29">
        <f t="shared" si="1"/>
        <v>8</v>
      </c>
      <c r="D9" s="28" t="str">
        <f ca="1">IF($B9&gt;rounds,"",OFFSET(AllPairings!D$1,startRow-1+$A9,0))</f>
        <v>C.03</v>
      </c>
      <c r="E9" s="28" t="str">
        <f ca="1">IF($B9&gt;rounds,"",OFFSET(AllPairings!E$1,startRow-1+$A9,0))</f>
        <v>E.03</v>
      </c>
      <c r="F9" s="52" t="e">
        <f ca="1">VLOOKUP($C9,OFFSET(ResultsInput!$B$2,($B9-1)*gamesPerRound,0,gamesPerRound,6),5,FALSE)</f>
        <v>#N/A</v>
      </c>
      <c r="G9" s="52" t="e">
        <f ca="1">VLOOKUP($C9,OFFSET(ResultsInput!$B$2,($B9-1)*gamesPerRound,0,gamesPerRound,6),6,FALSE)</f>
        <v>#N/A</v>
      </c>
      <c r="H9" s="59" t="str">
        <f t="shared" ca="1" si="2"/>
        <v>C.03</v>
      </c>
    </row>
    <row r="10" spans="1:8" x14ac:dyDescent="0.3">
      <c r="A10" s="51">
        <v>8</v>
      </c>
      <c r="B10" s="29">
        <f t="shared" si="0"/>
        <v>1</v>
      </c>
      <c r="C10" s="29">
        <f t="shared" si="1"/>
        <v>9</v>
      </c>
      <c r="D10" s="28" t="str">
        <f ca="1">IF($B10&gt;rounds,"",OFFSET(AllPairings!D$1,startRow-1+$A10,0))</f>
        <v>F.03</v>
      </c>
      <c r="E10" s="28" t="str">
        <f ca="1">IF($B10&gt;rounds,"",OFFSET(AllPairings!E$1,startRow-1+$A10,0))</f>
        <v>B.03</v>
      </c>
      <c r="F10" s="52" t="e">
        <f ca="1">VLOOKUP($C10,OFFSET(ResultsInput!$B$2,($B10-1)*gamesPerRound,0,gamesPerRound,6),5,FALSE)</f>
        <v>#N/A</v>
      </c>
      <c r="G10" s="52" t="e">
        <f ca="1">VLOOKUP($C10,OFFSET(ResultsInput!$B$2,($B10-1)*gamesPerRound,0,gamesPerRound,6),6,FALSE)</f>
        <v>#N/A</v>
      </c>
      <c r="H10" s="59" t="str">
        <f t="shared" ca="1" si="2"/>
        <v>F.03</v>
      </c>
    </row>
    <row r="11" spans="1:8" x14ac:dyDescent="0.3">
      <c r="A11" s="51">
        <v>9</v>
      </c>
      <c r="B11" s="29">
        <f t="shared" si="0"/>
        <v>1</v>
      </c>
      <c r="C11" s="29">
        <f t="shared" si="1"/>
        <v>10</v>
      </c>
      <c r="D11" s="28" t="str">
        <f ca="1">IF($B11&gt;rounds,"",OFFSET(AllPairings!D$1,startRow-1+$A11,0))</f>
        <v>B.04</v>
      </c>
      <c r="E11" s="28" t="str">
        <f ca="1">IF($B11&gt;rounds,"",OFFSET(AllPairings!E$1,startRow-1+$A11,0))</f>
        <v>A.04</v>
      </c>
      <c r="F11" s="52" t="e">
        <f ca="1">VLOOKUP($C11,OFFSET(ResultsInput!$B$2,($B11-1)*gamesPerRound,0,gamesPerRound,6),5,FALSE)</f>
        <v>#N/A</v>
      </c>
      <c r="G11" s="52" t="e">
        <f ca="1">VLOOKUP($C11,OFFSET(ResultsInput!$B$2,($B11-1)*gamesPerRound,0,gamesPerRound,6),6,FALSE)</f>
        <v>#N/A</v>
      </c>
      <c r="H11" s="59" t="str">
        <f t="shared" ca="1" si="2"/>
        <v>B.04</v>
      </c>
    </row>
    <row r="12" spans="1:8" x14ac:dyDescent="0.3">
      <c r="A12" s="51">
        <v>10</v>
      </c>
      <c r="B12" s="29">
        <f t="shared" si="0"/>
        <v>1</v>
      </c>
      <c r="C12" s="29">
        <f t="shared" si="1"/>
        <v>11</v>
      </c>
      <c r="D12" s="28" t="str">
        <f ca="1">IF($B12&gt;rounds,"",OFFSET(AllPairings!D$1,startRow-1+$A12,0))</f>
        <v>F.04</v>
      </c>
      <c r="E12" s="28" t="str">
        <f ca="1">IF($B12&gt;rounds,"",OFFSET(AllPairings!E$1,startRow-1+$A12,0))</f>
        <v>E.04</v>
      </c>
      <c r="F12" s="52" t="e">
        <f ca="1">VLOOKUP($C12,OFFSET(ResultsInput!$B$2,($B12-1)*gamesPerRound,0,gamesPerRound,6),5,FALSE)</f>
        <v>#N/A</v>
      </c>
      <c r="G12" s="52" t="e">
        <f ca="1">VLOOKUP($C12,OFFSET(ResultsInput!$B$2,($B12-1)*gamesPerRound,0,gamesPerRound,6),6,FALSE)</f>
        <v>#N/A</v>
      </c>
      <c r="H12" s="59" t="str">
        <f t="shared" ca="1" si="2"/>
        <v>F.04</v>
      </c>
    </row>
    <row r="13" spans="1:8" x14ac:dyDescent="0.3">
      <c r="A13" s="51">
        <v>11</v>
      </c>
      <c r="B13" s="29">
        <f t="shared" si="0"/>
        <v>1</v>
      </c>
      <c r="C13" s="29">
        <f t="shared" si="1"/>
        <v>12</v>
      </c>
      <c r="D13" s="28" t="str">
        <f ca="1">IF($B13&gt;rounds,"",OFFSET(AllPairings!D$1,startRow-1+$A13,0))</f>
        <v>C.04</v>
      </c>
      <c r="E13" s="28" t="str">
        <f ca="1">IF($B13&gt;rounds,"",OFFSET(AllPairings!E$1,startRow-1+$A13,0))</f>
        <v>D.04</v>
      </c>
      <c r="F13" s="52" t="e">
        <f ca="1">VLOOKUP($C13,OFFSET(ResultsInput!$B$2,($B13-1)*gamesPerRound,0,gamesPerRound,6),5,FALSE)</f>
        <v>#N/A</v>
      </c>
      <c r="G13" s="52" t="e">
        <f ca="1">VLOOKUP($C13,OFFSET(ResultsInput!$B$2,($B13-1)*gamesPerRound,0,gamesPerRound,6),6,FALSE)</f>
        <v>#N/A</v>
      </c>
      <c r="H13" s="59" t="str">
        <f t="shared" ca="1" si="2"/>
        <v>C.04</v>
      </c>
    </row>
    <row r="14" spans="1:8" x14ac:dyDescent="0.3">
      <c r="A14" s="51">
        <v>12</v>
      </c>
      <c r="B14" s="29">
        <f t="shared" si="0"/>
        <v>1</v>
      </c>
      <c r="C14" s="29">
        <f t="shared" si="1"/>
        <v>13</v>
      </c>
      <c r="D14" s="28" t="str">
        <f ca="1">IF($B14&gt;rounds,"",OFFSET(AllPairings!D$1,startRow-1+$A14,0))</f>
        <v>A.05</v>
      </c>
      <c r="E14" s="28" t="str">
        <f ca="1">IF($B14&gt;rounds,"",OFFSET(AllPairings!E$1,startRow-1+$A14,0))</f>
        <v>B.05</v>
      </c>
      <c r="F14" s="52" t="e">
        <f ca="1">VLOOKUP($C14,OFFSET(ResultsInput!$B$2,($B14-1)*gamesPerRound,0,gamesPerRound,6),5,FALSE)</f>
        <v>#N/A</v>
      </c>
      <c r="G14" s="52" t="e">
        <f ca="1">VLOOKUP($C14,OFFSET(ResultsInput!$B$2,($B14-1)*gamesPerRound,0,gamesPerRound,6),6,FALSE)</f>
        <v>#N/A</v>
      </c>
      <c r="H14" s="59" t="str">
        <f t="shared" ca="1" si="2"/>
        <v>A.05</v>
      </c>
    </row>
    <row r="15" spans="1:8" x14ac:dyDescent="0.3">
      <c r="A15" s="51">
        <v>13</v>
      </c>
      <c r="B15" s="29">
        <f t="shared" si="0"/>
        <v>1</v>
      </c>
      <c r="C15" s="29">
        <f t="shared" si="1"/>
        <v>14</v>
      </c>
      <c r="D15" s="28" t="str">
        <f ca="1">IF($B15&gt;rounds,"",OFFSET(AllPairings!D$1,startRow-1+$A15,0))</f>
        <v>E.05</v>
      </c>
      <c r="E15" s="28" t="str">
        <f ca="1">IF($B15&gt;rounds,"",OFFSET(AllPairings!E$1,startRow-1+$A15,0))</f>
        <v>F.05</v>
      </c>
      <c r="F15" s="52" t="e">
        <f ca="1">VLOOKUP($C15,OFFSET(ResultsInput!$B$2,($B15-1)*gamesPerRound,0,gamesPerRound,6),5,FALSE)</f>
        <v>#N/A</v>
      </c>
      <c r="G15" s="52" t="e">
        <f ca="1">VLOOKUP($C15,OFFSET(ResultsInput!$B$2,($B15-1)*gamesPerRound,0,gamesPerRound,6),6,FALSE)</f>
        <v>#N/A</v>
      </c>
      <c r="H15" s="59" t="str">
        <f t="shared" ca="1" si="2"/>
        <v>E.05</v>
      </c>
    </row>
    <row r="16" spans="1:8" x14ac:dyDescent="0.3">
      <c r="A16" s="51">
        <v>14</v>
      </c>
      <c r="B16" s="29">
        <f t="shared" si="0"/>
        <v>1</v>
      </c>
      <c r="C16" s="29">
        <f t="shared" si="1"/>
        <v>15</v>
      </c>
      <c r="D16" s="28" t="str">
        <f ca="1">IF($B16&gt;rounds,"",OFFSET(AllPairings!D$1,startRow-1+$A16,0))</f>
        <v>C.05</v>
      </c>
      <c r="E16" s="28" t="str">
        <f ca="1">IF($B16&gt;rounds,"",OFFSET(AllPairings!E$1,startRow-1+$A16,0))</f>
        <v>D.05</v>
      </c>
      <c r="F16" s="52" t="e">
        <f ca="1">VLOOKUP($C16,OFFSET(ResultsInput!$B$2,($B16-1)*gamesPerRound,0,gamesPerRound,6),5,FALSE)</f>
        <v>#N/A</v>
      </c>
      <c r="G16" s="52" t="e">
        <f ca="1">VLOOKUP($C16,OFFSET(ResultsInput!$B$2,($B16-1)*gamesPerRound,0,gamesPerRound,6),6,FALSE)</f>
        <v>#N/A</v>
      </c>
      <c r="H16" s="59" t="str">
        <f t="shared" ca="1" si="2"/>
        <v>C.05</v>
      </c>
    </row>
    <row r="17" spans="1:8" x14ac:dyDescent="0.3">
      <c r="A17" s="51">
        <v>15</v>
      </c>
      <c r="B17" s="29">
        <f t="shared" si="0"/>
        <v>1</v>
      </c>
      <c r="C17" s="29">
        <f t="shared" si="1"/>
        <v>16</v>
      </c>
      <c r="D17" s="28" t="str">
        <f ca="1">IF($B17&gt;rounds,"",OFFSET(AllPairings!D$1,startRow-1+$A17,0))</f>
        <v>E.06</v>
      </c>
      <c r="E17" s="28" t="str">
        <f ca="1">IF($B17&gt;rounds,"",OFFSET(AllPairings!E$1,startRow-1+$A17,0))</f>
        <v>F.06</v>
      </c>
      <c r="F17" s="52" t="e">
        <f ca="1">VLOOKUP($C17,OFFSET(ResultsInput!$B$2,($B17-1)*gamesPerRound,0,gamesPerRound,6),5,FALSE)</f>
        <v>#N/A</v>
      </c>
      <c r="G17" s="52" t="e">
        <f ca="1">VLOOKUP($C17,OFFSET(ResultsInput!$B$2,($B17-1)*gamesPerRound,0,gamesPerRound,6),6,FALSE)</f>
        <v>#N/A</v>
      </c>
      <c r="H17" s="59" t="str">
        <f t="shared" ca="1" si="2"/>
        <v>E.06</v>
      </c>
    </row>
    <row r="18" spans="1:8" x14ac:dyDescent="0.3">
      <c r="A18" s="51">
        <v>16</v>
      </c>
      <c r="B18" s="29">
        <f t="shared" si="0"/>
        <v>1</v>
      </c>
      <c r="C18" s="29">
        <f t="shared" si="1"/>
        <v>17</v>
      </c>
      <c r="D18" s="28" t="str">
        <f ca="1">IF($B18&gt;rounds,"",OFFSET(AllPairings!D$1,startRow-1+$A18,0))</f>
        <v>A.06</v>
      </c>
      <c r="E18" s="28" t="str">
        <f ca="1">IF($B18&gt;rounds,"",OFFSET(AllPairings!E$1,startRow-1+$A18,0))</f>
        <v>C.06</v>
      </c>
      <c r="F18" s="52" t="e">
        <f ca="1">VLOOKUP($C18,OFFSET(ResultsInput!$B$2,($B18-1)*gamesPerRound,0,gamesPerRound,6),5,FALSE)</f>
        <v>#N/A</v>
      </c>
      <c r="G18" s="52" t="e">
        <f ca="1">VLOOKUP($C18,OFFSET(ResultsInput!$B$2,($B18-1)*gamesPerRound,0,gamesPerRound,6),6,FALSE)</f>
        <v>#N/A</v>
      </c>
      <c r="H18" s="59" t="str">
        <f t="shared" ca="1" si="2"/>
        <v>A.06</v>
      </c>
    </row>
    <row r="19" spans="1:8" x14ac:dyDescent="0.3">
      <c r="A19" s="51">
        <v>17</v>
      </c>
      <c r="B19" s="29">
        <f t="shared" si="0"/>
        <v>1</v>
      </c>
      <c r="C19" s="29">
        <f t="shared" si="1"/>
        <v>18</v>
      </c>
      <c r="D19" s="28" t="str">
        <f ca="1">IF($B19&gt;rounds,"",OFFSET(AllPairings!D$1,startRow-1+$A19,0))</f>
        <v>B.06</v>
      </c>
      <c r="E19" s="28" t="str">
        <f ca="1">IF($B19&gt;rounds,"",OFFSET(AllPairings!E$1,startRow-1+$A19,0))</f>
        <v>D.06</v>
      </c>
      <c r="F19" s="52" t="e">
        <f ca="1">VLOOKUP($C19,OFFSET(ResultsInput!$B$2,($B19-1)*gamesPerRound,0,gamesPerRound,6),5,FALSE)</f>
        <v>#N/A</v>
      </c>
      <c r="G19" s="52" t="e">
        <f ca="1">VLOOKUP($C19,OFFSET(ResultsInput!$B$2,($B19-1)*gamesPerRound,0,gamesPerRound,6),6,FALSE)</f>
        <v>#N/A</v>
      </c>
      <c r="H19" s="59" t="str">
        <f t="shared" ca="1" si="2"/>
        <v>B.06</v>
      </c>
    </row>
    <row r="20" spans="1:8" x14ac:dyDescent="0.3">
      <c r="A20" s="51">
        <v>18</v>
      </c>
      <c r="B20" s="29">
        <f t="shared" si="0"/>
        <v>2</v>
      </c>
      <c r="C20" s="29">
        <f t="shared" si="1"/>
        <v>1</v>
      </c>
      <c r="D20" s="28" t="str">
        <f ca="1">IF($B20&gt;rounds,"",OFFSET(AllPairings!D$1,startRow-1+$A20,0))</f>
        <v>C.01</v>
      </c>
      <c r="E20" s="28" t="str">
        <f ca="1">IF($B20&gt;rounds,"",OFFSET(AllPairings!E$1,startRow-1+$A20,0))</f>
        <v>B.01</v>
      </c>
      <c r="F20" s="52" t="e">
        <f ca="1">VLOOKUP($C20,OFFSET(ResultsInput!$B$2,($B20-1)*gamesPerRound,0,gamesPerRound,6),5,FALSE)</f>
        <v>#N/A</v>
      </c>
      <c r="G20" s="52" t="e">
        <f ca="1">VLOOKUP($C20,OFFSET(ResultsInput!$B$2,($B20-1)*gamesPerRound,0,gamesPerRound,6),6,FALSE)</f>
        <v>#N/A</v>
      </c>
      <c r="H20" s="59" t="str">
        <f t="shared" ca="1" si="2"/>
        <v>C.01</v>
      </c>
    </row>
    <row r="21" spans="1:8" x14ac:dyDescent="0.3">
      <c r="A21" s="51">
        <v>19</v>
      </c>
      <c r="B21" s="29">
        <f t="shared" si="0"/>
        <v>2</v>
      </c>
      <c r="C21" s="29">
        <f t="shared" si="1"/>
        <v>2</v>
      </c>
      <c r="D21" s="28" t="str">
        <f ca="1">IF($B21&gt;rounds,"",OFFSET(AllPairings!D$1,startRow-1+$A21,0))</f>
        <v>F.01</v>
      </c>
      <c r="E21" s="28" t="str">
        <f ca="1">IF($B21&gt;rounds,"",OFFSET(AllPairings!E$1,startRow-1+$A21,0))</f>
        <v>D.01</v>
      </c>
      <c r="F21" s="52" t="e">
        <f ca="1">VLOOKUP($C21,OFFSET(ResultsInput!$B$2,($B21-1)*gamesPerRound,0,gamesPerRound,6),5,FALSE)</f>
        <v>#N/A</v>
      </c>
      <c r="G21" s="52" t="e">
        <f ca="1">VLOOKUP($C21,OFFSET(ResultsInput!$B$2,($B21-1)*gamesPerRound,0,gamesPerRound,6),6,FALSE)</f>
        <v>#N/A</v>
      </c>
      <c r="H21" s="59" t="str">
        <f t="shared" ca="1" si="2"/>
        <v>F.01</v>
      </c>
    </row>
    <row r="22" spans="1:8" x14ac:dyDescent="0.3">
      <c r="A22" s="51">
        <v>20</v>
      </c>
      <c r="B22" s="29">
        <f t="shared" si="0"/>
        <v>2</v>
      </c>
      <c r="C22" s="29">
        <f t="shared" si="1"/>
        <v>3</v>
      </c>
      <c r="D22" s="28" t="str">
        <f ca="1">IF($B22&gt;rounds,"",OFFSET(AllPairings!D$1,startRow-1+$A22,0))</f>
        <v>A.01</v>
      </c>
      <c r="E22" s="28" t="str">
        <f ca="1">IF($B22&gt;rounds,"",OFFSET(AllPairings!E$1,startRow-1+$A22,0))</f>
        <v>E.01</v>
      </c>
      <c r="F22" s="52" t="e">
        <f ca="1">VLOOKUP($C22,OFFSET(ResultsInput!$B$2,($B22-1)*gamesPerRound,0,gamesPerRound,6),5,FALSE)</f>
        <v>#N/A</v>
      </c>
      <c r="G22" s="52" t="e">
        <f ca="1">VLOOKUP($C22,OFFSET(ResultsInput!$B$2,($B22-1)*gamesPerRound,0,gamesPerRound,6),6,FALSE)</f>
        <v>#N/A</v>
      </c>
      <c r="H22" s="59" t="str">
        <f t="shared" ca="1" si="2"/>
        <v>A.01</v>
      </c>
    </row>
    <row r="23" spans="1:8" x14ac:dyDescent="0.3">
      <c r="A23" s="51">
        <v>21</v>
      </c>
      <c r="B23" s="29">
        <f t="shared" si="0"/>
        <v>2</v>
      </c>
      <c r="C23" s="29">
        <f t="shared" si="1"/>
        <v>4</v>
      </c>
      <c r="D23" s="28" t="str">
        <f ca="1">IF($B23&gt;rounds,"",OFFSET(AllPairings!D$1,startRow-1+$A23,0))</f>
        <v>A.02</v>
      </c>
      <c r="E23" s="28" t="str">
        <f ca="1">IF($B23&gt;rounds,"",OFFSET(AllPairings!E$1,startRow-1+$A23,0))</f>
        <v>C.02</v>
      </c>
      <c r="F23" s="52" t="e">
        <f ca="1">VLOOKUP($C23,OFFSET(ResultsInput!$B$2,($B23-1)*gamesPerRound,0,gamesPerRound,6),5,FALSE)</f>
        <v>#N/A</v>
      </c>
      <c r="G23" s="52" t="e">
        <f ca="1">VLOOKUP($C23,OFFSET(ResultsInput!$B$2,($B23-1)*gamesPerRound,0,gamesPerRound,6),6,FALSE)</f>
        <v>#N/A</v>
      </c>
      <c r="H23" s="59" t="str">
        <f t="shared" ca="1" si="2"/>
        <v>A.02</v>
      </c>
    </row>
    <row r="24" spans="1:8" x14ac:dyDescent="0.3">
      <c r="A24" s="51">
        <v>22</v>
      </c>
      <c r="B24" s="29">
        <f t="shared" si="0"/>
        <v>2</v>
      </c>
      <c r="C24" s="29">
        <f t="shared" si="1"/>
        <v>5</v>
      </c>
      <c r="D24" s="28" t="str">
        <f ca="1">IF($B24&gt;rounds,"",OFFSET(AllPairings!D$1,startRow-1+$A24,0))</f>
        <v>E.02</v>
      </c>
      <c r="E24" s="28" t="str">
        <f ca="1">IF($B24&gt;rounds,"",OFFSET(AllPairings!E$1,startRow-1+$A24,0))</f>
        <v>B.02</v>
      </c>
      <c r="F24" s="52" t="e">
        <f ca="1">VLOOKUP($C24,OFFSET(ResultsInput!$B$2,($B24-1)*gamesPerRound,0,gamesPerRound,6),5,FALSE)</f>
        <v>#N/A</v>
      </c>
      <c r="G24" s="52" t="e">
        <f ca="1">VLOOKUP($C24,OFFSET(ResultsInput!$B$2,($B24-1)*gamesPerRound,0,gamesPerRound,6),6,FALSE)</f>
        <v>#N/A</v>
      </c>
      <c r="H24" s="59" t="str">
        <f t="shared" ca="1" si="2"/>
        <v>E.02</v>
      </c>
    </row>
    <row r="25" spans="1:8" x14ac:dyDescent="0.3">
      <c r="A25" s="51">
        <v>23</v>
      </c>
      <c r="B25" s="29">
        <f t="shared" si="0"/>
        <v>2</v>
      </c>
      <c r="C25" s="29">
        <f t="shared" si="1"/>
        <v>6</v>
      </c>
      <c r="D25" s="28" t="str">
        <f ca="1">IF($B25&gt;rounds,"",OFFSET(AllPairings!D$1,startRow-1+$A25,0))</f>
        <v>D.02</v>
      </c>
      <c r="E25" s="28" t="str">
        <f ca="1">IF($B25&gt;rounds,"",OFFSET(AllPairings!E$1,startRow-1+$A25,0))</f>
        <v>F.02</v>
      </c>
      <c r="F25" s="52" t="e">
        <f ca="1">VLOOKUP($C25,OFFSET(ResultsInput!$B$2,($B25-1)*gamesPerRound,0,gamesPerRound,6),5,FALSE)</f>
        <v>#N/A</v>
      </c>
      <c r="G25" s="52" t="e">
        <f ca="1">VLOOKUP($C25,OFFSET(ResultsInput!$B$2,($B25-1)*gamesPerRound,0,gamesPerRound,6),6,FALSE)</f>
        <v>#N/A</v>
      </c>
      <c r="H25" s="59" t="str">
        <f t="shared" ca="1" si="2"/>
        <v>D.02</v>
      </c>
    </row>
    <row r="26" spans="1:8" x14ac:dyDescent="0.3">
      <c r="A26" s="51">
        <v>24</v>
      </c>
      <c r="B26" s="29">
        <f t="shared" si="0"/>
        <v>2</v>
      </c>
      <c r="C26" s="29">
        <f t="shared" si="1"/>
        <v>7</v>
      </c>
      <c r="D26" s="28" t="str">
        <f ca="1">IF($B26&gt;rounds,"",OFFSET(AllPairings!D$1,startRow-1+$A26,0))</f>
        <v>A.03</v>
      </c>
      <c r="E26" s="28" t="str">
        <f ca="1">IF($B26&gt;rounds,"",OFFSET(AllPairings!E$1,startRow-1+$A26,0))</f>
        <v>F.03</v>
      </c>
      <c r="F26" s="52" t="e">
        <f ca="1">VLOOKUP($C26,OFFSET(ResultsInput!$B$2,($B26-1)*gamesPerRound,0,gamesPerRound,6),5,FALSE)</f>
        <v>#N/A</v>
      </c>
      <c r="G26" s="52" t="e">
        <f ca="1">VLOOKUP($C26,OFFSET(ResultsInput!$B$2,($B26-1)*gamesPerRound,0,gamesPerRound,6),6,FALSE)</f>
        <v>#N/A</v>
      </c>
      <c r="H26" s="59" t="str">
        <f t="shared" ca="1" si="2"/>
        <v>A.03</v>
      </c>
    </row>
    <row r="27" spans="1:8" x14ac:dyDescent="0.3">
      <c r="A27" s="51">
        <v>25</v>
      </c>
      <c r="B27" s="29">
        <f t="shared" si="0"/>
        <v>2</v>
      </c>
      <c r="C27" s="29">
        <f t="shared" si="1"/>
        <v>8</v>
      </c>
      <c r="D27" s="28" t="str">
        <f ca="1">IF($B27&gt;rounds,"",OFFSET(AllPairings!D$1,startRow-1+$A27,0))</f>
        <v>E.03</v>
      </c>
      <c r="E27" s="28" t="str">
        <f ca="1">IF($B27&gt;rounds,"",OFFSET(AllPairings!E$1,startRow-1+$A27,0))</f>
        <v>B.03</v>
      </c>
      <c r="F27" s="52" t="e">
        <f ca="1">VLOOKUP($C27,OFFSET(ResultsInput!$B$2,($B27-1)*gamesPerRound,0,gamesPerRound,6),5,FALSE)</f>
        <v>#N/A</v>
      </c>
      <c r="G27" s="52" t="e">
        <f ca="1">VLOOKUP($C27,OFFSET(ResultsInput!$B$2,($B27-1)*gamesPerRound,0,gamesPerRound,6),6,FALSE)</f>
        <v>#N/A</v>
      </c>
      <c r="H27" s="59" t="str">
        <f t="shared" ca="1" si="2"/>
        <v>E.03</v>
      </c>
    </row>
    <row r="28" spans="1:8" x14ac:dyDescent="0.3">
      <c r="A28" s="51">
        <v>26</v>
      </c>
      <c r="B28" s="29">
        <f t="shared" si="0"/>
        <v>2</v>
      </c>
      <c r="C28" s="29">
        <f t="shared" si="1"/>
        <v>9</v>
      </c>
      <c r="D28" s="28" t="str">
        <f ca="1">IF($B28&gt;rounds,"",OFFSET(AllPairings!D$1,startRow-1+$A28,0))</f>
        <v>C.03</v>
      </c>
      <c r="E28" s="28" t="str">
        <f ca="1">IF($B28&gt;rounds,"",OFFSET(AllPairings!E$1,startRow-1+$A28,0))</f>
        <v>D.03</v>
      </c>
      <c r="F28" s="52" t="e">
        <f ca="1">VLOOKUP($C28,OFFSET(ResultsInput!$B$2,($B28-1)*gamesPerRound,0,gamesPerRound,6),5,FALSE)</f>
        <v>#N/A</v>
      </c>
      <c r="G28" s="52" t="e">
        <f ca="1">VLOOKUP($C28,OFFSET(ResultsInput!$B$2,($B28-1)*gamesPerRound,0,gamesPerRound,6),6,FALSE)</f>
        <v>#N/A</v>
      </c>
      <c r="H28" s="59" t="str">
        <f t="shared" ca="1" si="2"/>
        <v>C.03</v>
      </c>
    </row>
    <row r="29" spans="1:8" x14ac:dyDescent="0.3">
      <c r="A29" s="51">
        <v>27</v>
      </c>
      <c r="B29" s="29">
        <f t="shared" si="0"/>
        <v>2</v>
      </c>
      <c r="C29" s="29">
        <f t="shared" si="1"/>
        <v>10</v>
      </c>
      <c r="D29" s="28" t="str">
        <f ca="1">IF($B29&gt;rounds,"",OFFSET(AllPairings!D$1,startRow-1+$A29,0))</f>
        <v>B.04</v>
      </c>
      <c r="E29" s="28" t="str">
        <f ca="1">IF($B29&gt;rounds,"",OFFSET(AllPairings!E$1,startRow-1+$A29,0))</f>
        <v>F.04</v>
      </c>
      <c r="F29" s="52" t="e">
        <f ca="1">VLOOKUP($C29,OFFSET(ResultsInput!$B$2,($B29-1)*gamesPerRound,0,gamesPerRound,6),5,FALSE)</f>
        <v>#N/A</v>
      </c>
      <c r="G29" s="52" t="e">
        <f ca="1">VLOOKUP($C29,OFFSET(ResultsInput!$B$2,($B29-1)*gamesPerRound,0,gamesPerRound,6),6,FALSE)</f>
        <v>#N/A</v>
      </c>
      <c r="H29" s="59" t="str">
        <f t="shared" ca="1" si="2"/>
        <v>B.04</v>
      </c>
    </row>
    <row r="30" spans="1:8" x14ac:dyDescent="0.3">
      <c r="A30" s="51">
        <v>28</v>
      </c>
      <c r="B30" s="29">
        <f t="shared" si="0"/>
        <v>2</v>
      </c>
      <c r="C30" s="29">
        <f t="shared" si="1"/>
        <v>11</v>
      </c>
      <c r="D30" s="28" t="str">
        <f ca="1">IF($B30&gt;rounds,"",OFFSET(AllPairings!D$1,startRow-1+$A30,0))</f>
        <v>C.04</v>
      </c>
      <c r="E30" s="28" t="str">
        <f ca="1">IF($B30&gt;rounds,"",OFFSET(AllPairings!E$1,startRow-1+$A30,0))</f>
        <v>E.04</v>
      </c>
      <c r="F30" s="52" t="e">
        <f ca="1">VLOOKUP($C30,OFFSET(ResultsInput!$B$2,($B30-1)*gamesPerRound,0,gamesPerRound,6),5,FALSE)</f>
        <v>#N/A</v>
      </c>
      <c r="G30" s="52" t="e">
        <f ca="1">VLOOKUP($C30,OFFSET(ResultsInput!$B$2,($B30-1)*gamesPerRound,0,gamesPerRound,6),6,FALSE)</f>
        <v>#N/A</v>
      </c>
      <c r="H30" s="59" t="str">
        <f t="shared" ca="1" si="2"/>
        <v>C.04</v>
      </c>
    </row>
    <row r="31" spans="1:8" x14ac:dyDescent="0.3">
      <c r="A31" s="51">
        <v>29</v>
      </c>
      <c r="B31" s="29">
        <f t="shared" si="0"/>
        <v>2</v>
      </c>
      <c r="C31" s="29">
        <f t="shared" si="1"/>
        <v>12</v>
      </c>
      <c r="D31" s="28" t="str">
        <f ca="1">IF($B31&gt;rounds,"",OFFSET(AllPairings!D$1,startRow-1+$A31,0))</f>
        <v>A.04</v>
      </c>
      <c r="E31" s="28" t="str">
        <f ca="1">IF($B31&gt;rounds,"",OFFSET(AllPairings!E$1,startRow-1+$A31,0))</f>
        <v>D.04</v>
      </c>
      <c r="F31" s="52" t="e">
        <f ca="1">VLOOKUP($C31,OFFSET(ResultsInput!$B$2,($B31-1)*gamesPerRound,0,gamesPerRound,6),5,FALSE)</f>
        <v>#N/A</v>
      </c>
      <c r="G31" s="52" t="e">
        <f ca="1">VLOOKUP($C31,OFFSET(ResultsInput!$B$2,($B31-1)*gamesPerRound,0,gamesPerRound,6),6,FALSE)</f>
        <v>#N/A</v>
      </c>
      <c r="H31" s="59" t="str">
        <f t="shared" ca="1" si="2"/>
        <v>A.04</v>
      </c>
    </row>
    <row r="32" spans="1:8" x14ac:dyDescent="0.3">
      <c r="A32" s="51">
        <v>30</v>
      </c>
      <c r="B32" s="29">
        <f t="shared" si="0"/>
        <v>2</v>
      </c>
      <c r="C32" s="29">
        <f t="shared" si="1"/>
        <v>13</v>
      </c>
      <c r="D32" s="28" t="str">
        <f ca="1">IF($B32&gt;rounds,"",OFFSET(AllPairings!D$1,startRow-1+$A32,0))</f>
        <v>D.05</v>
      </c>
      <c r="E32" s="28" t="str">
        <f ca="1">IF($B32&gt;rounds,"",OFFSET(AllPairings!E$1,startRow-1+$A32,0))</f>
        <v>F.05</v>
      </c>
      <c r="F32" s="52" t="e">
        <f ca="1">VLOOKUP($C32,OFFSET(ResultsInput!$B$2,($B32-1)*gamesPerRound,0,gamesPerRound,6),5,FALSE)</f>
        <v>#N/A</v>
      </c>
      <c r="G32" s="52" t="e">
        <f ca="1">VLOOKUP($C32,OFFSET(ResultsInput!$B$2,($B32-1)*gamesPerRound,0,gamesPerRound,6),6,FALSE)</f>
        <v>#N/A</v>
      </c>
      <c r="H32" s="59" t="str">
        <f t="shared" ca="1" si="2"/>
        <v>D.05</v>
      </c>
    </row>
    <row r="33" spans="1:8" x14ac:dyDescent="0.3">
      <c r="A33" s="51">
        <v>31</v>
      </c>
      <c r="B33" s="29">
        <f t="shared" si="0"/>
        <v>2</v>
      </c>
      <c r="C33" s="29">
        <f t="shared" si="1"/>
        <v>14</v>
      </c>
      <c r="D33" s="28" t="str">
        <f ca="1">IF($B33&gt;rounds,"",OFFSET(AllPairings!D$1,startRow-1+$A33,0))</f>
        <v>A.05</v>
      </c>
      <c r="E33" s="28" t="str">
        <f ca="1">IF($B33&gt;rounds,"",OFFSET(AllPairings!E$1,startRow-1+$A33,0))</f>
        <v>E.05</v>
      </c>
      <c r="F33" s="52" t="e">
        <f ca="1">VLOOKUP($C33,OFFSET(ResultsInput!$B$2,($B33-1)*gamesPerRound,0,gamesPerRound,6),5,FALSE)</f>
        <v>#N/A</v>
      </c>
      <c r="G33" s="52" t="e">
        <f ca="1">VLOOKUP($C33,OFFSET(ResultsInput!$B$2,($B33-1)*gamesPerRound,0,gamesPerRound,6),6,FALSE)</f>
        <v>#N/A</v>
      </c>
      <c r="H33" s="59" t="str">
        <f t="shared" ca="1" si="2"/>
        <v>A.05</v>
      </c>
    </row>
    <row r="34" spans="1:8" x14ac:dyDescent="0.3">
      <c r="A34" s="51">
        <v>32</v>
      </c>
      <c r="B34" s="29">
        <f t="shared" si="0"/>
        <v>2</v>
      </c>
      <c r="C34" s="29">
        <f t="shared" si="1"/>
        <v>15</v>
      </c>
      <c r="D34" s="28" t="str">
        <f ca="1">IF($B34&gt;rounds,"",OFFSET(AllPairings!D$1,startRow-1+$A34,0))</f>
        <v>C.05</v>
      </c>
      <c r="E34" s="28" t="str">
        <f ca="1">IF($B34&gt;rounds,"",OFFSET(AllPairings!E$1,startRow-1+$A34,0))</f>
        <v>B.05</v>
      </c>
      <c r="F34" s="52" t="e">
        <f ca="1">VLOOKUP($C34,OFFSET(ResultsInput!$B$2,($B34-1)*gamesPerRound,0,gamesPerRound,6),5,FALSE)</f>
        <v>#N/A</v>
      </c>
      <c r="G34" s="52" t="e">
        <f ca="1">VLOOKUP($C34,OFFSET(ResultsInput!$B$2,($B34-1)*gamesPerRound,0,gamesPerRound,6),6,FALSE)</f>
        <v>#N/A</v>
      </c>
      <c r="H34" s="59" t="str">
        <f t="shared" ca="1" si="2"/>
        <v>C.05</v>
      </c>
    </row>
    <row r="35" spans="1:8" x14ac:dyDescent="0.3">
      <c r="A35" s="51">
        <v>33</v>
      </c>
      <c r="B35" s="29">
        <f t="shared" si="0"/>
        <v>2</v>
      </c>
      <c r="C35" s="29">
        <f t="shared" si="1"/>
        <v>16</v>
      </c>
      <c r="D35" s="28" t="str">
        <f ca="1">IF($B35&gt;rounds,"",OFFSET(AllPairings!D$1,startRow-1+$A35,0))</f>
        <v>E.06</v>
      </c>
      <c r="E35" s="28" t="str">
        <f ca="1">IF($B35&gt;rounds,"",OFFSET(AllPairings!E$1,startRow-1+$A35,0))</f>
        <v>A.06</v>
      </c>
      <c r="F35" s="52" t="e">
        <f ca="1">VLOOKUP($C35,OFFSET(ResultsInput!$B$2,($B35-1)*gamesPerRound,0,gamesPerRound,6),5,FALSE)</f>
        <v>#N/A</v>
      </c>
      <c r="G35" s="52" t="e">
        <f ca="1">VLOOKUP($C35,OFFSET(ResultsInput!$B$2,($B35-1)*gamesPerRound,0,gamesPerRound,6),6,FALSE)</f>
        <v>#N/A</v>
      </c>
      <c r="H35" s="59" t="str">
        <f t="shared" ca="1" si="2"/>
        <v>E.06</v>
      </c>
    </row>
    <row r="36" spans="1:8" x14ac:dyDescent="0.3">
      <c r="A36" s="51">
        <v>34</v>
      </c>
      <c r="B36" s="29">
        <f t="shared" si="0"/>
        <v>2</v>
      </c>
      <c r="C36" s="29">
        <f t="shared" si="1"/>
        <v>17</v>
      </c>
      <c r="D36" s="28" t="str">
        <f ca="1">IF($B36&gt;rounds,"",OFFSET(AllPairings!D$1,startRow-1+$A36,0))</f>
        <v>D.06</v>
      </c>
      <c r="E36" s="28" t="str">
        <f ca="1">IF($B36&gt;rounds,"",OFFSET(AllPairings!E$1,startRow-1+$A36,0))</f>
        <v>C.06</v>
      </c>
      <c r="F36" s="52" t="e">
        <f ca="1">VLOOKUP($C36,OFFSET(ResultsInput!$B$2,($B36-1)*gamesPerRound,0,gamesPerRound,6),5,FALSE)</f>
        <v>#N/A</v>
      </c>
      <c r="G36" s="52" t="e">
        <f ca="1">VLOOKUP($C36,OFFSET(ResultsInput!$B$2,($B36-1)*gamesPerRound,0,gamesPerRound,6),6,FALSE)</f>
        <v>#N/A</v>
      </c>
      <c r="H36" s="59" t="str">
        <f t="shared" ca="1" si="2"/>
        <v>D.06</v>
      </c>
    </row>
    <row r="37" spans="1:8" x14ac:dyDescent="0.3">
      <c r="A37" s="51">
        <v>35</v>
      </c>
      <c r="B37" s="29">
        <f t="shared" si="0"/>
        <v>2</v>
      </c>
      <c r="C37" s="29">
        <f t="shared" si="1"/>
        <v>18</v>
      </c>
      <c r="D37" s="28" t="str">
        <f ca="1">IF($B37&gt;rounds,"",OFFSET(AllPairings!D$1,startRow-1+$A37,0))</f>
        <v>F.06</v>
      </c>
      <c r="E37" s="28" t="str">
        <f ca="1">IF($B37&gt;rounds,"",OFFSET(AllPairings!E$1,startRow-1+$A37,0))</f>
        <v>B.06</v>
      </c>
      <c r="F37" s="52" t="e">
        <f ca="1">VLOOKUP($C37,OFFSET(ResultsInput!$B$2,($B37-1)*gamesPerRound,0,gamesPerRound,6),5,FALSE)</f>
        <v>#N/A</v>
      </c>
      <c r="G37" s="52" t="e">
        <f ca="1">VLOOKUP($C37,OFFSET(ResultsInput!$B$2,($B37-1)*gamesPerRound,0,gamesPerRound,6),6,FALSE)</f>
        <v>#N/A</v>
      </c>
      <c r="H37" s="59" t="str">
        <f t="shared" ca="1" si="2"/>
        <v>F.06</v>
      </c>
    </row>
    <row r="38" spans="1:8" x14ac:dyDescent="0.3">
      <c r="A38" s="51">
        <v>36</v>
      </c>
      <c r="B38" s="29">
        <f t="shared" si="0"/>
        <v>3</v>
      </c>
      <c r="C38" s="29">
        <f t="shared" si="1"/>
        <v>1</v>
      </c>
      <c r="D38" s="28" t="str">
        <f ca="1">IF($B38&gt;rounds,"",OFFSET(AllPairings!D$1,startRow-1+$A38,0))</f>
        <v>D.01</v>
      </c>
      <c r="E38" s="28" t="str">
        <f ca="1">IF($B38&gt;rounds,"",OFFSET(AllPairings!E$1,startRow-1+$A38,0))</f>
        <v>E.01</v>
      </c>
      <c r="F38" s="52" t="e">
        <f ca="1">VLOOKUP($C38,OFFSET(ResultsInput!$B$2,($B38-1)*gamesPerRound,0,gamesPerRound,6),5,FALSE)</f>
        <v>#N/A</v>
      </c>
      <c r="G38" s="52" t="e">
        <f ca="1">VLOOKUP($C38,OFFSET(ResultsInput!$B$2,($B38-1)*gamesPerRound,0,gamesPerRound,6),6,FALSE)</f>
        <v>#N/A</v>
      </c>
      <c r="H38" s="59" t="str">
        <f t="shared" ca="1" si="2"/>
        <v>D.01</v>
      </c>
    </row>
    <row r="39" spans="1:8" x14ac:dyDescent="0.3">
      <c r="A39" s="51">
        <v>37</v>
      </c>
      <c r="B39" s="29">
        <f t="shared" si="0"/>
        <v>3</v>
      </c>
      <c r="C39" s="29">
        <f t="shared" si="1"/>
        <v>2</v>
      </c>
      <c r="D39" s="28" t="str">
        <f ca="1">IF($B39&gt;rounds,"",OFFSET(AllPairings!D$1,startRow-1+$A39,0))</f>
        <v>B.01</v>
      </c>
      <c r="E39" s="28" t="str">
        <f ca="1">IF($B39&gt;rounds,"",OFFSET(AllPairings!E$1,startRow-1+$A39,0))</f>
        <v>A.01</v>
      </c>
      <c r="F39" s="52" t="e">
        <f ca="1">VLOOKUP($C39,OFFSET(ResultsInput!$B$2,($B39-1)*gamesPerRound,0,gamesPerRound,6),5,FALSE)</f>
        <v>#N/A</v>
      </c>
      <c r="G39" s="52" t="e">
        <f ca="1">VLOOKUP($C39,OFFSET(ResultsInput!$B$2,($B39-1)*gamesPerRound,0,gamesPerRound,6),6,FALSE)</f>
        <v>#N/A</v>
      </c>
      <c r="H39" s="59" t="str">
        <f t="shared" ca="1" si="2"/>
        <v>B.01</v>
      </c>
    </row>
    <row r="40" spans="1:8" x14ac:dyDescent="0.3">
      <c r="A40" s="51">
        <v>38</v>
      </c>
      <c r="B40" s="29">
        <f t="shared" si="0"/>
        <v>3</v>
      </c>
      <c r="C40" s="29">
        <f t="shared" si="1"/>
        <v>3</v>
      </c>
      <c r="D40" s="28" t="str">
        <f ca="1">IF($B40&gt;rounds,"",OFFSET(AllPairings!D$1,startRow-1+$A40,0))</f>
        <v>F.01</v>
      </c>
      <c r="E40" s="28" t="str">
        <f ca="1">IF($B40&gt;rounds,"",OFFSET(AllPairings!E$1,startRow-1+$A40,0))</f>
        <v>C.01</v>
      </c>
      <c r="F40" s="52" t="e">
        <f ca="1">VLOOKUP($C40,OFFSET(ResultsInput!$B$2,($B40-1)*gamesPerRound,0,gamesPerRound,6),5,FALSE)</f>
        <v>#N/A</v>
      </c>
      <c r="G40" s="52" t="e">
        <f ca="1">VLOOKUP($C40,OFFSET(ResultsInput!$B$2,($B40-1)*gamesPerRound,0,gamesPerRound,6),6,FALSE)</f>
        <v>#N/A</v>
      </c>
      <c r="H40" s="59" t="str">
        <f t="shared" ca="1" si="2"/>
        <v>F.01</v>
      </c>
    </row>
    <row r="41" spans="1:8" x14ac:dyDescent="0.3">
      <c r="A41" s="51">
        <v>39</v>
      </c>
      <c r="B41" s="29">
        <f t="shared" si="0"/>
        <v>3</v>
      </c>
      <c r="C41" s="29">
        <f t="shared" si="1"/>
        <v>4</v>
      </c>
      <c r="D41" s="28" t="str">
        <f ca="1">IF($B41&gt;rounds,"",OFFSET(AllPairings!D$1,startRow-1+$A41,0))</f>
        <v>F.02</v>
      </c>
      <c r="E41" s="28" t="str">
        <f ca="1">IF($B41&gt;rounds,"",OFFSET(AllPairings!E$1,startRow-1+$A41,0))</f>
        <v>A.02</v>
      </c>
      <c r="F41" s="52" t="e">
        <f ca="1">VLOOKUP($C41,OFFSET(ResultsInput!$B$2,($B41-1)*gamesPerRound,0,gamesPerRound,6),5,FALSE)</f>
        <v>#N/A</v>
      </c>
      <c r="G41" s="52" t="e">
        <f ca="1">VLOOKUP($C41,OFFSET(ResultsInput!$B$2,($B41-1)*gamesPerRound,0,gamesPerRound,6),6,FALSE)</f>
        <v>#N/A</v>
      </c>
      <c r="H41" s="59" t="str">
        <f t="shared" ca="1" si="2"/>
        <v>F.02</v>
      </c>
    </row>
    <row r="42" spans="1:8" x14ac:dyDescent="0.3">
      <c r="A42" s="51">
        <v>40</v>
      </c>
      <c r="B42" s="29">
        <f t="shared" si="0"/>
        <v>3</v>
      </c>
      <c r="C42" s="29">
        <f t="shared" si="1"/>
        <v>5</v>
      </c>
      <c r="D42" s="28" t="str">
        <f ca="1">IF($B42&gt;rounds,"",OFFSET(AllPairings!D$1,startRow-1+$A42,0))</f>
        <v>C.02</v>
      </c>
      <c r="E42" s="28" t="str">
        <f ca="1">IF($B42&gt;rounds,"",OFFSET(AllPairings!E$1,startRow-1+$A42,0))</f>
        <v>B.02</v>
      </c>
      <c r="F42" s="52" t="e">
        <f ca="1">VLOOKUP($C42,OFFSET(ResultsInput!$B$2,($B42-1)*gamesPerRound,0,gamesPerRound,6),5,FALSE)</f>
        <v>#N/A</v>
      </c>
      <c r="G42" s="52" t="e">
        <f ca="1">VLOOKUP($C42,OFFSET(ResultsInput!$B$2,($B42-1)*gamesPerRound,0,gamesPerRound,6),6,FALSE)</f>
        <v>#N/A</v>
      </c>
      <c r="H42" s="59" t="str">
        <f t="shared" ca="1" si="2"/>
        <v>C.02</v>
      </c>
    </row>
    <row r="43" spans="1:8" x14ac:dyDescent="0.3">
      <c r="A43" s="51">
        <v>41</v>
      </c>
      <c r="B43" s="29">
        <f t="shared" si="0"/>
        <v>3</v>
      </c>
      <c r="C43" s="29">
        <f t="shared" si="1"/>
        <v>6</v>
      </c>
      <c r="D43" s="28" t="str">
        <f ca="1">IF($B43&gt;rounds,"",OFFSET(AllPairings!D$1,startRow-1+$A43,0))</f>
        <v>D.02</v>
      </c>
      <c r="E43" s="28" t="str">
        <f ca="1">IF($B43&gt;rounds,"",OFFSET(AllPairings!E$1,startRow-1+$A43,0))</f>
        <v>E.02</v>
      </c>
      <c r="F43" s="52" t="e">
        <f ca="1">VLOOKUP($C43,OFFSET(ResultsInput!$B$2,($B43-1)*gamesPerRound,0,gamesPerRound,6),5,FALSE)</f>
        <v>#N/A</v>
      </c>
      <c r="G43" s="52" t="e">
        <f ca="1">VLOOKUP($C43,OFFSET(ResultsInput!$B$2,($B43-1)*gamesPerRound,0,gamesPerRound,6),6,FALSE)</f>
        <v>#N/A</v>
      </c>
      <c r="H43" s="59" t="str">
        <f t="shared" ca="1" si="2"/>
        <v>D.02</v>
      </c>
    </row>
    <row r="44" spans="1:8" x14ac:dyDescent="0.3">
      <c r="A44" s="51">
        <v>42</v>
      </c>
      <c r="B44" s="29">
        <f t="shared" si="0"/>
        <v>3</v>
      </c>
      <c r="C44" s="29">
        <f t="shared" si="1"/>
        <v>7</v>
      </c>
      <c r="D44" s="28" t="str">
        <f ca="1">IF($B44&gt;rounds,"",OFFSET(AllPairings!D$1,startRow-1+$A44,0))</f>
        <v>D.03</v>
      </c>
      <c r="E44" s="28" t="str">
        <f ca="1">IF($B44&gt;rounds,"",OFFSET(AllPairings!E$1,startRow-1+$A44,0))</f>
        <v>E.03</v>
      </c>
      <c r="F44" s="52" t="e">
        <f ca="1">VLOOKUP($C44,OFFSET(ResultsInput!$B$2,($B44-1)*gamesPerRound,0,gamesPerRound,6),5,FALSE)</f>
        <v>#N/A</v>
      </c>
      <c r="G44" s="52" t="e">
        <f ca="1">VLOOKUP($C44,OFFSET(ResultsInput!$B$2,($B44-1)*gamesPerRound,0,gamesPerRound,6),6,FALSE)</f>
        <v>#N/A</v>
      </c>
      <c r="H44" s="59" t="str">
        <f t="shared" ca="1" si="2"/>
        <v>D.03</v>
      </c>
    </row>
    <row r="45" spans="1:8" x14ac:dyDescent="0.3">
      <c r="A45" s="51">
        <v>43</v>
      </c>
      <c r="B45" s="29">
        <f t="shared" si="0"/>
        <v>3</v>
      </c>
      <c r="C45" s="29">
        <f t="shared" si="1"/>
        <v>8</v>
      </c>
      <c r="D45" s="28" t="str">
        <f ca="1">IF($B45&gt;rounds,"",OFFSET(AllPairings!D$1,startRow-1+$A45,0))</f>
        <v>F.03</v>
      </c>
      <c r="E45" s="28" t="str">
        <f ca="1">IF($B45&gt;rounds,"",OFFSET(AllPairings!E$1,startRow-1+$A45,0))</f>
        <v>C.03</v>
      </c>
      <c r="F45" s="52" t="e">
        <f ca="1">VLOOKUP($C45,OFFSET(ResultsInput!$B$2,($B45-1)*gamesPerRound,0,gamesPerRound,6),5,FALSE)</f>
        <v>#N/A</v>
      </c>
      <c r="G45" s="52" t="e">
        <f ca="1">VLOOKUP($C45,OFFSET(ResultsInput!$B$2,($B45-1)*gamesPerRound,0,gamesPerRound,6),6,FALSE)</f>
        <v>#N/A</v>
      </c>
      <c r="H45" s="59" t="str">
        <f t="shared" ca="1" si="2"/>
        <v>F.03</v>
      </c>
    </row>
    <row r="46" spans="1:8" x14ac:dyDescent="0.3">
      <c r="A46" s="51">
        <v>44</v>
      </c>
      <c r="B46" s="29">
        <f t="shared" si="0"/>
        <v>3</v>
      </c>
      <c r="C46" s="29">
        <f t="shared" si="1"/>
        <v>9</v>
      </c>
      <c r="D46" s="28" t="str">
        <f ca="1">IF($B46&gt;rounds,"",OFFSET(AllPairings!D$1,startRow-1+$A46,0))</f>
        <v>B.03</v>
      </c>
      <c r="E46" s="28" t="str">
        <f ca="1">IF($B46&gt;rounds,"",OFFSET(AllPairings!E$1,startRow-1+$A46,0))</f>
        <v>A.03</v>
      </c>
      <c r="F46" s="52" t="e">
        <f ca="1">VLOOKUP($C46,OFFSET(ResultsInput!$B$2,($B46-1)*gamesPerRound,0,gamesPerRound,6),5,FALSE)</f>
        <v>#N/A</v>
      </c>
      <c r="G46" s="52" t="e">
        <f ca="1">VLOOKUP($C46,OFFSET(ResultsInput!$B$2,($B46-1)*gamesPerRound,0,gamesPerRound,6),6,FALSE)</f>
        <v>#N/A</v>
      </c>
      <c r="H46" s="59" t="str">
        <f t="shared" ca="1" si="2"/>
        <v>B.03</v>
      </c>
    </row>
    <row r="47" spans="1:8" x14ac:dyDescent="0.3">
      <c r="A47" s="51">
        <v>45</v>
      </c>
      <c r="B47" s="29">
        <f t="shared" si="0"/>
        <v>3</v>
      </c>
      <c r="C47" s="29">
        <f t="shared" si="1"/>
        <v>10</v>
      </c>
      <c r="D47" s="28" t="str">
        <f ca="1">IF($B47&gt;rounds,"",OFFSET(AllPairings!D$1,startRow-1+$A47,0))</f>
        <v>E.04</v>
      </c>
      <c r="E47" s="28" t="str">
        <f ca="1">IF($B47&gt;rounds,"",OFFSET(AllPairings!E$1,startRow-1+$A47,0))</f>
        <v>B.04</v>
      </c>
      <c r="F47" s="52" t="e">
        <f ca="1">VLOOKUP($C47,OFFSET(ResultsInput!$B$2,($B47-1)*gamesPerRound,0,gamesPerRound,6),5,FALSE)</f>
        <v>#N/A</v>
      </c>
      <c r="G47" s="52" t="e">
        <f ca="1">VLOOKUP($C47,OFFSET(ResultsInput!$B$2,($B47-1)*gamesPerRound,0,gamesPerRound,6),6,FALSE)</f>
        <v>#N/A</v>
      </c>
      <c r="H47" s="59" t="str">
        <f t="shared" ca="1" si="2"/>
        <v>E.04</v>
      </c>
    </row>
    <row r="48" spans="1:8" x14ac:dyDescent="0.3">
      <c r="A48" s="51">
        <v>46</v>
      </c>
      <c r="B48" s="29">
        <f t="shared" si="0"/>
        <v>3</v>
      </c>
      <c r="C48" s="29">
        <f t="shared" si="1"/>
        <v>11</v>
      </c>
      <c r="D48" s="28" t="str">
        <f ca="1">IF($B48&gt;rounds,"",OFFSET(AllPairings!D$1,startRow-1+$A48,0))</f>
        <v>D.04</v>
      </c>
      <c r="E48" s="28" t="str">
        <f ca="1">IF($B48&gt;rounds,"",OFFSET(AllPairings!E$1,startRow-1+$A48,0))</f>
        <v>F.04</v>
      </c>
      <c r="F48" s="52" t="e">
        <f ca="1">VLOOKUP($C48,OFFSET(ResultsInput!$B$2,($B48-1)*gamesPerRound,0,gamesPerRound,6),5,FALSE)</f>
        <v>#N/A</v>
      </c>
      <c r="G48" s="52" t="e">
        <f ca="1">VLOOKUP($C48,OFFSET(ResultsInput!$B$2,($B48-1)*gamesPerRound,0,gamesPerRound,6),6,FALSE)</f>
        <v>#N/A</v>
      </c>
      <c r="H48" s="59" t="str">
        <f t="shared" ca="1" si="2"/>
        <v>D.04</v>
      </c>
    </row>
    <row r="49" spans="1:8" x14ac:dyDescent="0.3">
      <c r="A49" s="51">
        <v>47</v>
      </c>
      <c r="B49" s="29">
        <f t="shared" si="0"/>
        <v>3</v>
      </c>
      <c r="C49" s="29">
        <f t="shared" si="1"/>
        <v>12</v>
      </c>
      <c r="D49" s="28" t="str">
        <f ca="1">IF($B49&gt;rounds,"",OFFSET(AllPairings!D$1,startRow-1+$A49,0))</f>
        <v>A.04</v>
      </c>
      <c r="E49" s="28" t="str">
        <f ca="1">IF($B49&gt;rounds,"",OFFSET(AllPairings!E$1,startRow-1+$A49,0))</f>
        <v>C.04</v>
      </c>
      <c r="F49" s="52" t="e">
        <f ca="1">VLOOKUP($C49,OFFSET(ResultsInput!$B$2,($B49-1)*gamesPerRound,0,gamesPerRound,6),5,FALSE)</f>
        <v>#N/A</v>
      </c>
      <c r="G49" s="52" t="e">
        <f ca="1">VLOOKUP($C49,OFFSET(ResultsInput!$B$2,($B49-1)*gamesPerRound,0,gamesPerRound,6),6,FALSE)</f>
        <v>#N/A</v>
      </c>
      <c r="H49" s="59" t="str">
        <f t="shared" ca="1" si="2"/>
        <v>A.04</v>
      </c>
    </row>
    <row r="50" spans="1:8" x14ac:dyDescent="0.3">
      <c r="A50" s="51">
        <v>48</v>
      </c>
      <c r="B50" s="29">
        <f t="shared" si="0"/>
        <v>3</v>
      </c>
      <c r="C50" s="29">
        <f t="shared" si="1"/>
        <v>13</v>
      </c>
      <c r="D50" s="28" t="str">
        <f ca="1">IF($B50&gt;rounds,"",OFFSET(AllPairings!D$1,startRow-1+$A50,0))</f>
        <v>F.05</v>
      </c>
      <c r="E50" s="28" t="str">
        <f ca="1">IF($B50&gt;rounds,"",OFFSET(AllPairings!E$1,startRow-1+$A50,0))</f>
        <v>A.05</v>
      </c>
      <c r="F50" s="52" t="e">
        <f ca="1">VLOOKUP($C50,OFFSET(ResultsInput!$B$2,($B50-1)*gamesPerRound,0,gamesPerRound,6),5,FALSE)</f>
        <v>#N/A</v>
      </c>
      <c r="G50" s="52" t="e">
        <f ca="1">VLOOKUP($C50,OFFSET(ResultsInput!$B$2,($B50-1)*gamesPerRound,0,gamesPerRound,6),6,FALSE)</f>
        <v>#N/A</v>
      </c>
      <c r="H50" s="59" t="str">
        <f t="shared" ca="1" si="2"/>
        <v>F.05</v>
      </c>
    </row>
    <row r="51" spans="1:8" x14ac:dyDescent="0.3">
      <c r="A51" s="51">
        <v>49</v>
      </c>
      <c r="B51" s="29">
        <f t="shared" si="0"/>
        <v>3</v>
      </c>
      <c r="C51" s="29">
        <f t="shared" si="1"/>
        <v>14</v>
      </c>
      <c r="D51" s="28" t="str">
        <f ca="1">IF($B51&gt;rounds,"",OFFSET(AllPairings!D$1,startRow-1+$A51,0))</f>
        <v>E.05</v>
      </c>
      <c r="E51" s="28" t="str">
        <f ca="1">IF($B51&gt;rounds,"",OFFSET(AllPairings!E$1,startRow-1+$A51,0))</f>
        <v>C.05</v>
      </c>
      <c r="F51" s="52" t="e">
        <f ca="1">VLOOKUP($C51,OFFSET(ResultsInput!$B$2,($B51-1)*gamesPerRound,0,gamesPerRound,6),5,FALSE)</f>
        <v>#N/A</v>
      </c>
      <c r="G51" s="52" t="e">
        <f ca="1">VLOOKUP($C51,OFFSET(ResultsInput!$B$2,($B51-1)*gamesPerRound,0,gamesPerRound,6),6,FALSE)</f>
        <v>#N/A</v>
      </c>
      <c r="H51" s="59" t="str">
        <f t="shared" ca="1" si="2"/>
        <v>E.05</v>
      </c>
    </row>
    <row r="52" spans="1:8" x14ac:dyDescent="0.3">
      <c r="A52" s="51">
        <v>50</v>
      </c>
      <c r="B52" s="29">
        <f t="shared" si="0"/>
        <v>3</v>
      </c>
      <c r="C52" s="29">
        <f t="shared" si="1"/>
        <v>15</v>
      </c>
      <c r="D52" s="28" t="str">
        <f ca="1">IF($B52&gt;rounds,"",OFFSET(AllPairings!D$1,startRow-1+$A52,0))</f>
        <v>B.05</v>
      </c>
      <c r="E52" s="28" t="str">
        <f ca="1">IF($B52&gt;rounds,"",OFFSET(AllPairings!E$1,startRow-1+$A52,0))</f>
        <v>D.05</v>
      </c>
      <c r="F52" s="52" t="e">
        <f ca="1">VLOOKUP($C52,OFFSET(ResultsInput!$B$2,($B52-1)*gamesPerRound,0,gamesPerRound,6),5,FALSE)</f>
        <v>#N/A</v>
      </c>
      <c r="G52" s="52" t="e">
        <f ca="1">VLOOKUP($C52,OFFSET(ResultsInput!$B$2,($B52-1)*gamesPerRound,0,gamesPerRound,6),6,FALSE)</f>
        <v>#N/A</v>
      </c>
      <c r="H52" s="59" t="str">
        <f t="shared" ca="1" si="2"/>
        <v>B.05</v>
      </c>
    </row>
    <row r="53" spans="1:8" x14ac:dyDescent="0.3">
      <c r="A53" s="51">
        <v>51</v>
      </c>
      <c r="B53" s="29">
        <f t="shared" si="0"/>
        <v>3</v>
      </c>
      <c r="C53" s="29">
        <f t="shared" si="1"/>
        <v>16</v>
      </c>
      <c r="D53" s="28" t="str">
        <f ca="1">IF($B53&gt;rounds,"",OFFSET(AllPairings!D$1,startRow-1+$A53,0))</f>
        <v>B.06</v>
      </c>
      <c r="E53" s="28" t="str">
        <f ca="1">IF($B53&gt;rounds,"",OFFSET(AllPairings!E$1,startRow-1+$A53,0))</f>
        <v>E.06</v>
      </c>
      <c r="F53" s="52" t="e">
        <f ca="1">VLOOKUP($C53,OFFSET(ResultsInput!$B$2,($B53-1)*gamesPerRound,0,gamesPerRound,6),5,FALSE)</f>
        <v>#N/A</v>
      </c>
      <c r="G53" s="52" t="e">
        <f ca="1">VLOOKUP($C53,OFFSET(ResultsInput!$B$2,($B53-1)*gamesPerRound,0,gamesPerRound,6),6,FALSE)</f>
        <v>#N/A</v>
      </c>
      <c r="H53" s="59" t="str">
        <f t="shared" ca="1" si="2"/>
        <v>B.06</v>
      </c>
    </row>
    <row r="54" spans="1:8" x14ac:dyDescent="0.3">
      <c r="A54" s="51">
        <v>52</v>
      </c>
      <c r="B54" s="29">
        <f t="shared" si="0"/>
        <v>3</v>
      </c>
      <c r="C54" s="29">
        <f t="shared" si="1"/>
        <v>17</v>
      </c>
      <c r="D54" s="28" t="str">
        <f ca="1">IF($B54&gt;rounds,"",OFFSET(AllPairings!D$1,startRow-1+$A54,0))</f>
        <v>C.06</v>
      </c>
      <c r="E54" s="28" t="str">
        <f ca="1">IF($B54&gt;rounds,"",OFFSET(AllPairings!E$1,startRow-1+$A54,0))</f>
        <v>F.06</v>
      </c>
      <c r="F54" s="52" t="e">
        <f ca="1">VLOOKUP($C54,OFFSET(ResultsInput!$B$2,($B54-1)*gamesPerRound,0,gamesPerRound,6),5,FALSE)</f>
        <v>#N/A</v>
      </c>
      <c r="G54" s="52" t="e">
        <f ca="1">VLOOKUP($C54,OFFSET(ResultsInput!$B$2,($B54-1)*gamesPerRound,0,gamesPerRound,6),6,FALSE)</f>
        <v>#N/A</v>
      </c>
      <c r="H54" s="59" t="str">
        <f t="shared" ca="1" si="2"/>
        <v>C.06</v>
      </c>
    </row>
    <row r="55" spans="1:8" x14ac:dyDescent="0.3">
      <c r="A55" s="51">
        <v>53</v>
      </c>
      <c r="B55" s="29">
        <f t="shared" si="0"/>
        <v>3</v>
      </c>
      <c r="C55" s="29">
        <f t="shared" si="1"/>
        <v>18</v>
      </c>
      <c r="D55" s="28" t="str">
        <f ca="1">IF($B55&gt;rounds,"",OFFSET(AllPairings!D$1,startRow-1+$A55,0))</f>
        <v>A.06</v>
      </c>
      <c r="E55" s="28" t="str">
        <f ca="1">IF($B55&gt;rounds,"",OFFSET(AllPairings!E$1,startRow-1+$A55,0))</f>
        <v>D.06</v>
      </c>
      <c r="F55" s="52" t="e">
        <f ca="1">VLOOKUP($C55,OFFSET(ResultsInput!$B$2,($B55-1)*gamesPerRound,0,gamesPerRound,6),5,FALSE)</f>
        <v>#N/A</v>
      </c>
      <c r="G55" s="52" t="e">
        <f ca="1">VLOOKUP($C55,OFFSET(ResultsInput!$B$2,($B55-1)*gamesPerRound,0,gamesPerRound,6),6,FALSE)</f>
        <v>#N/A</v>
      </c>
      <c r="H55" s="59" t="str">
        <f t="shared" ca="1" si="2"/>
        <v>A.06</v>
      </c>
    </row>
    <row r="56" spans="1:8" x14ac:dyDescent="0.3">
      <c r="A56" s="51">
        <v>54</v>
      </c>
      <c r="B56" s="29" t="str">
        <f t="shared" si="0"/>
        <v/>
      </c>
      <c r="C56" s="29">
        <f t="shared" si="1"/>
        <v>1</v>
      </c>
      <c r="D56" s="28" t="str">
        <f ca="1">IF($B56&gt;rounds,"",OFFSET(AllPairings!D$1,startRow-1+$A56,0))</f>
        <v/>
      </c>
      <c r="E56" s="28" t="str">
        <f ca="1">IF($B56&gt;rounds,"",OFFSET(AllPairings!E$1,startRow-1+$A56,0))</f>
        <v/>
      </c>
      <c r="F56" s="52" t="e">
        <f ca="1">VLOOKUP($C56,OFFSET(ResultsInput!$B$2,($B56-1)*gamesPerRound,0,gamesPerRound,6),5,FALSE)</f>
        <v>#VALUE!</v>
      </c>
      <c r="G56" s="52" t="e">
        <f ca="1">VLOOKUP($C56,OFFSET(ResultsInput!$B$2,($B56-1)*gamesPerRound,0,gamesPerRound,6),6,FALSE)</f>
        <v>#VALUE!</v>
      </c>
      <c r="H56" s="59" t="str">
        <f t="shared" ca="1" si="2"/>
        <v/>
      </c>
    </row>
    <row r="57" spans="1:8" x14ac:dyDescent="0.3">
      <c r="A57" s="51">
        <v>55</v>
      </c>
      <c r="B57" s="29" t="str">
        <f t="shared" si="0"/>
        <v/>
      </c>
      <c r="C57" s="29">
        <f t="shared" si="1"/>
        <v>2</v>
      </c>
      <c r="D57" s="28" t="str">
        <f ca="1">IF($B57&gt;rounds,"",OFFSET(AllPairings!D$1,startRow-1+$A57,0))</f>
        <v/>
      </c>
      <c r="E57" s="28" t="str">
        <f ca="1">IF($B57&gt;rounds,"",OFFSET(AllPairings!E$1,startRow-1+$A57,0))</f>
        <v/>
      </c>
      <c r="F57" s="52" t="e">
        <f ca="1">VLOOKUP($C57,OFFSET(ResultsInput!$B$2,($B57-1)*gamesPerRound,0,gamesPerRound,6),5,FALSE)</f>
        <v>#VALUE!</v>
      </c>
      <c r="G57" s="52" t="e">
        <f ca="1">VLOOKUP($C57,OFFSET(ResultsInput!$B$2,($B57-1)*gamesPerRound,0,gamesPerRound,6),6,FALSE)</f>
        <v>#VALUE!</v>
      </c>
      <c r="H57" s="59" t="str">
        <f t="shared" ca="1" si="2"/>
        <v/>
      </c>
    </row>
    <row r="58" spans="1:8" x14ac:dyDescent="0.3">
      <c r="A58" s="51">
        <v>56</v>
      </c>
      <c r="B58" s="29" t="str">
        <f t="shared" si="0"/>
        <v/>
      </c>
      <c r="C58" s="29">
        <f t="shared" si="1"/>
        <v>3</v>
      </c>
      <c r="D58" s="28" t="str">
        <f ca="1">IF($B58&gt;rounds,"",OFFSET(AllPairings!D$1,startRow-1+$A58,0))</f>
        <v/>
      </c>
      <c r="E58" s="28" t="str">
        <f ca="1">IF($B58&gt;rounds,"",OFFSET(AllPairings!E$1,startRow-1+$A58,0))</f>
        <v/>
      </c>
      <c r="F58" s="52" t="e">
        <f ca="1">VLOOKUP($C58,OFFSET(ResultsInput!$B$2,($B58-1)*gamesPerRound,0,gamesPerRound,6),5,FALSE)</f>
        <v>#VALUE!</v>
      </c>
      <c r="G58" s="52" t="e">
        <f ca="1">VLOOKUP($C58,OFFSET(ResultsInput!$B$2,($B58-1)*gamesPerRound,0,gamesPerRound,6),6,FALSE)</f>
        <v>#VALUE!</v>
      </c>
      <c r="H58" s="59" t="str">
        <f t="shared" ca="1" si="2"/>
        <v/>
      </c>
    </row>
    <row r="59" spans="1:8" x14ac:dyDescent="0.3">
      <c r="A59" s="51">
        <v>57</v>
      </c>
      <c r="B59" s="29" t="str">
        <f t="shared" si="0"/>
        <v/>
      </c>
      <c r="C59" s="29">
        <f t="shared" si="1"/>
        <v>4</v>
      </c>
      <c r="D59" s="28" t="str">
        <f ca="1">IF($B59&gt;rounds,"",OFFSET(AllPairings!D$1,startRow-1+$A59,0))</f>
        <v/>
      </c>
      <c r="E59" s="28" t="str">
        <f ca="1">IF($B59&gt;rounds,"",OFFSET(AllPairings!E$1,startRow-1+$A59,0))</f>
        <v/>
      </c>
      <c r="F59" s="52" t="e">
        <f ca="1">VLOOKUP($C59,OFFSET(ResultsInput!$B$2,($B59-1)*gamesPerRound,0,gamesPerRound,6),5,FALSE)</f>
        <v>#VALUE!</v>
      </c>
      <c r="G59" s="52" t="e">
        <f ca="1">VLOOKUP($C59,OFFSET(ResultsInput!$B$2,($B59-1)*gamesPerRound,0,gamesPerRound,6),6,FALSE)</f>
        <v>#VALUE!</v>
      </c>
      <c r="H59" s="59" t="str">
        <f t="shared" ca="1" si="2"/>
        <v/>
      </c>
    </row>
    <row r="60" spans="1:8" x14ac:dyDescent="0.3">
      <c r="A60" s="51">
        <v>58</v>
      </c>
      <c r="B60" s="29" t="str">
        <f t="shared" si="0"/>
        <v/>
      </c>
      <c r="C60" s="29">
        <f t="shared" si="1"/>
        <v>5</v>
      </c>
      <c r="D60" s="28" t="str">
        <f ca="1">IF($B60&gt;rounds,"",OFFSET(AllPairings!D$1,startRow-1+$A60,0))</f>
        <v/>
      </c>
      <c r="E60" s="28" t="str">
        <f ca="1">IF($B60&gt;rounds,"",OFFSET(AllPairings!E$1,startRow-1+$A60,0))</f>
        <v/>
      </c>
      <c r="F60" s="52" t="e">
        <f ca="1">VLOOKUP($C60,OFFSET(ResultsInput!$B$2,($B60-1)*gamesPerRound,0,gamesPerRound,6),5,FALSE)</f>
        <v>#VALUE!</v>
      </c>
      <c r="G60" s="52" t="e">
        <f ca="1">VLOOKUP($C60,OFFSET(ResultsInput!$B$2,($B60-1)*gamesPerRound,0,gamesPerRound,6),6,FALSE)</f>
        <v>#VALUE!</v>
      </c>
      <c r="H60" s="59" t="str">
        <f t="shared" ca="1" si="2"/>
        <v/>
      </c>
    </row>
    <row r="61" spans="1:8" x14ac:dyDescent="0.3">
      <c r="A61" s="51">
        <v>59</v>
      </c>
      <c r="B61" s="29" t="str">
        <f t="shared" si="0"/>
        <v/>
      </c>
      <c r="C61" s="29">
        <f t="shared" si="1"/>
        <v>6</v>
      </c>
      <c r="D61" s="28" t="str">
        <f ca="1">IF($B61&gt;rounds,"",OFFSET(AllPairings!D$1,startRow-1+$A61,0))</f>
        <v/>
      </c>
      <c r="E61" s="28" t="str">
        <f ca="1">IF($B61&gt;rounds,"",OFFSET(AllPairings!E$1,startRow-1+$A61,0))</f>
        <v/>
      </c>
      <c r="F61" s="52" t="e">
        <f ca="1">VLOOKUP($C61,OFFSET(ResultsInput!$B$2,($B61-1)*gamesPerRound,0,gamesPerRound,6),5,FALSE)</f>
        <v>#VALUE!</v>
      </c>
      <c r="G61" s="52" t="e">
        <f ca="1">VLOOKUP($C61,OFFSET(ResultsInput!$B$2,($B61-1)*gamesPerRound,0,gamesPerRound,6),6,FALSE)</f>
        <v>#VALUE!</v>
      </c>
      <c r="H61" s="59" t="str">
        <f t="shared" ca="1" si="2"/>
        <v/>
      </c>
    </row>
    <row r="62" spans="1:8" x14ac:dyDescent="0.3">
      <c r="A62" s="51">
        <v>60</v>
      </c>
      <c r="B62" s="29" t="str">
        <f t="shared" si="0"/>
        <v/>
      </c>
      <c r="C62" s="29">
        <f t="shared" si="1"/>
        <v>7</v>
      </c>
      <c r="D62" s="28" t="str">
        <f ca="1">IF($B62&gt;rounds,"",OFFSET(AllPairings!D$1,startRow-1+$A62,0))</f>
        <v/>
      </c>
      <c r="E62" s="28" t="str">
        <f ca="1">IF($B62&gt;rounds,"",OFFSET(AllPairings!E$1,startRow-1+$A62,0))</f>
        <v/>
      </c>
      <c r="F62" s="52" t="e">
        <f ca="1">VLOOKUP($C62,OFFSET(ResultsInput!$B$2,($B62-1)*gamesPerRound,0,gamesPerRound,6),5,FALSE)</f>
        <v>#VALUE!</v>
      </c>
      <c r="G62" s="52" t="e">
        <f ca="1">VLOOKUP($C62,OFFSET(ResultsInput!$B$2,($B62-1)*gamesPerRound,0,gamesPerRound,6),6,FALSE)</f>
        <v>#VALUE!</v>
      </c>
      <c r="H62" s="59" t="str">
        <f t="shared" ca="1" si="2"/>
        <v/>
      </c>
    </row>
    <row r="63" spans="1:8" x14ac:dyDescent="0.3">
      <c r="A63" s="51">
        <v>61</v>
      </c>
      <c r="B63" s="29" t="str">
        <f t="shared" si="0"/>
        <v/>
      </c>
      <c r="C63" s="29">
        <f t="shared" si="1"/>
        <v>8</v>
      </c>
      <c r="D63" s="28" t="str">
        <f ca="1">IF($B63&gt;rounds,"",OFFSET(AllPairings!D$1,startRow-1+$A63,0))</f>
        <v/>
      </c>
      <c r="E63" s="28" t="str">
        <f ca="1">IF($B63&gt;rounds,"",OFFSET(AllPairings!E$1,startRow-1+$A63,0))</f>
        <v/>
      </c>
      <c r="F63" s="52" t="e">
        <f ca="1">VLOOKUP($C63,OFFSET(ResultsInput!$B$2,($B63-1)*gamesPerRound,0,gamesPerRound,6),5,FALSE)</f>
        <v>#VALUE!</v>
      </c>
      <c r="G63" s="52" t="e">
        <f ca="1">VLOOKUP($C63,OFFSET(ResultsInput!$B$2,($B63-1)*gamesPerRound,0,gamesPerRound,6),6,FALSE)</f>
        <v>#VALUE!</v>
      </c>
      <c r="H63" s="59" t="str">
        <f t="shared" ca="1" si="2"/>
        <v/>
      </c>
    </row>
    <row r="64" spans="1:8" x14ac:dyDescent="0.3">
      <c r="A64" s="51">
        <v>62</v>
      </c>
      <c r="B64" s="29" t="str">
        <f t="shared" si="0"/>
        <v/>
      </c>
      <c r="C64" s="29">
        <f t="shared" si="1"/>
        <v>9</v>
      </c>
      <c r="D64" s="28" t="str">
        <f ca="1">IF($B64&gt;rounds,"",OFFSET(AllPairings!D$1,startRow-1+$A64,0))</f>
        <v/>
      </c>
      <c r="E64" s="28" t="str">
        <f ca="1">IF($B64&gt;rounds,"",OFFSET(AllPairings!E$1,startRow-1+$A64,0))</f>
        <v/>
      </c>
      <c r="F64" s="52" t="e">
        <f ca="1">VLOOKUP($C64,OFFSET(ResultsInput!$B$2,($B64-1)*gamesPerRound,0,gamesPerRound,6),5,FALSE)</f>
        <v>#VALUE!</v>
      </c>
      <c r="G64" s="52" t="e">
        <f ca="1">VLOOKUP($C64,OFFSET(ResultsInput!$B$2,($B64-1)*gamesPerRound,0,gamesPerRound,6),6,FALSE)</f>
        <v>#VALUE!</v>
      </c>
      <c r="H64" s="59" t="str">
        <f t="shared" ca="1" si="2"/>
        <v/>
      </c>
    </row>
    <row r="65" spans="1:8" x14ac:dyDescent="0.3">
      <c r="A65" s="51">
        <v>63</v>
      </c>
      <c r="B65" s="29" t="str">
        <f t="shared" si="0"/>
        <v/>
      </c>
      <c r="C65" s="29">
        <f t="shared" si="1"/>
        <v>10</v>
      </c>
      <c r="D65" s="28" t="str">
        <f ca="1">IF($B65&gt;rounds,"",OFFSET(AllPairings!D$1,startRow-1+$A65,0))</f>
        <v/>
      </c>
      <c r="E65" s="28" t="str">
        <f ca="1">IF($B65&gt;rounds,"",OFFSET(AllPairings!E$1,startRow-1+$A65,0))</f>
        <v/>
      </c>
      <c r="F65" s="52" t="e">
        <f ca="1">VLOOKUP($C65,OFFSET(ResultsInput!$B$2,($B65-1)*gamesPerRound,0,gamesPerRound,6),5,FALSE)</f>
        <v>#VALUE!</v>
      </c>
      <c r="G65" s="52" t="e">
        <f ca="1">VLOOKUP($C65,OFFSET(ResultsInput!$B$2,($B65-1)*gamesPerRound,0,gamesPerRound,6),6,FALSE)</f>
        <v>#VALUE!</v>
      </c>
      <c r="H65" s="59" t="str">
        <f t="shared" ca="1" si="2"/>
        <v/>
      </c>
    </row>
    <row r="66" spans="1:8" x14ac:dyDescent="0.3">
      <c r="A66" s="51">
        <v>64</v>
      </c>
      <c r="B66" s="29" t="str">
        <f t="shared" ref="B66:B129" si="3">IF(INT(A66/gamesPerRound)&lt;rounds,1+INT(A66/gamesPerRound),"")</f>
        <v/>
      </c>
      <c r="C66" s="29">
        <f t="shared" ref="C66:C129" si="4">1+MOD(A66,gamesPerRound)</f>
        <v>11</v>
      </c>
      <c r="D66" s="28" t="str">
        <f ca="1">IF($B66&gt;rounds,"",OFFSET(AllPairings!D$1,startRow-1+$A66,0))</f>
        <v/>
      </c>
      <c r="E66" s="28" t="str">
        <f ca="1">IF($B66&gt;rounds,"",OFFSET(AllPairings!E$1,startRow-1+$A66,0))</f>
        <v/>
      </c>
      <c r="F66" s="52" t="e">
        <f ca="1">VLOOKUP($C66,OFFSET(ResultsInput!$B$2,($B66-1)*gamesPerRound,0,gamesPerRound,6),5,FALSE)</f>
        <v>#VALUE!</v>
      </c>
      <c r="G66" s="52" t="e">
        <f ca="1">VLOOKUP($C66,OFFSET(ResultsInput!$B$2,($B66-1)*gamesPerRound,0,gamesPerRound,6),6,FALSE)</f>
        <v>#VALUE!</v>
      </c>
      <c r="H66" s="59" t="str">
        <f t="shared" ref="H66:H129" ca="1" si="5">D66</f>
        <v/>
      </c>
    </row>
    <row r="67" spans="1:8" x14ac:dyDescent="0.3">
      <c r="A67" s="51">
        <v>65</v>
      </c>
      <c r="B67" s="29" t="str">
        <f t="shared" si="3"/>
        <v/>
      </c>
      <c r="C67" s="29">
        <f t="shared" si="4"/>
        <v>12</v>
      </c>
      <c r="D67" s="28" t="str">
        <f ca="1">IF($B67&gt;rounds,"",OFFSET(AllPairings!D$1,startRow-1+$A67,0))</f>
        <v/>
      </c>
      <c r="E67" s="28" t="str">
        <f ca="1">IF($B67&gt;rounds,"",OFFSET(AllPairings!E$1,startRow-1+$A67,0))</f>
        <v/>
      </c>
      <c r="F67" s="52" t="e">
        <f ca="1">VLOOKUP($C67,OFFSET(ResultsInput!$B$2,($B67-1)*gamesPerRound,0,gamesPerRound,6),5,FALSE)</f>
        <v>#VALUE!</v>
      </c>
      <c r="G67" s="52" t="e">
        <f ca="1">VLOOKUP($C67,OFFSET(ResultsInput!$B$2,($B67-1)*gamesPerRound,0,gamesPerRound,6),6,FALSE)</f>
        <v>#VALUE!</v>
      </c>
      <c r="H67" s="59" t="str">
        <f t="shared" ca="1" si="5"/>
        <v/>
      </c>
    </row>
    <row r="68" spans="1:8" x14ac:dyDescent="0.3">
      <c r="A68" s="51">
        <v>66</v>
      </c>
      <c r="B68" s="29" t="str">
        <f t="shared" si="3"/>
        <v/>
      </c>
      <c r="C68" s="29">
        <f t="shared" si="4"/>
        <v>13</v>
      </c>
      <c r="D68" s="28" t="str">
        <f ca="1">IF($B68&gt;rounds,"",OFFSET(AllPairings!D$1,startRow-1+$A68,0))</f>
        <v/>
      </c>
      <c r="E68" s="28" t="str">
        <f ca="1">IF($B68&gt;rounds,"",OFFSET(AllPairings!E$1,startRow-1+$A68,0))</f>
        <v/>
      </c>
      <c r="F68" s="52" t="e">
        <f ca="1">VLOOKUP($C68,OFFSET(ResultsInput!$B$2,($B68-1)*gamesPerRound,0,gamesPerRound,6),5,FALSE)</f>
        <v>#VALUE!</v>
      </c>
      <c r="G68" s="52" t="e">
        <f ca="1">VLOOKUP($C68,OFFSET(ResultsInput!$B$2,($B68-1)*gamesPerRound,0,gamesPerRound,6),6,FALSE)</f>
        <v>#VALUE!</v>
      </c>
      <c r="H68" s="59" t="str">
        <f t="shared" ca="1" si="5"/>
        <v/>
      </c>
    </row>
    <row r="69" spans="1:8" x14ac:dyDescent="0.3">
      <c r="A69" s="51">
        <v>67</v>
      </c>
      <c r="B69" s="29" t="str">
        <f t="shared" si="3"/>
        <v/>
      </c>
      <c r="C69" s="29">
        <f t="shared" si="4"/>
        <v>14</v>
      </c>
      <c r="D69" s="28" t="str">
        <f ca="1">IF($B69&gt;rounds,"",OFFSET(AllPairings!D$1,startRow-1+$A69,0))</f>
        <v/>
      </c>
      <c r="E69" s="28" t="str">
        <f ca="1">IF($B69&gt;rounds,"",OFFSET(AllPairings!E$1,startRow-1+$A69,0))</f>
        <v/>
      </c>
      <c r="F69" s="52" t="e">
        <f ca="1">VLOOKUP($C69,OFFSET(ResultsInput!$B$2,($B69-1)*gamesPerRound,0,gamesPerRound,6),5,FALSE)</f>
        <v>#VALUE!</v>
      </c>
      <c r="G69" s="52" t="e">
        <f ca="1">VLOOKUP($C69,OFFSET(ResultsInput!$B$2,($B69-1)*gamesPerRound,0,gamesPerRound,6),6,FALSE)</f>
        <v>#VALUE!</v>
      </c>
      <c r="H69" s="59" t="str">
        <f t="shared" ca="1" si="5"/>
        <v/>
      </c>
    </row>
    <row r="70" spans="1:8" x14ac:dyDescent="0.3">
      <c r="A70" s="51">
        <v>68</v>
      </c>
      <c r="B70" s="29" t="str">
        <f t="shared" si="3"/>
        <v/>
      </c>
      <c r="C70" s="29">
        <f t="shared" si="4"/>
        <v>15</v>
      </c>
      <c r="D70" s="28" t="str">
        <f ca="1">IF($B70&gt;rounds,"",OFFSET(AllPairings!D$1,startRow-1+$A70,0))</f>
        <v/>
      </c>
      <c r="E70" s="28" t="str">
        <f ca="1">IF($B70&gt;rounds,"",OFFSET(AllPairings!E$1,startRow-1+$A70,0))</f>
        <v/>
      </c>
      <c r="F70" s="52" t="e">
        <f ca="1">VLOOKUP($C70,OFFSET(ResultsInput!$B$2,($B70-1)*gamesPerRound,0,gamesPerRound,6),5,FALSE)</f>
        <v>#VALUE!</v>
      </c>
      <c r="G70" s="52" t="e">
        <f ca="1">VLOOKUP($C70,OFFSET(ResultsInput!$B$2,($B70-1)*gamesPerRound,0,gamesPerRound,6),6,FALSE)</f>
        <v>#VALUE!</v>
      </c>
      <c r="H70" s="59" t="str">
        <f t="shared" ca="1" si="5"/>
        <v/>
      </c>
    </row>
    <row r="71" spans="1:8" x14ac:dyDescent="0.3">
      <c r="A71" s="51">
        <v>69</v>
      </c>
      <c r="B71" s="29" t="str">
        <f t="shared" si="3"/>
        <v/>
      </c>
      <c r="C71" s="29">
        <f t="shared" si="4"/>
        <v>16</v>
      </c>
      <c r="D71" s="28" t="str">
        <f ca="1">IF($B71&gt;rounds,"",OFFSET(AllPairings!D$1,startRow-1+$A71,0))</f>
        <v/>
      </c>
      <c r="E71" s="28" t="str">
        <f ca="1">IF($B71&gt;rounds,"",OFFSET(AllPairings!E$1,startRow-1+$A71,0))</f>
        <v/>
      </c>
      <c r="F71" s="52" t="e">
        <f ca="1">VLOOKUP($C71,OFFSET(ResultsInput!$B$2,($B71-1)*gamesPerRound,0,gamesPerRound,6),5,FALSE)</f>
        <v>#VALUE!</v>
      </c>
      <c r="G71" s="52" t="e">
        <f ca="1">VLOOKUP($C71,OFFSET(ResultsInput!$B$2,($B71-1)*gamesPerRound,0,gamesPerRound,6),6,FALSE)</f>
        <v>#VALUE!</v>
      </c>
      <c r="H71" s="59" t="str">
        <f t="shared" ca="1" si="5"/>
        <v/>
      </c>
    </row>
    <row r="72" spans="1:8" x14ac:dyDescent="0.3">
      <c r="A72" s="51">
        <v>70</v>
      </c>
      <c r="B72" s="29" t="str">
        <f t="shared" si="3"/>
        <v/>
      </c>
      <c r="C72" s="29">
        <f t="shared" si="4"/>
        <v>17</v>
      </c>
      <c r="D72" s="28" t="str">
        <f ca="1">IF($B72&gt;rounds,"",OFFSET(AllPairings!D$1,startRow-1+$A72,0))</f>
        <v/>
      </c>
      <c r="E72" s="28" t="str">
        <f ca="1">IF($B72&gt;rounds,"",OFFSET(AllPairings!E$1,startRow-1+$A72,0))</f>
        <v/>
      </c>
      <c r="F72" s="52" t="e">
        <f ca="1">VLOOKUP($C72,OFFSET(ResultsInput!$B$2,($B72-1)*gamesPerRound,0,gamesPerRound,6),5,FALSE)</f>
        <v>#VALUE!</v>
      </c>
      <c r="G72" s="52" t="e">
        <f ca="1">VLOOKUP($C72,OFFSET(ResultsInput!$B$2,($B72-1)*gamesPerRound,0,gamesPerRound,6),6,FALSE)</f>
        <v>#VALUE!</v>
      </c>
      <c r="H72" s="59" t="str">
        <f t="shared" ca="1" si="5"/>
        <v/>
      </c>
    </row>
    <row r="73" spans="1:8" x14ac:dyDescent="0.3">
      <c r="A73" s="51">
        <v>71</v>
      </c>
      <c r="B73" s="29" t="str">
        <f t="shared" si="3"/>
        <v/>
      </c>
      <c r="C73" s="29">
        <f t="shared" si="4"/>
        <v>18</v>
      </c>
      <c r="D73" s="28" t="str">
        <f ca="1">IF($B73&gt;rounds,"",OFFSET(AllPairings!D$1,startRow-1+$A73,0))</f>
        <v/>
      </c>
      <c r="E73" s="28" t="str">
        <f ca="1">IF($B73&gt;rounds,"",OFFSET(AllPairings!E$1,startRow-1+$A73,0))</f>
        <v/>
      </c>
      <c r="F73" s="52" t="e">
        <f ca="1">VLOOKUP($C73,OFFSET(ResultsInput!$B$2,($B73-1)*gamesPerRound,0,gamesPerRound,6),5,FALSE)</f>
        <v>#VALUE!</v>
      </c>
      <c r="G73" s="52" t="e">
        <f ca="1">VLOOKUP($C73,OFFSET(ResultsInput!$B$2,($B73-1)*gamesPerRound,0,gamesPerRound,6),6,FALSE)</f>
        <v>#VALUE!</v>
      </c>
      <c r="H73" s="59" t="str">
        <f t="shared" ca="1" si="5"/>
        <v/>
      </c>
    </row>
    <row r="74" spans="1:8" x14ac:dyDescent="0.3">
      <c r="A74" s="51">
        <v>72</v>
      </c>
      <c r="B74" s="29" t="str">
        <f t="shared" si="3"/>
        <v/>
      </c>
      <c r="C74" s="29">
        <f t="shared" si="4"/>
        <v>1</v>
      </c>
      <c r="D74" s="28" t="str">
        <f ca="1">IF($B74&gt;rounds,"",OFFSET(AllPairings!D$1,startRow-1+$A74,0))</f>
        <v/>
      </c>
      <c r="E74" s="28" t="str">
        <f ca="1">IF($B74&gt;rounds,"",OFFSET(AllPairings!E$1,startRow-1+$A74,0))</f>
        <v/>
      </c>
      <c r="F74" s="52" t="e">
        <f ca="1">VLOOKUP($C74,OFFSET(ResultsInput!$B$2,($B74-1)*gamesPerRound,0,gamesPerRound,6),5,FALSE)</f>
        <v>#VALUE!</v>
      </c>
      <c r="G74" s="52" t="e">
        <f ca="1">VLOOKUP($C74,OFFSET(ResultsInput!$B$2,($B74-1)*gamesPerRound,0,gamesPerRound,6),6,FALSE)</f>
        <v>#VALUE!</v>
      </c>
      <c r="H74" s="59" t="str">
        <f t="shared" ca="1" si="5"/>
        <v/>
      </c>
    </row>
    <row r="75" spans="1:8" x14ac:dyDescent="0.3">
      <c r="A75" s="51">
        <v>73</v>
      </c>
      <c r="B75" s="29" t="str">
        <f t="shared" si="3"/>
        <v/>
      </c>
      <c r="C75" s="29">
        <f t="shared" si="4"/>
        <v>2</v>
      </c>
      <c r="D75" s="28" t="str">
        <f ca="1">IF($B75&gt;rounds,"",OFFSET(AllPairings!D$1,startRow-1+$A75,0))</f>
        <v/>
      </c>
      <c r="E75" s="28" t="str">
        <f ca="1">IF($B75&gt;rounds,"",OFFSET(AllPairings!E$1,startRow-1+$A75,0))</f>
        <v/>
      </c>
      <c r="F75" s="52" t="e">
        <f ca="1">VLOOKUP($C75,OFFSET(ResultsInput!$B$2,($B75-1)*gamesPerRound,0,gamesPerRound,6),5,FALSE)</f>
        <v>#VALUE!</v>
      </c>
      <c r="G75" s="52" t="e">
        <f ca="1">VLOOKUP($C75,OFFSET(ResultsInput!$B$2,($B75-1)*gamesPerRound,0,gamesPerRound,6),6,FALSE)</f>
        <v>#VALUE!</v>
      </c>
      <c r="H75" s="59" t="str">
        <f t="shared" ca="1" si="5"/>
        <v/>
      </c>
    </row>
    <row r="76" spans="1:8" x14ac:dyDescent="0.3">
      <c r="A76" s="51">
        <v>74</v>
      </c>
      <c r="B76" s="29" t="str">
        <f t="shared" si="3"/>
        <v/>
      </c>
      <c r="C76" s="29">
        <f t="shared" si="4"/>
        <v>3</v>
      </c>
      <c r="D76" s="28" t="str">
        <f ca="1">IF($B76&gt;rounds,"",OFFSET(AllPairings!D$1,startRow-1+$A76,0))</f>
        <v/>
      </c>
      <c r="E76" s="28" t="str">
        <f ca="1">IF($B76&gt;rounds,"",OFFSET(AllPairings!E$1,startRow-1+$A76,0))</f>
        <v/>
      </c>
      <c r="F76" s="52" t="e">
        <f ca="1">VLOOKUP($C76,OFFSET(ResultsInput!$B$2,($B76-1)*gamesPerRound,0,gamesPerRound,6),5,FALSE)</f>
        <v>#VALUE!</v>
      </c>
      <c r="G76" s="52" t="e">
        <f ca="1">VLOOKUP($C76,OFFSET(ResultsInput!$B$2,($B76-1)*gamesPerRound,0,gamesPerRound,6),6,FALSE)</f>
        <v>#VALUE!</v>
      </c>
      <c r="H76" s="59" t="str">
        <f t="shared" ca="1" si="5"/>
        <v/>
      </c>
    </row>
    <row r="77" spans="1:8" x14ac:dyDescent="0.3">
      <c r="A77" s="51">
        <v>75</v>
      </c>
      <c r="B77" s="29" t="str">
        <f t="shared" si="3"/>
        <v/>
      </c>
      <c r="C77" s="29">
        <f t="shared" si="4"/>
        <v>4</v>
      </c>
      <c r="D77" s="28" t="str">
        <f ca="1">IF($B77&gt;rounds,"",OFFSET(AllPairings!D$1,startRow-1+$A77,0))</f>
        <v/>
      </c>
      <c r="E77" s="28" t="str">
        <f ca="1">IF($B77&gt;rounds,"",OFFSET(AllPairings!E$1,startRow-1+$A77,0))</f>
        <v/>
      </c>
      <c r="F77" s="52" t="e">
        <f ca="1">VLOOKUP($C77,OFFSET(ResultsInput!$B$2,($B77-1)*gamesPerRound,0,gamesPerRound,6),5,FALSE)</f>
        <v>#VALUE!</v>
      </c>
      <c r="G77" s="52" t="e">
        <f ca="1">VLOOKUP($C77,OFFSET(ResultsInput!$B$2,($B77-1)*gamesPerRound,0,gamesPerRound,6),6,FALSE)</f>
        <v>#VALUE!</v>
      </c>
      <c r="H77" s="59" t="str">
        <f t="shared" ca="1" si="5"/>
        <v/>
      </c>
    </row>
    <row r="78" spans="1:8" x14ac:dyDescent="0.3">
      <c r="A78" s="51">
        <v>76</v>
      </c>
      <c r="B78" s="29" t="str">
        <f t="shared" si="3"/>
        <v/>
      </c>
      <c r="C78" s="29">
        <f t="shared" si="4"/>
        <v>5</v>
      </c>
      <c r="D78" s="28" t="str">
        <f ca="1">IF($B78&gt;rounds,"",OFFSET(AllPairings!D$1,startRow-1+$A78,0))</f>
        <v/>
      </c>
      <c r="E78" s="28" t="str">
        <f ca="1">IF($B78&gt;rounds,"",OFFSET(AllPairings!E$1,startRow-1+$A78,0))</f>
        <v/>
      </c>
      <c r="F78" s="52" t="e">
        <f ca="1">VLOOKUP($C78,OFFSET(ResultsInput!$B$2,($B78-1)*gamesPerRound,0,gamesPerRound,6),5,FALSE)</f>
        <v>#VALUE!</v>
      </c>
      <c r="G78" s="52" t="e">
        <f ca="1">VLOOKUP($C78,OFFSET(ResultsInput!$B$2,($B78-1)*gamesPerRound,0,gamesPerRound,6),6,FALSE)</f>
        <v>#VALUE!</v>
      </c>
      <c r="H78" s="59" t="str">
        <f t="shared" ca="1" si="5"/>
        <v/>
      </c>
    </row>
    <row r="79" spans="1:8" x14ac:dyDescent="0.3">
      <c r="A79" s="51">
        <v>77</v>
      </c>
      <c r="B79" s="29" t="str">
        <f t="shared" si="3"/>
        <v/>
      </c>
      <c r="C79" s="29">
        <f t="shared" si="4"/>
        <v>6</v>
      </c>
      <c r="D79" s="28" t="str">
        <f ca="1">IF($B79&gt;rounds,"",OFFSET(AllPairings!D$1,startRow-1+$A79,0))</f>
        <v/>
      </c>
      <c r="E79" s="28" t="str">
        <f ca="1">IF($B79&gt;rounds,"",OFFSET(AllPairings!E$1,startRow-1+$A79,0))</f>
        <v/>
      </c>
      <c r="F79" s="52" t="e">
        <f ca="1">VLOOKUP($C79,OFFSET(ResultsInput!$B$2,($B79-1)*gamesPerRound,0,gamesPerRound,6),5,FALSE)</f>
        <v>#VALUE!</v>
      </c>
      <c r="G79" s="52" t="e">
        <f ca="1">VLOOKUP($C79,OFFSET(ResultsInput!$B$2,($B79-1)*gamesPerRound,0,gamesPerRound,6),6,FALSE)</f>
        <v>#VALUE!</v>
      </c>
      <c r="H79" s="59" t="str">
        <f t="shared" ca="1" si="5"/>
        <v/>
      </c>
    </row>
    <row r="80" spans="1:8" x14ac:dyDescent="0.3">
      <c r="A80" s="51">
        <v>78</v>
      </c>
      <c r="B80" s="29" t="str">
        <f t="shared" si="3"/>
        <v/>
      </c>
      <c r="C80" s="29">
        <f t="shared" si="4"/>
        <v>7</v>
      </c>
      <c r="D80" s="28" t="str">
        <f ca="1">IF($B80&gt;rounds,"",OFFSET(AllPairings!D$1,startRow-1+$A80,0))</f>
        <v/>
      </c>
      <c r="E80" s="28" t="str">
        <f ca="1">IF($B80&gt;rounds,"",OFFSET(AllPairings!E$1,startRow-1+$A80,0))</f>
        <v/>
      </c>
      <c r="F80" s="52" t="e">
        <f ca="1">VLOOKUP($C80,OFFSET(ResultsInput!$B$2,($B80-1)*gamesPerRound,0,gamesPerRound,6),5,FALSE)</f>
        <v>#VALUE!</v>
      </c>
      <c r="G80" s="52" t="e">
        <f ca="1">VLOOKUP($C80,OFFSET(ResultsInput!$B$2,($B80-1)*gamesPerRound,0,gamesPerRound,6),6,FALSE)</f>
        <v>#VALUE!</v>
      </c>
      <c r="H80" s="59" t="str">
        <f t="shared" ca="1" si="5"/>
        <v/>
      </c>
    </row>
    <row r="81" spans="1:8" x14ac:dyDescent="0.3">
      <c r="A81" s="51">
        <v>79</v>
      </c>
      <c r="B81" s="29" t="str">
        <f t="shared" si="3"/>
        <v/>
      </c>
      <c r="C81" s="29">
        <f t="shared" si="4"/>
        <v>8</v>
      </c>
      <c r="D81" s="28" t="str">
        <f ca="1">IF($B81&gt;rounds,"",OFFSET(AllPairings!D$1,startRow-1+$A81,0))</f>
        <v/>
      </c>
      <c r="E81" s="28" t="str">
        <f ca="1">IF($B81&gt;rounds,"",OFFSET(AllPairings!E$1,startRow-1+$A81,0))</f>
        <v/>
      </c>
      <c r="F81" s="52" t="e">
        <f ca="1">VLOOKUP($C81,OFFSET(ResultsInput!$B$2,($B81-1)*gamesPerRound,0,gamesPerRound,6),5,FALSE)</f>
        <v>#VALUE!</v>
      </c>
      <c r="G81" s="52" t="e">
        <f ca="1">VLOOKUP($C81,OFFSET(ResultsInput!$B$2,($B81-1)*gamesPerRound,0,gamesPerRound,6),6,FALSE)</f>
        <v>#VALUE!</v>
      </c>
      <c r="H81" s="59" t="str">
        <f t="shared" ca="1" si="5"/>
        <v/>
      </c>
    </row>
    <row r="82" spans="1:8" x14ac:dyDescent="0.3">
      <c r="A82" s="51">
        <v>80</v>
      </c>
      <c r="B82" s="29" t="str">
        <f t="shared" si="3"/>
        <v/>
      </c>
      <c r="C82" s="29">
        <f t="shared" si="4"/>
        <v>9</v>
      </c>
      <c r="D82" s="28" t="str">
        <f ca="1">IF($B82&gt;rounds,"",OFFSET(AllPairings!D$1,startRow-1+$A82,0))</f>
        <v/>
      </c>
      <c r="E82" s="28" t="str">
        <f ca="1">IF($B82&gt;rounds,"",OFFSET(AllPairings!E$1,startRow-1+$A82,0))</f>
        <v/>
      </c>
      <c r="F82" s="52" t="e">
        <f ca="1">VLOOKUP($C82,OFFSET(ResultsInput!$B$2,($B82-1)*gamesPerRound,0,gamesPerRound,6),5,FALSE)</f>
        <v>#VALUE!</v>
      </c>
      <c r="G82" s="52" t="e">
        <f ca="1">VLOOKUP($C82,OFFSET(ResultsInput!$B$2,($B82-1)*gamesPerRound,0,gamesPerRound,6),6,FALSE)</f>
        <v>#VALUE!</v>
      </c>
      <c r="H82" s="59" t="str">
        <f t="shared" ca="1" si="5"/>
        <v/>
      </c>
    </row>
    <row r="83" spans="1:8" x14ac:dyDescent="0.3">
      <c r="A83" s="51">
        <v>81</v>
      </c>
      <c r="B83" s="29" t="str">
        <f t="shared" si="3"/>
        <v/>
      </c>
      <c r="C83" s="29">
        <f t="shared" si="4"/>
        <v>10</v>
      </c>
      <c r="D83" s="28" t="str">
        <f ca="1">IF($B83&gt;rounds,"",OFFSET(AllPairings!D$1,startRow-1+$A83,0))</f>
        <v/>
      </c>
      <c r="E83" s="28" t="str">
        <f ca="1">IF($B83&gt;rounds,"",OFFSET(AllPairings!E$1,startRow-1+$A83,0))</f>
        <v/>
      </c>
      <c r="F83" s="52" t="e">
        <f ca="1">VLOOKUP($C83,OFFSET(ResultsInput!$B$2,($B83-1)*gamesPerRound,0,gamesPerRound,6),5,FALSE)</f>
        <v>#VALUE!</v>
      </c>
      <c r="G83" s="52" t="e">
        <f ca="1">VLOOKUP($C83,OFFSET(ResultsInput!$B$2,($B83-1)*gamesPerRound,0,gamesPerRound,6),6,FALSE)</f>
        <v>#VALUE!</v>
      </c>
      <c r="H83" s="59" t="str">
        <f t="shared" ca="1" si="5"/>
        <v/>
      </c>
    </row>
    <row r="84" spans="1:8" x14ac:dyDescent="0.3">
      <c r="A84" s="51">
        <v>82</v>
      </c>
      <c r="B84" s="29" t="str">
        <f t="shared" si="3"/>
        <v/>
      </c>
      <c r="C84" s="29">
        <f t="shared" si="4"/>
        <v>11</v>
      </c>
      <c r="D84" s="28" t="str">
        <f ca="1">IF($B84&gt;rounds,"",OFFSET(AllPairings!D$1,startRow-1+$A84,0))</f>
        <v/>
      </c>
      <c r="E84" s="28" t="str">
        <f ca="1">IF($B84&gt;rounds,"",OFFSET(AllPairings!E$1,startRow-1+$A84,0))</f>
        <v/>
      </c>
      <c r="F84" s="52" t="e">
        <f ca="1">VLOOKUP($C84,OFFSET(ResultsInput!$B$2,($B84-1)*gamesPerRound,0,gamesPerRound,6),5,FALSE)</f>
        <v>#VALUE!</v>
      </c>
      <c r="G84" s="52" t="e">
        <f ca="1">VLOOKUP($C84,OFFSET(ResultsInput!$B$2,($B84-1)*gamesPerRound,0,gamesPerRound,6),6,FALSE)</f>
        <v>#VALUE!</v>
      </c>
      <c r="H84" s="59" t="str">
        <f t="shared" ca="1" si="5"/>
        <v/>
      </c>
    </row>
    <row r="85" spans="1:8" x14ac:dyDescent="0.3">
      <c r="A85" s="51">
        <v>83</v>
      </c>
      <c r="B85" s="29" t="str">
        <f t="shared" si="3"/>
        <v/>
      </c>
      <c r="C85" s="29">
        <f t="shared" si="4"/>
        <v>12</v>
      </c>
      <c r="D85" s="28" t="str">
        <f ca="1">IF($B85&gt;rounds,"",OFFSET(AllPairings!D$1,startRow-1+$A85,0))</f>
        <v/>
      </c>
      <c r="E85" s="28" t="str">
        <f ca="1">IF($B85&gt;rounds,"",OFFSET(AllPairings!E$1,startRow-1+$A85,0))</f>
        <v/>
      </c>
      <c r="F85" s="52" t="e">
        <f ca="1">VLOOKUP($C85,OFFSET(ResultsInput!$B$2,($B85-1)*gamesPerRound,0,gamesPerRound,6),5,FALSE)</f>
        <v>#VALUE!</v>
      </c>
      <c r="G85" s="52" t="e">
        <f ca="1">VLOOKUP($C85,OFFSET(ResultsInput!$B$2,($B85-1)*gamesPerRound,0,gamesPerRound,6),6,FALSE)</f>
        <v>#VALUE!</v>
      </c>
      <c r="H85" s="59" t="str">
        <f t="shared" ca="1" si="5"/>
        <v/>
      </c>
    </row>
    <row r="86" spans="1:8" x14ac:dyDescent="0.3">
      <c r="A86" s="51">
        <v>84</v>
      </c>
      <c r="B86" s="29" t="str">
        <f t="shared" si="3"/>
        <v/>
      </c>
      <c r="C86" s="29">
        <f t="shared" si="4"/>
        <v>13</v>
      </c>
      <c r="D86" s="28" t="str">
        <f ca="1">IF($B86&gt;rounds,"",OFFSET(AllPairings!D$1,startRow-1+$A86,0))</f>
        <v/>
      </c>
      <c r="E86" s="28" t="str">
        <f ca="1">IF($B86&gt;rounds,"",OFFSET(AllPairings!E$1,startRow-1+$A86,0))</f>
        <v/>
      </c>
      <c r="F86" s="52" t="e">
        <f ca="1">VLOOKUP($C86,OFFSET(ResultsInput!$B$2,($B86-1)*gamesPerRound,0,gamesPerRound,6),5,FALSE)</f>
        <v>#VALUE!</v>
      </c>
      <c r="G86" s="52" t="e">
        <f ca="1">VLOOKUP($C86,OFFSET(ResultsInput!$B$2,($B86-1)*gamesPerRound,0,gamesPerRound,6),6,FALSE)</f>
        <v>#VALUE!</v>
      </c>
      <c r="H86" s="59" t="str">
        <f t="shared" ca="1" si="5"/>
        <v/>
      </c>
    </row>
    <row r="87" spans="1:8" x14ac:dyDescent="0.3">
      <c r="A87" s="51">
        <v>85</v>
      </c>
      <c r="B87" s="29" t="str">
        <f t="shared" si="3"/>
        <v/>
      </c>
      <c r="C87" s="29">
        <f t="shared" si="4"/>
        <v>14</v>
      </c>
      <c r="D87" s="28" t="str">
        <f ca="1">IF($B87&gt;rounds,"",OFFSET(AllPairings!D$1,startRow-1+$A87,0))</f>
        <v/>
      </c>
      <c r="E87" s="28" t="str">
        <f ca="1">IF($B87&gt;rounds,"",OFFSET(AllPairings!E$1,startRow-1+$A87,0))</f>
        <v/>
      </c>
      <c r="F87" s="52" t="e">
        <f ca="1">VLOOKUP($C87,OFFSET(ResultsInput!$B$2,($B87-1)*gamesPerRound,0,gamesPerRound,6),5,FALSE)</f>
        <v>#VALUE!</v>
      </c>
      <c r="G87" s="52" t="e">
        <f ca="1">VLOOKUP($C87,OFFSET(ResultsInput!$B$2,($B87-1)*gamesPerRound,0,gamesPerRound,6),6,FALSE)</f>
        <v>#VALUE!</v>
      </c>
      <c r="H87" s="59" t="str">
        <f t="shared" ca="1" si="5"/>
        <v/>
      </c>
    </row>
    <row r="88" spans="1:8" x14ac:dyDescent="0.3">
      <c r="A88" s="51">
        <v>86</v>
      </c>
      <c r="B88" s="29" t="str">
        <f t="shared" si="3"/>
        <v/>
      </c>
      <c r="C88" s="29">
        <f t="shared" si="4"/>
        <v>15</v>
      </c>
      <c r="D88" s="28" t="str">
        <f ca="1">IF($B88&gt;rounds,"",OFFSET(AllPairings!D$1,startRow-1+$A88,0))</f>
        <v/>
      </c>
      <c r="E88" s="28" t="str">
        <f ca="1">IF($B88&gt;rounds,"",OFFSET(AllPairings!E$1,startRow-1+$A88,0))</f>
        <v/>
      </c>
      <c r="F88" s="52" t="e">
        <f ca="1">VLOOKUP($C88,OFFSET(ResultsInput!$B$2,($B88-1)*gamesPerRound,0,gamesPerRound,6),5,FALSE)</f>
        <v>#VALUE!</v>
      </c>
      <c r="G88" s="52" t="e">
        <f ca="1">VLOOKUP($C88,OFFSET(ResultsInput!$B$2,($B88-1)*gamesPerRound,0,gamesPerRound,6),6,FALSE)</f>
        <v>#VALUE!</v>
      </c>
      <c r="H88" s="59" t="str">
        <f t="shared" ca="1" si="5"/>
        <v/>
      </c>
    </row>
    <row r="89" spans="1:8" x14ac:dyDescent="0.3">
      <c r="A89" s="51">
        <v>87</v>
      </c>
      <c r="B89" s="29" t="str">
        <f t="shared" si="3"/>
        <v/>
      </c>
      <c r="C89" s="29">
        <f t="shared" si="4"/>
        <v>16</v>
      </c>
      <c r="D89" s="28" t="str">
        <f ca="1">IF($B89&gt;rounds,"",OFFSET(AllPairings!D$1,startRow-1+$A89,0))</f>
        <v/>
      </c>
      <c r="E89" s="28" t="str">
        <f ca="1">IF($B89&gt;rounds,"",OFFSET(AllPairings!E$1,startRow-1+$A89,0))</f>
        <v/>
      </c>
      <c r="F89" s="52" t="e">
        <f ca="1">VLOOKUP($C89,OFFSET(ResultsInput!$B$2,($B89-1)*gamesPerRound,0,gamesPerRound,6),5,FALSE)</f>
        <v>#VALUE!</v>
      </c>
      <c r="G89" s="52" t="e">
        <f ca="1">VLOOKUP($C89,OFFSET(ResultsInput!$B$2,($B89-1)*gamesPerRound,0,gamesPerRound,6),6,FALSE)</f>
        <v>#VALUE!</v>
      </c>
      <c r="H89" s="59" t="str">
        <f t="shared" ca="1" si="5"/>
        <v/>
      </c>
    </row>
    <row r="90" spans="1:8" x14ac:dyDescent="0.3">
      <c r="A90" s="51">
        <v>88</v>
      </c>
      <c r="B90" s="29" t="str">
        <f t="shared" si="3"/>
        <v/>
      </c>
      <c r="C90" s="29">
        <f t="shared" si="4"/>
        <v>17</v>
      </c>
      <c r="D90" s="28" t="str">
        <f ca="1">IF($B90&gt;rounds,"",OFFSET(AllPairings!D$1,startRow-1+$A90,0))</f>
        <v/>
      </c>
      <c r="E90" s="28" t="str">
        <f ca="1">IF($B90&gt;rounds,"",OFFSET(AllPairings!E$1,startRow-1+$A90,0))</f>
        <v/>
      </c>
      <c r="F90" s="52" t="e">
        <f ca="1">VLOOKUP($C90,OFFSET(ResultsInput!$B$2,($B90-1)*gamesPerRound,0,gamesPerRound,6),5,FALSE)</f>
        <v>#VALUE!</v>
      </c>
      <c r="G90" s="52" t="e">
        <f ca="1">VLOOKUP($C90,OFFSET(ResultsInput!$B$2,($B90-1)*gamesPerRound,0,gamesPerRound,6),6,FALSE)</f>
        <v>#VALUE!</v>
      </c>
      <c r="H90" s="59" t="str">
        <f t="shared" ca="1" si="5"/>
        <v/>
      </c>
    </row>
    <row r="91" spans="1:8" x14ac:dyDescent="0.3">
      <c r="A91" s="51">
        <v>89</v>
      </c>
      <c r="B91" s="29" t="str">
        <f t="shared" si="3"/>
        <v/>
      </c>
      <c r="C91" s="29">
        <f t="shared" si="4"/>
        <v>18</v>
      </c>
      <c r="D91" s="28" t="str">
        <f ca="1">IF($B91&gt;rounds,"",OFFSET(AllPairings!D$1,startRow-1+$A91,0))</f>
        <v/>
      </c>
      <c r="E91" s="28" t="str">
        <f ca="1">IF($B91&gt;rounds,"",OFFSET(AllPairings!E$1,startRow-1+$A91,0))</f>
        <v/>
      </c>
      <c r="F91" s="52" t="e">
        <f ca="1">VLOOKUP($C91,OFFSET(ResultsInput!$B$2,($B91-1)*gamesPerRound,0,gamesPerRound,6),5,FALSE)</f>
        <v>#VALUE!</v>
      </c>
      <c r="G91" s="52" t="e">
        <f ca="1">VLOOKUP($C91,OFFSET(ResultsInput!$B$2,($B91-1)*gamesPerRound,0,gamesPerRound,6),6,FALSE)</f>
        <v>#VALUE!</v>
      </c>
      <c r="H91" s="59" t="str">
        <f t="shared" ca="1" si="5"/>
        <v/>
      </c>
    </row>
    <row r="92" spans="1:8" x14ac:dyDescent="0.3">
      <c r="A92" s="51">
        <v>90</v>
      </c>
      <c r="B92" s="29" t="str">
        <f t="shared" si="3"/>
        <v/>
      </c>
      <c r="C92" s="29">
        <f t="shared" si="4"/>
        <v>1</v>
      </c>
      <c r="D92" s="28" t="str">
        <f ca="1">IF($B92&gt;rounds,"",OFFSET(AllPairings!D$1,startRow-1+$A92,0))</f>
        <v/>
      </c>
      <c r="E92" s="28" t="str">
        <f ca="1">IF($B92&gt;rounds,"",OFFSET(AllPairings!E$1,startRow-1+$A92,0))</f>
        <v/>
      </c>
      <c r="F92" s="52" t="e">
        <f ca="1">VLOOKUP($C92,OFFSET(ResultsInput!$B$2,($B92-1)*gamesPerRound,0,gamesPerRound,6),5,FALSE)</f>
        <v>#VALUE!</v>
      </c>
      <c r="G92" s="52" t="e">
        <f ca="1">VLOOKUP($C92,OFFSET(ResultsInput!$B$2,($B92-1)*gamesPerRound,0,gamesPerRound,6),6,FALSE)</f>
        <v>#VALUE!</v>
      </c>
      <c r="H92" s="59" t="str">
        <f t="shared" ca="1" si="5"/>
        <v/>
      </c>
    </row>
    <row r="93" spans="1:8" x14ac:dyDescent="0.3">
      <c r="A93" s="51">
        <v>91</v>
      </c>
      <c r="B93" s="29" t="str">
        <f t="shared" si="3"/>
        <v/>
      </c>
      <c r="C93" s="29">
        <f t="shared" si="4"/>
        <v>2</v>
      </c>
      <c r="D93" s="28" t="str">
        <f ca="1">IF($B93&gt;rounds,"",OFFSET(AllPairings!D$1,startRow-1+$A93,0))</f>
        <v/>
      </c>
      <c r="E93" s="28" t="str">
        <f ca="1">IF($B93&gt;rounds,"",OFFSET(AllPairings!E$1,startRow-1+$A93,0))</f>
        <v/>
      </c>
      <c r="F93" s="52" t="e">
        <f ca="1">VLOOKUP($C93,OFFSET(ResultsInput!$B$2,($B93-1)*gamesPerRound,0,gamesPerRound,6),5,FALSE)</f>
        <v>#VALUE!</v>
      </c>
      <c r="G93" s="52" t="e">
        <f ca="1">VLOOKUP($C93,OFFSET(ResultsInput!$B$2,($B93-1)*gamesPerRound,0,gamesPerRound,6),6,FALSE)</f>
        <v>#VALUE!</v>
      </c>
      <c r="H93" s="59" t="str">
        <f t="shared" ca="1" si="5"/>
        <v/>
      </c>
    </row>
    <row r="94" spans="1:8" x14ac:dyDescent="0.3">
      <c r="A94" s="51">
        <v>92</v>
      </c>
      <c r="B94" s="29" t="str">
        <f t="shared" si="3"/>
        <v/>
      </c>
      <c r="C94" s="29">
        <f t="shared" si="4"/>
        <v>3</v>
      </c>
      <c r="D94" s="28" t="str">
        <f ca="1">IF($B94&gt;rounds,"",OFFSET(AllPairings!D$1,startRow-1+$A94,0))</f>
        <v/>
      </c>
      <c r="E94" s="28" t="str">
        <f ca="1">IF($B94&gt;rounds,"",OFFSET(AllPairings!E$1,startRow-1+$A94,0))</f>
        <v/>
      </c>
      <c r="F94" s="52" t="e">
        <f ca="1">VLOOKUP($C94,OFFSET(ResultsInput!$B$2,($B94-1)*gamesPerRound,0,gamesPerRound,6),5,FALSE)</f>
        <v>#VALUE!</v>
      </c>
      <c r="G94" s="52" t="e">
        <f ca="1">VLOOKUP($C94,OFFSET(ResultsInput!$B$2,($B94-1)*gamesPerRound,0,gamesPerRound,6),6,FALSE)</f>
        <v>#VALUE!</v>
      </c>
      <c r="H94" s="59" t="str">
        <f t="shared" ca="1" si="5"/>
        <v/>
      </c>
    </row>
    <row r="95" spans="1:8" x14ac:dyDescent="0.3">
      <c r="A95" s="51">
        <v>93</v>
      </c>
      <c r="B95" s="29" t="str">
        <f t="shared" si="3"/>
        <v/>
      </c>
      <c r="C95" s="29">
        <f t="shared" si="4"/>
        <v>4</v>
      </c>
      <c r="D95" s="28" t="str">
        <f ca="1">IF($B95&gt;rounds,"",OFFSET(AllPairings!D$1,startRow-1+$A95,0))</f>
        <v/>
      </c>
      <c r="E95" s="28" t="str">
        <f ca="1">IF($B95&gt;rounds,"",OFFSET(AllPairings!E$1,startRow-1+$A95,0))</f>
        <v/>
      </c>
      <c r="F95" s="52" t="e">
        <f ca="1">VLOOKUP($C95,OFFSET(ResultsInput!$B$2,($B95-1)*gamesPerRound,0,gamesPerRound,6),5,FALSE)</f>
        <v>#VALUE!</v>
      </c>
      <c r="G95" s="52" t="e">
        <f ca="1">VLOOKUP($C95,OFFSET(ResultsInput!$B$2,($B95-1)*gamesPerRound,0,gamesPerRound,6),6,FALSE)</f>
        <v>#VALUE!</v>
      </c>
      <c r="H95" s="59" t="str">
        <f t="shared" ca="1" si="5"/>
        <v/>
      </c>
    </row>
    <row r="96" spans="1:8" x14ac:dyDescent="0.3">
      <c r="A96" s="51">
        <v>94</v>
      </c>
      <c r="B96" s="29" t="str">
        <f t="shared" si="3"/>
        <v/>
      </c>
      <c r="C96" s="29">
        <f t="shared" si="4"/>
        <v>5</v>
      </c>
      <c r="D96" s="28" t="str">
        <f ca="1">IF($B96&gt;rounds,"",OFFSET(AllPairings!D$1,startRow-1+$A96,0))</f>
        <v/>
      </c>
      <c r="E96" s="28" t="str">
        <f ca="1">IF($B96&gt;rounds,"",OFFSET(AllPairings!E$1,startRow-1+$A96,0))</f>
        <v/>
      </c>
      <c r="F96" s="52" t="e">
        <f ca="1">VLOOKUP($C96,OFFSET(ResultsInput!$B$2,($B96-1)*gamesPerRound,0,gamesPerRound,6),5,FALSE)</f>
        <v>#VALUE!</v>
      </c>
      <c r="G96" s="52" t="e">
        <f ca="1">VLOOKUP($C96,OFFSET(ResultsInput!$B$2,($B96-1)*gamesPerRound,0,gamesPerRound,6),6,FALSE)</f>
        <v>#VALUE!</v>
      </c>
      <c r="H96" s="59" t="str">
        <f t="shared" ca="1" si="5"/>
        <v/>
      </c>
    </row>
    <row r="97" spans="1:8" x14ac:dyDescent="0.3">
      <c r="A97" s="51">
        <v>95</v>
      </c>
      <c r="B97" s="29" t="str">
        <f t="shared" si="3"/>
        <v/>
      </c>
      <c r="C97" s="29">
        <f t="shared" si="4"/>
        <v>6</v>
      </c>
      <c r="D97" s="28" t="str">
        <f ca="1">IF($B97&gt;rounds,"",OFFSET(AllPairings!D$1,startRow-1+$A97,0))</f>
        <v/>
      </c>
      <c r="E97" s="28" t="str">
        <f ca="1">IF($B97&gt;rounds,"",OFFSET(AllPairings!E$1,startRow-1+$A97,0))</f>
        <v/>
      </c>
      <c r="F97" s="52" t="e">
        <f ca="1">VLOOKUP($C97,OFFSET(ResultsInput!$B$2,($B97-1)*gamesPerRound,0,gamesPerRound,6),5,FALSE)</f>
        <v>#VALUE!</v>
      </c>
      <c r="G97" s="52" t="e">
        <f ca="1">VLOOKUP($C97,OFFSET(ResultsInput!$B$2,($B97-1)*gamesPerRound,0,gamesPerRound,6),6,FALSE)</f>
        <v>#VALUE!</v>
      </c>
      <c r="H97" s="59" t="str">
        <f t="shared" ca="1" si="5"/>
        <v/>
      </c>
    </row>
    <row r="98" spans="1:8" x14ac:dyDescent="0.3">
      <c r="A98" s="51">
        <v>96</v>
      </c>
      <c r="B98" s="29" t="str">
        <f t="shared" si="3"/>
        <v/>
      </c>
      <c r="C98" s="29">
        <f t="shared" si="4"/>
        <v>7</v>
      </c>
      <c r="D98" s="28" t="str">
        <f ca="1">IF($B98&gt;rounds,"",OFFSET(AllPairings!D$1,startRow-1+$A98,0))</f>
        <v/>
      </c>
      <c r="E98" s="28" t="str">
        <f ca="1">IF($B98&gt;rounds,"",OFFSET(AllPairings!E$1,startRow-1+$A98,0))</f>
        <v/>
      </c>
      <c r="F98" s="52" t="e">
        <f ca="1">VLOOKUP($C98,OFFSET(ResultsInput!$B$2,($B98-1)*gamesPerRound,0,gamesPerRound,6),5,FALSE)</f>
        <v>#VALUE!</v>
      </c>
      <c r="G98" s="52" t="e">
        <f ca="1">VLOOKUP($C98,OFFSET(ResultsInput!$B$2,($B98-1)*gamesPerRound,0,gamesPerRound,6),6,FALSE)</f>
        <v>#VALUE!</v>
      </c>
      <c r="H98" s="59" t="str">
        <f t="shared" ca="1" si="5"/>
        <v/>
      </c>
    </row>
    <row r="99" spans="1:8" x14ac:dyDescent="0.3">
      <c r="A99" s="51">
        <v>97</v>
      </c>
      <c r="B99" s="29" t="str">
        <f t="shared" si="3"/>
        <v/>
      </c>
      <c r="C99" s="29">
        <f t="shared" si="4"/>
        <v>8</v>
      </c>
      <c r="D99" s="28" t="str">
        <f ca="1">IF($B99&gt;rounds,"",OFFSET(AllPairings!D$1,startRow-1+$A99,0))</f>
        <v/>
      </c>
      <c r="E99" s="28" t="str">
        <f ca="1">IF($B99&gt;rounds,"",OFFSET(AllPairings!E$1,startRow-1+$A99,0))</f>
        <v/>
      </c>
      <c r="F99" s="52" t="e">
        <f ca="1">VLOOKUP($C99,OFFSET(ResultsInput!$B$2,($B99-1)*gamesPerRound,0,gamesPerRound,6),5,FALSE)</f>
        <v>#VALUE!</v>
      </c>
      <c r="G99" s="52" t="e">
        <f ca="1">VLOOKUP($C99,OFFSET(ResultsInput!$B$2,($B99-1)*gamesPerRound,0,gamesPerRound,6),6,FALSE)</f>
        <v>#VALUE!</v>
      </c>
      <c r="H99" s="59" t="str">
        <f t="shared" ca="1" si="5"/>
        <v/>
      </c>
    </row>
    <row r="100" spans="1:8" x14ac:dyDescent="0.3">
      <c r="A100" s="51">
        <v>98</v>
      </c>
      <c r="B100" s="29" t="str">
        <f t="shared" si="3"/>
        <v/>
      </c>
      <c r="C100" s="29">
        <f t="shared" si="4"/>
        <v>9</v>
      </c>
      <c r="D100" s="28" t="str">
        <f ca="1">IF($B100&gt;rounds,"",OFFSET(AllPairings!D$1,startRow-1+$A100,0))</f>
        <v/>
      </c>
      <c r="E100" s="28" t="str">
        <f ca="1">IF($B100&gt;rounds,"",OFFSET(AllPairings!E$1,startRow-1+$A100,0))</f>
        <v/>
      </c>
      <c r="F100" s="52" t="e">
        <f ca="1">VLOOKUP($C100,OFFSET(ResultsInput!$B$2,($B100-1)*gamesPerRound,0,gamesPerRound,6),5,FALSE)</f>
        <v>#VALUE!</v>
      </c>
      <c r="G100" s="52" t="e">
        <f ca="1">VLOOKUP($C100,OFFSET(ResultsInput!$B$2,($B100-1)*gamesPerRound,0,gamesPerRound,6),6,FALSE)</f>
        <v>#VALUE!</v>
      </c>
      <c r="H100" s="59" t="str">
        <f t="shared" ca="1" si="5"/>
        <v/>
      </c>
    </row>
    <row r="101" spans="1:8" x14ac:dyDescent="0.3">
      <c r="A101" s="51">
        <v>99</v>
      </c>
      <c r="B101" s="29" t="str">
        <f t="shared" si="3"/>
        <v/>
      </c>
      <c r="C101" s="29">
        <f t="shared" si="4"/>
        <v>10</v>
      </c>
      <c r="D101" s="28" t="str">
        <f ca="1">IF($B101&gt;rounds,"",OFFSET(AllPairings!D$1,startRow-1+$A101,0))</f>
        <v/>
      </c>
      <c r="E101" s="28" t="str">
        <f ca="1">IF($B101&gt;rounds,"",OFFSET(AllPairings!E$1,startRow-1+$A101,0))</f>
        <v/>
      </c>
      <c r="F101" s="52" t="e">
        <f ca="1">VLOOKUP($C101,OFFSET(ResultsInput!$B$2,($B101-1)*gamesPerRound,0,gamesPerRound,6),5,FALSE)</f>
        <v>#VALUE!</v>
      </c>
      <c r="G101" s="52" t="e">
        <f ca="1">VLOOKUP($C101,OFFSET(ResultsInput!$B$2,($B101-1)*gamesPerRound,0,gamesPerRound,6),6,FALSE)</f>
        <v>#VALUE!</v>
      </c>
      <c r="H101" s="59" t="str">
        <f t="shared" ca="1" si="5"/>
        <v/>
      </c>
    </row>
    <row r="102" spans="1:8" x14ac:dyDescent="0.3">
      <c r="A102" s="51">
        <v>100</v>
      </c>
      <c r="B102" s="29" t="str">
        <f t="shared" si="3"/>
        <v/>
      </c>
      <c r="C102" s="29">
        <f t="shared" si="4"/>
        <v>11</v>
      </c>
      <c r="D102" s="28" t="str">
        <f ca="1">IF($B102&gt;rounds,"",OFFSET(AllPairings!D$1,startRow-1+$A102,0))</f>
        <v/>
      </c>
      <c r="E102" s="28" t="str">
        <f ca="1">IF($B102&gt;rounds,"",OFFSET(AllPairings!E$1,startRow-1+$A102,0))</f>
        <v/>
      </c>
      <c r="F102" s="52" t="e">
        <f ca="1">VLOOKUP($C102,OFFSET(ResultsInput!$B$2,($B102-1)*gamesPerRound,0,gamesPerRound,6),5,FALSE)</f>
        <v>#VALUE!</v>
      </c>
      <c r="G102" s="52" t="e">
        <f ca="1">VLOOKUP($C102,OFFSET(ResultsInput!$B$2,($B102-1)*gamesPerRound,0,gamesPerRound,6),6,FALSE)</f>
        <v>#VALUE!</v>
      </c>
      <c r="H102" s="59" t="str">
        <f t="shared" ca="1" si="5"/>
        <v/>
      </c>
    </row>
    <row r="103" spans="1:8" x14ac:dyDescent="0.3">
      <c r="A103" s="51">
        <v>101</v>
      </c>
      <c r="B103" s="29" t="str">
        <f t="shared" si="3"/>
        <v/>
      </c>
      <c r="C103" s="29">
        <f t="shared" si="4"/>
        <v>12</v>
      </c>
      <c r="D103" s="28" t="str">
        <f ca="1">IF($B103&gt;rounds,"",OFFSET(AllPairings!D$1,startRow-1+$A103,0))</f>
        <v/>
      </c>
      <c r="E103" s="28" t="str">
        <f ca="1">IF($B103&gt;rounds,"",OFFSET(AllPairings!E$1,startRow-1+$A103,0))</f>
        <v/>
      </c>
      <c r="F103" s="52" t="e">
        <f ca="1">VLOOKUP($C103,OFFSET(ResultsInput!$B$2,($B103-1)*gamesPerRound,0,gamesPerRound,6),5,FALSE)</f>
        <v>#VALUE!</v>
      </c>
      <c r="G103" s="52" t="e">
        <f ca="1">VLOOKUP($C103,OFFSET(ResultsInput!$B$2,($B103-1)*gamesPerRound,0,gamesPerRound,6),6,FALSE)</f>
        <v>#VALUE!</v>
      </c>
      <c r="H103" s="59" t="str">
        <f t="shared" ca="1" si="5"/>
        <v/>
      </c>
    </row>
    <row r="104" spans="1:8" x14ac:dyDescent="0.3">
      <c r="A104" s="51">
        <v>102</v>
      </c>
      <c r="B104" s="29" t="str">
        <f t="shared" si="3"/>
        <v/>
      </c>
      <c r="C104" s="29">
        <f t="shared" si="4"/>
        <v>13</v>
      </c>
      <c r="D104" s="28" t="str">
        <f ca="1">IF($B104&gt;rounds,"",OFFSET(AllPairings!D$1,startRow-1+$A104,0))</f>
        <v/>
      </c>
      <c r="E104" s="28" t="str">
        <f ca="1">IF($B104&gt;rounds,"",OFFSET(AllPairings!E$1,startRow-1+$A104,0))</f>
        <v/>
      </c>
      <c r="F104" s="52" t="e">
        <f ca="1">VLOOKUP($C104,OFFSET(ResultsInput!$B$2,($B104-1)*gamesPerRound,0,gamesPerRound,6),5,FALSE)</f>
        <v>#VALUE!</v>
      </c>
      <c r="G104" s="52" t="e">
        <f ca="1">VLOOKUP($C104,OFFSET(ResultsInput!$B$2,($B104-1)*gamesPerRound,0,gamesPerRound,6),6,FALSE)</f>
        <v>#VALUE!</v>
      </c>
      <c r="H104" s="59" t="str">
        <f t="shared" ca="1" si="5"/>
        <v/>
      </c>
    </row>
    <row r="105" spans="1:8" x14ac:dyDescent="0.3">
      <c r="A105" s="51">
        <v>103</v>
      </c>
      <c r="B105" s="29" t="str">
        <f t="shared" si="3"/>
        <v/>
      </c>
      <c r="C105" s="29">
        <f t="shared" si="4"/>
        <v>14</v>
      </c>
      <c r="D105" s="28" t="str">
        <f ca="1">IF($B105&gt;rounds,"",OFFSET(AllPairings!D$1,startRow-1+$A105,0))</f>
        <v/>
      </c>
      <c r="E105" s="28" t="str">
        <f ca="1">IF($B105&gt;rounds,"",OFFSET(AllPairings!E$1,startRow-1+$A105,0))</f>
        <v/>
      </c>
      <c r="F105" s="52" t="e">
        <f ca="1">VLOOKUP($C105,OFFSET(ResultsInput!$B$2,($B105-1)*gamesPerRound,0,gamesPerRound,6),5,FALSE)</f>
        <v>#VALUE!</v>
      </c>
      <c r="G105" s="52" t="e">
        <f ca="1">VLOOKUP($C105,OFFSET(ResultsInput!$B$2,($B105-1)*gamesPerRound,0,gamesPerRound,6),6,FALSE)</f>
        <v>#VALUE!</v>
      </c>
      <c r="H105" s="59" t="str">
        <f t="shared" ca="1" si="5"/>
        <v/>
      </c>
    </row>
    <row r="106" spans="1:8" x14ac:dyDescent="0.3">
      <c r="A106" s="51">
        <v>104</v>
      </c>
      <c r="B106" s="29" t="str">
        <f t="shared" si="3"/>
        <v/>
      </c>
      <c r="C106" s="29">
        <f t="shared" si="4"/>
        <v>15</v>
      </c>
      <c r="D106" s="28" t="str">
        <f ca="1">IF($B106&gt;rounds,"",OFFSET(AllPairings!D$1,startRow-1+$A106,0))</f>
        <v/>
      </c>
      <c r="E106" s="28" t="str">
        <f ca="1">IF($B106&gt;rounds,"",OFFSET(AllPairings!E$1,startRow-1+$A106,0))</f>
        <v/>
      </c>
      <c r="F106" s="52" t="e">
        <f ca="1">VLOOKUP($C106,OFFSET(ResultsInput!$B$2,($B106-1)*gamesPerRound,0,gamesPerRound,6),5,FALSE)</f>
        <v>#VALUE!</v>
      </c>
      <c r="G106" s="52" t="e">
        <f ca="1">VLOOKUP($C106,OFFSET(ResultsInput!$B$2,($B106-1)*gamesPerRound,0,gamesPerRound,6),6,FALSE)</f>
        <v>#VALUE!</v>
      </c>
      <c r="H106" s="59" t="str">
        <f t="shared" ca="1" si="5"/>
        <v/>
      </c>
    </row>
    <row r="107" spans="1:8" x14ac:dyDescent="0.3">
      <c r="A107" s="51">
        <v>105</v>
      </c>
      <c r="B107" s="29" t="str">
        <f t="shared" si="3"/>
        <v/>
      </c>
      <c r="C107" s="29">
        <f t="shared" si="4"/>
        <v>16</v>
      </c>
      <c r="D107" s="28" t="str">
        <f ca="1">IF($B107&gt;rounds,"",OFFSET(AllPairings!D$1,startRow-1+$A107,0))</f>
        <v/>
      </c>
      <c r="E107" s="28" t="str">
        <f ca="1">IF($B107&gt;rounds,"",OFFSET(AllPairings!E$1,startRow-1+$A107,0))</f>
        <v/>
      </c>
      <c r="F107" s="52" t="e">
        <f ca="1">VLOOKUP($C107,OFFSET(ResultsInput!$B$2,($B107-1)*gamesPerRound,0,gamesPerRound,6),5,FALSE)</f>
        <v>#VALUE!</v>
      </c>
      <c r="G107" s="52" t="e">
        <f ca="1">VLOOKUP($C107,OFFSET(ResultsInput!$B$2,($B107-1)*gamesPerRound,0,gamesPerRound,6),6,FALSE)</f>
        <v>#VALUE!</v>
      </c>
      <c r="H107" s="59" t="str">
        <f t="shared" ca="1" si="5"/>
        <v/>
      </c>
    </row>
    <row r="108" spans="1:8" x14ac:dyDescent="0.3">
      <c r="A108" s="51">
        <v>106</v>
      </c>
      <c r="B108" s="29" t="str">
        <f t="shared" si="3"/>
        <v/>
      </c>
      <c r="C108" s="29">
        <f t="shared" si="4"/>
        <v>17</v>
      </c>
      <c r="D108" s="28" t="str">
        <f ca="1">IF($B108&gt;rounds,"",OFFSET(AllPairings!D$1,startRow-1+$A108,0))</f>
        <v/>
      </c>
      <c r="E108" s="28" t="str">
        <f ca="1">IF($B108&gt;rounds,"",OFFSET(AllPairings!E$1,startRow-1+$A108,0))</f>
        <v/>
      </c>
      <c r="F108" s="52" t="e">
        <f ca="1">VLOOKUP($C108,OFFSET(ResultsInput!$B$2,($B108-1)*gamesPerRound,0,gamesPerRound,6),5,FALSE)</f>
        <v>#VALUE!</v>
      </c>
      <c r="G108" s="52" t="e">
        <f ca="1">VLOOKUP($C108,OFFSET(ResultsInput!$B$2,($B108-1)*gamesPerRound,0,gamesPerRound,6),6,FALSE)</f>
        <v>#VALUE!</v>
      </c>
      <c r="H108" s="59" t="str">
        <f t="shared" ca="1" si="5"/>
        <v/>
      </c>
    </row>
    <row r="109" spans="1:8" x14ac:dyDescent="0.3">
      <c r="A109" s="51">
        <v>107</v>
      </c>
      <c r="B109" s="29" t="str">
        <f t="shared" si="3"/>
        <v/>
      </c>
      <c r="C109" s="29">
        <f t="shared" si="4"/>
        <v>18</v>
      </c>
      <c r="D109" s="28" t="str">
        <f ca="1">IF($B109&gt;rounds,"",OFFSET(AllPairings!D$1,startRow-1+$A109,0))</f>
        <v/>
      </c>
      <c r="E109" s="28" t="str">
        <f ca="1">IF($B109&gt;rounds,"",OFFSET(AllPairings!E$1,startRow-1+$A109,0))</f>
        <v/>
      </c>
      <c r="F109" s="52" t="e">
        <f ca="1">VLOOKUP($C109,OFFSET(ResultsInput!$B$2,($B109-1)*gamesPerRound,0,gamesPerRound,6),5,FALSE)</f>
        <v>#VALUE!</v>
      </c>
      <c r="G109" s="52" t="e">
        <f ca="1">VLOOKUP($C109,OFFSET(ResultsInput!$B$2,($B109-1)*gamesPerRound,0,gamesPerRound,6),6,FALSE)</f>
        <v>#VALUE!</v>
      </c>
      <c r="H109" s="59" t="str">
        <f t="shared" ca="1" si="5"/>
        <v/>
      </c>
    </row>
    <row r="110" spans="1:8" x14ac:dyDescent="0.3">
      <c r="A110" s="51">
        <v>108</v>
      </c>
      <c r="B110" s="29" t="str">
        <f t="shared" si="3"/>
        <v/>
      </c>
      <c r="C110" s="29">
        <f t="shared" si="4"/>
        <v>1</v>
      </c>
      <c r="D110" s="28" t="str">
        <f ca="1">IF($B110&gt;rounds,"",OFFSET(AllPairings!D$1,startRow-1+$A110,0))</f>
        <v/>
      </c>
      <c r="E110" s="28" t="str">
        <f ca="1">IF($B110&gt;rounds,"",OFFSET(AllPairings!E$1,startRow-1+$A110,0))</f>
        <v/>
      </c>
      <c r="F110" s="52" t="e">
        <f ca="1">VLOOKUP($C110,OFFSET(ResultsInput!$B$2,($B110-1)*gamesPerRound,0,gamesPerRound,6),5,FALSE)</f>
        <v>#VALUE!</v>
      </c>
      <c r="G110" s="52" t="e">
        <f ca="1">VLOOKUP($C110,OFFSET(ResultsInput!$B$2,($B110-1)*gamesPerRound,0,gamesPerRound,6),6,FALSE)</f>
        <v>#VALUE!</v>
      </c>
      <c r="H110" s="59" t="str">
        <f t="shared" ca="1" si="5"/>
        <v/>
      </c>
    </row>
    <row r="111" spans="1:8" x14ac:dyDescent="0.3">
      <c r="A111" s="51">
        <v>109</v>
      </c>
      <c r="B111" s="29" t="str">
        <f t="shared" si="3"/>
        <v/>
      </c>
      <c r="C111" s="29">
        <f t="shared" si="4"/>
        <v>2</v>
      </c>
      <c r="D111" s="28" t="str">
        <f ca="1">IF($B111&gt;rounds,"",OFFSET(AllPairings!D$1,startRow-1+$A111,0))</f>
        <v/>
      </c>
      <c r="E111" s="28" t="str">
        <f ca="1">IF($B111&gt;rounds,"",OFFSET(AllPairings!E$1,startRow-1+$A111,0))</f>
        <v/>
      </c>
      <c r="F111" s="52" t="e">
        <f ca="1">VLOOKUP($C111,OFFSET(ResultsInput!$B$2,($B111-1)*gamesPerRound,0,gamesPerRound,6),5,FALSE)</f>
        <v>#VALUE!</v>
      </c>
      <c r="G111" s="52" t="e">
        <f ca="1">VLOOKUP($C111,OFFSET(ResultsInput!$B$2,($B111-1)*gamesPerRound,0,gamesPerRound,6),6,FALSE)</f>
        <v>#VALUE!</v>
      </c>
      <c r="H111" s="59" t="str">
        <f t="shared" ca="1" si="5"/>
        <v/>
      </c>
    </row>
    <row r="112" spans="1:8" x14ac:dyDescent="0.3">
      <c r="A112" s="51">
        <v>110</v>
      </c>
      <c r="B112" s="29" t="str">
        <f t="shared" si="3"/>
        <v/>
      </c>
      <c r="C112" s="29">
        <f t="shared" si="4"/>
        <v>3</v>
      </c>
      <c r="D112" s="28" t="str">
        <f ca="1">IF($B112&gt;rounds,"",OFFSET(AllPairings!D$1,startRow-1+$A112,0))</f>
        <v/>
      </c>
      <c r="E112" s="28" t="str">
        <f ca="1">IF($B112&gt;rounds,"",OFFSET(AllPairings!E$1,startRow-1+$A112,0))</f>
        <v/>
      </c>
      <c r="F112" s="52" t="e">
        <f ca="1">VLOOKUP($C112,OFFSET(ResultsInput!$B$2,($B112-1)*gamesPerRound,0,gamesPerRound,6),5,FALSE)</f>
        <v>#VALUE!</v>
      </c>
      <c r="G112" s="52" t="e">
        <f ca="1">VLOOKUP($C112,OFFSET(ResultsInput!$B$2,($B112-1)*gamesPerRound,0,gamesPerRound,6),6,FALSE)</f>
        <v>#VALUE!</v>
      </c>
      <c r="H112" s="59" t="str">
        <f t="shared" ca="1" si="5"/>
        <v/>
      </c>
    </row>
    <row r="113" spans="1:8" x14ac:dyDescent="0.3">
      <c r="A113" s="51">
        <v>111</v>
      </c>
      <c r="B113" s="29" t="str">
        <f t="shared" si="3"/>
        <v/>
      </c>
      <c r="C113" s="29">
        <f t="shared" si="4"/>
        <v>4</v>
      </c>
      <c r="D113" s="28" t="str">
        <f ca="1">IF($B113&gt;rounds,"",OFFSET(AllPairings!D$1,startRow-1+$A113,0))</f>
        <v/>
      </c>
      <c r="E113" s="28" t="str">
        <f ca="1">IF($B113&gt;rounds,"",OFFSET(AllPairings!E$1,startRow-1+$A113,0))</f>
        <v/>
      </c>
      <c r="F113" s="52" t="e">
        <f ca="1">VLOOKUP($C113,OFFSET(ResultsInput!$B$2,($B113-1)*gamesPerRound,0,gamesPerRound,6),5,FALSE)</f>
        <v>#VALUE!</v>
      </c>
      <c r="G113" s="52" t="e">
        <f ca="1">VLOOKUP($C113,OFFSET(ResultsInput!$B$2,($B113-1)*gamesPerRound,0,gamesPerRound,6),6,FALSE)</f>
        <v>#VALUE!</v>
      </c>
      <c r="H113" s="59" t="str">
        <f t="shared" ca="1" si="5"/>
        <v/>
      </c>
    </row>
    <row r="114" spans="1:8" x14ac:dyDescent="0.3">
      <c r="A114" s="51">
        <v>112</v>
      </c>
      <c r="B114" s="29" t="str">
        <f t="shared" si="3"/>
        <v/>
      </c>
      <c r="C114" s="29">
        <f t="shared" si="4"/>
        <v>5</v>
      </c>
      <c r="D114" s="28" t="str">
        <f ca="1">IF($B114&gt;rounds,"",OFFSET(AllPairings!D$1,startRow-1+$A114,0))</f>
        <v/>
      </c>
      <c r="E114" s="28" t="str">
        <f ca="1">IF($B114&gt;rounds,"",OFFSET(AllPairings!E$1,startRow-1+$A114,0))</f>
        <v/>
      </c>
      <c r="F114" s="52" t="e">
        <f ca="1">VLOOKUP($C114,OFFSET(ResultsInput!$B$2,($B114-1)*gamesPerRound,0,gamesPerRound,6),5,FALSE)</f>
        <v>#VALUE!</v>
      </c>
      <c r="G114" s="52" t="e">
        <f ca="1">VLOOKUP($C114,OFFSET(ResultsInput!$B$2,($B114-1)*gamesPerRound,0,gamesPerRound,6),6,FALSE)</f>
        <v>#VALUE!</v>
      </c>
      <c r="H114" s="59" t="str">
        <f t="shared" ca="1" si="5"/>
        <v/>
      </c>
    </row>
    <row r="115" spans="1:8" x14ac:dyDescent="0.3">
      <c r="A115" s="51">
        <v>113</v>
      </c>
      <c r="B115" s="29" t="str">
        <f t="shared" si="3"/>
        <v/>
      </c>
      <c r="C115" s="29">
        <f t="shared" si="4"/>
        <v>6</v>
      </c>
      <c r="D115" s="28" t="str">
        <f ca="1">IF($B115&gt;rounds,"",OFFSET(AllPairings!D$1,startRow-1+$A115,0))</f>
        <v/>
      </c>
      <c r="E115" s="28" t="str">
        <f ca="1">IF($B115&gt;rounds,"",OFFSET(AllPairings!E$1,startRow-1+$A115,0))</f>
        <v/>
      </c>
      <c r="F115" s="52" t="e">
        <f ca="1">VLOOKUP($C115,OFFSET(ResultsInput!$B$2,($B115-1)*gamesPerRound,0,gamesPerRound,6),5,FALSE)</f>
        <v>#VALUE!</v>
      </c>
      <c r="G115" s="52" t="e">
        <f ca="1">VLOOKUP($C115,OFFSET(ResultsInput!$B$2,($B115-1)*gamesPerRound,0,gamesPerRound,6),6,FALSE)</f>
        <v>#VALUE!</v>
      </c>
      <c r="H115" s="59" t="str">
        <f t="shared" ca="1" si="5"/>
        <v/>
      </c>
    </row>
    <row r="116" spans="1:8" x14ac:dyDescent="0.3">
      <c r="A116" s="51">
        <v>114</v>
      </c>
      <c r="B116" s="29" t="str">
        <f t="shared" si="3"/>
        <v/>
      </c>
      <c r="C116" s="29">
        <f t="shared" si="4"/>
        <v>7</v>
      </c>
      <c r="D116" s="28" t="str">
        <f ca="1">IF($B116&gt;rounds,"",OFFSET(AllPairings!D$1,startRow-1+$A116,0))</f>
        <v/>
      </c>
      <c r="E116" s="28" t="str">
        <f ca="1">IF($B116&gt;rounds,"",OFFSET(AllPairings!E$1,startRow-1+$A116,0))</f>
        <v/>
      </c>
      <c r="F116" s="52" t="e">
        <f ca="1">VLOOKUP($C116,OFFSET(ResultsInput!$B$2,($B116-1)*gamesPerRound,0,gamesPerRound,6),5,FALSE)</f>
        <v>#VALUE!</v>
      </c>
      <c r="G116" s="52" t="e">
        <f ca="1">VLOOKUP($C116,OFFSET(ResultsInput!$B$2,($B116-1)*gamesPerRound,0,gamesPerRound,6),6,FALSE)</f>
        <v>#VALUE!</v>
      </c>
      <c r="H116" s="59" t="str">
        <f t="shared" ca="1" si="5"/>
        <v/>
      </c>
    </row>
    <row r="117" spans="1:8" x14ac:dyDescent="0.3">
      <c r="A117" s="51">
        <v>115</v>
      </c>
      <c r="B117" s="29" t="str">
        <f t="shared" si="3"/>
        <v/>
      </c>
      <c r="C117" s="29">
        <f t="shared" si="4"/>
        <v>8</v>
      </c>
      <c r="D117" s="28" t="str">
        <f ca="1">IF($B117&gt;rounds,"",OFFSET(AllPairings!D$1,startRow-1+$A117,0))</f>
        <v/>
      </c>
      <c r="E117" s="28" t="str">
        <f ca="1">IF($B117&gt;rounds,"",OFFSET(AllPairings!E$1,startRow-1+$A117,0))</f>
        <v/>
      </c>
      <c r="F117" s="52" t="e">
        <f ca="1">VLOOKUP($C117,OFFSET(ResultsInput!$B$2,($B117-1)*gamesPerRound,0,gamesPerRound,6),5,FALSE)</f>
        <v>#VALUE!</v>
      </c>
      <c r="G117" s="52" t="e">
        <f ca="1">VLOOKUP($C117,OFFSET(ResultsInput!$B$2,($B117-1)*gamesPerRound,0,gamesPerRound,6),6,FALSE)</f>
        <v>#VALUE!</v>
      </c>
      <c r="H117" s="59" t="str">
        <f t="shared" ca="1" si="5"/>
        <v/>
      </c>
    </row>
    <row r="118" spans="1:8" x14ac:dyDescent="0.3">
      <c r="A118" s="51">
        <v>116</v>
      </c>
      <c r="B118" s="29" t="str">
        <f t="shared" si="3"/>
        <v/>
      </c>
      <c r="C118" s="29">
        <f t="shared" si="4"/>
        <v>9</v>
      </c>
      <c r="D118" s="28" t="str">
        <f ca="1">IF($B118&gt;rounds,"",OFFSET(AllPairings!D$1,startRow-1+$A118,0))</f>
        <v/>
      </c>
      <c r="E118" s="28" t="str">
        <f ca="1">IF($B118&gt;rounds,"",OFFSET(AllPairings!E$1,startRow-1+$A118,0))</f>
        <v/>
      </c>
      <c r="F118" s="52" t="e">
        <f ca="1">VLOOKUP($C118,OFFSET(ResultsInput!$B$2,($B118-1)*gamesPerRound,0,gamesPerRound,6),5,FALSE)</f>
        <v>#VALUE!</v>
      </c>
      <c r="G118" s="52" t="e">
        <f ca="1">VLOOKUP($C118,OFFSET(ResultsInput!$B$2,($B118-1)*gamesPerRound,0,gamesPerRound,6),6,FALSE)</f>
        <v>#VALUE!</v>
      </c>
      <c r="H118" s="59" t="str">
        <f t="shared" ca="1" si="5"/>
        <v/>
      </c>
    </row>
    <row r="119" spans="1:8" x14ac:dyDescent="0.3">
      <c r="A119" s="51">
        <v>117</v>
      </c>
      <c r="B119" s="29" t="str">
        <f t="shared" si="3"/>
        <v/>
      </c>
      <c r="C119" s="29">
        <f t="shared" si="4"/>
        <v>10</v>
      </c>
      <c r="D119" s="28" t="str">
        <f ca="1">IF($B119&gt;rounds,"",OFFSET(AllPairings!D$1,startRow-1+$A119,0))</f>
        <v/>
      </c>
      <c r="E119" s="28" t="str">
        <f ca="1">IF($B119&gt;rounds,"",OFFSET(AllPairings!E$1,startRow-1+$A119,0))</f>
        <v/>
      </c>
      <c r="F119" s="52" t="e">
        <f ca="1">VLOOKUP($C119,OFFSET(ResultsInput!$B$2,($B119-1)*gamesPerRound,0,gamesPerRound,6),5,FALSE)</f>
        <v>#VALUE!</v>
      </c>
      <c r="G119" s="52" t="e">
        <f ca="1">VLOOKUP($C119,OFFSET(ResultsInput!$B$2,($B119-1)*gamesPerRound,0,gamesPerRound,6),6,FALSE)</f>
        <v>#VALUE!</v>
      </c>
      <c r="H119" s="59" t="str">
        <f t="shared" ca="1" si="5"/>
        <v/>
      </c>
    </row>
    <row r="120" spans="1:8" x14ac:dyDescent="0.3">
      <c r="A120" s="51">
        <v>118</v>
      </c>
      <c r="B120" s="29" t="str">
        <f t="shared" si="3"/>
        <v/>
      </c>
      <c r="C120" s="29">
        <f t="shared" si="4"/>
        <v>11</v>
      </c>
      <c r="D120" s="28" t="str">
        <f ca="1">IF($B120&gt;rounds,"",OFFSET(AllPairings!D$1,startRow-1+$A120,0))</f>
        <v/>
      </c>
      <c r="E120" s="28" t="str">
        <f ca="1">IF($B120&gt;rounds,"",OFFSET(AllPairings!E$1,startRow-1+$A120,0))</f>
        <v/>
      </c>
      <c r="F120" s="52" t="e">
        <f ca="1">VLOOKUP($C120,OFFSET(ResultsInput!$B$2,($B120-1)*gamesPerRound,0,gamesPerRound,6),5,FALSE)</f>
        <v>#VALUE!</v>
      </c>
      <c r="G120" s="52" t="e">
        <f ca="1">VLOOKUP($C120,OFFSET(ResultsInput!$B$2,($B120-1)*gamesPerRound,0,gamesPerRound,6),6,FALSE)</f>
        <v>#VALUE!</v>
      </c>
      <c r="H120" s="59" t="str">
        <f t="shared" ca="1" si="5"/>
        <v/>
      </c>
    </row>
    <row r="121" spans="1:8" x14ac:dyDescent="0.3">
      <c r="A121" s="51">
        <v>119</v>
      </c>
      <c r="B121" s="29" t="str">
        <f t="shared" si="3"/>
        <v/>
      </c>
      <c r="C121" s="29">
        <f t="shared" si="4"/>
        <v>12</v>
      </c>
      <c r="D121" s="28" t="str">
        <f ca="1">IF($B121&gt;rounds,"",OFFSET(AllPairings!D$1,startRow-1+$A121,0))</f>
        <v/>
      </c>
      <c r="E121" s="28" t="str">
        <f ca="1">IF($B121&gt;rounds,"",OFFSET(AllPairings!E$1,startRow-1+$A121,0))</f>
        <v/>
      </c>
      <c r="F121" s="52" t="e">
        <f ca="1">VLOOKUP($C121,OFFSET(ResultsInput!$B$2,($B121-1)*gamesPerRound,0,gamesPerRound,6),5,FALSE)</f>
        <v>#VALUE!</v>
      </c>
      <c r="G121" s="52" t="e">
        <f ca="1">VLOOKUP($C121,OFFSET(ResultsInput!$B$2,($B121-1)*gamesPerRound,0,gamesPerRound,6),6,FALSE)</f>
        <v>#VALUE!</v>
      </c>
      <c r="H121" s="59" t="str">
        <f t="shared" ca="1" si="5"/>
        <v/>
      </c>
    </row>
    <row r="122" spans="1:8" x14ac:dyDescent="0.3">
      <c r="A122" s="51">
        <v>120</v>
      </c>
      <c r="B122" s="29" t="str">
        <f t="shared" si="3"/>
        <v/>
      </c>
      <c r="C122" s="29">
        <f t="shared" si="4"/>
        <v>13</v>
      </c>
      <c r="D122" s="28" t="str">
        <f ca="1">IF($B122&gt;rounds,"",OFFSET(AllPairings!D$1,startRow-1+$A122,0))</f>
        <v/>
      </c>
      <c r="E122" s="28" t="str">
        <f ca="1">IF($B122&gt;rounds,"",OFFSET(AllPairings!E$1,startRow-1+$A122,0))</f>
        <v/>
      </c>
      <c r="F122" s="52" t="e">
        <f ca="1">VLOOKUP($C122,OFFSET(ResultsInput!$B$2,($B122-1)*gamesPerRound,0,gamesPerRound,6),5,FALSE)</f>
        <v>#VALUE!</v>
      </c>
      <c r="G122" s="52" t="e">
        <f ca="1">VLOOKUP($C122,OFFSET(ResultsInput!$B$2,($B122-1)*gamesPerRound,0,gamesPerRound,6),6,FALSE)</f>
        <v>#VALUE!</v>
      </c>
      <c r="H122" s="59" t="str">
        <f t="shared" ca="1" si="5"/>
        <v/>
      </c>
    </row>
    <row r="123" spans="1:8" x14ac:dyDescent="0.3">
      <c r="A123" s="51">
        <v>121</v>
      </c>
      <c r="B123" s="29" t="str">
        <f t="shared" si="3"/>
        <v/>
      </c>
      <c r="C123" s="29">
        <f t="shared" si="4"/>
        <v>14</v>
      </c>
      <c r="D123" s="28" t="str">
        <f ca="1">IF($B123&gt;rounds,"",OFFSET(AllPairings!D$1,startRow-1+$A123,0))</f>
        <v/>
      </c>
      <c r="E123" s="28" t="str">
        <f ca="1">IF($B123&gt;rounds,"",OFFSET(AllPairings!E$1,startRow-1+$A123,0))</f>
        <v/>
      </c>
      <c r="F123" s="52" t="e">
        <f ca="1">VLOOKUP($C123,OFFSET(ResultsInput!$B$2,($B123-1)*gamesPerRound,0,gamesPerRound,6),5,FALSE)</f>
        <v>#VALUE!</v>
      </c>
      <c r="G123" s="52" t="e">
        <f ca="1">VLOOKUP($C123,OFFSET(ResultsInput!$B$2,($B123-1)*gamesPerRound,0,gamesPerRound,6),6,FALSE)</f>
        <v>#VALUE!</v>
      </c>
      <c r="H123" s="59" t="str">
        <f t="shared" ca="1" si="5"/>
        <v/>
      </c>
    </row>
    <row r="124" spans="1:8" x14ac:dyDescent="0.3">
      <c r="A124" s="51">
        <v>122</v>
      </c>
      <c r="B124" s="29" t="str">
        <f t="shared" si="3"/>
        <v/>
      </c>
      <c r="C124" s="29">
        <f t="shared" si="4"/>
        <v>15</v>
      </c>
      <c r="D124" s="28" t="str">
        <f ca="1">IF($B124&gt;rounds,"",OFFSET(AllPairings!D$1,startRow-1+$A124,0))</f>
        <v/>
      </c>
      <c r="E124" s="28" t="str">
        <f ca="1">IF($B124&gt;rounds,"",OFFSET(AllPairings!E$1,startRow-1+$A124,0))</f>
        <v/>
      </c>
      <c r="F124" s="52" t="e">
        <f ca="1">VLOOKUP($C124,OFFSET(ResultsInput!$B$2,($B124-1)*gamesPerRound,0,gamesPerRound,6),5,FALSE)</f>
        <v>#VALUE!</v>
      </c>
      <c r="G124" s="52" t="e">
        <f ca="1">VLOOKUP($C124,OFFSET(ResultsInput!$B$2,($B124-1)*gamesPerRound,0,gamesPerRound,6),6,FALSE)</f>
        <v>#VALUE!</v>
      </c>
      <c r="H124" s="59" t="str">
        <f t="shared" ca="1" si="5"/>
        <v/>
      </c>
    </row>
    <row r="125" spans="1:8" x14ac:dyDescent="0.3">
      <c r="A125" s="51">
        <v>123</v>
      </c>
      <c r="B125" s="29" t="str">
        <f t="shared" si="3"/>
        <v/>
      </c>
      <c r="C125" s="29">
        <f t="shared" si="4"/>
        <v>16</v>
      </c>
      <c r="D125" s="28" t="str">
        <f ca="1">IF($B125&gt;rounds,"",OFFSET(AllPairings!D$1,startRow-1+$A125,0))</f>
        <v/>
      </c>
      <c r="E125" s="28" t="str">
        <f ca="1">IF($B125&gt;rounds,"",OFFSET(AllPairings!E$1,startRow-1+$A125,0))</f>
        <v/>
      </c>
      <c r="F125" s="52" t="e">
        <f ca="1">VLOOKUP($C125,OFFSET(ResultsInput!$B$2,($B125-1)*gamesPerRound,0,gamesPerRound,6),5,FALSE)</f>
        <v>#VALUE!</v>
      </c>
      <c r="G125" s="52" t="e">
        <f ca="1">VLOOKUP($C125,OFFSET(ResultsInput!$B$2,($B125-1)*gamesPerRound,0,gamesPerRound,6),6,FALSE)</f>
        <v>#VALUE!</v>
      </c>
      <c r="H125" s="59" t="str">
        <f t="shared" ca="1" si="5"/>
        <v/>
      </c>
    </row>
    <row r="126" spans="1:8" x14ac:dyDescent="0.3">
      <c r="A126" s="51">
        <v>124</v>
      </c>
      <c r="B126" s="29" t="str">
        <f t="shared" si="3"/>
        <v/>
      </c>
      <c r="C126" s="29">
        <f t="shared" si="4"/>
        <v>17</v>
      </c>
      <c r="D126" s="28" t="str">
        <f ca="1">IF($B126&gt;rounds,"",OFFSET(AllPairings!D$1,startRow-1+$A126,0))</f>
        <v/>
      </c>
      <c r="E126" s="28" t="str">
        <f ca="1">IF($B126&gt;rounds,"",OFFSET(AllPairings!E$1,startRow-1+$A126,0))</f>
        <v/>
      </c>
      <c r="F126" s="52" t="e">
        <f ca="1">VLOOKUP($C126,OFFSET(ResultsInput!$B$2,($B126-1)*gamesPerRound,0,gamesPerRound,6),5,FALSE)</f>
        <v>#VALUE!</v>
      </c>
      <c r="G126" s="52" t="e">
        <f ca="1">VLOOKUP($C126,OFFSET(ResultsInput!$B$2,($B126-1)*gamesPerRound,0,gamesPerRound,6),6,FALSE)</f>
        <v>#VALUE!</v>
      </c>
      <c r="H126" s="59" t="str">
        <f t="shared" ca="1" si="5"/>
        <v/>
      </c>
    </row>
    <row r="127" spans="1:8" x14ac:dyDescent="0.3">
      <c r="A127" s="51">
        <v>125</v>
      </c>
      <c r="B127" s="29" t="str">
        <f t="shared" si="3"/>
        <v/>
      </c>
      <c r="C127" s="29">
        <f t="shared" si="4"/>
        <v>18</v>
      </c>
      <c r="D127" s="28" t="str">
        <f ca="1">IF($B127&gt;rounds,"",OFFSET(AllPairings!D$1,startRow-1+$A127,0))</f>
        <v/>
      </c>
      <c r="E127" s="28" t="str">
        <f ca="1">IF($B127&gt;rounds,"",OFFSET(AllPairings!E$1,startRow-1+$A127,0))</f>
        <v/>
      </c>
      <c r="F127" s="52" t="e">
        <f ca="1">VLOOKUP($C127,OFFSET(ResultsInput!$B$2,($B127-1)*gamesPerRound,0,gamesPerRound,6),5,FALSE)</f>
        <v>#VALUE!</v>
      </c>
      <c r="G127" s="52" t="e">
        <f ca="1">VLOOKUP($C127,OFFSET(ResultsInput!$B$2,($B127-1)*gamesPerRound,0,gamesPerRound,6),6,FALSE)</f>
        <v>#VALUE!</v>
      </c>
      <c r="H127" s="59" t="str">
        <f t="shared" ca="1" si="5"/>
        <v/>
      </c>
    </row>
    <row r="128" spans="1:8" x14ac:dyDescent="0.3">
      <c r="A128" s="51">
        <v>126</v>
      </c>
      <c r="B128" s="29" t="str">
        <f t="shared" si="3"/>
        <v/>
      </c>
      <c r="C128" s="29">
        <f t="shared" si="4"/>
        <v>1</v>
      </c>
      <c r="D128" s="28" t="str">
        <f ca="1">IF($B128&gt;rounds,"",OFFSET(AllPairings!D$1,startRow-1+$A128,0))</f>
        <v/>
      </c>
      <c r="E128" s="28" t="str">
        <f ca="1">IF($B128&gt;rounds,"",OFFSET(AllPairings!E$1,startRow-1+$A128,0))</f>
        <v/>
      </c>
      <c r="F128" s="52" t="e">
        <f ca="1">VLOOKUP($C128,OFFSET(ResultsInput!$B$2,($B128-1)*gamesPerRound,0,gamesPerRound,6),5,FALSE)</f>
        <v>#VALUE!</v>
      </c>
      <c r="G128" s="52" t="e">
        <f ca="1">VLOOKUP($C128,OFFSET(ResultsInput!$B$2,($B128-1)*gamesPerRound,0,gamesPerRound,6),6,FALSE)</f>
        <v>#VALUE!</v>
      </c>
      <c r="H128" s="59" t="str">
        <f t="shared" ca="1" si="5"/>
        <v/>
      </c>
    </row>
    <row r="129" spans="1:8" x14ac:dyDescent="0.3">
      <c r="A129" s="51">
        <v>127</v>
      </c>
      <c r="B129" s="29" t="str">
        <f t="shared" si="3"/>
        <v/>
      </c>
      <c r="C129" s="29">
        <f t="shared" si="4"/>
        <v>2</v>
      </c>
      <c r="D129" s="28" t="str">
        <f ca="1">IF($B129&gt;rounds,"",OFFSET(AllPairings!D$1,startRow-1+$A129,0))</f>
        <v/>
      </c>
      <c r="E129" s="28" t="str">
        <f ca="1">IF($B129&gt;rounds,"",OFFSET(AllPairings!E$1,startRow-1+$A129,0))</f>
        <v/>
      </c>
      <c r="F129" s="52" t="e">
        <f ca="1">VLOOKUP($C129,OFFSET(ResultsInput!$B$2,($B129-1)*gamesPerRound,0,gamesPerRound,6),5,FALSE)</f>
        <v>#VALUE!</v>
      </c>
      <c r="G129" s="52" t="e">
        <f ca="1">VLOOKUP($C129,OFFSET(ResultsInput!$B$2,($B129-1)*gamesPerRound,0,gamesPerRound,6),6,FALSE)</f>
        <v>#VALUE!</v>
      </c>
      <c r="H129" s="59" t="str">
        <f t="shared" ca="1" si="5"/>
        <v/>
      </c>
    </row>
    <row r="130" spans="1:8" x14ac:dyDescent="0.3">
      <c r="A130" s="51">
        <v>128</v>
      </c>
      <c r="B130" s="29" t="str">
        <f t="shared" ref="B130:B193" si="6">IF(INT(A130/gamesPerRound)&lt;rounds,1+INT(A130/gamesPerRound),"")</f>
        <v/>
      </c>
      <c r="C130" s="29">
        <f t="shared" ref="C130:C193" si="7">1+MOD(A130,gamesPerRound)</f>
        <v>3</v>
      </c>
      <c r="D130" s="28" t="str">
        <f ca="1">IF($B130&gt;rounds,"",OFFSET(AllPairings!D$1,startRow-1+$A130,0))</f>
        <v/>
      </c>
      <c r="E130" s="28" t="str">
        <f ca="1">IF($B130&gt;rounds,"",OFFSET(AllPairings!E$1,startRow-1+$A130,0))</f>
        <v/>
      </c>
      <c r="F130" s="52" t="e">
        <f ca="1">VLOOKUP($C130,OFFSET(ResultsInput!$B$2,($B130-1)*gamesPerRound,0,gamesPerRound,6),5,FALSE)</f>
        <v>#VALUE!</v>
      </c>
      <c r="G130" s="52" t="e">
        <f ca="1">VLOOKUP($C130,OFFSET(ResultsInput!$B$2,($B130-1)*gamesPerRound,0,gamesPerRound,6),6,FALSE)</f>
        <v>#VALUE!</v>
      </c>
      <c r="H130" s="59" t="str">
        <f t="shared" ref="H130:H193" ca="1" si="8">D130</f>
        <v/>
      </c>
    </row>
    <row r="131" spans="1:8" x14ac:dyDescent="0.3">
      <c r="A131" s="51">
        <v>129</v>
      </c>
      <c r="B131" s="29" t="str">
        <f t="shared" si="6"/>
        <v/>
      </c>
      <c r="C131" s="29">
        <f t="shared" si="7"/>
        <v>4</v>
      </c>
      <c r="D131" s="28" t="str">
        <f ca="1">IF($B131&gt;rounds,"",OFFSET(AllPairings!D$1,startRow-1+$A131,0))</f>
        <v/>
      </c>
      <c r="E131" s="28" t="str">
        <f ca="1">IF($B131&gt;rounds,"",OFFSET(AllPairings!E$1,startRow-1+$A131,0))</f>
        <v/>
      </c>
      <c r="F131" s="52" t="e">
        <f ca="1">VLOOKUP($C131,OFFSET(ResultsInput!$B$2,($B131-1)*gamesPerRound,0,gamesPerRound,6),5,FALSE)</f>
        <v>#VALUE!</v>
      </c>
      <c r="G131" s="52" t="e">
        <f ca="1">VLOOKUP($C131,OFFSET(ResultsInput!$B$2,($B131-1)*gamesPerRound,0,gamesPerRound,6),6,FALSE)</f>
        <v>#VALUE!</v>
      </c>
      <c r="H131" s="59" t="str">
        <f t="shared" ca="1" si="8"/>
        <v/>
      </c>
    </row>
    <row r="132" spans="1:8" x14ac:dyDescent="0.3">
      <c r="A132" s="51">
        <v>130</v>
      </c>
      <c r="B132" s="29" t="str">
        <f t="shared" si="6"/>
        <v/>
      </c>
      <c r="C132" s="29">
        <f t="shared" si="7"/>
        <v>5</v>
      </c>
      <c r="D132" s="28" t="str">
        <f ca="1">IF($B132&gt;rounds,"",OFFSET(AllPairings!D$1,startRow-1+$A132,0))</f>
        <v/>
      </c>
      <c r="E132" s="28" t="str">
        <f ca="1">IF($B132&gt;rounds,"",OFFSET(AllPairings!E$1,startRow-1+$A132,0))</f>
        <v/>
      </c>
      <c r="F132" s="52" t="e">
        <f ca="1">VLOOKUP($C132,OFFSET(ResultsInput!$B$2,($B132-1)*gamesPerRound,0,gamesPerRound,6),5,FALSE)</f>
        <v>#VALUE!</v>
      </c>
      <c r="G132" s="52" t="e">
        <f ca="1">VLOOKUP($C132,OFFSET(ResultsInput!$B$2,($B132-1)*gamesPerRound,0,gamesPerRound,6),6,FALSE)</f>
        <v>#VALUE!</v>
      </c>
      <c r="H132" s="59" t="str">
        <f t="shared" ca="1" si="8"/>
        <v/>
      </c>
    </row>
    <row r="133" spans="1:8" x14ac:dyDescent="0.3">
      <c r="A133" s="51">
        <v>131</v>
      </c>
      <c r="B133" s="29" t="str">
        <f t="shared" si="6"/>
        <v/>
      </c>
      <c r="C133" s="29">
        <f t="shared" si="7"/>
        <v>6</v>
      </c>
      <c r="D133" s="28" t="str">
        <f ca="1">IF($B133&gt;rounds,"",OFFSET(AllPairings!D$1,startRow-1+$A133,0))</f>
        <v/>
      </c>
      <c r="E133" s="28" t="str">
        <f ca="1">IF($B133&gt;rounds,"",OFFSET(AllPairings!E$1,startRow-1+$A133,0))</f>
        <v/>
      </c>
      <c r="F133" s="52" t="e">
        <f ca="1">VLOOKUP($C133,OFFSET(ResultsInput!$B$2,($B133-1)*gamesPerRound,0,gamesPerRound,6),5,FALSE)</f>
        <v>#VALUE!</v>
      </c>
      <c r="G133" s="52" t="e">
        <f ca="1">VLOOKUP($C133,OFFSET(ResultsInput!$B$2,($B133-1)*gamesPerRound,0,gamesPerRound,6),6,FALSE)</f>
        <v>#VALUE!</v>
      </c>
      <c r="H133" s="59" t="str">
        <f t="shared" ca="1" si="8"/>
        <v/>
      </c>
    </row>
    <row r="134" spans="1:8" x14ac:dyDescent="0.3">
      <c r="A134" s="51">
        <v>132</v>
      </c>
      <c r="B134" s="29" t="str">
        <f t="shared" si="6"/>
        <v/>
      </c>
      <c r="C134" s="29">
        <f t="shared" si="7"/>
        <v>7</v>
      </c>
      <c r="D134" s="28" t="str">
        <f ca="1">IF($B134&gt;rounds,"",OFFSET(AllPairings!D$1,startRow-1+$A134,0))</f>
        <v/>
      </c>
      <c r="E134" s="28" t="str">
        <f ca="1">IF($B134&gt;rounds,"",OFFSET(AllPairings!E$1,startRow-1+$A134,0))</f>
        <v/>
      </c>
      <c r="F134" s="52" t="e">
        <f ca="1">VLOOKUP($C134,OFFSET(ResultsInput!$B$2,($B134-1)*gamesPerRound,0,gamesPerRound,6),5,FALSE)</f>
        <v>#VALUE!</v>
      </c>
      <c r="G134" s="52" t="e">
        <f ca="1">VLOOKUP($C134,OFFSET(ResultsInput!$B$2,($B134-1)*gamesPerRound,0,gamesPerRound,6),6,FALSE)</f>
        <v>#VALUE!</v>
      </c>
      <c r="H134" s="59" t="str">
        <f t="shared" ca="1" si="8"/>
        <v/>
      </c>
    </row>
    <row r="135" spans="1:8" x14ac:dyDescent="0.3">
      <c r="A135" s="51">
        <v>133</v>
      </c>
      <c r="B135" s="29" t="str">
        <f t="shared" si="6"/>
        <v/>
      </c>
      <c r="C135" s="29">
        <f t="shared" si="7"/>
        <v>8</v>
      </c>
      <c r="D135" s="28" t="str">
        <f ca="1">IF($B135&gt;rounds,"",OFFSET(AllPairings!D$1,startRow-1+$A135,0))</f>
        <v/>
      </c>
      <c r="E135" s="28" t="str">
        <f ca="1">IF($B135&gt;rounds,"",OFFSET(AllPairings!E$1,startRow-1+$A135,0))</f>
        <v/>
      </c>
      <c r="F135" s="52" t="e">
        <f ca="1">VLOOKUP($C135,OFFSET(ResultsInput!$B$2,($B135-1)*gamesPerRound,0,gamesPerRound,6),5,FALSE)</f>
        <v>#VALUE!</v>
      </c>
      <c r="G135" s="52" t="e">
        <f ca="1">VLOOKUP($C135,OFFSET(ResultsInput!$B$2,($B135-1)*gamesPerRound,0,gamesPerRound,6),6,FALSE)</f>
        <v>#VALUE!</v>
      </c>
      <c r="H135" s="59" t="str">
        <f t="shared" ca="1" si="8"/>
        <v/>
      </c>
    </row>
    <row r="136" spans="1:8" x14ac:dyDescent="0.3">
      <c r="A136" s="51">
        <v>134</v>
      </c>
      <c r="B136" s="29" t="str">
        <f t="shared" si="6"/>
        <v/>
      </c>
      <c r="C136" s="29">
        <f t="shared" si="7"/>
        <v>9</v>
      </c>
      <c r="D136" s="28" t="str">
        <f ca="1">IF($B136&gt;rounds,"",OFFSET(AllPairings!D$1,startRow-1+$A136,0))</f>
        <v/>
      </c>
      <c r="E136" s="28" t="str">
        <f ca="1">IF($B136&gt;rounds,"",OFFSET(AllPairings!E$1,startRow-1+$A136,0))</f>
        <v/>
      </c>
      <c r="F136" s="52" t="e">
        <f ca="1">VLOOKUP($C136,OFFSET(ResultsInput!$B$2,($B136-1)*gamesPerRound,0,gamesPerRound,6),5,FALSE)</f>
        <v>#VALUE!</v>
      </c>
      <c r="G136" s="52" t="e">
        <f ca="1">VLOOKUP($C136,OFFSET(ResultsInput!$B$2,($B136-1)*gamesPerRound,0,gamesPerRound,6),6,FALSE)</f>
        <v>#VALUE!</v>
      </c>
      <c r="H136" s="59" t="str">
        <f t="shared" ca="1" si="8"/>
        <v/>
      </c>
    </row>
    <row r="137" spans="1:8" x14ac:dyDescent="0.3">
      <c r="A137" s="51">
        <v>135</v>
      </c>
      <c r="B137" s="29" t="str">
        <f t="shared" si="6"/>
        <v/>
      </c>
      <c r="C137" s="29">
        <f t="shared" si="7"/>
        <v>10</v>
      </c>
      <c r="D137" s="28" t="str">
        <f ca="1">IF($B137&gt;rounds,"",OFFSET(AllPairings!D$1,startRow-1+$A137,0))</f>
        <v/>
      </c>
      <c r="E137" s="28" t="str">
        <f ca="1">IF($B137&gt;rounds,"",OFFSET(AllPairings!E$1,startRow-1+$A137,0))</f>
        <v/>
      </c>
      <c r="F137" s="52" t="e">
        <f ca="1">VLOOKUP($C137,OFFSET(ResultsInput!$B$2,($B137-1)*gamesPerRound,0,gamesPerRound,6),5,FALSE)</f>
        <v>#VALUE!</v>
      </c>
      <c r="G137" s="52" t="e">
        <f ca="1">VLOOKUP($C137,OFFSET(ResultsInput!$B$2,($B137-1)*gamesPerRound,0,gamesPerRound,6),6,FALSE)</f>
        <v>#VALUE!</v>
      </c>
      <c r="H137" s="59" t="str">
        <f t="shared" ca="1" si="8"/>
        <v/>
      </c>
    </row>
    <row r="138" spans="1:8" x14ac:dyDescent="0.3">
      <c r="A138" s="51">
        <v>136</v>
      </c>
      <c r="B138" s="29" t="str">
        <f t="shared" si="6"/>
        <v/>
      </c>
      <c r="C138" s="29">
        <f t="shared" si="7"/>
        <v>11</v>
      </c>
      <c r="D138" s="28" t="str">
        <f ca="1">IF($B138&gt;rounds,"",OFFSET(AllPairings!D$1,startRow-1+$A138,0))</f>
        <v/>
      </c>
      <c r="E138" s="28" t="str">
        <f ca="1">IF($B138&gt;rounds,"",OFFSET(AllPairings!E$1,startRow-1+$A138,0))</f>
        <v/>
      </c>
      <c r="F138" s="52" t="e">
        <f ca="1">VLOOKUP($C138,OFFSET(ResultsInput!$B$2,($B138-1)*gamesPerRound,0,gamesPerRound,6),5,FALSE)</f>
        <v>#VALUE!</v>
      </c>
      <c r="G138" s="52" t="e">
        <f ca="1">VLOOKUP($C138,OFFSET(ResultsInput!$B$2,($B138-1)*gamesPerRound,0,gamesPerRound,6),6,FALSE)</f>
        <v>#VALUE!</v>
      </c>
      <c r="H138" s="59" t="str">
        <f t="shared" ca="1" si="8"/>
        <v/>
      </c>
    </row>
    <row r="139" spans="1:8" x14ac:dyDescent="0.3">
      <c r="A139" s="51">
        <v>137</v>
      </c>
      <c r="B139" s="29" t="str">
        <f t="shared" si="6"/>
        <v/>
      </c>
      <c r="C139" s="29">
        <f t="shared" si="7"/>
        <v>12</v>
      </c>
      <c r="D139" s="28" t="str">
        <f ca="1">IF($B139&gt;rounds,"",OFFSET(AllPairings!D$1,startRow-1+$A139,0))</f>
        <v/>
      </c>
      <c r="E139" s="28" t="str">
        <f ca="1">IF($B139&gt;rounds,"",OFFSET(AllPairings!E$1,startRow-1+$A139,0))</f>
        <v/>
      </c>
      <c r="F139" s="52" t="e">
        <f ca="1">VLOOKUP($C139,OFFSET(ResultsInput!$B$2,($B139-1)*gamesPerRound,0,gamesPerRound,6),5,FALSE)</f>
        <v>#VALUE!</v>
      </c>
      <c r="G139" s="52" t="e">
        <f ca="1">VLOOKUP($C139,OFFSET(ResultsInput!$B$2,($B139-1)*gamesPerRound,0,gamesPerRound,6),6,FALSE)</f>
        <v>#VALUE!</v>
      </c>
      <c r="H139" s="59" t="str">
        <f t="shared" ca="1" si="8"/>
        <v/>
      </c>
    </row>
    <row r="140" spans="1:8" x14ac:dyDescent="0.3">
      <c r="A140" s="51">
        <v>138</v>
      </c>
      <c r="B140" s="29" t="str">
        <f t="shared" si="6"/>
        <v/>
      </c>
      <c r="C140" s="29">
        <f t="shared" si="7"/>
        <v>13</v>
      </c>
      <c r="D140" s="28" t="str">
        <f ca="1">IF($B140&gt;rounds,"",OFFSET(AllPairings!D$1,startRow-1+$A140,0))</f>
        <v/>
      </c>
      <c r="E140" s="28" t="str">
        <f ca="1">IF($B140&gt;rounds,"",OFFSET(AllPairings!E$1,startRow-1+$A140,0))</f>
        <v/>
      </c>
      <c r="F140" s="52" t="e">
        <f ca="1">VLOOKUP($C140,OFFSET(ResultsInput!$B$2,($B140-1)*gamesPerRound,0,gamesPerRound,6),5,FALSE)</f>
        <v>#VALUE!</v>
      </c>
      <c r="G140" s="52" t="e">
        <f ca="1">VLOOKUP($C140,OFFSET(ResultsInput!$B$2,($B140-1)*gamesPerRound,0,gamesPerRound,6),6,FALSE)</f>
        <v>#VALUE!</v>
      </c>
      <c r="H140" s="59" t="str">
        <f t="shared" ca="1" si="8"/>
        <v/>
      </c>
    </row>
    <row r="141" spans="1:8" x14ac:dyDescent="0.3">
      <c r="A141" s="51">
        <v>139</v>
      </c>
      <c r="B141" s="29" t="str">
        <f t="shared" si="6"/>
        <v/>
      </c>
      <c r="C141" s="29">
        <f t="shared" si="7"/>
        <v>14</v>
      </c>
      <c r="D141" s="28" t="str">
        <f ca="1">IF($B141&gt;rounds,"",OFFSET(AllPairings!D$1,startRow-1+$A141,0))</f>
        <v/>
      </c>
      <c r="E141" s="28" t="str">
        <f ca="1">IF($B141&gt;rounds,"",OFFSET(AllPairings!E$1,startRow-1+$A141,0))</f>
        <v/>
      </c>
      <c r="F141" s="52" t="e">
        <f ca="1">VLOOKUP($C141,OFFSET(ResultsInput!$B$2,($B141-1)*gamesPerRound,0,gamesPerRound,6),5,FALSE)</f>
        <v>#VALUE!</v>
      </c>
      <c r="G141" s="52" t="e">
        <f ca="1">VLOOKUP($C141,OFFSET(ResultsInput!$B$2,($B141-1)*gamesPerRound,0,gamesPerRound,6),6,FALSE)</f>
        <v>#VALUE!</v>
      </c>
      <c r="H141" s="59" t="str">
        <f t="shared" ca="1" si="8"/>
        <v/>
      </c>
    </row>
    <row r="142" spans="1:8" x14ac:dyDescent="0.3">
      <c r="A142" s="51">
        <v>140</v>
      </c>
      <c r="B142" s="29" t="str">
        <f t="shared" si="6"/>
        <v/>
      </c>
      <c r="C142" s="29">
        <f t="shared" si="7"/>
        <v>15</v>
      </c>
      <c r="D142" s="28" t="str">
        <f ca="1">IF($B142&gt;rounds,"",OFFSET(AllPairings!D$1,startRow-1+$A142,0))</f>
        <v/>
      </c>
      <c r="E142" s="28" t="str">
        <f ca="1">IF($B142&gt;rounds,"",OFFSET(AllPairings!E$1,startRow-1+$A142,0))</f>
        <v/>
      </c>
      <c r="F142" s="52" t="e">
        <f ca="1">VLOOKUP($C142,OFFSET(ResultsInput!$B$2,($B142-1)*gamesPerRound,0,gamesPerRound,6),5,FALSE)</f>
        <v>#VALUE!</v>
      </c>
      <c r="G142" s="52" t="e">
        <f ca="1">VLOOKUP($C142,OFFSET(ResultsInput!$B$2,($B142-1)*gamesPerRound,0,gamesPerRound,6),6,FALSE)</f>
        <v>#VALUE!</v>
      </c>
      <c r="H142" s="59" t="str">
        <f t="shared" ca="1" si="8"/>
        <v/>
      </c>
    </row>
    <row r="143" spans="1:8" x14ac:dyDescent="0.3">
      <c r="A143" s="51">
        <v>141</v>
      </c>
      <c r="B143" s="29" t="str">
        <f t="shared" si="6"/>
        <v/>
      </c>
      <c r="C143" s="29">
        <f t="shared" si="7"/>
        <v>16</v>
      </c>
      <c r="D143" s="28" t="str">
        <f ca="1">IF($B143&gt;rounds,"",OFFSET(AllPairings!D$1,startRow-1+$A143,0))</f>
        <v/>
      </c>
      <c r="E143" s="28" t="str">
        <f ca="1">IF($B143&gt;rounds,"",OFFSET(AllPairings!E$1,startRow-1+$A143,0))</f>
        <v/>
      </c>
      <c r="F143" s="52" t="e">
        <f ca="1">VLOOKUP($C143,OFFSET(ResultsInput!$B$2,($B143-1)*gamesPerRound,0,gamesPerRound,6),5,FALSE)</f>
        <v>#VALUE!</v>
      </c>
      <c r="G143" s="52" t="e">
        <f ca="1">VLOOKUP($C143,OFFSET(ResultsInput!$B$2,($B143-1)*gamesPerRound,0,gamesPerRound,6),6,FALSE)</f>
        <v>#VALUE!</v>
      </c>
      <c r="H143" s="59" t="str">
        <f t="shared" ca="1" si="8"/>
        <v/>
      </c>
    </row>
    <row r="144" spans="1:8" x14ac:dyDescent="0.3">
      <c r="A144" s="51">
        <v>142</v>
      </c>
      <c r="B144" s="29" t="str">
        <f t="shared" si="6"/>
        <v/>
      </c>
      <c r="C144" s="29">
        <f t="shared" si="7"/>
        <v>17</v>
      </c>
      <c r="D144" s="28" t="str">
        <f ca="1">IF($B144&gt;rounds,"",OFFSET(AllPairings!D$1,startRow-1+$A144,0))</f>
        <v/>
      </c>
      <c r="E144" s="28" t="str">
        <f ca="1">IF($B144&gt;rounds,"",OFFSET(AllPairings!E$1,startRow-1+$A144,0))</f>
        <v/>
      </c>
      <c r="F144" s="52" t="e">
        <f ca="1">VLOOKUP($C144,OFFSET(ResultsInput!$B$2,($B144-1)*gamesPerRound,0,gamesPerRound,6),5,FALSE)</f>
        <v>#VALUE!</v>
      </c>
      <c r="G144" s="52" t="e">
        <f ca="1">VLOOKUP($C144,OFFSET(ResultsInput!$B$2,($B144-1)*gamesPerRound,0,gamesPerRound,6),6,FALSE)</f>
        <v>#VALUE!</v>
      </c>
      <c r="H144" s="59" t="str">
        <f t="shared" ca="1" si="8"/>
        <v/>
      </c>
    </row>
    <row r="145" spans="1:8" x14ac:dyDescent="0.3">
      <c r="A145" s="51">
        <v>143</v>
      </c>
      <c r="B145" s="29" t="str">
        <f t="shared" si="6"/>
        <v/>
      </c>
      <c r="C145" s="29">
        <f t="shared" si="7"/>
        <v>18</v>
      </c>
      <c r="D145" s="28" t="str">
        <f ca="1">IF($B145&gt;rounds,"",OFFSET(AllPairings!D$1,startRow-1+$A145,0))</f>
        <v/>
      </c>
      <c r="E145" s="28" t="str">
        <f ca="1">IF($B145&gt;rounds,"",OFFSET(AllPairings!E$1,startRow-1+$A145,0))</f>
        <v/>
      </c>
      <c r="F145" s="52" t="e">
        <f ca="1">VLOOKUP($C145,OFFSET(ResultsInput!$B$2,($B145-1)*gamesPerRound,0,gamesPerRound,6),5,FALSE)</f>
        <v>#VALUE!</v>
      </c>
      <c r="G145" s="52" t="e">
        <f ca="1">VLOOKUP($C145,OFFSET(ResultsInput!$B$2,($B145-1)*gamesPerRound,0,gamesPerRound,6),6,FALSE)</f>
        <v>#VALUE!</v>
      </c>
      <c r="H145" s="59" t="str">
        <f t="shared" ca="1" si="8"/>
        <v/>
      </c>
    </row>
    <row r="146" spans="1:8" x14ac:dyDescent="0.3">
      <c r="A146" s="51">
        <v>144</v>
      </c>
      <c r="B146" s="29" t="str">
        <f t="shared" si="6"/>
        <v/>
      </c>
      <c r="C146" s="29">
        <f t="shared" si="7"/>
        <v>1</v>
      </c>
      <c r="D146" s="28" t="str">
        <f ca="1">IF($B146&gt;rounds,"",OFFSET(AllPairings!D$1,startRow-1+$A146,0))</f>
        <v/>
      </c>
      <c r="E146" s="28" t="str">
        <f ca="1">IF($B146&gt;rounds,"",OFFSET(AllPairings!E$1,startRow-1+$A146,0))</f>
        <v/>
      </c>
      <c r="F146" s="52" t="e">
        <f ca="1">VLOOKUP($C146,OFFSET(ResultsInput!$B$2,($B146-1)*gamesPerRound,0,gamesPerRound,6),5,FALSE)</f>
        <v>#VALUE!</v>
      </c>
      <c r="G146" s="52" t="e">
        <f ca="1">VLOOKUP($C146,OFFSET(ResultsInput!$B$2,($B146-1)*gamesPerRound,0,gamesPerRound,6),6,FALSE)</f>
        <v>#VALUE!</v>
      </c>
      <c r="H146" s="59" t="str">
        <f t="shared" ca="1" si="8"/>
        <v/>
      </c>
    </row>
    <row r="147" spans="1:8" x14ac:dyDescent="0.3">
      <c r="A147" s="51">
        <v>145</v>
      </c>
      <c r="B147" s="29" t="str">
        <f t="shared" si="6"/>
        <v/>
      </c>
      <c r="C147" s="29">
        <f t="shared" si="7"/>
        <v>2</v>
      </c>
      <c r="D147" s="28" t="str">
        <f ca="1">IF($B147&gt;rounds,"",OFFSET(AllPairings!D$1,startRow-1+$A147,0))</f>
        <v/>
      </c>
      <c r="E147" s="28" t="str">
        <f ca="1">IF($B147&gt;rounds,"",OFFSET(AllPairings!E$1,startRow-1+$A147,0))</f>
        <v/>
      </c>
      <c r="F147" s="52" t="e">
        <f ca="1">VLOOKUP($C147,OFFSET(ResultsInput!$B$2,($B147-1)*gamesPerRound,0,gamesPerRound,6),5,FALSE)</f>
        <v>#VALUE!</v>
      </c>
      <c r="G147" s="52" t="e">
        <f ca="1">VLOOKUP($C147,OFFSET(ResultsInput!$B$2,($B147-1)*gamesPerRound,0,gamesPerRound,6),6,FALSE)</f>
        <v>#VALUE!</v>
      </c>
      <c r="H147" s="59" t="str">
        <f t="shared" ca="1" si="8"/>
        <v/>
      </c>
    </row>
    <row r="148" spans="1:8" x14ac:dyDescent="0.3">
      <c r="A148" s="51">
        <v>146</v>
      </c>
      <c r="B148" s="29" t="str">
        <f t="shared" si="6"/>
        <v/>
      </c>
      <c r="C148" s="29">
        <f t="shared" si="7"/>
        <v>3</v>
      </c>
      <c r="D148" s="28" t="str">
        <f ca="1">IF($B148&gt;rounds,"",OFFSET(AllPairings!D$1,startRow-1+$A148,0))</f>
        <v/>
      </c>
      <c r="E148" s="28" t="str">
        <f ca="1">IF($B148&gt;rounds,"",OFFSET(AllPairings!E$1,startRow-1+$A148,0))</f>
        <v/>
      </c>
      <c r="F148" s="52" t="e">
        <f ca="1">VLOOKUP($C148,OFFSET(ResultsInput!$B$2,($B148-1)*gamesPerRound,0,gamesPerRound,6),5,FALSE)</f>
        <v>#VALUE!</v>
      </c>
      <c r="G148" s="52" t="e">
        <f ca="1">VLOOKUP($C148,OFFSET(ResultsInput!$B$2,($B148-1)*gamesPerRound,0,gamesPerRound,6),6,FALSE)</f>
        <v>#VALUE!</v>
      </c>
      <c r="H148" s="59" t="str">
        <f t="shared" ca="1" si="8"/>
        <v/>
      </c>
    </row>
    <row r="149" spans="1:8" x14ac:dyDescent="0.3">
      <c r="A149" s="51">
        <v>147</v>
      </c>
      <c r="B149" s="29" t="str">
        <f t="shared" si="6"/>
        <v/>
      </c>
      <c r="C149" s="29">
        <f t="shared" si="7"/>
        <v>4</v>
      </c>
      <c r="D149" s="28" t="str">
        <f ca="1">IF($B149&gt;rounds,"",OFFSET(AllPairings!D$1,startRow-1+$A149,0))</f>
        <v/>
      </c>
      <c r="E149" s="28" t="str">
        <f ca="1">IF($B149&gt;rounds,"",OFFSET(AllPairings!E$1,startRow-1+$A149,0))</f>
        <v/>
      </c>
      <c r="F149" s="52" t="e">
        <f ca="1">VLOOKUP($C149,OFFSET(ResultsInput!$B$2,($B149-1)*gamesPerRound,0,gamesPerRound,6),5,FALSE)</f>
        <v>#VALUE!</v>
      </c>
      <c r="G149" s="52" t="e">
        <f ca="1">VLOOKUP($C149,OFFSET(ResultsInput!$B$2,($B149-1)*gamesPerRound,0,gamesPerRound,6),6,FALSE)</f>
        <v>#VALUE!</v>
      </c>
      <c r="H149" s="59" t="str">
        <f t="shared" ca="1" si="8"/>
        <v/>
      </c>
    </row>
    <row r="150" spans="1:8" x14ac:dyDescent="0.3">
      <c r="A150" s="51">
        <v>148</v>
      </c>
      <c r="B150" s="29" t="str">
        <f t="shared" si="6"/>
        <v/>
      </c>
      <c r="C150" s="29">
        <f t="shared" si="7"/>
        <v>5</v>
      </c>
      <c r="D150" s="28" t="str">
        <f ca="1">IF($B150&gt;rounds,"",OFFSET(AllPairings!D$1,startRow-1+$A150,0))</f>
        <v/>
      </c>
      <c r="E150" s="28" t="str">
        <f ca="1">IF($B150&gt;rounds,"",OFFSET(AllPairings!E$1,startRow-1+$A150,0))</f>
        <v/>
      </c>
      <c r="F150" s="52" t="e">
        <f ca="1">VLOOKUP($C150,OFFSET(ResultsInput!$B$2,($B150-1)*gamesPerRound,0,gamesPerRound,6),5,FALSE)</f>
        <v>#VALUE!</v>
      </c>
      <c r="G150" s="52" t="e">
        <f ca="1">VLOOKUP($C150,OFFSET(ResultsInput!$B$2,($B150-1)*gamesPerRound,0,gamesPerRound,6),6,FALSE)</f>
        <v>#VALUE!</v>
      </c>
      <c r="H150" s="59" t="str">
        <f t="shared" ca="1" si="8"/>
        <v/>
      </c>
    </row>
    <row r="151" spans="1:8" x14ac:dyDescent="0.3">
      <c r="A151" s="51">
        <v>149</v>
      </c>
      <c r="B151" s="29" t="str">
        <f t="shared" si="6"/>
        <v/>
      </c>
      <c r="C151" s="29">
        <f t="shared" si="7"/>
        <v>6</v>
      </c>
      <c r="D151" s="28" t="str">
        <f ca="1">IF($B151&gt;rounds,"",OFFSET(AllPairings!D$1,startRow-1+$A151,0))</f>
        <v/>
      </c>
      <c r="E151" s="28" t="str">
        <f ca="1">IF($B151&gt;rounds,"",OFFSET(AllPairings!E$1,startRow-1+$A151,0))</f>
        <v/>
      </c>
      <c r="F151" s="52" t="e">
        <f ca="1">VLOOKUP($C151,OFFSET(ResultsInput!$B$2,($B151-1)*gamesPerRound,0,gamesPerRound,6),5,FALSE)</f>
        <v>#VALUE!</v>
      </c>
      <c r="G151" s="52" t="e">
        <f ca="1">VLOOKUP($C151,OFFSET(ResultsInput!$B$2,($B151-1)*gamesPerRound,0,gamesPerRound,6),6,FALSE)</f>
        <v>#VALUE!</v>
      </c>
      <c r="H151" s="59" t="str">
        <f t="shared" ca="1" si="8"/>
        <v/>
      </c>
    </row>
    <row r="152" spans="1:8" x14ac:dyDescent="0.3">
      <c r="A152" s="51">
        <v>150</v>
      </c>
      <c r="B152" s="29" t="str">
        <f t="shared" si="6"/>
        <v/>
      </c>
      <c r="C152" s="29">
        <f t="shared" si="7"/>
        <v>7</v>
      </c>
      <c r="D152" s="28" t="str">
        <f ca="1">IF($B152&gt;rounds,"",OFFSET(AllPairings!D$1,startRow-1+$A152,0))</f>
        <v/>
      </c>
      <c r="E152" s="28" t="str">
        <f ca="1">IF($B152&gt;rounds,"",OFFSET(AllPairings!E$1,startRow-1+$A152,0))</f>
        <v/>
      </c>
      <c r="F152" s="52" t="e">
        <f ca="1">VLOOKUP($C152,OFFSET(ResultsInput!$B$2,($B152-1)*gamesPerRound,0,gamesPerRound,6),5,FALSE)</f>
        <v>#VALUE!</v>
      </c>
      <c r="G152" s="52" t="e">
        <f ca="1">VLOOKUP($C152,OFFSET(ResultsInput!$B$2,($B152-1)*gamesPerRound,0,gamesPerRound,6),6,FALSE)</f>
        <v>#VALUE!</v>
      </c>
      <c r="H152" s="59" t="str">
        <f t="shared" ca="1" si="8"/>
        <v/>
      </c>
    </row>
    <row r="153" spans="1:8" x14ac:dyDescent="0.3">
      <c r="A153" s="51">
        <v>151</v>
      </c>
      <c r="B153" s="29" t="str">
        <f t="shared" si="6"/>
        <v/>
      </c>
      <c r="C153" s="29">
        <f t="shared" si="7"/>
        <v>8</v>
      </c>
      <c r="D153" s="28" t="str">
        <f ca="1">IF($B153&gt;rounds,"",OFFSET(AllPairings!D$1,startRow-1+$A153,0))</f>
        <v/>
      </c>
      <c r="E153" s="28" t="str">
        <f ca="1">IF($B153&gt;rounds,"",OFFSET(AllPairings!E$1,startRow-1+$A153,0))</f>
        <v/>
      </c>
      <c r="F153" s="52" t="e">
        <f ca="1">VLOOKUP($C153,OFFSET(ResultsInput!$B$2,($B153-1)*gamesPerRound,0,gamesPerRound,6),5,FALSE)</f>
        <v>#VALUE!</v>
      </c>
      <c r="G153" s="52" t="e">
        <f ca="1">VLOOKUP($C153,OFFSET(ResultsInput!$B$2,($B153-1)*gamesPerRound,0,gamesPerRound,6),6,FALSE)</f>
        <v>#VALUE!</v>
      </c>
      <c r="H153" s="59" t="str">
        <f t="shared" ca="1" si="8"/>
        <v/>
      </c>
    </row>
    <row r="154" spans="1:8" x14ac:dyDescent="0.3">
      <c r="A154" s="51">
        <v>152</v>
      </c>
      <c r="B154" s="29" t="str">
        <f t="shared" si="6"/>
        <v/>
      </c>
      <c r="C154" s="29">
        <f t="shared" si="7"/>
        <v>9</v>
      </c>
      <c r="D154" s="28" t="str">
        <f ca="1">IF($B154&gt;rounds,"",OFFSET(AllPairings!D$1,startRow-1+$A154,0))</f>
        <v/>
      </c>
      <c r="E154" s="28" t="str">
        <f ca="1">IF($B154&gt;rounds,"",OFFSET(AllPairings!E$1,startRow-1+$A154,0))</f>
        <v/>
      </c>
      <c r="F154" s="52" t="e">
        <f ca="1">VLOOKUP($C154,OFFSET(ResultsInput!$B$2,($B154-1)*gamesPerRound,0,gamesPerRound,6),5,FALSE)</f>
        <v>#VALUE!</v>
      </c>
      <c r="G154" s="52" t="e">
        <f ca="1">VLOOKUP($C154,OFFSET(ResultsInput!$B$2,($B154-1)*gamesPerRound,0,gamesPerRound,6),6,FALSE)</f>
        <v>#VALUE!</v>
      </c>
      <c r="H154" s="59" t="str">
        <f t="shared" ca="1" si="8"/>
        <v/>
      </c>
    </row>
    <row r="155" spans="1:8" x14ac:dyDescent="0.3">
      <c r="A155" s="51">
        <v>153</v>
      </c>
      <c r="B155" s="29" t="str">
        <f t="shared" si="6"/>
        <v/>
      </c>
      <c r="C155" s="29">
        <f t="shared" si="7"/>
        <v>10</v>
      </c>
      <c r="D155" s="28" t="str">
        <f ca="1">IF($B155&gt;rounds,"",OFFSET(AllPairings!D$1,startRow-1+$A155,0))</f>
        <v/>
      </c>
      <c r="E155" s="28" t="str">
        <f ca="1">IF($B155&gt;rounds,"",OFFSET(AllPairings!E$1,startRow-1+$A155,0))</f>
        <v/>
      </c>
      <c r="F155" s="52" t="e">
        <f ca="1">VLOOKUP($C155,OFFSET(ResultsInput!$B$2,($B155-1)*gamesPerRound,0,gamesPerRound,6),5,FALSE)</f>
        <v>#VALUE!</v>
      </c>
      <c r="G155" s="52" t="e">
        <f ca="1">VLOOKUP($C155,OFFSET(ResultsInput!$B$2,($B155-1)*gamesPerRound,0,gamesPerRound,6),6,FALSE)</f>
        <v>#VALUE!</v>
      </c>
      <c r="H155" s="59" t="str">
        <f t="shared" ca="1" si="8"/>
        <v/>
      </c>
    </row>
    <row r="156" spans="1:8" x14ac:dyDescent="0.3">
      <c r="A156" s="51">
        <v>154</v>
      </c>
      <c r="B156" s="29" t="str">
        <f t="shared" si="6"/>
        <v/>
      </c>
      <c r="C156" s="29">
        <f t="shared" si="7"/>
        <v>11</v>
      </c>
      <c r="D156" s="28" t="str">
        <f ca="1">IF($B156&gt;rounds,"",OFFSET(AllPairings!D$1,startRow-1+$A156,0))</f>
        <v/>
      </c>
      <c r="E156" s="28" t="str">
        <f ca="1">IF($B156&gt;rounds,"",OFFSET(AllPairings!E$1,startRow-1+$A156,0))</f>
        <v/>
      </c>
      <c r="F156" s="52" t="e">
        <f ca="1">VLOOKUP($C156,OFFSET(ResultsInput!$B$2,($B156-1)*gamesPerRound,0,gamesPerRound,6),5,FALSE)</f>
        <v>#VALUE!</v>
      </c>
      <c r="G156" s="52" t="e">
        <f ca="1">VLOOKUP($C156,OFFSET(ResultsInput!$B$2,($B156-1)*gamesPerRound,0,gamesPerRound,6),6,FALSE)</f>
        <v>#VALUE!</v>
      </c>
      <c r="H156" s="59" t="str">
        <f t="shared" ca="1" si="8"/>
        <v/>
      </c>
    </row>
    <row r="157" spans="1:8" x14ac:dyDescent="0.3">
      <c r="A157" s="51">
        <v>155</v>
      </c>
      <c r="B157" s="29" t="str">
        <f t="shared" si="6"/>
        <v/>
      </c>
      <c r="C157" s="29">
        <f t="shared" si="7"/>
        <v>12</v>
      </c>
      <c r="D157" s="28" t="str">
        <f ca="1">IF($B157&gt;rounds,"",OFFSET(AllPairings!D$1,startRow-1+$A157,0))</f>
        <v/>
      </c>
      <c r="E157" s="28" t="str">
        <f ca="1">IF($B157&gt;rounds,"",OFFSET(AllPairings!E$1,startRow-1+$A157,0))</f>
        <v/>
      </c>
      <c r="F157" s="52" t="e">
        <f ca="1">VLOOKUP($C157,OFFSET(ResultsInput!$B$2,($B157-1)*gamesPerRound,0,gamesPerRound,6),5,FALSE)</f>
        <v>#VALUE!</v>
      </c>
      <c r="G157" s="52" t="e">
        <f ca="1">VLOOKUP($C157,OFFSET(ResultsInput!$B$2,($B157-1)*gamesPerRound,0,gamesPerRound,6),6,FALSE)</f>
        <v>#VALUE!</v>
      </c>
      <c r="H157" s="59" t="str">
        <f t="shared" ca="1" si="8"/>
        <v/>
      </c>
    </row>
    <row r="158" spans="1:8" x14ac:dyDescent="0.3">
      <c r="A158" s="51">
        <v>156</v>
      </c>
      <c r="B158" s="29" t="str">
        <f t="shared" si="6"/>
        <v/>
      </c>
      <c r="C158" s="29">
        <f t="shared" si="7"/>
        <v>13</v>
      </c>
      <c r="D158" s="28" t="str">
        <f ca="1">IF($B158&gt;rounds,"",OFFSET(AllPairings!D$1,startRow-1+$A158,0))</f>
        <v/>
      </c>
      <c r="E158" s="28" t="str">
        <f ca="1">IF($B158&gt;rounds,"",OFFSET(AllPairings!E$1,startRow-1+$A158,0))</f>
        <v/>
      </c>
      <c r="F158" s="52" t="e">
        <f ca="1">VLOOKUP($C158,OFFSET(ResultsInput!$B$2,($B158-1)*gamesPerRound,0,gamesPerRound,6),5,FALSE)</f>
        <v>#VALUE!</v>
      </c>
      <c r="G158" s="52" t="e">
        <f ca="1">VLOOKUP($C158,OFFSET(ResultsInput!$B$2,($B158-1)*gamesPerRound,0,gamesPerRound,6),6,FALSE)</f>
        <v>#VALUE!</v>
      </c>
      <c r="H158" s="59" t="str">
        <f t="shared" ca="1" si="8"/>
        <v/>
      </c>
    </row>
    <row r="159" spans="1:8" x14ac:dyDescent="0.3">
      <c r="A159" s="51">
        <v>157</v>
      </c>
      <c r="B159" s="29" t="str">
        <f t="shared" si="6"/>
        <v/>
      </c>
      <c r="C159" s="29">
        <f t="shared" si="7"/>
        <v>14</v>
      </c>
      <c r="D159" s="28" t="str">
        <f ca="1">IF($B159&gt;rounds,"",OFFSET(AllPairings!D$1,startRow-1+$A159,0))</f>
        <v/>
      </c>
      <c r="E159" s="28" t="str">
        <f ca="1">IF($B159&gt;rounds,"",OFFSET(AllPairings!E$1,startRow-1+$A159,0))</f>
        <v/>
      </c>
      <c r="F159" s="52" t="e">
        <f ca="1">VLOOKUP($C159,OFFSET(ResultsInput!$B$2,($B159-1)*gamesPerRound,0,gamesPerRound,6),5,FALSE)</f>
        <v>#VALUE!</v>
      </c>
      <c r="G159" s="52" t="e">
        <f ca="1">VLOOKUP($C159,OFFSET(ResultsInput!$B$2,($B159-1)*gamesPerRound,0,gamesPerRound,6),6,FALSE)</f>
        <v>#VALUE!</v>
      </c>
      <c r="H159" s="59" t="str">
        <f t="shared" ca="1" si="8"/>
        <v/>
      </c>
    </row>
    <row r="160" spans="1:8" x14ac:dyDescent="0.3">
      <c r="A160" s="51">
        <v>158</v>
      </c>
      <c r="B160" s="29" t="str">
        <f t="shared" si="6"/>
        <v/>
      </c>
      <c r="C160" s="29">
        <f t="shared" si="7"/>
        <v>15</v>
      </c>
      <c r="D160" s="28" t="str">
        <f ca="1">IF($B160&gt;rounds,"",OFFSET(AllPairings!D$1,startRow-1+$A160,0))</f>
        <v/>
      </c>
      <c r="E160" s="28" t="str">
        <f ca="1">IF($B160&gt;rounds,"",OFFSET(AllPairings!E$1,startRow-1+$A160,0))</f>
        <v/>
      </c>
      <c r="F160" s="52" t="e">
        <f ca="1">VLOOKUP($C160,OFFSET(ResultsInput!$B$2,($B160-1)*gamesPerRound,0,gamesPerRound,6),5,FALSE)</f>
        <v>#VALUE!</v>
      </c>
      <c r="G160" s="52" t="e">
        <f ca="1">VLOOKUP($C160,OFFSET(ResultsInput!$B$2,($B160-1)*gamesPerRound,0,gamesPerRound,6),6,FALSE)</f>
        <v>#VALUE!</v>
      </c>
      <c r="H160" s="59" t="str">
        <f t="shared" ca="1" si="8"/>
        <v/>
      </c>
    </row>
    <row r="161" spans="1:8" x14ac:dyDescent="0.3">
      <c r="A161" s="51">
        <v>159</v>
      </c>
      <c r="B161" s="29" t="str">
        <f t="shared" si="6"/>
        <v/>
      </c>
      <c r="C161" s="29">
        <f t="shared" si="7"/>
        <v>16</v>
      </c>
      <c r="D161" s="28" t="str">
        <f ca="1">IF($B161&gt;rounds,"",OFFSET(AllPairings!D$1,startRow-1+$A161,0))</f>
        <v/>
      </c>
      <c r="E161" s="28" t="str">
        <f ca="1">IF($B161&gt;rounds,"",OFFSET(AllPairings!E$1,startRow-1+$A161,0))</f>
        <v/>
      </c>
      <c r="F161" s="52" t="e">
        <f ca="1">VLOOKUP($C161,OFFSET(ResultsInput!$B$2,($B161-1)*gamesPerRound,0,gamesPerRound,6),5,FALSE)</f>
        <v>#VALUE!</v>
      </c>
      <c r="G161" s="52" t="e">
        <f ca="1">VLOOKUP($C161,OFFSET(ResultsInput!$B$2,($B161-1)*gamesPerRound,0,gamesPerRound,6),6,FALSE)</f>
        <v>#VALUE!</v>
      </c>
      <c r="H161" s="59" t="str">
        <f t="shared" ca="1" si="8"/>
        <v/>
      </c>
    </row>
    <row r="162" spans="1:8" x14ac:dyDescent="0.3">
      <c r="A162" s="51">
        <v>160</v>
      </c>
      <c r="B162" s="29" t="str">
        <f t="shared" si="6"/>
        <v/>
      </c>
      <c r="C162" s="29">
        <f t="shared" si="7"/>
        <v>17</v>
      </c>
      <c r="D162" s="28" t="str">
        <f ca="1">IF($B162&gt;rounds,"",OFFSET(AllPairings!D$1,startRow-1+$A162,0))</f>
        <v/>
      </c>
      <c r="E162" s="28" t="str">
        <f ca="1">IF($B162&gt;rounds,"",OFFSET(AllPairings!E$1,startRow-1+$A162,0))</f>
        <v/>
      </c>
      <c r="F162" s="52" t="e">
        <f ca="1">VLOOKUP($C162,OFFSET(ResultsInput!$B$2,($B162-1)*gamesPerRound,0,gamesPerRound,6),5,FALSE)</f>
        <v>#VALUE!</v>
      </c>
      <c r="G162" s="52" t="e">
        <f ca="1">VLOOKUP($C162,OFFSET(ResultsInput!$B$2,($B162-1)*gamesPerRound,0,gamesPerRound,6),6,FALSE)</f>
        <v>#VALUE!</v>
      </c>
      <c r="H162" s="59" t="str">
        <f t="shared" ca="1" si="8"/>
        <v/>
      </c>
    </row>
    <row r="163" spans="1:8" x14ac:dyDescent="0.3">
      <c r="A163" s="51">
        <v>161</v>
      </c>
      <c r="B163" s="29" t="str">
        <f t="shared" si="6"/>
        <v/>
      </c>
      <c r="C163" s="29">
        <f t="shared" si="7"/>
        <v>18</v>
      </c>
      <c r="D163" s="28" t="str">
        <f ca="1">IF($B163&gt;rounds,"",OFFSET(AllPairings!D$1,startRow-1+$A163,0))</f>
        <v/>
      </c>
      <c r="E163" s="28" t="str">
        <f ca="1">IF($B163&gt;rounds,"",OFFSET(AllPairings!E$1,startRow-1+$A163,0))</f>
        <v/>
      </c>
      <c r="F163" s="52" t="e">
        <f ca="1">VLOOKUP($C163,OFFSET(ResultsInput!$B$2,($B163-1)*gamesPerRound,0,gamesPerRound,6),5,FALSE)</f>
        <v>#VALUE!</v>
      </c>
      <c r="G163" s="52" t="e">
        <f ca="1">VLOOKUP($C163,OFFSET(ResultsInput!$B$2,($B163-1)*gamesPerRound,0,gamesPerRound,6),6,FALSE)</f>
        <v>#VALUE!</v>
      </c>
      <c r="H163" s="59" t="str">
        <f t="shared" ca="1" si="8"/>
        <v/>
      </c>
    </row>
    <row r="164" spans="1:8" x14ac:dyDescent="0.3">
      <c r="A164" s="51">
        <v>162</v>
      </c>
      <c r="B164" s="29" t="str">
        <f t="shared" si="6"/>
        <v/>
      </c>
      <c r="C164" s="29">
        <f t="shared" si="7"/>
        <v>1</v>
      </c>
      <c r="D164" s="28" t="str">
        <f ca="1">IF($B164&gt;rounds,"",OFFSET(AllPairings!D$1,startRow-1+$A164,0))</f>
        <v/>
      </c>
      <c r="E164" s="28" t="str">
        <f ca="1">IF($B164&gt;rounds,"",OFFSET(AllPairings!E$1,startRow-1+$A164,0))</f>
        <v/>
      </c>
      <c r="F164" s="52" t="e">
        <f ca="1">VLOOKUP($C164,OFFSET(ResultsInput!$B$2,($B164-1)*gamesPerRound,0,gamesPerRound,6),5,FALSE)</f>
        <v>#VALUE!</v>
      </c>
      <c r="G164" s="52" t="e">
        <f ca="1">VLOOKUP($C164,OFFSET(ResultsInput!$B$2,($B164-1)*gamesPerRound,0,gamesPerRound,6),6,FALSE)</f>
        <v>#VALUE!</v>
      </c>
      <c r="H164" s="59" t="str">
        <f t="shared" ca="1" si="8"/>
        <v/>
      </c>
    </row>
    <row r="165" spans="1:8" x14ac:dyDescent="0.3">
      <c r="A165" s="51">
        <v>163</v>
      </c>
      <c r="B165" s="29" t="str">
        <f t="shared" si="6"/>
        <v/>
      </c>
      <c r="C165" s="29">
        <f t="shared" si="7"/>
        <v>2</v>
      </c>
      <c r="D165" s="28" t="str">
        <f ca="1">IF($B165&gt;rounds,"",OFFSET(AllPairings!D$1,startRow-1+$A165,0))</f>
        <v/>
      </c>
      <c r="E165" s="28" t="str">
        <f ca="1">IF($B165&gt;rounds,"",OFFSET(AllPairings!E$1,startRow-1+$A165,0))</f>
        <v/>
      </c>
      <c r="F165" s="52" t="e">
        <f ca="1">VLOOKUP($C165,OFFSET(ResultsInput!$B$2,($B165-1)*gamesPerRound,0,gamesPerRound,6),5,FALSE)</f>
        <v>#VALUE!</v>
      </c>
      <c r="G165" s="52" t="e">
        <f ca="1">VLOOKUP($C165,OFFSET(ResultsInput!$B$2,($B165-1)*gamesPerRound,0,gamesPerRound,6),6,FALSE)</f>
        <v>#VALUE!</v>
      </c>
      <c r="H165" s="59" t="str">
        <f t="shared" ca="1" si="8"/>
        <v/>
      </c>
    </row>
    <row r="166" spans="1:8" x14ac:dyDescent="0.3">
      <c r="A166" s="51">
        <v>164</v>
      </c>
      <c r="B166" s="29" t="str">
        <f t="shared" si="6"/>
        <v/>
      </c>
      <c r="C166" s="29">
        <f t="shared" si="7"/>
        <v>3</v>
      </c>
      <c r="D166" s="28" t="str">
        <f ca="1">IF($B166&gt;rounds,"",OFFSET(AllPairings!D$1,startRow-1+$A166,0))</f>
        <v/>
      </c>
      <c r="E166" s="28" t="str">
        <f ca="1">IF($B166&gt;rounds,"",OFFSET(AllPairings!E$1,startRow-1+$A166,0))</f>
        <v/>
      </c>
      <c r="F166" s="52" t="e">
        <f ca="1">VLOOKUP($C166,OFFSET(ResultsInput!$B$2,($B166-1)*gamesPerRound,0,gamesPerRound,6),5,FALSE)</f>
        <v>#VALUE!</v>
      </c>
      <c r="G166" s="52" t="e">
        <f ca="1">VLOOKUP($C166,OFFSET(ResultsInput!$B$2,($B166-1)*gamesPerRound,0,gamesPerRound,6),6,FALSE)</f>
        <v>#VALUE!</v>
      </c>
      <c r="H166" s="59" t="str">
        <f t="shared" ca="1" si="8"/>
        <v/>
      </c>
    </row>
    <row r="167" spans="1:8" x14ac:dyDescent="0.3">
      <c r="A167" s="51">
        <v>165</v>
      </c>
      <c r="B167" s="29" t="str">
        <f t="shared" si="6"/>
        <v/>
      </c>
      <c r="C167" s="29">
        <f t="shared" si="7"/>
        <v>4</v>
      </c>
      <c r="D167" s="28" t="str">
        <f ca="1">IF($B167&gt;rounds,"",OFFSET(AllPairings!D$1,startRow-1+$A167,0))</f>
        <v/>
      </c>
      <c r="E167" s="28" t="str">
        <f ca="1">IF($B167&gt;rounds,"",OFFSET(AllPairings!E$1,startRow-1+$A167,0))</f>
        <v/>
      </c>
      <c r="F167" s="52" t="e">
        <f ca="1">VLOOKUP($C167,OFFSET(ResultsInput!$B$2,($B167-1)*gamesPerRound,0,gamesPerRound,6),5,FALSE)</f>
        <v>#VALUE!</v>
      </c>
      <c r="G167" s="52" t="e">
        <f ca="1">VLOOKUP($C167,OFFSET(ResultsInput!$B$2,($B167-1)*gamesPerRound,0,gamesPerRound,6),6,FALSE)</f>
        <v>#VALUE!</v>
      </c>
      <c r="H167" s="59" t="str">
        <f t="shared" ca="1" si="8"/>
        <v/>
      </c>
    </row>
    <row r="168" spans="1:8" x14ac:dyDescent="0.3">
      <c r="A168" s="51">
        <v>166</v>
      </c>
      <c r="B168" s="29" t="str">
        <f t="shared" si="6"/>
        <v/>
      </c>
      <c r="C168" s="29">
        <f t="shared" si="7"/>
        <v>5</v>
      </c>
      <c r="D168" s="28" t="str">
        <f ca="1">IF($B168&gt;rounds,"",OFFSET(AllPairings!D$1,startRow-1+$A168,0))</f>
        <v/>
      </c>
      <c r="E168" s="28" t="str">
        <f ca="1">IF($B168&gt;rounds,"",OFFSET(AllPairings!E$1,startRow-1+$A168,0))</f>
        <v/>
      </c>
      <c r="F168" s="52" t="e">
        <f ca="1">VLOOKUP($C168,OFFSET(ResultsInput!$B$2,($B168-1)*gamesPerRound,0,gamesPerRound,6),5,FALSE)</f>
        <v>#VALUE!</v>
      </c>
      <c r="G168" s="52" t="e">
        <f ca="1">VLOOKUP($C168,OFFSET(ResultsInput!$B$2,($B168-1)*gamesPerRound,0,gamesPerRound,6),6,FALSE)</f>
        <v>#VALUE!</v>
      </c>
      <c r="H168" s="59" t="str">
        <f t="shared" ca="1" si="8"/>
        <v/>
      </c>
    </row>
    <row r="169" spans="1:8" x14ac:dyDescent="0.3">
      <c r="A169" s="51">
        <v>167</v>
      </c>
      <c r="B169" s="29" t="str">
        <f t="shared" si="6"/>
        <v/>
      </c>
      <c r="C169" s="29">
        <f t="shared" si="7"/>
        <v>6</v>
      </c>
      <c r="D169" s="28" t="str">
        <f ca="1">IF($B169&gt;rounds,"",OFFSET(AllPairings!D$1,startRow-1+$A169,0))</f>
        <v/>
      </c>
      <c r="E169" s="28" t="str">
        <f ca="1">IF($B169&gt;rounds,"",OFFSET(AllPairings!E$1,startRow-1+$A169,0))</f>
        <v/>
      </c>
      <c r="F169" s="52" t="e">
        <f ca="1">VLOOKUP($C169,OFFSET(ResultsInput!$B$2,($B169-1)*gamesPerRound,0,gamesPerRound,6),5,FALSE)</f>
        <v>#VALUE!</v>
      </c>
      <c r="G169" s="52" t="e">
        <f ca="1">VLOOKUP($C169,OFFSET(ResultsInput!$B$2,($B169-1)*gamesPerRound,0,gamesPerRound,6),6,FALSE)</f>
        <v>#VALUE!</v>
      </c>
      <c r="H169" s="59" t="str">
        <f t="shared" ca="1" si="8"/>
        <v/>
      </c>
    </row>
    <row r="170" spans="1:8" x14ac:dyDescent="0.3">
      <c r="A170" s="51">
        <v>168</v>
      </c>
      <c r="B170" s="29" t="str">
        <f t="shared" si="6"/>
        <v/>
      </c>
      <c r="C170" s="29">
        <f t="shared" si="7"/>
        <v>7</v>
      </c>
      <c r="D170" s="28" t="str">
        <f ca="1">IF($B170&gt;rounds,"",OFFSET(AllPairings!D$1,startRow-1+$A170,0))</f>
        <v/>
      </c>
      <c r="E170" s="28" t="str">
        <f ca="1">IF($B170&gt;rounds,"",OFFSET(AllPairings!E$1,startRow-1+$A170,0))</f>
        <v/>
      </c>
      <c r="F170" s="52" t="e">
        <f ca="1">VLOOKUP($C170,OFFSET(ResultsInput!$B$2,($B170-1)*gamesPerRound,0,gamesPerRound,6),5,FALSE)</f>
        <v>#VALUE!</v>
      </c>
      <c r="G170" s="52" t="e">
        <f ca="1">VLOOKUP($C170,OFFSET(ResultsInput!$B$2,($B170-1)*gamesPerRound,0,gamesPerRound,6),6,FALSE)</f>
        <v>#VALUE!</v>
      </c>
      <c r="H170" s="59" t="str">
        <f t="shared" ca="1" si="8"/>
        <v/>
      </c>
    </row>
    <row r="171" spans="1:8" x14ac:dyDescent="0.3">
      <c r="A171" s="51">
        <v>169</v>
      </c>
      <c r="B171" s="29" t="str">
        <f t="shared" si="6"/>
        <v/>
      </c>
      <c r="C171" s="29">
        <f t="shared" si="7"/>
        <v>8</v>
      </c>
      <c r="D171" s="28" t="str">
        <f ca="1">IF($B171&gt;rounds,"",OFFSET(AllPairings!D$1,startRow-1+$A171,0))</f>
        <v/>
      </c>
      <c r="E171" s="28" t="str">
        <f ca="1">IF($B171&gt;rounds,"",OFFSET(AllPairings!E$1,startRow-1+$A171,0))</f>
        <v/>
      </c>
      <c r="F171" s="52" t="e">
        <f ca="1">VLOOKUP($C171,OFFSET(ResultsInput!$B$2,($B171-1)*gamesPerRound,0,gamesPerRound,6),5,FALSE)</f>
        <v>#VALUE!</v>
      </c>
      <c r="G171" s="52" t="e">
        <f ca="1">VLOOKUP($C171,OFFSET(ResultsInput!$B$2,($B171-1)*gamesPerRound,0,gamesPerRound,6),6,FALSE)</f>
        <v>#VALUE!</v>
      </c>
      <c r="H171" s="59" t="str">
        <f t="shared" ca="1" si="8"/>
        <v/>
      </c>
    </row>
    <row r="172" spans="1:8" x14ac:dyDescent="0.3">
      <c r="A172" s="51">
        <v>170</v>
      </c>
      <c r="B172" s="29" t="str">
        <f t="shared" si="6"/>
        <v/>
      </c>
      <c r="C172" s="29">
        <f t="shared" si="7"/>
        <v>9</v>
      </c>
      <c r="D172" s="28" t="str">
        <f ca="1">IF($B172&gt;rounds,"",OFFSET(AllPairings!D$1,startRow-1+$A172,0))</f>
        <v/>
      </c>
      <c r="E172" s="28" t="str">
        <f ca="1">IF($B172&gt;rounds,"",OFFSET(AllPairings!E$1,startRow-1+$A172,0))</f>
        <v/>
      </c>
      <c r="F172" s="52" t="e">
        <f ca="1">VLOOKUP($C172,OFFSET(ResultsInput!$B$2,($B172-1)*gamesPerRound,0,gamesPerRound,6),5,FALSE)</f>
        <v>#VALUE!</v>
      </c>
      <c r="G172" s="52" t="e">
        <f ca="1">VLOOKUP($C172,OFFSET(ResultsInput!$B$2,($B172-1)*gamesPerRound,0,gamesPerRound,6),6,FALSE)</f>
        <v>#VALUE!</v>
      </c>
      <c r="H172" s="59" t="str">
        <f t="shared" ca="1" si="8"/>
        <v/>
      </c>
    </row>
    <row r="173" spans="1:8" x14ac:dyDescent="0.3">
      <c r="A173" s="51">
        <v>171</v>
      </c>
      <c r="B173" s="29" t="str">
        <f t="shared" si="6"/>
        <v/>
      </c>
      <c r="C173" s="29">
        <f t="shared" si="7"/>
        <v>10</v>
      </c>
      <c r="D173" s="28" t="str">
        <f ca="1">IF($B173&gt;rounds,"",OFFSET(AllPairings!D$1,startRow-1+$A173,0))</f>
        <v/>
      </c>
      <c r="E173" s="28" t="str">
        <f ca="1">IF($B173&gt;rounds,"",OFFSET(AllPairings!E$1,startRow-1+$A173,0))</f>
        <v/>
      </c>
      <c r="F173" s="52" t="e">
        <f ca="1">VLOOKUP($C173,OFFSET(ResultsInput!$B$2,($B173-1)*gamesPerRound,0,gamesPerRound,6),5,FALSE)</f>
        <v>#VALUE!</v>
      </c>
      <c r="G173" s="52" t="e">
        <f ca="1">VLOOKUP($C173,OFFSET(ResultsInput!$B$2,($B173-1)*gamesPerRound,0,gamesPerRound,6),6,FALSE)</f>
        <v>#VALUE!</v>
      </c>
      <c r="H173" s="59" t="str">
        <f t="shared" ca="1" si="8"/>
        <v/>
      </c>
    </row>
    <row r="174" spans="1:8" x14ac:dyDescent="0.3">
      <c r="A174" s="51">
        <v>172</v>
      </c>
      <c r="B174" s="29" t="str">
        <f t="shared" si="6"/>
        <v/>
      </c>
      <c r="C174" s="29">
        <f t="shared" si="7"/>
        <v>11</v>
      </c>
      <c r="D174" s="28" t="str">
        <f ca="1">IF($B174&gt;rounds,"",OFFSET(AllPairings!D$1,startRow-1+$A174,0))</f>
        <v/>
      </c>
      <c r="E174" s="28" t="str">
        <f ca="1">IF($B174&gt;rounds,"",OFFSET(AllPairings!E$1,startRow-1+$A174,0))</f>
        <v/>
      </c>
      <c r="F174" s="52" t="e">
        <f ca="1">VLOOKUP($C174,OFFSET(ResultsInput!$B$2,($B174-1)*gamesPerRound,0,gamesPerRound,6),5,FALSE)</f>
        <v>#VALUE!</v>
      </c>
      <c r="G174" s="52" t="e">
        <f ca="1">VLOOKUP($C174,OFFSET(ResultsInput!$B$2,($B174-1)*gamesPerRound,0,gamesPerRound,6),6,FALSE)</f>
        <v>#VALUE!</v>
      </c>
      <c r="H174" s="59" t="str">
        <f t="shared" ca="1" si="8"/>
        <v/>
      </c>
    </row>
    <row r="175" spans="1:8" x14ac:dyDescent="0.3">
      <c r="A175" s="51">
        <v>173</v>
      </c>
      <c r="B175" s="29" t="str">
        <f t="shared" si="6"/>
        <v/>
      </c>
      <c r="C175" s="29">
        <f t="shared" si="7"/>
        <v>12</v>
      </c>
      <c r="D175" s="28" t="str">
        <f ca="1">IF($B175&gt;rounds,"",OFFSET(AllPairings!D$1,startRow-1+$A175,0))</f>
        <v/>
      </c>
      <c r="E175" s="28" t="str">
        <f ca="1">IF($B175&gt;rounds,"",OFFSET(AllPairings!E$1,startRow-1+$A175,0))</f>
        <v/>
      </c>
      <c r="F175" s="52" t="e">
        <f ca="1">VLOOKUP($C175,OFFSET(ResultsInput!$B$2,($B175-1)*gamesPerRound,0,gamesPerRound,6),5,FALSE)</f>
        <v>#VALUE!</v>
      </c>
      <c r="G175" s="52" t="e">
        <f ca="1">VLOOKUP($C175,OFFSET(ResultsInput!$B$2,($B175-1)*gamesPerRound,0,gamesPerRound,6),6,FALSE)</f>
        <v>#VALUE!</v>
      </c>
      <c r="H175" s="59" t="str">
        <f t="shared" ca="1" si="8"/>
        <v/>
      </c>
    </row>
    <row r="176" spans="1:8" x14ac:dyDescent="0.3">
      <c r="A176" s="51">
        <v>174</v>
      </c>
      <c r="B176" s="29" t="str">
        <f t="shared" si="6"/>
        <v/>
      </c>
      <c r="C176" s="29">
        <f t="shared" si="7"/>
        <v>13</v>
      </c>
      <c r="D176" s="28" t="str">
        <f ca="1">IF($B176&gt;rounds,"",OFFSET(AllPairings!D$1,startRow-1+$A176,0))</f>
        <v/>
      </c>
      <c r="E176" s="28" t="str">
        <f ca="1">IF($B176&gt;rounds,"",OFFSET(AllPairings!E$1,startRow-1+$A176,0))</f>
        <v/>
      </c>
      <c r="F176" s="52" t="e">
        <f ca="1">VLOOKUP($C176,OFFSET(ResultsInput!$B$2,($B176-1)*gamesPerRound,0,gamesPerRound,6),5,FALSE)</f>
        <v>#VALUE!</v>
      </c>
      <c r="G176" s="52" t="e">
        <f ca="1">VLOOKUP($C176,OFFSET(ResultsInput!$B$2,($B176-1)*gamesPerRound,0,gamesPerRound,6),6,FALSE)</f>
        <v>#VALUE!</v>
      </c>
      <c r="H176" s="59" t="str">
        <f t="shared" ca="1" si="8"/>
        <v/>
      </c>
    </row>
    <row r="177" spans="1:8" x14ac:dyDescent="0.3">
      <c r="A177" s="51">
        <v>175</v>
      </c>
      <c r="B177" s="29" t="str">
        <f t="shared" si="6"/>
        <v/>
      </c>
      <c r="C177" s="29">
        <f t="shared" si="7"/>
        <v>14</v>
      </c>
      <c r="D177" s="28" t="str">
        <f ca="1">IF($B177&gt;rounds,"",OFFSET(AllPairings!D$1,startRow-1+$A177,0))</f>
        <v/>
      </c>
      <c r="E177" s="28" t="str">
        <f ca="1">IF($B177&gt;rounds,"",OFFSET(AllPairings!E$1,startRow-1+$A177,0))</f>
        <v/>
      </c>
      <c r="F177" s="52" t="e">
        <f ca="1">VLOOKUP($C177,OFFSET(ResultsInput!$B$2,($B177-1)*gamesPerRound,0,gamesPerRound,6),5,FALSE)</f>
        <v>#VALUE!</v>
      </c>
      <c r="G177" s="52" t="e">
        <f ca="1">VLOOKUP($C177,OFFSET(ResultsInput!$B$2,($B177-1)*gamesPerRound,0,gamesPerRound,6),6,FALSE)</f>
        <v>#VALUE!</v>
      </c>
      <c r="H177" s="59" t="str">
        <f t="shared" ca="1" si="8"/>
        <v/>
      </c>
    </row>
    <row r="178" spans="1:8" x14ac:dyDescent="0.3">
      <c r="A178" s="51">
        <v>176</v>
      </c>
      <c r="B178" s="29" t="str">
        <f t="shared" si="6"/>
        <v/>
      </c>
      <c r="C178" s="29">
        <f t="shared" si="7"/>
        <v>15</v>
      </c>
      <c r="D178" s="28" t="str">
        <f ca="1">IF($B178&gt;rounds,"",OFFSET(AllPairings!D$1,startRow-1+$A178,0))</f>
        <v/>
      </c>
      <c r="E178" s="28" t="str">
        <f ca="1">IF($B178&gt;rounds,"",OFFSET(AllPairings!E$1,startRow-1+$A178,0))</f>
        <v/>
      </c>
      <c r="F178" s="52" t="e">
        <f ca="1">VLOOKUP($C178,OFFSET(ResultsInput!$B$2,($B178-1)*gamesPerRound,0,gamesPerRound,6),5,FALSE)</f>
        <v>#VALUE!</v>
      </c>
      <c r="G178" s="52" t="e">
        <f ca="1">VLOOKUP($C178,OFFSET(ResultsInput!$B$2,($B178-1)*gamesPerRound,0,gamesPerRound,6),6,FALSE)</f>
        <v>#VALUE!</v>
      </c>
      <c r="H178" s="59" t="str">
        <f t="shared" ca="1" si="8"/>
        <v/>
      </c>
    </row>
    <row r="179" spans="1:8" x14ac:dyDescent="0.3">
      <c r="A179" s="51">
        <v>177</v>
      </c>
      <c r="B179" s="29" t="str">
        <f t="shared" si="6"/>
        <v/>
      </c>
      <c r="C179" s="29">
        <f t="shared" si="7"/>
        <v>16</v>
      </c>
      <c r="D179" s="28" t="str">
        <f ca="1">IF($B179&gt;rounds,"",OFFSET(AllPairings!D$1,startRow-1+$A179,0))</f>
        <v/>
      </c>
      <c r="E179" s="28" t="str">
        <f ca="1">IF($B179&gt;rounds,"",OFFSET(AllPairings!E$1,startRow-1+$A179,0))</f>
        <v/>
      </c>
      <c r="F179" s="52" t="e">
        <f ca="1">VLOOKUP($C179,OFFSET(ResultsInput!$B$2,($B179-1)*gamesPerRound,0,gamesPerRound,6),5,FALSE)</f>
        <v>#VALUE!</v>
      </c>
      <c r="G179" s="52" t="e">
        <f ca="1">VLOOKUP($C179,OFFSET(ResultsInput!$B$2,($B179-1)*gamesPerRound,0,gamesPerRound,6),6,FALSE)</f>
        <v>#VALUE!</v>
      </c>
      <c r="H179" s="59" t="str">
        <f t="shared" ca="1" si="8"/>
        <v/>
      </c>
    </row>
    <row r="180" spans="1:8" x14ac:dyDescent="0.3">
      <c r="A180" s="51">
        <v>178</v>
      </c>
      <c r="B180" s="29" t="str">
        <f t="shared" si="6"/>
        <v/>
      </c>
      <c r="C180" s="29">
        <f t="shared" si="7"/>
        <v>17</v>
      </c>
      <c r="D180" s="28" t="str">
        <f ca="1">IF($B180&gt;rounds,"",OFFSET(AllPairings!D$1,startRow-1+$A180,0))</f>
        <v/>
      </c>
      <c r="E180" s="28" t="str">
        <f ca="1">IF($B180&gt;rounds,"",OFFSET(AllPairings!E$1,startRow-1+$A180,0))</f>
        <v/>
      </c>
      <c r="F180" s="52" t="e">
        <f ca="1">VLOOKUP($C180,OFFSET(ResultsInput!$B$2,($B180-1)*gamesPerRound,0,gamesPerRound,6),5,FALSE)</f>
        <v>#VALUE!</v>
      </c>
      <c r="G180" s="52" t="e">
        <f ca="1">VLOOKUP($C180,OFFSET(ResultsInput!$B$2,($B180-1)*gamesPerRound,0,gamesPerRound,6),6,FALSE)</f>
        <v>#VALUE!</v>
      </c>
      <c r="H180" s="59" t="str">
        <f t="shared" ca="1" si="8"/>
        <v/>
      </c>
    </row>
    <row r="181" spans="1:8" x14ac:dyDescent="0.3">
      <c r="A181" s="51">
        <v>179</v>
      </c>
      <c r="B181" s="29" t="str">
        <f t="shared" si="6"/>
        <v/>
      </c>
      <c r="C181" s="29">
        <f t="shared" si="7"/>
        <v>18</v>
      </c>
      <c r="D181" s="28" t="str">
        <f ca="1">IF($B181&gt;rounds,"",OFFSET(AllPairings!D$1,startRow-1+$A181,0))</f>
        <v/>
      </c>
      <c r="E181" s="28" t="str">
        <f ca="1">IF($B181&gt;rounds,"",OFFSET(AllPairings!E$1,startRow-1+$A181,0))</f>
        <v/>
      </c>
      <c r="F181" s="52" t="e">
        <f ca="1">VLOOKUP($C181,OFFSET(ResultsInput!$B$2,($B181-1)*gamesPerRound,0,gamesPerRound,6),5,FALSE)</f>
        <v>#VALUE!</v>
      </c>
      <c r="G181" s="52" t="e">
        <f ca="1">VLOOKUP($C181,OFFSET(ResultsInput!$B$2,($B181-1)*gamesPerRound,0,gamesPerRound,6),6,FALSE)</f>
        <v>#VALUE!</v>
      </c>
      <c r="H181" s="59" t="str">
        <f t="shared" ca="1" si="8"/>
        <v/>
      </c>
    </row>
    <row r="182" spans="1:8" x14ac:dyDescent="0.3">
      <c r="A182" s="51">
        <v>180</v>
      </c>
      <c r="B182" s="29" t="str">
        <f t="shared" si="6"/>
        <v/>
      </c>
      <c r="C182" s="29">
        <f t="shared" si="7"/>
        <v>1</v>
      </c>
      <c r="D182" s="28" t="str">
        <f ca="1">IF($B182&gt;rounds,"",OFFSET(AllPairings!D$1,startRow-1+$A182,0))</f>
        <v/>
      </c>
      <c r="E182" s="28" t="str">
        <f ca="1">IF($B182&gt;rounds,"",OFFSET(AllPairings!E$1,startRow-1+$A182,0))</f>
        <v/>
      </c>
      <c r="F182" s="52" t="e">
        <f ca="1">VLOOKUP($C182,OFFSET(ResultsInput!$B$2,($B182-1)*gamesPerRound,0,gamesPerRound,6),5,FALSE)</f>
        <v>#VALUE!</v>
      </c>
      <c r="G182" s="52" t="e">
        <f ca="1">VLOOKUP($C182,OFFSET(ResultsInput!$B$2,($B182-1)*gamesPerRound,0,gamesPerRound,6),6,FALSE)</f>
        <v>#VALUE!</v>
      </c>
      <c r="H182" s="59" t="str">
        <f t="shared" ca="1" si="8"/>
        <v/>
      </c>
    </row>
    <row r="183" spans="1:8" x14ac:dyDescent="0.3">
      <c r="A183" s="51">
        <v>181</v>
      </c>
      <c r="B183" s="29" t="str">
        <f t="shared" si="6"/>
        <v/>
      </c>
      <c r="C183" s="29">
        <f t="shared" si="7"/>
        <v>2</v>
      </c>
      <c r="D183" s="28" t="str">
        <f ca="1">IF($B183&gt;rounds,"",OFFSET(AllPairings!D$1,startRow-1+$A183,0))</f>
        <v/>
      </c>
      <c r="E183" s="28" t="str">
        <f ca="1">IF($B183&gt;rounds,"",OFFSET(AllPairings!E$1,startRow-1+$A183,0))</f>
        <v/>
      </c>
      <c r="F183" s="52" t="e">
        <f ca="1">VLOOKUP($C183,OFFSET(ResultsInput!$B$2,($B183-1)*gamesPerRound,0,gamesPerRound,6),5,FALSE)</f>
        <v>#VALUE!</v>
      </c>
      <c r="G183" s="52" t="e">
        <f ca="1">VLOOKUP($C183,OFFSET(ResultsInput!$B$2,($B183-1)*gamesPerRound,0,gamesPerRound,6),6,FALSE)</f>
        <v>#VALUE!</v>
      </c>
      <c r="H183" s="59" t="str">
        <f t="shared" ca="1" si="8"/>
        <v/>
      </c>
    </row>
    <row r="184" spans="1:8" x14ac:dyDescent="0.3">
      <c r="A184" s="51">
        <v>182</v>
      </c>
      <c r="B184" s="29" t="str">
        <f t="shared" si="6"/>
        <v/>
      </c>
      <c r="C184" s="29">
        <f t="shared" si="7"/>
        <v>3</v>
      </c>
      <c r="D184" s="28" t="str">
        <f ca="1">IF($B184&gt;rounds,"",OFFSET(AllPairings!D$1,startRow-1+$A184,0))</f>
        <v/>
      </c>
      <c r="E184" s="28" t="str">
        <f ca="1">IF($B184&gt;rounds,"",OFFSET(AllPairings!E$1,startRow-1+$A184,0))</f>
        <v/>
      </c>
      <c r="F184" s="52" t="e">
        <f ca="1">VLOOKUP($C184,OFFSET(ResultsInput!$B$2,($B184-1)*gamesPerRound,0,gamesPerRound,6),5,FALSE)</f>
        <v>#VALUE!</v>
      </c>
      <c r="G184" s="52" t="e">
        <f ca="1">VLOOKUP($C184,OFFSET(ResultsInput!$B$2,($B184-1)*gamesPerRound,0,gamesPerRound,6),6,FALSE)</f>
        <v>#VALUE!</v>
      </c>
      <c r="H184" s="59" t="str">
        <f t="shared" ca="1" si="8"/>
        <v/>
      </c>
    </row>
    <row r="185" spans="1:8" x14ac:dyDescent="0.3">
      <c r="A185" s="51">
        <v>183</v>
      </c>
      <c r="B185" s="29" t="str">
        <f t="shared" si="6"/>
        <v/>
      </c>
      <c r="C185" s="29">
        <f t="shared" si="7"/>
        <v>4</v>
      </c>
      <c r="D185" s="28" t="str">
        <f ca="1">IF($B185&gt;rounds,"",OFFSET(AllPairings!D$1,startRow-1+$A185,0))</f>
        <v/>
      </c>
      <c r="E185" s="28" t="str">
        <f ca="1">IF($B185&gt;rounds,"",OFFSET(AllPairings!E$1,startRow-1+$A185,0))</f>
        <v/>
      </c>
      <c r="F185" s="52" t="e">
        <f ca="1">VLOOKUP($C185,OFFSET(ResultsInput!$B$2,($B185-1)*gamesPerRound,0,gamesPerRound,6),5,FALSE)</f>
        <v>#VALUE!</v>
      </c>
      <c r="G185" s="52" t="e">
        <f ca="1">VLOOKUP($C185,OFFSET(ResultsInput!$B$2,($B185-1)*gamesPerRound,0,gamesPerRound,6),6,FALSE)</f>
        <v>#VALUE!</v>
      </c>
      <c r="H185" s="59" t="str">
        <f t="shared" ca="1" si="8"/>
        <v/>
      </c>
    </row>
    <row r="186" spans="1:8" x14ac:dyDescent="0.3">
      <c r="A186" s="51">
        <v>184</v>
      </c>
      <c r="B186" s="29" t="str">
        <f t="shared" si="6"/>
        <v/>
      </c>
      <c r="C186" s="29">
        <f t="shared" si="7"/>
        <v>5</v>
      </c>
      <c r="D186" s="28" t="str">
        <f ca="1">IF($B186&gt;rounds,"",OFFSET(AllPairings!D$1,startRow-1+$A186,0))</f>
        <v/>
      </c>
      <c r="E186" s="28" t="str">
        <f ca="1">IF($B186&gt;rounds,"",OFFSET(AllPairings!E$1,startRow-1+$A186,0))</f>
        <v/>
      </c>
      <c r="F186" s="52" t="e">
        <f ca="1">VLOOKUP($C186,OFFSET(ResultsInput!$B$2,($B186-1)*gamesPerRound,0,gamesPerRound,6),5,FALSE)</f>
        <v>#VALUE!</v>
      </c>
      <c r="G186" s="52" t="e">
        <f ca="1">VLOOKUP($C186,OFFSET(ResultsInput!$B$2,($B186-1)*gamesPerRound,0,gamesPerRound,6),6,FALSE)</f>
        <v>#VALUE!</v>
      </c>
      <c r="H186" s="59" t="str">
        <f t="shared" ca="1" si="8"/>
        <v/>
      </c>
    </row>
    <row r="187" spans="1:8" x14ac:dyDescent="0.3">
      <c r="A187" s="51">
        <v>185</v>
      </c>
      <c r="B187" s="29" t="str">
        <f t="shared" si="6"/>
        <v/>
      </c>
      <c r="C187" s="29">
        <f t="shared" si="7"/>
        <v>6</v>
      </c>
      <c r="D187" s="28" t="str">
        <f ca="1">IF($B187&gt;rounds,"",OFFSET(AllPairings!D$1,startRow-1+$A187,0))</f>
        <v/>
      </c>
      <c r="E187" s="28" t="str">
        <f ca="1">IF($B187&gt;rounds,"",OFFSET(AllPairings!E$1,startRow-1+$A187,0))</f>
        <v/>
      </c>
      <c r="F187" s="52" t="e">
        <f ca="1">VLOOKUP($C187,OFFSET(ResultsInput!$B$2,($B187-1)*gamesPerRound,0,gamesPerRound,6),5,FALSE)</f>
        <v>#VALUE!</v>
      </c>
      <c r="G187" s="52" t="e">
        <f ca="1">VLOOKUP($C187,OFFSET(ResultsInput!$B$2,($B187-1)*gamesPerRound,0,gamesPerRound,6),6,FALSE)</f>
        <v>#VALUE!</v>
      </c>
      <c r="H187" s="59" t="str">
        <f t="shared" ca="1" si="8"/>
        <v/>
      </c>
    </row>
    <row r="188" spans="1:8" x14ac:dyDescent="0.3">
      <c r="A188" s="51">
        <v>186</v>
      </c>
      <c r="B188" s="29" t="str">
        <f t="shared" si="6"/>
        <v/>
      </c>
      <c r="C188" s="29">
        <f t="shared" si="7"/>
        <v>7</v>
      </c>
      <c r="D188" s="28" t="str">
        <f ca="1">IF($B188&gt;rounds,"",OFFSET(AllPairings!D$1,startRow-1+$A188,0))</f>
        <v/>
      </c>
      <c r="E188" s="28" t="str">
        <f ca="1">IF($B188&gt;rounds,"",OFFSET(AllPairings!E$1,startRow-1+$A188,0))</f>
        <v/>
      </c>
      <c r="F188" s="52" t="e">
        <f ca="1">VLOOKUP($C188,OFFSET(ResultsInput!$B$2,($B188-1)*gamesPerRound,0,gamesPerRound,6),5,FALSE)</f>
        <v>#VALUE!</v>
      </c>
      <c r="G188" s="52" t="e">
        <f ca="1">VLOOKUP($C188,OFFSET(ResultsInput!$B$2,($B188-1)*gamesPerRound,0,gamesPerRound,6),6,FALSE)</f>
        <v>#VALUE!</v>
      </c>
      <c r="H188" s="59" t="str">
        <f t="shared" ca="1" si="8"/>
        <v/>
      </c>
    </row>
    <row r="189" spans="1:8" x14ac:dyDescent="0.3">
      <c r="A189" s="51">
        <v>187</v>
      </c>
      <c r="B189" s="29" t="str">
        <f t="shared" si="6"/>
        <v/>
      </c>
      <c r="C189" s="29">
        <f t="shared" si="7"/>
        <v>8</v>
      </c>
      <c r="D189" s="28" t="str">
        <f ca="1">IF($B189&gt;rounds,"",OFFSET(AllPairings!D$1,startRow-1+$A189,0))</f>
        <v/>
      </c>
      <c r="E189" s="28" t="str">
        <f ca="1">IF($B189&gt;rounds,"",OFFSET(AllPairings!E$1,startRow-1+$A189,0))</f>
        <v/>
      </c>
      <c r="F189" s="52" t="e">
        <f ca="1">VLOOKUP($C189,OFFSET(ResultsInput!$B$2,($B189-1)*gamesPerRound,0,gamesPerRound,6),5,FALSE)</f>
        <v>#VALUE!</v>
      </c>
      <c r="G189" s="52" t="e">
        <f ca="1">VLOOKUP($C189,OFFSET(ResultsInput!$B$2,($B189-1)*gamesPerRound,0,gamesPerRound,6),6,FALSE)</f>
        <v>#VALUE!</v>
      </c>
      <c r="H189" s="59" t="str">
        <f t="shared" ca="1" si="8"/>
        <v/>
      </c>
    </row>
    <row r="190" spans="1:8" x14ac:dyDescent="0.3">
      <c r="A190" s="51">
        <v>188</v>
      </c>
      <c r="B190" s="29" t="str">
        <f t="shared" si="6"/>
        <v/>
      </c>
      <c r="C190" s="29">
        <f t="shared" si="7"/>
        <v>9</v>
      </c>
      <c r="D190" s="28" t="str">
        <f ca="1">IF($B190&gt;rounds,"",OFFSET(AllPairings!D$1,startRow-1+$A190,0))</f>
        <v/>
      </c>
      <c r="E190" s="28" t="str">
        <f ca="1">IF($B190&gt;rounds,"",OFFSET(AllPairings!E$1,startRow-1+$A190,0))</f>
        <v/>
      </c>
      <c r="F190" s="52" t="e">
        <f ca="1">VLOOKUP($C190,OFFSET(ResultsInput!$B$2,($B190-1)*gamesPerRound,0,gamesPerRound,6),5,FALSE)</f>
        <v>#VALUE!</v>
      </c>
      <c r="G190" s="52" t="e">
        <f ca="1">VLOOKUP($C190,OFFSET(ResultsInput!$B$2,($B190-1)*gamesPerRound,0,gamesPerRound,6),6,FALSE)</f>
        <v>#VALUE!</v>
      </c>
      <c r="H190" s="59" t="str">
        <f t="shared" ca="1" si="8"/>
        <v/>
      </c>
    </row>
    <row r="191" spans="1:8" x14ac:dyDescent="0.3">
      <c r="A191" s="51">
        <v>189</v>
      </c>
      <c r="B191" s="29" t="str">
        <f t="shared" si="6"/>
        <v/>
      </c>
      <c r="C191" s="29">
        <f t="shared" si="7"/>
        <v>10</v>
      </c>
      <c r="D191" s="28" t="str">
        <f ca="1">IF($B191&gt;rounds,"",OFFSET(AllPairings!D$1,startRow-1+$A191,0))</f>
        <v/>
      </c>
      <c r="E191" s="28" t="str">
        <f ca="1">IF($B191&gt;rounds,"",OFFSET(AllPairings!E$1,startRow-1+$A191,0))</f>
        <v/>
      </c>
      <c r="F191" s="52" t="e">
        <f ca="1">VLOOKUP($C191,OFFSET(ResultsInput!$B$2,($B191-1)*gamesPerRound,0,gamesPerRound,6),5,FALSE)</f>
        <v>#VALUE!</v>
      </c>
      <c r="G191" s="52" t="e">
        <f ca="1">VLOOKUP($C191,OFFSET(ResultsInput!$B$2,($B191-1)*gamesPerRound,0,gamesPerRound,6),6,FALSE)</f>
        <v>#VALUE!</v>
      </c>
      <c r="H191" s="59" t="str">
        <f t="shared" ca="1" si="8"/>
        <v/>
      </c>
    </row>
    <row r="192" spans="1:8" x14ac:dyDescent="0.3">
      <c r="A192" s="51">
        <v>190</v>
      </c>
      <c r="B192" s="29" t="str">
        <f t="shared" si="6"/>
        <v/>
      </c>
      <c r="C192" s="29">
        <f t="shared" si="7"/>
        <v>11</v>
      </c>
      <c r="D192" s="28" t="str">
        <f ca="1">IF($B192&gt;rounds,"",OFFSET(AllPairings!D$1,startRow-1+$A192,0))</f>
        <v/>
      </c>
      <c r="E192" s="28" t="str">
        <f ca="1">IF($B192&gt;rounds,"",OFFSET(AllPairings!E$1,startRow-1+$A192,0))</f>
        <v/>
      </c>
      <c r="F192" s="52" t="e">
        <f ca="1">VLOOKUP($C192,OFFSET(ResultsInput!$B$2,($B192-1)*gamesPerRound,0,gamesPerRound,6),5,FALSE)</f>
        <v>#VALUE!</v>
      </c>
      <c r="G192" s="52" t="e">
        <f ca="1">VLOOKUP($C192,OFFSET(ResultsInput!$B$2,($B192-1)*gamesPerRound,0,gamesPerRound,6),6,FALSE)</f>
        <v>#VALUE!</v>
      </c>
      <c r="H192" s="59" t="str">
        <f t="shared" ca="1" si="8"/>
        <v/>
      </c>
    </row>
    <row r="193" spans="1:8" x14ac:dyDescent="0.3">
      <c r="A193" s="51">
        <v>191</v>
      </c>
      <c r="B193" s="29" t="str">
        <f t="shared" si="6"/>
        <v/>
      </c>
      <c r="C193" s="29">
        <f t="shared" si="7"/>
        <v>12</v>
      </c>
      <c r="D193" s="28" t="str">
        <f ca="1">IF($B193&gt;rounds,"",OFFSET(AllPairings!D$1,startRow-1+$A193,0))</f>
        <v/>
      </c>
      <c r="E193" s="28" t="str">
        <f ca="1">IF($B193&gt;rounds,"",OFFSET(AllPairings!E$1,startRow-1+$A193,0))</f>
        <v/>
      </c>
      <c r="F193" s="52" t="e">
        <f ca="1">VLOOKUP($C193,OFFSET(ResultsInput!$B$2,($B193-1)*gamesPerRound,0,gamesPerRound,6),5,FALSE)</f>
        <v>#VALUE!</v>
      </c>
      <c r="G193" s="52" t="e">
        <f ca="1">VLOOKUP($C193,OFFSET(ResultsInput!$B$2,($B193-1)*gamesPerRound,0,gamesPerRound,6),6,FALSE)</f>
        <v>#VALUE!</v>
      </c>
      <c r="H193" s="59" t="str">
        <f t="shared" ca="1" si="8"/>
        <v/>
      </c>
    </row>
    <row r="194" spans="1:8" x14ac:dyDescent="0.3">
      <c r="A194" s="51">
        <v>192</v>
      </c>
      <c r="B194" s="29" t="str">
        <f t="shared" ref="B194:B257" si="9">IF(INT(A194/gamesPerRound)&lt;rounds,1+INT(A194/gamesPerRound),"")</f>
        <v/>
      </c>
      <c r="C194" s="29">
        <f t="shared" ref="C194:C253" si="10">1+MOD(A194,gamesPerRound)</f>
        <v>13</v>
      </c>
      <c r="D194" s="28" t="str">
        <f ca="1">IF($B194&gt;rounds,"",OFFSET(AllPairings!D$1,startRow-1+$A194,0))</f>
        <v/>
      </c>
      <c r="E194" s="28" t="str">
        <f ca="1">IF($B194&gt;rounds,"",OFFSET(AllPairings!E$1,startRow-1+$A194,0))</f>
        <v/>
      </c>
      <c r="F194" s="52" t="e">
        <f ca="1">VLOOKUP($C194,OFFSET(ResultsInput!$B$2,($B194-1)*gamesPerRound,0,gamesPerRound,6),5,FALSE)</f>
        <v>#VALUE!</v>
      </c>
      <c r="G194" s="52" t="e">
        <f ca="1">VLOOKUP($C194,OFFSET(ResultsInput!$B$2,($B194-1)*gamesPerRound,0,gamesPerRound,6),6,FALSE)</f>
        <v>#VALUE!</v>
      </c>
      <c r="H194" s="59" t="str">
        <f t="shared" ref="H194:H253" ca="1" si="11">D194</f>
        <v/>
      </c>
    </row>
    <row r="195" spans="1:8" x14ac:dyDescent="0.3">
      <c r="A195" s="51">
        <v>193</v>
      </c>
      <c r="B195" s="29" t="str">
        <f t="shared" si="9"/>
        <v/>
      </c>
      <c r="C195" s="29">
        <f t="shared" si="10"/>
        <v>14</v>
      </c>
      <c r="D195" s="28" t="str">
        <f ca="1">IF($B195&gt;rounds,"",OFFSET(AllPairings!D$1,startRow-1+$A195,0))</f>
        <v/>
      </c>
      <c r="E195" s="28" t="str">
        <f ca="1">IF($B195&gt;rounds,"",OFFSET(AllPairings!E$1,startRow-1+$A195,0))</f>
        <v/>
      </c>
      <c r="F195" s="52" t="e">
        <f ca="1">VLOOKUP($C195,OFFSET(ResultsInput!$B$2,($B195-1)*gamesPerRound,0,gamesPerRound,6),5,FALSE)</f>
        <v>#VALUE!</v>
      </c>
      <c r="G195" s="52" t="e">
        <f ca="1">VLOOKUP($C195,OFFSET(ResultsInput!$B$2,($B195-1)*gamesPerRound,0,gamesPerRound,6),6,FALSE)</f>
        <v>#VALUE!</v>
      </c>
      <c r="H195" s="59" t="str">
        <f t="shared" ca="1" si="11"/>
        <v/>
      </c>
    </row>
    <row r="196" spans="1:8" x14ac:dyDescent="0.3">
      <c r="A196" s="51">
        <v>194</v>
      </c>
      <c r="B196" s="29" t="str">
        <f t="shared" si="9"/>
        <v/>
      </c>
      <c r="C196" s="29">
        <f t="shared" si="10"/>
        <v>15</v>
      </c>
      <c r="D196" s="28" t="str">
        <f ca="1">IF($B196&gt;rounds,"",OFFSET(AllPairings!D$1,startRow-1+$A196,0))</f>
        <v/>
      </c>
      <c r="E196" s="28" t="str">
        <f ca="1">IF($B196&gt;rounds,"",OFFSET(AllPairings!E$1,startRow-1+$A196,0))</f>
        <v/>
      </c>
      <c r="F196" s="52" t="e">
        <f ca="1">VLOOKUP($C196,OFFSET(ResultsInput!$B$2,($B196-1)*gamesPerRound,0,gamesPerRound,6),5,FALSE)</f>
        <v>#VALUE!</v>
      </c>
      <c r="G196" s="52" t="e">
        <f ca="1">VLOOKUP($C196,OFFSET(ResultsInput!$B$2,($B196-1)*gamesPerRound,0,gamesPerRound,6),6,FALSE)</f>
        <v>#VALUE!</v>
      </c>
      <c r="H196" s="59" t="str">
        <f t="shared" ca="1" si="11"/>
        <v/>
      </c>
    </row>
    <row r="197" spans="1:8" x14ac:dyDescent="0.3">
      <c r="A197" s="51">
        <v>195</v>
      </c>
      <c r="B197" s="29" t="str">
        <f t="shared" si="9"/>
        <v/>
      </c>
      <c r="C197" s="29">
        <f t="shared" si="10"/>
        <v>16</v>
      </c>
      <c r="D197" s="28" t="str">
        <f ca="1">IF($B197&gt;rounds,"",OFFSET(AllPairings!D$1,startRow-1+$A197,0))</f>
        <v/>
      </c>
      <c r="E197" s="28" t="str">
        <f ca="1">IF($B197&gt;rounds,"",OFFSET(AllPairings!E$1,startRow-1+$A197,0))</f>
        <v/>
      </c>
      <c r="F197" s="52" t="e">
        <f ca="1">VLOOKUP($C197,OFFSET(ResultsInput!$B$2,($B197-1)*gamesPerRound,0,gamesPerRound,6),5,FALSE)</f>
        <v>#VALUE!</v>
      </c>
      <c r="G197" s="52" t="e">
        <f ca="1">VLOOKUP($C197,OFFSET(ResultsInput!$B$2,($B197-1)*gamesPerRound,0,gamesPerRound,6),6,FALSE)</f>
        <v>#VALUE!</v>
      </c>
      <c r="H197" s="59" t="str">
        <f t="shared" ca="1" si="11"/>
        <v/>
      </c>
    </row>
    <row r="198" spans="1:8" x14ac:dyDescent="0.3">
      <c r="A198" s="51">
        <v>196</v>
      </c>
      <c r="B198" s="29" t="str">
        <f t="shared" si="9"/>
        <v/>
      </c>
      <c r="C198" s="29">
        <f t="shared" si="10"/>
        <v>17</v>
      </c>
      <c r="D198" s="28" t="str">
        <f ca="1">IF($B198&gt;rounds,"",OFFSET(AllPairings!D$1,startRow-1+$A198,0))</f>
        <v/>
      </c>
      <c r="E198" s="28" t="str">
        <f ca="1">IF($B198&gt;rounds,"",OFFSET(AllPairings!E$1,startRow-1+$A198,0))</f>
        <v/>
      </c>
      <c r="F198" s="52" t="e">
        <f ca="1">VLOOKUP($C198,OFFSET(ResultsInput!$B$2,($B198-1)*gamesPerRound,0,gamesPerRound,6),5,FALSE)</f>
        <v>#VALUE!</v>
      </c>
      <c r="G198" s="52" t="e">
        <f ca="1">VLOOKUP($C198,OFFSET(ResultsInput!$B$2,($B198-1)*gamesPerRound,0,gamesPerRound,6),6,FALSE)</f>
        <v>#VALUE!</v>
      </c>
      <c r="H198" s="59" t="str">
        <f t="shared" ca="1" si="11"/>
        <v/>
      </c>
    </row>
    <row r="199" spans="1:8" x14ac:dyDescent="0.3">
      <c r="A199" s="51">
        <v>197</v>
      </c>
      <c r="B199" s="29" t="str">
        <f t="shared" si="9"/>
        <v/>
      </c>
      <c r="C199" s="29">
        <f t="shared" si="10"/>
        <v>18</v>
      </c>
      <c r="D199" s="28" t="str">
        <f ca="1">IF($B199&gt;rounds,"",OFFSET(AllPairings!D$1,startRow-1+$A199,0))</f>
        <v/>
      </c>
      <c r="E199" s="28" t="str">
        <f ca="1">IF($B199&gt;rounds,"",OFFSET(AllPairings!E$1,startRow-1+$A199,0))</f>
        <v/>
      </c>
      <c r="F199" s="52" t="e">
        <f ca="1">VLOOKUP($C199,OFFSET(ResultsInput!$B$2,($B199-1)*gamesPerRound,0,gamesPerRound,6),5,FALSE)</f>
        <v>#VALUE!</v>
      </c>
      <c r="G199" s="52" t="e">
        <f ca="1">VLOOKUP($C199,OFFSET(ResultsInput!$B$2,($B199-1)*gamesPerRound,0,gamesPerRound,6),6,FALSE)</f>
        <v>#VALUE!</v>
      </c>
      <c r="H199" s="59" t="str">
        <f t="shared" ca="1" si="11"/>
        <v/>
      </c>
    </row>
    <row r="200" spans="1:8" x14ac:dyDescent="0.3">
      <c r="A200" s="51">
        <v>198</v>
      </c>
      <c r="B200" s="29" t="str">
        <f t="shared" si="9"/>
        <v/>
      </c>
      <c r="C200" s="29">
        <f t="shared" si="10"/>
        <v>1</v>
      </c>
      <c r="D200" s="28" t="str">
        <f ca="1">IF($B200&gt;rounds,"",OFFSET(AllPairings!D$1,startRow-1+$A200,0))</f>
        <v/>
      </c>
      <c r="E200" s="28" t="str">
        <f ca="1">IF($B200&gt;rounds,"",OFFSET(AllPairings!E$1,startRow-1+$A200,0))</f>
        <v/>
      </c>
      <c r="F200" s="52" t="e">
        <f ca="1">VLOOKUP($C200,OFFSET(ResultsInput!$B$2,($B200-1)*gamesPerRound,0,gamesPerRound,6),5,FALSE)</f>
        <v>#VALUE!</v>
      </c>
      <c r="G200" s="52" t="e">
        <f ca="1">VLOOKUP($C200,OFFSET(ResultsInput!$B$2,($B200-1)*gamesPerRound,0,gamesPerRound,6),6,FALSE)</f>
        <v>#VALUE!</v>
      </c>
      <c r="H200" s="59" t="str">
        <f t="shared" ca="1" si="11"/>
        <v/>
      </c>
    </row>
    <row r="201" spans="1:8" x14ac:dyDescent="0.3">
      <c r="A201" s="51">
        <v>199</v>
      </c>
      <c r="B201" s="29" t="str">
        <f t="shared" si="9"/>
        <v/>
      </c>
      <c r="C201" s="29">
        <f t="shared" si="10"/>
        <v>2</v>
      </c>
      <c r="D201" s="28" t="str">
        <f ca="1">IF($B201&gt;rounds,"",OFFSET(AllPairings!D$1,startRow-1+$A201,0))</f>
        <v/>
      </c>
      <c r="E201" s="28" t="str">
        <f ca="1">IF($B201&gt;rounds,"",OFFSET(AllPairings!E$1,startRow-1+$A201,0))</f>
        <v/>
      </c>
      <c r="F201" s="52" t="e">
        <f ca="1">VLOOKUP($C201,OFFSET(ResultsInput!$B$2,($B201-1)*gamesPerRound,0,gamesPerRound,6),5,FALSE)</f>
        <v>#VALUE!</v>
      </c>
      <c r="G201" s="52" t="e">
        <f ca="1">VLOOKUP($C201,OFFSET(ResultsInput!$B$2,($B201-1)*gamesPerRound,0,gamesPerRound,6),6,FALSE)</f>
        <v>#VALUE!</v>
      </c>
      <c r="H201" s="59" t="str">
        <f t="shared" ca="1" si="11"/>
        <v/>
      </c>
    </row>
    <row r="202" spans="1:8" x14ac:dyDescent="0.3">
      <c r="A202" s="51">
        <v>200</v>
      </c>
      <c r="B202" s="29" t="str">
        <f t="shared" si="9"/>
        <v/>
      </c>
      <c r="C202" s="29">
        <f t="shared" si="10"/>
        <v>3</v>
      </c>
      <c r="D202" s="28" t="str">
        <f ca="1">IF($B202&gt;rounds,"",OFFSET(AllPairings!D$1,startRow-1+$A202,0))</f>
        <v/>
      </c>
      <c r="E202" s="28" t="str">
        <f ca="1">IF($B202&gt;rounds,"",OFFSET(AllPairings!E$1,startRow-1+$A202,0))</f>
        <v/>
      </c>
      <c r="F202" s="52" t="e">
        <f ca="1">VLOOKUP($C202,OFFSET(ResultsInput!$B$2,($B202-1)*gamesPerRound,0,gamesPerRound,6),5,FALSE)</f>
        <v>#VALUE!</v>
      </c>
      <c r="G202" s="52" t="e">
        <f ca="1">VLOOKUP($C202,OFFSET(ResultsInput!$B$2,($B202-1)*gamesPerRound,0,gamesPerRound,6),6,FALSE)</f>
        <v>#VALUE!</v>
      </c>
      <c r="H202" s="59" t="str">
        <f t="shared" ca="1" si="11"/>
        <v/>
      </c>
    </row>
    <row r="203" spans="1:8" x14ac:dyDescent="0.3">
      <c r="A203" s="51">
        <v>201</v>
      </c>
      <c r="B203" s="29" t="str">
        <f t="shared" si="9"/>
        <v/>
      </c>
      <c r="C203" s="29">
        <f t="shared" si="10"/>
        <v>4</v>
      </c>
      <c r="D203" s="28" t="str">
        <f ca="1">IF($B203&gt;rounds,"",OFFSET(AllPairings!D$1,startRow-1+$A203,0))</f>
        <v/>
      </c>
      <c r="E203" s="28" t="str">
        <f ca="1">IF($B203&gt;rounds,"",OFFSET(AllPairings!E$1,startRow-1+$A203,0))</f>
        <v/>
      </c>
      <c r="F203" s="52" t="e">
        <f ca="1">VLOOKUP($C203,OFFSET(ResultsInput!$B$2,($B203-1)*gamesPerRound,0,gamesPerRound,6),5,FALSE)</f>
        <v>#VALUE!</v>
      </c>
      <c r="G203" s="52" t="e">
        <f ca="1">VLOOKUP($C203,OFFSET(ResultsInput!$B$2,($B203-1)*gamesPerRound,0,gamesPerRound,6),6,FALSE)</f>
        <v>#VALUE!</v>
      </c>
      <c r="H203" s="59" t="str">
        <f t="shared" ca="1" si="11"/>
        <v/>
      </c>
    </row>
    <row r="204" spans="1:8" x14ac:dyDescent="0.3">
      <c r="A204" s="51">
        <v>202</v>
      </c>
      <c r="B204" s="29" t="str">
        <f t="shared" si="9"/>
        <v/>
      </c>
      <c r="C204" s="29">
        <f t="shared" si="10"/>
        <v>5</v>
      </c>
      <c r="D204" s="28" t="str">
        <f ca="1">IF($B204&gt;rounds,"",OFFSET(AllPairings!D$1,startRow-1+$A204,0))</f>
        <v/>
      </c>
      <c r="E204" s="28" t="str">
        <f ca="1">IF($B204&gt;rounds,"",OFFSET(AllPairings!E$1,startRow-1+$A204,0))</f>
        <v/>
      </c>
      <c r="F204" s="52" t="e">
        <f ca="1">VLOOKUP($C204,OFFSET(ResultsInput!$B$2,($B204-1)*gamesPerRound,0,gamesPerRound,6),5,FALSE)</f>
        <v>#VALUE!</v>
      </c>
      <c r="G204" s="52" t="e">
        <f ca="1">VLOOKUP($C204,OFFSET(ResultsInput!$B$2,($B204-1)*gamesPerRound,0,gamesPerRound,6),6,FALSE)</f>
        <v>#VALUE!</v>
      </c>
      <c r="H204" s="59" t="str">
        <f t="shared" ca="1" si="11"/>
        <v/>
      </c>
    </row>
    <row r="205" spans="1:8" x14ac:dyDescent="0.3">
      <c r="A205" s="51">
        <v>203</v>
      </c>
      <c r="B205" s="29" t="str">
        <f t="shared" si="9"/>
        <v/>
      </c>
      <c r="C205" s="29">
        <f t="shared" si="10"/>
        <v>6</v>
      </c>
      <c r="D205" s="28" t="str">
        <f ca="1">IF($B205&gt;rounds,"",OFFSET(AllPairings!D$1,startRow-1+$A205,0))</f>
        <v/>
      </c>
      <c r="E205" s="28" t="str">
        <f ca="1">IF($B205&gt;rounds,"",OFFSET(AllPairings!E$1,startRow-1+$A205,0))</f>
        <v/>
      </c>
      <c r="F205" s="52" t="e">
        <f ca="1">VLOOKUP($C205,OFFSET(ResultsInput!$B$2,($B205-1)*gamesPerRound,0,gamesPerRound,6),5,FALSE)</f>
        <v>#VALUE!</v>
      </c>
      <c r="G205" s="52" t="e">
        <f ca="1">VLOOKUP($C205,OFFSET(ResultsInput!$B$2,($B205-1)*gamesPerRound,0,gamesPerRound,6),6,FALSE)</f>
        <v>#VALUE!</v>
      </c>
      <c r="H205" s="59" t="str">
        <f t="shared" ca="1" si="11"/>
        <v/>
      </c>
    </row>
    <row r="206" spans="1:8" x14ac:dyDescent="0.3">
      <c r="A206" s="51">
        <v>204</v>
      </c>
      <c r="B206" s="29" t="str">
        <f t="shared" si="9"/>
        <v/>
      </c>
      <c r="C206" s="29">
        <f t="shared" si="10"/>
        <v>7</v>
      </c>
      <c r="D206" s="28" t="str">
        <f ca="1">IF($B206&gt;rounds,"",OFFSET(AllPairings!D$1,startRow-1+$A206,0))</f>
        <v/>
      </c>
      <c r="E206" s="28" t="str">
        <f ca="1">IF($B206&gt;rounds,"",OFFSET(AllPairings!E$1,startRow-1+$A206,0))</f>
        <v/>
      </c>
      <c r="F206" s="52" t="e">
        <f ca="1">VLOOKUP($C206,OFFSET(ResultsInput!$B$2,($B206-1)*gamesPerRound,0,gamesPerRound,6),5,FALSE)</f>
        <v>#VALUE!</v>
      </c>
      <c r="G206" s="52" t="e">
        <f ca="1">VLOOKUP($C206,OFFSET(ResultsInput!$B$2,($B206-1)*gamesPerRound,0,gamesPerRound,6),6,FALSE)</f>
        <v>#VALUE!</v>
      </c>
      <c r="H206" s="59" t="str">
        <f t="shared" ca="1" si="11"/>
        <v/>
      </c>
    </row>
    <row r="207" spans="1:8" x14ac:dyDescent="0.3">
      <c r="A207" s="51">
        <v>205</v>
      </c>
      <c r="B207" s="29" t="str">
        <f t="shared" si="9"/>
        <v/>
      </c>
      <c r="C207" s="29">
        <f t="shared" si="10"/>
        <v>8</v>
      </c>
      <c r="D207" s="28" t="str">
        <f ca="1">IF($B207&gt;rounds,"",OFFSET(AllPairings!D$1,startRow-1+$A207,0))</f>
        <v/>
      </c>
      <c r="E207" s="28" t="str">
        <f ca="1">IF($B207&gt;rounds,"",OFFSET(AllPairings!E$1,startRow-1+$A207,0))</f>
        <v/>
      </c>
      <c r="F207" s="52" t="e">
        <f ca="1">VLOOKUP($C207,OFFSET(ResultsInput!$B$2,($B207-1)*gamesPerRound,0,gamesPerRound,6),5,FALSE)</f>
        <v>#VALUE!</v>
      </c>
      <c r="G207" s="52" t="e">
        <f ca="1">VLOOKUP($C207,OFFSET(ResultsInput!$B$2,($B207-1)*gamesPerRound,0,gamesPerRound,6),6,FALSE)</f>
        <v>#VALUE!</v>
      </c>
      <c r="H207" s="59" t="str">
        <f t="shared" ca="1" si="11"/>
        <v/>
      </c>
    </row>
    <row r="208" spans="1:8" x14ac:dyDescent="0.3">
      <c r="A208" s="51">
        <v>206</v>
      </c>
      <c r="B208" s="29" t="str">
        <f t="shared" si="9"/>
        <v/>
      </c>
      <c r="C208" s="29">
        <f t="shared" si="10"/>
        <v>9</v>
      </c>
      <c r="D208" s="28" t="str">
        <f ca="1">IF($B208&gt;rounds,"",OFFSET(AllPairings!D$1,startRow-1+$A208,0))</f>
        <v/>
      </c>
      <c r="E208" s="28" t="str">
        <f ca="1">IF($B208&gt;rounds,"",OFFSET(AllPairings!E$1,startRow-1+$A208,0))</f>
        <v/>
      </c>
      <c r="F208" s="52" t="e">
        <f ca="1">VLOOKUP($C208,OFFSET(ResultsInput!$B$2,($B208-1)*gamesPerRound,0,gamesPerRound,6),5,FALSE)</f>
        <v>#VALUE!</v>
      </c>
      <c r="G208" s="52" t="e">
        <f ca="1">VLOOKUP($C208,OFFSET(ResultsInput!$B$2,($B208-1)*gamesPerRound,0,gamesPerRound,6),6,FALSE)</f>
        <v>#VALUE!</v>
      </c>
      <c r="H208" s="59" t="str">
        <f t="shared" ca="1" si="11"/>
        <v/>
      </c>
    </row>
    <row r="209" spans="1:8" x14ac:dyDescent="0.3">
      <c r="A209" s="51">
        <v>207</v>
      </c>
      <c r="B209" s="29" t="str">
        <f t="shared" si="9"/>
        <v/>
      </c>
      <c r="C209" s="29">
        <f t="shared" si="10"/>
        <v>10</v>
      </c>
      <c r="D209" s="28" t="str">
        <f ca="1">IF($B209&gt;rounds,"",OFFSET(AllPairings!D$1,startRow-1+$A209,0))</f>
        <v/>
      </c>
      <c r="E209" s="28" t="str">
        <f ca="1">IF($B209&gt;rounds,"",OFFSET(AllPairings!E$1,startRow-1+$A209,0))</f>
        <v/>
      </c>
      <c r="F209" s="52" t="e">
        <f ca="1">VLOOKUP($C209,OFFSET(ResultsInput!$B$2,($B209-1)*gamesPerRound,0,gamesPerRound,6),5,FALSE)</f>
        <v>#VALUE!</v>
      </c>
      <c r="G209" s="52" t="e">
        <f ca="1">VLOOKUP($C209,OFFSET(ResultsInput!$B$2,($B209-1)*gamesPerRound,0,gamesPerRound,6),6,FALSE)</f>
        <v>#VALUE!</v>
      </c>
      <c r="H209" s="59" t="str">
        <f t="shared" ca="1" si="11"/>
        <v/>
      </c>
    </row>
    <row r="210" spans="1:8" x14ac:dyDescent="0.3">
      <c r="A210" s="51">
        <v>208</v>
      </c>
      <c r="B210" s="29" t="str">
        <f t="shared" si="9"/>
        <v/>
      </c>
      <c r="C210" s="29">
        <f t="shared" si="10"/>
        <v>11</v>
      </c>
      <c r="D210" s="28" t="str">
        <f ca="1">IF($B210&gt;rounds,"",OFFSET(AllPairings!D$1,startRow-1+$A210,0))</f>
        <v/>
      </c>
      <c r="E210" s="28" t="str">
        <f ca="1">IF($B210&gt;rounds,"",OFFSET(AllPairings!E$1,startRow-1+$A210,0))</f>
        <v/>
      </c>
      <c r="F210" s="52" t="e">
        <f ca="1">VLOOKUP($C210,OFFSET(ResultsInput!$B$2,($B210-1)*gamesPerRound,0,gamesPerRound,6),5,FALSE)</f>
        <v>#VALUE!</v>
      </c>
      <c r="G210" s="52" t="e">
        <f ca="1">VLOOKUP($C210,OFFSET(ResultsInput!$B$2,($B210-1)*gamesPerRound,0,gamesPerRound,6),6,FALSE)</f>
        <v>#VALUE!</v>
      </c>
      <c r="H210" s="59" t="str">
        <f t="shared" ca="1" si="11"/>
        <v/>
      </c>
    </row>
    <row r="211" spans="1:8" x14ac:dyDescent="0.3">
      <c r="A211" s="51">
        <v>209</v>
      </c>
      <c r="B211" s="29" t="str">
        <f t="shared" si="9"/>
        <v/>
      </c>
      <c r="C211" s="29">
        <f t="shared" si="10"/>
        <v>12</v>
      </c>
      <c r="D211" s="28" t="str">
        <f ca="1">IF($B211&gt;rounds,"",OFFSET(AllPairings!D$1,startRow-1+$A211,0))</f>
        <v/>
      </c>
      <c r="E211" s="28" t="str">
        <f ca="1">IF($B211&gt;rounds,"",OFFSET(AllPairings!E$1,startRow-1+$A211,0))</f>
        <v/>
      </c>
      <c r="F211" s="52" t="e">
        <f ca="1">VLOOKUP($C211,OFFSET(ResultsInput!$B$2,($B211-1)*gamesPerRound,0,gamesPerRound,6),5,FALSE)</f>
        <v>#VALUE!</v>
      </c>
      <c r="G211" s="52" t="e">
        <f ca="1">VLOOKUP($C211,OFFSET(ResultsInput!$B$2,($B211-1)*gamesPerRound,0,gamesPerRound,6),6,FALSE)</f>
        <v>#VALUE!</v>
      </c>
      <c r="H211" s="59" t="str">
        <f t="shared" ca="1" si="11"/>
        <v/>
      </c>
    </row>
    <row r="212" spans="1:8" x14ac:dyDescent="0.3">
      <c r="A212" s="51">
        <v>210</v>
      </c>
      <c r="B212" s="29" t="str">
        <f t="shared" si="9"/>
        <v/>
      </c>
      <c r="C212" s="29">
        <f t="shared" si="10"/>
        <v>13</v>
      </c>
      <c r="D212" s="28" t="str">
        <f ca="1">IF($B212&gt;rounds,"",OFFSET(AllPairings!D$1,startRow-1+$A212,0))</f>
        <v/>
      </c>
      <c r="E212" s="28" t="str">
        <f ca="1">IF($B212&gt;rounds,"",OFFSET(AllPairings!E$1,startRow-1+$A212,0))</f>
        <v/>
      </c>
      <c r="F212" s="52" t="e">
        <f ca="1">VLOOKUP($C212,OFFSET(ResultsInput!$B$2,($B212-1)*gamesPerRound,0,gamesPerRound,6),5,FALSE)</f>
        <v>#VALUE!</v>
      </c>
      <c r="G212" s="52" t="e">
        <f ca="1">VLOOKUP($C212,OFFSET(ResultsInput!$B$2,($B212-1)*gamesPerRound,0,gamesPerRound,6),6,FALSE)</f>
        <v>#VALUE!</v>
      </c>
      <c r="H212" s="59" t="str">
        <f t="shared" ca="1" si="11"/>
        <v/>
      </c>
    </row>
    <row r="213" spans="1:8" x14ac:dyDescent="0.3">
      <c r="A213" s="51">
        <v>211</v>
      </c>
      <c r="B213" s="29" t="str">
        <f t="shared" si="9"/>
        <v/>
      </c>
      <c r="C213" s="29">
        <f t="shared" si="10"/>
        <v>14</v>
      </c>
      <c r="D213" s="28" t="str">
        <f ca="1">IF($B213&gt;rounds,"",OFFSET(AllPairings!D$1,startRow-1+$A213,0))</f>
        <v/>
      </c>
      <c r="E213" s="28" t="str">
        <f ca="1">IF($B213&gt;rounds,"",OFFSET(AllPairings!E$1,startRow-1+$A213,0))</f>
        <v/>
      </c>
      <c r="F213" s="52" t="e">
        <f ca="1">VLOOKUP($C213,OFFSET(ResultsInput!$B$2,($B213-1)*gamesPerRound,0,gamesPerRound,6),5,FALSE)</f>
        <v>#VALUE!</v>
      </c>
      <c r="G213" s="52" t="e">
        <f ca="1">VLOOKUP($C213,OFFSET(ResultsInput!$B$2,($B213-1)*gamesPerRound,0,gamesPerRound,6),6,FALSE)</f>
        <v>#VALUE!</v>
      </c>
      <c r="H213" s="59" t="str">
        <f t="shared" ca="1" si="11"/>
        <v/>
      </c>
    </row>
    <row r="214" spans="1:8" x14ac:dyDescent="0.3">
      <c r="A214" s="51">
        <v>212</v>
      </c>
      <c r="B214" s="29" t="str">
        <f t="shared" si="9"/>
        <v/>
      </c>
      <c r="C214" s="29">
        <f t="shared" si="10"/>
        <v>15</v>
      </c>
      <c r="D214" s="28" t="str">
        <f ca="1">IF($B214&gt;rounds,"",OFFSET(AllPairings!D$1,startRow-1+$A214,0))</f>
        <v/>
      </c>
      <c r="E214" s="28" t="str">
        <f ca="1">IF($B214&gt;rounds,"",OFFSET(AllPairings!E$1,startRow-1+$A214,0))</f>
        <v/>
      </c>
      <c r="F214" s="52" t="e">
        <f ca="1">VLOOKUP($C214,OFFSET(ResultsInput!$B$2,($B214-1)*gamesPerRound,0,gamesPerRound,6),5,FALSE)</f>
        <v>#VALUE!</v>
      </c>
      <c r="G214" s="52" t="e">
        <f ca="1">VLOOKUP($C214,OFFSET(ResultsInput!$B$2,($B214-1)*gamesPerRound,0,gamesPerRound,6),6,FALSE)</f>
        <v>#VALUE!</v>
      </c>
      <c r="H214" s="59" t="str">
        <f t="shared" ca="1" si="11"/>
        <v/>
      </c>
    </row>
    <row r="215" spans="1:8" x14ac:dyDescent="0.3">
      <c r="A215" s="51">
        <v>213</v>
      </c>
      <c r="B215" s="29" t="str">
        <f t="shared" si="9"/>
        <v/>
      </c>
      <c r="C215" s="29">
        <f t="shared" si="10"/>
        <v>16</v>
      </c>
      <c r="D215" s="28" t="str">
        <f ca="1">IF($B215&gt;rounds,"",OFFSET(AllPairings!D$1,startRow-1+$A215,0))</f>
        <v/>
      </c>
      <c r="E215" s="28" t="str">
        <f ca="1">IF($B215&gt;rounds,"",OFFSET(AllPairings!E$1,startRow-1+$A215,0))</f>
        <v/>
      </c>
      <c r="F215" s="52" t="e">
        <f ca="1">VLOOKUP($C215,OFFSET(ResultsInput!$B$2,($B215-1)*gamesPerRound,0,gamesPerRound,6),5,FALSE)</f>
        <v>#VALUE!</v>
      </c>
      <c r="G215" s="52" t="e">
        <f ca="1">VLOOKUP($C215,OFFSET(ResultsInput!$B$2,($B215-1)*gamesPerRound,0,gamesPerRound,6),6,FALSE)</f>
        <v>#VALUE!</v>
      </c>
      <c r="H215" s="59" t="str">
        <f t="shared" ca="1" si="11"/>
        <v/>
      </c>
    </row>
    <row r="216" spans="1:8" x14ac:dyDescent="0.3">
      <c r="A216" s="51">
        <v>214</v>
      </c>
      <c r="B216" s="29" t="str">
        <f t="shared" si="9"/>
        <v/>
      </c>
      <c r="C216" s="29">
        <f t="shared" si="10"/>
        <v>17</v>
      </c>
      <c r="D216" s="28" t="str">
        <f ca="1">IF($B216&gt;rounds,"",OFFSET(AllPairings!D$1,startRow-1+$A216,0))</f>
        <v/>
      </c>
      <c r="E216" s="28" t="str">
        <f ca="1">IF($B216&gt;rounds,"",OFFSET(AllPairings!E$1,startRow-1+$A216,0))</f>
        <v/>
      </c>
      <c r="F216" s="52" t="e">
        <f ca="1">VLOOKUP($C216,OFFSET(ResultsInput!$B$2,($B216-1)*gamesPerRound,0,gamesPerRound,6),5,FALSE)</f>
        <v>#VALUE!</v>
      </c>
      <c r="G216" s="52" t="e">
        <f ca="1">VLOOKUP($C216,OFFSET(ResultsInput!$B$2,($B216-1)*gamesPerRound,0,gamesPerRound,6),6,FALSE)</f>
        <v>#VALUE!</v>
      </c>
      <c r="H216" s="59" t="str">
        <f t="shared" ca="1" si="11"/>
        <v/>
      </c>
    </row>
    <row r="217" spans="1:8" x14ac:dyDescent="0.3">
      <c r="A217" s="51">
        <v>215</v>
      </c>
      <c r="B217" s="29" t="str">
        <f t="shared" si="9"/>
        <v/>
      </c>
      <c r="C217" s="29">
        <f t="shared" si="10"/>
        <v>18</v>
      </c>
      <c r="D217" s="28" t="str">
        <f ca="1">IF($B217&gt;rounds,"",OFFSET(AllPairings!D$1,startRow-1+$A217,0))</f>
        <v/>
      </c>
      <c r="E217" s="28" t="str">
        <f ca="1">IF($B217&gt;rounds,"",OFFSET(AllPairings!E$1,startRow-1+$A217,0))</f>
        <v/>
      </c>
      <c r="F217" s="52" t="e">
        <f ca="1">VLOOKUP($C217,OFFSET(ResultsInput!$B$2,($B217-1)*gamesPerRound,0,gamesPerRound,6),5,FALSE)</f>
        <v>#VALUE!</v>
      </c>
      <c r="G217" s="52" t="e">
        <f ca="1">VLOOKUP($C217,OFFSET(ResultsInput!$B$2,($B217-1)*gamesPerRound,0,gamesPerRound,6),6,FALSE)</f>
        <v>#VALUE!</v>
      </c>
      <c r="H217" s="59" t="str">
        <f t="shared" ca="1" si="11"/>
        <v/>
      </c>
    </row>
    <row r="218" spans="1:8" x14ac:dyDescent="0.3">
      <c r="A218" s="51">
        <v>216</v>
      </c>
      <c r="B218" s="29" t="str">
        <f t="shared" si="9"/>
        <v/>
      </c>
      <c r="C218" s="29">
        <f t="shared" si="10"/>
        <v>1</v>
      </c>
      <c r="D218" s="28" t="str">
        <f ca="1">IF($B218&gt;rounds,"",OFFSET(AllPairings!D$1,startRow-1+$A218,0))</f>
        <v/>
      </c>
      <c r="E218" s="28" t="str">
        <f ca="1">IF($B218&gt;rounds,"",OFFSET(AllPairings!E$1,startRow-1+$A218,0))</f>
        <v/>
      </c>
      <c r="F218" s="52" t="e">
        <f ca="1">VLOOKUP($C218,OFFSET(ResultsInput!$B$2,($B218-1)*gamesPerRound,0,gamesPerRound,6),5,FALSE)</f>
        <v>#VALUE!</v>
      </c>
      <c r="G218" s="52" t="e">
        <f ca="1">VLOOKUP($C218,OFFSET(ResultsInput!$B$2,($B218-1)*gamesPerRound,0,gamesPerRound,6),6,FALSE)</f>
        <v>#VALUE!</v>
      </c>
      <c r="H218" s="59" t="str">
        <f t="shared" ca="1" si="11"/>
        <v/>
      </c>
    </row>
    <row r="219" spans="1:8" x14ac:dyDescent="0.3">
      <c r="A219" s="51">
        <v>217</v>
      </c>
      <c r="B219" s="29" t="str">
        <f t="shared" si="9"/>
        <v/>
      </c>
      <c r="C219" s="29">
        <f t="shared" si="10"/>
        <v>2</v>
      </c>
      <c r="D219" s="28" t="str">
        <f ca="1">IF($B219&gt;rounds,"",OFFSET(AllPairings!D$1,startRow-1+$A219,0))</f>
        <v/>
      </c>
      <c r="E219" s="28" t="str">
        <f ca="1">IF($B219&gt;rounds,"",OFFSET(AllPairings!E$1,startRow-1+$A219,0))</f>
        <v/>
      </c>
      <c r="F219" s="52" t="e">
        <f ca="1">VLOOKUP($C219,OFFSET(ResultsInput!$B$2,($B219-1)*gamesPerRound,0,gamesPerRound,6),5,FALSE)</f>
        <v>#VALUE!</v>
      </c>
      <c r="G219" s="52" t="e">
        <f ca="1">VLOOKUP($C219,OFFSET(ResultsInput!$B$2,($B219-1)*gamesPerRound,0,gamesPerRound,6),6,FALSE)</f>
        <v>#VALUE!</v>
      </c>
      <c r="H219" s="59" t="str">
        <f t="shared" ca="1" si="11"/>
        <v/>
      </c>
    </row>
    <row r="220" spans="1:8" x14ac:dyDescent="0.3">
      <c r="A220" s="51">
        <v>218</v>
      </c>
      <c r="B220" s="29" t="str">
        <f t="shared" si="9"/>
        <v/>
      </c>
      <c r="C220" s="29">
        <f t="shared" si="10"/>
        <v>3</v>
      </c>
      <c r="D220" s="28" t="str">
        <f ca="1">IF($B220&gt;rounds,"",OFFSET(AllPairings!D$1,startRow-1+$A220,0))</f>
        <v/>
      </c>
      <c r="E220" s="28" t="str">
        <f ca="1">IF($B220&gt;rounds,"",OFFSET(AllPairings!E$1,startRow-1+$A220,0))</f>
        <v/>
      </c>
      <c r="F220" s="52" t="e">
        <f ca="1">VLOOKUP($C220,OFFSET(ResultsInput!$B$2,($B220-1)*gamesPerRound,0,gamesPerRound,6),5,FALSE)</f>
        <v>#VALUE!</v>
      </c>
      <c r="G220" s="52" t="e">
        <f ca="1">VLOOKUP($C220,OFFSET(ResultsInput!$B$2,($B220-1)*gamesPerRound,0,gamesPerRound,6),6,FALSE)</f>
        <v>#VALUE!</v>
      </c>
      <c r="H220" s="59" t="str">
        <f t="shared" ca="1" si="11"/>
        <v/>
      </c>
    </row>
    <row r="221" spans="1:8" x14ac:dyDescent="0.3">
      <c r="A221" s="51">
        <v>219</v>
      </c>
      <c r="B221" s="29" t="str">
        <f t="shared" si="9"/>
        <v/>
      </c>
      <c r="C221" s="29">
        <f t="shared" si="10"/>
        <v>4</v>
      </c>
      <c r="D221" s="28" t="str">
        <f ca="1">IF($B221&gt;rounds,"",OFFSET(AllPairings!D$1,startRow-1+$A221,0))</f>
        <v/>
      </c>
      <c r="E221" s="28" t="str">
        <f ca="1">IF($B221&gt;rounds,"",OFFSET(AllPairings!E$1,startRow-1+$A221,0))</f>
        <v/>
      </c>
      <c r="F221" s="52" t="e">
        <f ca="1">VLOOKUP($C221,OFFSET(ResultsInput!$B$2,($B221-1)*gamesPerRound,0,gamesPerRound,6),5,FALSE)</f>
        <v>#VALUE!</v>
      </c>
      <c r="G221" s="52" t="e">
        <f ca="1">VLOOKUP($C221,OFFSET(ResultsInput!$B$2,($B221-1)*gamesPerRound,0,gamesPerRound,6),6,FALSE)</f>
        <v>#VALUE!</v>
      </c>
      <c r="H221" s="59" t="str">
        <f t="shared" ca="1" si="11"/>
        <v/>
      </c>
    </row>
    <row r="222" spans="1:8" x14ac:dyDescent="0.3">
      <c r="A222" s="51">
        <v>220</v>
      </c>
      <c r="B222" s="29" t="str">
        <f t="shared" si="9"/>
        <v/>
      </c>
      <c r="C222" s="29">
        <f t="shared" si="10"/>
        <v>5</v>
      </c>
      <c r="D222" s="28" t="str">
        <f ca="1">IF($B222&gt;rounds,"",OFFSET(AllPairings!D$1,startRow-1+$A222,0))</f>
        <v/>
      </c>
      <c r="E222" s="28" t="str">
        <f ca="1">IF($B222&gt;rounds,"",OFFSET(AllPairings!E$1,startRow-1+$A222,0))</f>
        <v/>
      </c>
      <c r="F222" s="52" t="e">
        <f ca="1">VLOOKUP($C222,OFFSET(ResultsInput!$B$2,($B222-1)*gamesPerRound,0,gamesPerRound,6),5,FALSE)</f>
        <v>#VALUE!</v>
      </c>
      <c r="G222" s="52" t="e">
        <f ca="1">VLOOKUP($C222,OFFSET(ResultsInput!$B$2,($B222-1)*gamesPerRound,0,gamesPerRound,6),6,FALSE)</f>
        <v>#VALUE!</v>
      </c>
      <c r="H222" s="59" t="str">
        <f t="shared" ca="1" si="11"/>
        <v/>
      </c>
    </row>
    <row r="223" spans="1:8" x14ac:dyDescent="0.3">
      <c r="A223" s="51">
        <v>221</v>
      </c>
      <c r="B223" s="29" t="str">
        <f t="shared" si="9"/>
        <v/>
      </c>
      <c r="C223" s="29">
        <f t="shared" si="10"/>
        <v>6</v>
      </c>
      <c r="D223" s="28" t="str">
        <f ca="1">IF($B223&gt;rounds,"",OFFSET(AllPairings!D$1,startRow-1+$A223,0))</f>
        <v/>
      </c>
      <c r="E223" s="28" t="str">
        <f ca="1">IF($B223&gt;rounds,"",OFFSET(AllPairings!E$1,startRow-1+$A223,0))</f>
        <v/>
      </c>
      <c r="F223" s="52" t="e">
        <f ca="1">VLOOKUP($C223,OFFSET(ResultsInput!$B$2,($B223-1)*gamesPerRound,0,gamesPerRound,6),5,FALSE)</f>
        <v>#VALUE!</v>
      </c>
      <c r="G223" s="52" t="e">
        <f ca="1">VLOOKUP($C223,OFFSET(ResultsInput!$B$2,($B223-1)*gamesPerRound,0,gamesPerRound,6),6,FALSE)</f>
        <v>#VALUE!</v>
      </c>
      <c r="H223" s="59" t="str">
        <f t="shared" ca="1" si="11"/>
        <v/>
      </c>
    </row>
    <row r="224" spans="1:8" x14ac:dyDescent="0.3">
      <c r="A224" s="51">
        <v>222</v>
      </c>
      <c r="B224" s="29" t="str">
        <f t="shared" si="9"/>
        <v/>
      </c>
      <c r="C224" s="29">
        <f t="shared" si="10"/>
        <v>7</v>
      </c>
      <c r="D224" s="28" t="str">
        <f ca="1">IF($B224&gt;rounds,"",OFFSET(AllPairings!D$1,startRow-1+$A224,0))</f>
        <v/>
      </c>
      <c r="E224" s="28" t="str">
        <f ca="1">IF($B224&gt;rounds,"",OFFSET(AllPairings!E$1,startRow-1+$A224,0))</f>
        <v/>
      </c>
      <c r="F224" s="52" t="e">
        <f ca="1">VLOOKUP($C224,OFFSET(ResultsInput!$B$2,($B224-1)*gamesPerRound,0,gamesPerRound,6),5,FALSE)</f>
        <v>#VALUE!</v>
      </c>
      <c r="G224" s="52" t="e">
        <f ca="1">VLOOKUP($C224,OFFSET(ResultsInput!$B$2,($B224-1)*gamesPerRound,0,gamesPerRound,6),6,FALSE)</f>
        <v>#VALUE!</v>
      </c>
      <c r="H224" s="59" t="str">
        <f t="shared" ca="1" si="11"/>
        <v/>
      </c>
    </row>
    <row r="225" spans="1:8" x14ac:dyDescent="0.3">
      <c r="A225" s="51">
        <v>223</v>
      </c>
      <c r="B225" s="29" t="str">
        <f t="shared" si="9"/>
        <v/>
      </c>
      <c r="C225" s="29">
        <f t="shared" si="10"/>
        <v>8</v>
      </c>
      <c r="D225" s="28" t="str">
        <f ca="1">IF($B225&gt;rounds,"",OFFSET(AllPairings!D$1,startRow-1+$A225,0))</f>
        <v/>
      </c>
      <c r="E225" s="28" t="str">
        <f ca="1">IF($B225&gt;rounds,"",OFFSET(AllPairings!E$1,startRow-1+$A225,0))</f>
        <v/>
      </c>
      <c r="F225" s="52" t="e">
        <f ca="1">VLOOKUP($C225,OFFSET(ResultsInput!$B$2,($B225-1)*gamesPerRound,0,gamesPerRound,6),5,FALSE)</f>
        <v>#VALUE!</v>
      </c>
      <c r="G225" s="52" t="e">
        <f ca="1">VLOOKUP($C225,OFFSET(ResultsInput!$B$2,($B225-1)*gamesPerRound,0,gamesPerRound,6),6,FALSE)</f>
        <v>#VALUE!</v>
      </c>
      <c r="H225" s="59" t="str">
        <f t="shared" ca="1" si="11"/>
        <v/>
      </c>
    </row>
    <row r="226" spans="1:8" x14ac:dyDescent="0.3">
      <c r="A226" s="51">
        <v>224</v>
      </c>
      <c r="B226" s="29" t="str">
        <f t="shared" si="9"/>
        <v/>
      </c>
      <c r="C226" s="29">
        <f t="shared" si="10"/>
        <v>9</v>
      </c>
      <c r="D226" s="28" t="str">
        <f ca="1">IF($B226&gt;rounds,"",OFFSET(AllPairings!D$1,startRow-1+$A226,0))</f>
        <v/>
      </c>
      <c r="E226" s="28" t="str">
        <f ca="1">IF($B226&gt;rounds,"",OFFSET(AllPairings!E$1,startRow-1+$A226,0))</f>
        <v/>
      </c>
      <c r="F226" s="52" t="e">
        <f ca="1">VLOOKUP($C226,OFFSET(ResultsInput!$B$2,($B226-1)*gamesPerRound,0,gamesPerRound,6),5,FALSE)</f>
        <v>#VALUE!</v>
      </c>
      <c r="G226" s="52" t="e">
        <f ca="1">VLOOKUP($C226,OFFSET(ResultsInput!$B$2,($B226-1)*gamesPerRound,0,gamesPerRound,6),6,FALSE)</f>
        <v>#VALUE!</v>
      </c>
      <c r="H226" s="59" t="str">
        <f t="shared" ca="1" si="11"/>
        <v/>
      </c>
    </row>
    <row r="227" spans="1:8" x14ac:dyDescent="0.3">
      <c r="A227" s="51">
        <v>225</v>
      </c>
      <c r="B227" s="29" t="str">
        <f t="shared" si="9"/>
        <v/>
      </c>
      <c r="C227" s="29">
        <f t="shared" si="10"/>
        <v>10</v>
      </c>
      <c r="D227" s="28" t="str">
        <f ca="1">IF($B227&gt;rounds,"",OFFSET(AllPairings!D$1,startRow-1+$A227,0))</f>
        <v/>
      </c>
      <c r="E227" s="28" t="str">
        <f ca="1">IF($B227&gt;rounds,"",OFFSET(AllPairings!E$1,startRow-1+$A227,0))</f>
        <v/>
      </c>
      <c r="F227" s="52" t="e">
        <f ca="1">VLOOKUP($C227,OFFSET(ResultsInput!$B$2,($B227-1)*gamesPerRound,0,gamesPerRound,6),5,FALSE)</f>
        <v>#VALUE!</v>
      </c>
      <c r="G227" s="52" t="e">
        <f ca="1">VLOOKUP($C227,OFFSET(ResultsInput!$B$2,($B227-1)*gamesPerRound,0,gamesPerRound,6),6,FALSE)</f>
        <v>#VALUE!</v>
      </c>
      <c r="H227" s="59" t="str">
        <f t="shared" ca="1" si="11"/>
        <v/>
      </c>
    </row>
    <row r="228" spans="1:8" x14ac:dyDescent="0.3">
      <c r="A228" s="51">
        <v>226</v>
      </c>
      <c r="B228" s="29" t="str">
        <f t="shared" si="9"/>
        <v/>
      </c>
      <c r="C228" s="29">
        <f t="shared" si="10"/>
        <v>11</v>
      </c>
      <c r="D228" s="28" t="str">
        <f ca="1">IF($B228&gt;rounds,"",OFFSET(AllPairings!D$1,startRow-1+$A228,0))</f>
        <v/>
      </c>
      <c r="E228" s="28" t="str">
        <f ca="1">IF($B228&gt;rounds,"",OFFSET(AllPairings!E$1,startRow-1+$A228,0))</f>
        <v/>
      </c>
      <c r="F228" s="52" t="e">
        <f ca="1">VLOOKUP($C228,OFFSET(ResultsInput!$B$2,($B228-1)*gamesPerRound,0,gamesPerRound,6),5,FALSE)</f>
        <v>#VALUE!</v>
      </c>
      <c r="G228" s="52" t="e">
        <f ca="1">VLOOKUP($C228,OFFSET(ResultsInput!$B$2,($B228-1)*gamesPerRound,0,gamesPerRound,6),6,FALSE)</f>
        <v>#VALUE!</v>
      </c>
      <c r="H228" s="59" t="str">
        <f t="shared" ca="1" si="11"/>
        <v/>
      </c>
    </row>
    <row r="229" spans="1:8" x14ac:dyDescent="0.3">
      <c r="A229" s="51">
        <v>227</v>
      </c>
      <c r="B229" s="29" t="str">
        <f t="shared" si="9"/>
        <v/>
      </c>
      <c r="C229" s="29">
        <f t="shared" si="10"/>
        <v>12</v>
      </c>
      <c r="D229" s="28" t="str">
        <f ca="1">IF($B229&gt;rounds,"",OFFSET(AllPairings!D$1,startRow-1+$A229,0))</f>
        <v/>
      </c>
      <c r="E229" s="28" t="str">
        <f ca="1">IF($B229&gt;rounds,"",OFFSET(AllPairings!E$1,startRow-1+$A229,0))</f>
        <v/>
      </c>
      <c r="F229" s="52" t="e">
        <f ca="1">VLOOKUP($C229,OFFSET(ResultsInput!$B$2,($B229-1)*gamesPerRound,0,gamesPerRound,6),5,FALSE)</f>
        <v>#VALUE!</v>
      </c>
      <c r="G229" s="52" t="e">
        <f ca="1">VLOOKUP($C229,OFFSET(ResultsInput!$B$2,($B229-1)*gamesPerRound,0,gamesPerRound,6),6,FALSE)</f>
        <v>#VALUE!</v>
      </c>
      <c r="H229" s="59" t="str">
        <f t="shared" ca="1" si="11"/>
        <v/>
      </c>
    </row>
    <row r="230" spans="1:8" x14ac:dyDescent="0.3">
      <c r="A230" s="51">
        <v>228</v>
      </c>
      <c r="B230" s="29" t="str">
        <f t="shared" si="9"/>
        <v/>
      </c>
      <c r="C230" s="29">
        <f t="shared" si="10"/>
        <v>13</v>
      </c>
      <c r="D230" s="28" t="str">
        <f ca="1">IF($B230&gt;rounds,"",OFFSET(AllPairings!D$1,startRow-1+$A230,0))</f>
        <v/>
      </c>
      <c r="E230" s="28" t="str">
        <f ca="1">IF($B230&gt;rounds,"",OFFSET(AllPairings!E$1,startRow-1+$A230,0))</f>
        <v/>
      </c>
      <c r="F230" s="52" t="e">
        <f ca="1">VLOOKUP($C230,OFFSET(ResultsInput!$B$2,($B230-1)*gamesPerRound,0,gamesPerRound,6),5,FALSE)</f>
        <v>#VALUE!</v>
      </c>
      <c r="G230" s="52" t="e">
        <f ca="1">VLOOKUP($C230,OFFSET(ResultsInput!$B$2,($B230-1)*gamesPerRound,0,gamesPerRound,6),6,FALSE)</f>
        <v>#VALUE!</v>
      </c>
      <c r="H230" s="59" t="str">
        <f t="shared" ca="1" si="11"/>
        <v/>
      </c>
    </row>
    <row r="231" spans="1:8" x14ac:dyDescent="0.3">
      <c r="A231" s="51">
        <v>229</v>
      </c>
      <c r="B231" s="29" t="str">
        <f t="shared" si="9"/>
        <v/>
      </c>
      <c r="C231" s="29">
        <f t="shared" si="10"/>
        <v>14</v>
      </c>
      <c r="D231" s="28" t="str">
        <f ca="1">IF($B231&gt;rounds,"",OFFSET(AllPairings!D$1,startRow-1+$A231,0))</f>
        <v/>
      </c>
      <c r="E231" s="28" t="str">
        <f ca="1">IF($B231&gt;rounds,"",OFFSET(AllPairings!E$1,startRow-1+$A231,0))</f>
        <v/>
      </c>
      <c r="F231" s="52" t="e">
        <f ca="1">VLOOKUP($C231,OFFSET(ResultsInput!$B$2,($B231-1)*gamesPerRound,0,gamesPerRound,6),5,FALSE)</f>
        <v>#VALUE!</v>
      </c>
      <c r="G231" s="52" t="e">
        <f ca="1">VLOOKUP($C231,OFFSET(ResultsInput!$B$2,($B231-1)*gamesPerRound,0,gamesPerRound,6),6,FALSE)</f>
        <v>#VALUE!</v>
      </c>
      <c r="H231" s="59" t="str">
        <f t="shared" ca="1" si="11"/>
        <v/>
      </c>
    </row>
    <row r="232" spans="1:8" x14ac:dyDescent="0.3">
      <c r="A232" s="51">
        <v>230</v>
      </c>
      <c r="B232" s="29" t="str">
        <f t="shared" si="9"/>
        <v/>
      </c>
      <c r="C232" s="29">
        <f t="shared" si="10"/>
        <v>15</v>
      </c>
      <c r="D232" s="28" t="str">
        <f ca="1">IF($B232&gt;rounds,"",OFFSET(AllPairings!D$1,startRow-1+$A232,0))</f>
        <v/>
      </c>
      <c r="E232" s="28" t="str">
        <f ca="1">IF($B232&gt;rounds,"",OFFSET(AllPairings!E$1,startRow-1+$A232,0))</f>
        <v/>
      </c>
      <c r="F232" s="52" t="e">
        <f ca="1">VLOOKUP($C232,OFFSET(ResultsInput!$B$2,($B232-1)*gamesPerRound,0,gamesPerRound,6),5,FALSE)</f>
        <v>#VALUE!</v>
      </c>
      <c r="G232" s="52" t="e">
        <f ca="1">VLOOKUP($C232,OFFSET(ResultsInput!$B$2,($B232-1)*gamesPerRound,0,gamesPerRound,6),6,FALSE)</f>
        <v>#VALUE!</v>
      </c>
      <c r="H232" s="59" t="str">
        <f t="shared" ca="1" si="11"/>
        <v/>
      </c>
    </row>
    <row r="233" spans="1:8" x14ac:dyDescent="0.3">
      <c r="A233" s="51">
        <v>231</v>
      </c>
      <c r="B233" s="29" t="str">
        <f t="shared" si="9"/>
        <v/>
      </c>
      <c r="C233" s="29">
        <f t="shared" si="10"/>
        <v>16</v>
      </c>
      <c r="D233" s="28" t="str">
        <f ca="1">IF($B233&gt;rounds,"",OFFSET(AllPairings!D$1,startRow-1+$A233,0))</f>
        <v/>
      </c>
      <c r="E233" s="28" t="str">
        <f ca="1">IF($B233&gt;rounds,"",OFFSET(AllPairings!E$1,startRow-1+$A233,0))</f>
        <v/>
      </c>
      <c r="F233" s="52" t="e">
        <f ca="1">VLOOKUP($C233,OFFSET(ResultsInput!$B$2,($B233-1)*gamesPerRound,0,gamesPerRound,6),5,FALSE)</f>
        <v>#VALUE!</v>
      </c>
      <c r="G233" s="52" t="e">
        <f ca="1">VLOOKUP($C233,OFFSET(ResultsInput!$B$2,($B233-1)*gamesPerRound,0,gamesPerRound,6),6,FALSE)</f>
        <v>#VALUE!</v>
      </c>
      <c r="H233" s="59" t="str">
        <f t="shared" ca="1" si="11"/>
        <v/>
      </c>
    </row>
    <row r="234" spans="1:8" x14ac:dyDescent="0.3">
      <c r="A234" s="51">
        <v>232</v>
      </c>
      <c r="B234" s="29" t="str">
        <f t="shared" si="9"/>
        <v/>
      </c>
      <c r="C234" s="29">
        <f t="shared" si="10"/>
        <v>17</v>
      </c>
      <c r="D234" s="28" t="str">
        <f ca="1">IF($B234&gt;rounds,"",OFFSET(AllPairings!D$1,startRow-1+$A234,0))</f>
        <v/>
      </c>
      <c r="E234" s="28" t="str">
        <f ca="1">IF($B234&gt;rounds,"",OFFSET(AllPairings!E$1,startRow-1+$A234,0))</f>
        <v/>
      </c>
      <c r="F234" s="52" t="e">
        <f ca="1">VLOOKUP($C234,OFFSET(ResultsInput!$B$2,($B234-1)*gamesPerRound,0,gamesPerRound,6),5,FALSE)</f>
        <v>#VALUE!</v>
      </c>
      <c r="G234" s="52" t="e">
        <f ca="1">VLOOKUP($C234,OFFSET(ResultsInput!$B$2,($B234-1)*gamesPerRound,0,gamesPerRound,6),6,FALSE)</f>
        <v>#VALUE!</v>
      </c>
      <c r="H234" s="59" t="str">
        <f t="shared" ca="1" si="11"/>
        <v/>
      </c>
    </row>
    <row r="235" spans="1:8" x14ac:dyDescent="0.3">
      <c r="A235" s="51">
        <v>233</v>
      </c>
      <c r="B235" s="29" t="str">
        <f t="shared" si="9"/>
        <v/>
      </c>
      <c r="C235" s="29">
        <f t="shared" si="10"/>
        <v>18</v>
      </c>
      <c r="D235" s="28" t="str">
        <f ca="1">IF($B235&gt;rounds,"",OFFSET(AllPairings!D$1,startRow-1+$A235,0))</f>
        <v/>
      </c>
      <c r="E235" s="28" t="str">
        <f ca="1">IF($B235&gt;rounds,"",OFFSET(AllPairings!E$1,startRow-1+$A235,0))</f>
        <v/>
      </c>
      <c r="F235" s="52" t="e">
        <f ca="1">VLOOKUP($C235,OFFSET(ResultsInput!$B$2,($B235-1)*gamesPerRound,0,gamesPerRound,6),5,FALSE)</f>
        <v>#VALUE!</v>
      </c>
      <c r="G235" s="52" t="e">
        <f ca="1">VLOOKUP($C235,OFFSET(ResultsInput!$B$2,($B235-1)*gamesPerRound,0,gamesPerRound,6),6,FALSE)</f>
        <v>#VALUE!</v>
      </c>
      <c r="H235" s="59" t="str">
        <f t="shared" ca="1" si="11"/>
        <v/>
      </c>
    </row>
    <row r="236" spans="1:8" x14ac:dyDescent="0.3">
      <c r="A236" s="51">
        <v>234</v>
      </c>
      <c r="B236" s="29" t="str">
        <f t="shared" si="9"/>
        <v/>
      </c>
      <c r="C236" s="29">
        <f t="shared" si="10"/>
        <v>1</v>
      </c>
      <c r="D236" s="28" t="str">
        <f ca="1">IF($B236&gt;rounds,"",OFFSET(AllPairings!D$1,startRow-1+$A236,0))</f>
        <v/>
      </c>
      <c r="E236" s="28" t="str">
        <f ca="1">IF($B236&gt;rounds,"",OFFSET(AllPairings!E$1,startRow-1+$A236,0))</f>
        <v/>
      </c>
      <c r="F236" s="52" t="e">
        <f ca="1">VLOOKUP($C236,OFFSET(ResultsInput!$B$2,($B236-1)*gamesPerRound,0,gamesPerRound,6),5,FALSE)</f>
        <v>#VALUE!</v>
      </c>
      <c r="G236" s="52" t="e">
        <f ca="1">VLOOKUP($C236,OFFSET(ResultsInput!$B$2,($B236-1)*gamesPerRound,0,gamesPerRound,6),6,FALSE)</f>
        <v>#VALUE!</v>
      </c>
      <c r="H236" s="59" t="str">
        <f t="shared" ca="1" si="11"/>
        <v/>
      </c>
    </row>
    <row r="237" spans="1:8" x14ac:dyDescent="0.3">
      <c r="A237" s="51">
        <v>235</v>
      </c>
      <c r="B237" s="29" t="str">
        <f t="shared" si="9"/>
        <v/>
      </c>
      <c r="C237" s="29">
        <f t="shared" si="10"/>
        <v>2</v>
      </c>
      <c r="D237" s="28" t="str">
        <f ca="1">IF($B237&gt;rounds,"",OFFSET(AllPairings!D$1,startRow-1+$A237,0))</f>
        <v/>
      </c>
      <c r="E237" s="28" t="str">
        <f ca="1">IF($B237&gt;rounds,"",OFFSET(AllPairings!E$1,startRow-1+$A237,0))</f>
        <v/>
      </c>
      <c r="F237" s="52" t="e">
        <f ca="1">VLOOKUP($C237,OFFSET(ResultsInput!$B$2,($B237-1)*gamesPerRound,0,gamesPerRound,6),5,FALSE)</f>
        <v>#VALUE!</v>
      </c>
      <c r="G237" s="52" t="e">
        <f ca="1">VLOOKUP($C237,OFFSET(ResultsInput!$B$2,($B237-1)*gamesPerRound,0,gamesPerRound,6),6,FALSE)</f>
        <v>#VALUE!</v>
      </c>
      <c r="H237" s="59" t="str">
        <f t="shared" ca="1" si="11"/>
        <v/>
      </c>
    </row>
    <row r="238" spans="1:8" x14ac:dyDescent="0.3">
      <c r="A238" s="51">
        <v>236</v>
      </c>
      <c r="B238" s="29" t="str">
        <f t="shared" si="9"/>
        <v/>
      </c>
      <c r="C238" s="29">
        <f t="shared" si="10"/>
        <v>3</v>
      </c>
      <c r="D238" s="28" t="str">
        <f ca="1">IF($B238&gt;rounds,"",OFFSET(AllPairings!D$1,startRow-1+$A238,0))</f>
        <v/>
      </c>
      <c r="E238" s="28" t="str">
        <f ca="1">IF($B238&gt;rounds,"",OFFSET(AllPairings!E$1,startRow-1+$A238,0))</f>
        <v/>
      </c>
      <c r="F238" s="52" t="e">
        <f ca="1">VLOOKUP($C238,OFFSET(ResultsInput!$B$2,($B238-1)*gamesPerRound,0,gamesPerRound,6),5,FALSE)</f>
        <v>#VALUE!</v>
      </c>
      <c r="G238" s="52" t="e">
        <f ca="1">VLOOKUP($C238,OFFSET(ResultsInput!$B$2,($B238-1)*gamesPerRound,0,gamesPerRound,6),6,FALSE)</f>
        <v>#VALUE!</v>
      </c>
      <c r="H238" s="59" t="str">
        <f t="shared" ca="1" si="11"/>
        <v/>
      </c>
    </row>
    <row r="239" spans="1:8" x14ac:dyDescent="0.3">
      <c r="A239" s="51">
        <v>237</v>
      </c>
      <c r="B239" s="29" t="str">
        <f t="shared" si="9"/>
        <v/>
      </c>
      <c r="C239" s="29">
        <f t="shared" si="10"/>
        <v>4</v>
      </c>
      <c r="D239" s="28" t="str">
        <f ca="1">IF($B239&gt;rounds,"",OFFSET(AllPairings!D$1,startRow-1+$A239,0))</f>
        <v/>
      </c>
      <c r="E239" s="28" t="str">
        <f ca="1">IF($B239&gt;rounds,"",OFFSET(AllPairings!E$1,startRow-1+$A239,0))</f>
        <v/>
      </c>
      <c r="F239" s="52" t="e">
        <f ca="1">VLOOKUP($C239,OFFSET(ResultsInput!$B$2,($B239-1)*gamesPerRound,0,gamesPerRound,6),5,FALSE)</f>
        <v>#VALUE!</v>
      </c>
      <c r="G239" s="52" t="e">
        <f ca="1">VLOOKUP($C239,OFFSET(ResultsInput!$B$2,($B239-1)*gamesPerRound,0,gamesPerRound,6),6,FALSE)</f>
        <v>#VALUE!</v>
      </c>
      <c r="H239" s="59" t="str">
        <f t="shared" ca="1" si="11"/>
        <v/>
      </c>
    </row>
    <row r="240" spans="1:8" x14ac:dyDescent="0.3">
      <c r="A240" s="51">
        <v>238</v>
      </c>
      <c r="B240" s="29" t="str">
        <f t="shared" si="9"/>
        <v/>
      </c>
      <c r="C240" s="29">
        <f t="shared" si="10"/>
        <v>5</v>
      </c>
      <c r="D240" s="28" t="str">
        <f ca="1">IF($B240&gt;rounds,"",OFFSET(AllPairings!D$1,startRow-1+$A240,0))</f>
        <v/>
      </c>
      <c r="E240" s="28" t="str">
        <f ca="1">IF($B240&gt;rounds,"",OFFSET(AllPairings!E$1,startRow-1+$A240,0))</f>
        <v/>
      </c>
      <c r="F240" s="52" t="e">
        <f ca="1">VLOOKUP($C240,OFFSET(ResultsInput!$B$2,($B240-1)*gamesPerRound,0,gamesPerRound,6),5,FALSE)</f>
        <v>#VALUE!</v>
      </c>
      <c r="G240" s="52" t="e">
        <f ca="1">VLOOKUP($C240,OFFSET(ResultsInput!$B$2,($B240-1)*gamesPerRound,0,gamesPerRound,6),6,FALSE)</f>
        <v>#VALUE!</v>
      </c>
      <c r="H240" s="59" t="str">
        <f t="shared" ca="1" si="11"/>
        <v/>
      </c>
    </row>
    <row r="241" spans="1:8" x14ac:dyDescent="0.3">
      <c r="A241" s="51">
        <v>239</v>
      </c>
      <c r="B241" s="29" t="str">
        <f t="shared" si="9"/>
        <v/>
      </c>
      <c r="C241" s="29">
        <f t="shared" si="10"/>
        <v>6</v>
      </c>
      <c r="D241" s="28" t="str">
        <f ca="1">IF($B241&gt;rounds,"",OFFSET(AllPairings!D$1,startRow-1+$A241,0))</f>
        <v/>
      </c>
      <c r="E241" s="28" t="str">
        <f ca="1">IF($B241&gt;rounds,"",OFFSET(AllPairings!E$1,startRow-1+$A241,0))</f>
        <v/>
      </c>
      <c r="F241" s="52" t="e">
        <f ca="1">VLOOKUP($C241,OFFSET(ResultsInput!$B$2,($B241-1)*gamesPerRound,0,gamesPerRound,6),5,FALSE)</f>
        <v>#VALUE!</v>
      </c>
      <c r="G241" s="52" t="e">
        <f ca="1">VLOOKUP($C241,OFFSET(ResultsInput!$B$2,($B241-1)*gamesPerRound,0,gamesPerRound,6),6,FALSE)</f>
        <v>#VALUE!</v>
      </c>
      <c r="H241" s="59" t="str">
        <f t="shared" ca="1" si="11"/>
        <v/>
      </c>
    </row>
    <row r="242" spans="1:8" x14ac:dyDescent="0.3">
      <c r="A242" s="51">
        <v>240</v>
      </c>
      <c r="B242" s="29" t="str">
        <f t="shared" si="9"/>
        <v/>
      </c>
      <c r="C242" s="29">
        <f t="shared" si="10"/>
        <v>7</v>
      </c>
      <c r="D242" s="28" t="str">
        <f ca="1">IF($B242&gt;rounds,"",OFFSET(AllPairings!D$1,startRow-1+$A242,0))</f>
        <v/>
      </c>
      <c r="E242" s="28" t="str">
        <f ca="1">IF($B242&gt;rounds,"",OFFSET(AllPairings!E$1,startRow-1+$A242,0))</f>
        <v/>
      </c>
      <c r="F242" s="52" t="e">
        <f ca="1">VLOOKUP($C242,OFFSET(ResultsInput!$B$2,($B242-1)*gamesPerRound,0,gamesPerRound,6),5,FALSE)</f>
        <v>#VALUE!</v>
      </c>
      <c r="G242" s="52" t="e">
        <f ca="1">VLOOKUP($C242,OFFSET(ResultsInput!$B$2,($B242-1)*gamesPerRound,0,gamesPerRound,6),6,FALSE)</f>
        <v>#VALUE!</v>
      </c>
      <c r="H242" s="59" t="str">
        <f t="shared" ca="1" si="11"/>
        <v/>
      </c>
    </row>
    <row r="243" spans="1:8" x14ac:dyDescent="0.3">
      <c r="A243" s="51">
        <v>241</v>
      </c>
      <c r="B243" s="29" t="str">
        <f t="shared" si="9"/>
        <v/>
      </c>
      <c r="C243" s="29">
        <f t="shared" si="10"/>
        <v>8</v>
      </c>
      <c r="D243" s="28" t="str">
        <f ca="1">IF($B243&gt;rounds,"",OFFSET(AllPairings!D$1,startRow-1+$A243,0))</f>
        <v/>
      </c>
      <c r="E243" s="28" t="str">
        <f ca="1">IF($B243&gt;rounds,"",OFFSET(AllPairings!E$1,startRow-1+$A243,0))</f>
        <v/>
      </c>
      <c r="F243" s="52" t="e">
        <f ca="1">VLOOKUP($C243,OFFSET(ResultsInput!$B$2,($B243-1)*gamesPerRound,0,gamesPerRound,6),5,FALSE)</f>
        <v>#VALUE!</v>
      </c>
      <c r="G243" s="52" t="e">
        <f ca="1">VLOOKUP($C243,OFFSET(ResultsInput!$B$2,($B243-1)*gamesPerRound,0,gamesPerRound,6),6,FALSE)</f>
        <v>#VALUE!</v>
      </c>
      <c r="H243" s="59" t="str">
        <f t="shared" ca="1" si="11"/>
        <v/>
      </c>
    </row>
    <row r="244" spans="1:8" x14ac:dyDescent="0.3">
      <c r="A244" s="51">
        <v>242</v>
      </c>
      <c r="B244" s="29" t="str">
        <f t="shared" si="9"/>
        <v/>
      </c>
      <c r="C244" s="29">
        <f t="shared" si="10"/>
        <v>9</v>
      </c>
      <c r="D244" s="28" t="str">
        <f ca="1">IF($B244&gt;rounds,"",OFFSET(AllPairings!D$1,startRow-1+$A244,0))</f>
        <v/>
      </c>
      <c r="E244" s="28" t="str">
        <f ca="1">IF($B244&gt;rounds,"",OFFSET(AllPairings!E$1,startRow-1+$A244,0))</f>
        <v/>
      </c>
      <c r="F244" s="52" t="e">
        <f ca="1">VLOOKUP($C244,OFFSET(ResultsInput!$B$2,($B244-1)*gamesPerRound,0,gamesPerRound,6),5,FALSE)</f>
        <v>#VALUE!</v>
      </c>
      <c r="G244" s="52" t="e">
        <f ca="1">VLOOKUP($C244,OFFSET(ResultsInput!$B$2,($B244-1)*gamesPerRound,0,gamesPerRound,6),6,FALSE)</f>
        <v>#VALUE!</v>
      </c>
      <c r="H244" s="59" t="str">
        <f t="shared" ca="1" si="11"/>
        <v/>
      </c>
    </row>
    <row r="245" spans="1:8" x14ac:dyDescent="0.3">
      <c r="A245" s="51">
        <v>243</v>
      </c>
      <c r="B245" s="29" t="str">
        <f t="shared" si="9"/>
        <v/>
      </c>
      <c r="C245" s="29">
        <f t="shared" si="10"/>
        <v>10</v>
      </c>
      <c r="D245" s="28" t="str">
        <f ca="1">IF($B245&gt;rounds,"",OFFSET(AllPairings!D$1,startRow-1+$A245,0))</f>
        <v/>
      </c>
      <c r="E245" s="28" t="str">
        <f ca="1">IF($B245&gt;rounds,"",OFFSET(AllPairings!E$1,startRow-1+$A245,0))</f>
        <v/>
      </c>
      <c r="F245" s="52" t="e">
        <f ca="1">VLOOKUP($C245,OFFSET(ResultsInput!$B$2,($B245-1)*gamesPerRound,0,gamesPerRound,6),5,FALSE)</f>
        <v>#VALUE!</v>
      </c>
      <c r="G245" s="52" t="e">
        <f ca="1">VLOOKUP($C245,OFFSET(ResultsInput!$B$2,($B245-1)*gamesPerRound,0,gamesPerRound,6),6,FALSE)</f>
        <v>#VALUE!</v>
      </c>
      <c r="H245" s="59" t="str">
        <f t="shared" ca="1" si="11"/>
        <v/>
      </c>
    </row>
    <row r="246" spans="1:8" x14ac:dyDescent="0.3">
      <c r="A246" s="51">
        <v>244</v>
      </c>
      <c r="B246" s="29" t="str">
        <f t="shared" si="9"/>
        <v/>
      </c>
      <c r="C246" s="29">
        <f t="shared" si="10"/>
        <v>11</v>
      </c>
      <c r="D246" s="28" t="str">
        <f ca="1">IF($B246&gt;rounds,"",OFFSET(AllPairings!D$1,startRow-1+$A246,0))</f>
        <v/>
      </c>
      <c r="E246" s="28" t="str">
        <f ca="1">IF($B246&gt;rounds,"",OFFSET(AllPairings!E$1,startRow-1+$A246,0))</f>
        <v/>
      </c>
      <c r="F246" s="52" t="e">
        <f ca="1">VLOOKUP($C246,OFFSET(ResultsInput!$B$2,($B246-1)*gamesPerRound,0,gamesPerRound,6),5,FALSE)</f>
        <v>#VALUE!</v>
      </c>
      <c r="G246" s="52" t="e">
        <f ca="1">VLOOKUP($C246,OFFSET(ResultsInput!$B$2,($B246-1)*gamesPerRound,0,gamesPerRound,6),6,FALSE)</f>
        <v>#VALUE!</v>
      </c>
      <c r="H246" s="59" t="str">
        <f t="shared" ca="1" si="11"/>
        <v/>
      </c>
    </row>
    <row r="247" spans="1:8" x14ac:dyDescent="0.3">
      <c r="A247" s="51">
        <v>245</v>
      </c>
      <c r="B247" s="29" t="str">
        <f t="shared" si="9"/>
        <v/>
      </c>
      <c r="C247" s="29">
        <f t="shared" si="10"/>
        <v>12</v>
      </c>
      <c r="D247" s="28" t="str">
        <f ca="1">IF($B247&gt;rounds,"",OFFSET(AllPairings!D$1,startRow-1+$A247,0))</f>
        <v/>
      </c>
      <c r="E247" s="28" t="str">
        <f ca="1">IF($B247&gt;rounds,"",OFFSET(AllPairings!E$1,startRow-1+$A247,0))</f>
        <v/>
      </c>
      <c r="F247" s="52" t="e">
        <f ca="1">VLOOKUP($C247,OFFSET(ResultsInput!$B$2,($B247-1)*gamesPerRound,0,gamesPerRound,6),5,FALSE)</f>
        <v>#VALUE!</v>
      </c>
      <c r="G247" s="52" t="e">
        <f ca="1">VLOOKUP($C247,OFFSET(ResultsInput!$B$2,($B247-1)*gamesPerRound,0,gamesPerRound,6),6,FALSE)</f>
        <v>#VALUE!</v>
      </c>
      <c r="H247" s="59" t="str">
        <f t="shared" ca="1" si="11"/>
        <v/>
      </c>
    </row>
    <row r="248" spans="1:8" x14ac:dyDescent="0.3">
      <c r="A248" s="51">
        <v>246</v>
      </c>
      <c r="B248" s="29" t="str">
        <f t="shared" si="9"/>
        <v/>
      </c>
      <c r="C248" s="29">
        <f t="shared" si="10"/>
        <v>13</v>
      </c>
      <c r="D248" s="28" t="str">
        <f ca="1">IF($B248&gt;rounds,"",OFFSET(AllPairings!D$1,startRow-1+$A248,0))</f>
        <v/>
      </c>
      <c r="E248" s="28" t="str">
        <f ca="1">IF($B248&gt;rounds,"",OFFSET(AllPairings!E$1,startRow-1+$A248,0))</f>
        <v/>
      </c>
      <c r="F248" s="52" t="e">
        <f ca="1">VLOOKUP($C248,OFFSET(ResultsInput!$B$2,($B248-1)*gamesPerRound,0,gamesPerRound,6),5,FALSE)</f>
        <v>#VALUE!</v>
      </c>
      <c r="G248" s="52" t="e">
        <f ca="1">VLOOKUP($C248,OFFSET(ResultsInput!$B$2,($B248-1)*gamesPerRound,0,gamesPerRound,6),6,FALSE)</f>
        <v>#VALUE!</v>
      </c>
      <c r="H248" s="59" t="str">
        <f t="shared" ca="1" si="11"/>
        <v/>
      </c>
    </row>
    <row r="249" spans="1:8" x14ac:dyDescent="0.3">
      <c r="A249" s="51">
        <v>247</v>
      </c>
      <c r="B249" s="29" t="str">
        <f t="shared" si="9"/>
        <v/>
      </c>
      <c r="C249" s="29">
        <f t="shared" si="10"/>
        <v>14</v>
      </c>
      <c r="D249" s="28" t="str">
        <f ca="1">IF($B249&gt;rounds,"",OFFSET(AllPairings!D$1,startRow-1+$A249,0))</f>
        <v/>
      </c>
      <c r="E249" s="28" t="str">
        <f ca="1">IF($B249&gt;rounds,"",OFFSET(AllPairings!E$1,startRow-1+$A249,0))</f>
        <v/>
      </c>
      <c r="F249" s="52" t="e">
        <f ca="1">VLOOKUP($C249,OFFSET(ResultsInput!$B$2,($B249-1)*gamesPerRound,0,gamesPerRound,6),5,FALSE)</f>
        <v>#VALUE!</v>
      </c>
      <c r="G249" s="52" t="e">
        <f ca="1">VLOOKUP($C249,OFFSET(ResultsInput!$B$2,($B249-1)*gamesPerRound,0,gamesPerRound,6),6,FALSE)</f>
        <v>#VALUE!</v>
      </c>
      <c r="H249" s="59" t="str">
        <f t="shared" ca="1" si="11"/>
        <v/>
      </c>
    </row>
    <row r="250" spans="1:8" x14ac:dyDescent="0.3">
      <c r="A250" s="51">
        <v>248</v>
      </c>
      <c r="B250" s="29" t="str">
        <f t="shared" si="9"/>
        <v/>
      </c>
      <c r="C250" s="29">
        <f t="shared" si="10"/>
        <v>15</v>
      </c>
      <c r="D250" s="28" t="str">
        <f ca="1">IF($B250&gt;rounds,"",OFFSET(AllPairings!D$1,startRow-1+$A250,0))</f>
        <v/>
      </c>
      <c r="E250" s="28" t="str">
        <f ca="1">IF($B250&gt;rounds,"",OFFSET(AllPairings!E$1,startRow-1+$A250,0))</f>
        <v/>
      </c>
      <c r="F250" s="52" t="e">
        <f ca="1">VLOOKUP($C250,OFFSET(ResultsInput!$B$2,($B250-1)*gamesPerRound,0,gamesPerRound,6),5,FALSE)</f>
        <v>#VALUE!</v>
      </c>
      <c r="G250" s="52" t="e">
        <f ca="1">VLOOKUP($C250,OFFSET(ResultsInput!$B$2,($B250-1)*gamesPerRound,0,gamesPerRound,6),6,FALSE)</f>
        <v>#VALUE!</v>
      </c>
      <c r="H250" s="59" t="str">
        <f t="shared" ca="1" si="11"/>
        <v/>
      </c>
    </row>
    <row r="251" spans="1:8" x14ac:dyDescent="0.3">
      <c r="A251" s="51">
        <v>249</v>
      </c>
      <c r="B251" s="29" t="str">
        <f t="shared" si="9"/>
        <v/>
      </c>
      <c r="C251" s="29">
        <f t="shared" si="10"/>
        <v>16</v>
      </c>
      <c r="D251" s="28" t="str">
        <f ca="1">IF($B251&gt;rounds,"",OFFSET(AllPairings!D$1,startRow-1+$A251,0))</f>
        <v/>
      </c>
      <c r="E251" s="28" t="str">
        <f ca="1">IF($B251&gt;rounds,"",OFFSET(AllPairings!E$1,startRow-1+$A251,0))</f>
        <v/>
      </c>
      <c r="F251" s="52" t="e">
        <f ca="1">VLOOKUP($C251,OFFSET(ResultsInput!$B$2,($B251-1)*gamesPerRound,0,gamesPerRound,6),5,FALSE)</f>
        <v>#VALUE!</v>
      </c>
      <c r="G251" s="52" t="e">
        <f ca="1">VLOOKUP($C251,OFFSET(ResultsInput!$B$2,($B251-1)*gamesPerRound,0,gamesPerRound,6),6,FALSE)</f>
        <v>#VALUE!</v>
      </c>
      <c r="H251" s="59" t="str">
        <f t="shared" ca="1" si="11"/>
        <v/>
      </c>
    </row>
    <row r="252" spans="1:8" x14ac:dyDescent="0.3">
      <c r="A252" s="51">
        <v>250</v>
      </c>
      <c r="B252" s="29" t="str">
        <f t="shared" si="9"/>
        <v/>
      </c>
      <c r="C252" s="29">
        <f t="shared" si="10"/>
        <v>17</v>
      </c>
      <c r="D252" s="28" t="str">
        <f ca="1">IF($B252&gt;rounds,"",OFFSET(AllPairings!D$1,startRow-1+$A252,0))</f>
        <v/>
      </c>
      <c r="E252" s="28" t="str">
        <f ca="1">IF($B252&gt;rounds,"",OFFSET(AllPairings!E$1,startRow-1+$A252,0))</f>
        <v/>
      </c>
      <c r="F252" s="52" t="e">
        <f ca="1">VLOOKUP($C252,OFFSET(ResultsInput!$B$2,($B252-1)*gamesPerRound,0,gamesPerRound,6),5,FALSE)</f>
        <v>#VALUE!</v>
      </c>
      <c r="G252" s="52" t="e">
        <f ca="1">VLOOKUP($C252,OFFSET(ResultsInput!$B$2,($B252-1)*gamesPerRound,0,gamesPerRound,6),6,FALSE)</f>
        <v>#VALUE!</v>
      </c>
      <c r="H252" s="59" t="str">
        <f t="shared" ca="1" si="11"/>
        <v/>
      </c>
    </row>
    <row r="253" spans="1:8" x14ac:dyDescent="0.3">
      <c r="A253" s="51">
        <v>251</v>
      </c>
      <c r="B253" s="29" t="str">
        <f t="shared" si="9"/>
        <v/>
      </c>
      <c r="C253" s="29">
        <f t="shared" si="10"/>
        <v>18</v>
      </c>
      <c r="D253" s="28" t="str">
        <f ca="1">IF($B253&gt;rounds,"",OFFSET(AllPairings!D$1,startRow-1+$A253,0))</f>
        <v/>
      </c>
      <c r="E253" s="28" t="str">
        <f ca="1">IF($B253&gt;rounds,"",OFFSET(AllPairings!E$1,startRow-1+$A253,0))</f>
        <v/>
      </c>
      <c r="F253" s="52" t="e">
        <f ca="1">VLOOKUP($C253,OFFSET(ResultsInput!$B$2,($B253-1)*gamesPerRound,0,gamesPerRound,6),5,FALSE)</f>
        <v>#VALUE!</v>
      </c>
      <c r="G253" s="52" t="e">
        <f ca="1">VLOOKUP($C253,OFFSET(ResultsInput!$B$2,($B253-1)*gamesPerRound,0,gamesPerRound,6),6,FALSE)</f>
        <v>#VALUE!</v>
      </c>
      <c r="H253" s="59" t="str">
        <f t="shared" ca="1" si="11"/>
        <v/>
      </c>
    </row>
    <row r="254" spans="1:8" x14ac:dyDescent="0.3">
      <c r="A254" s="51">
        <v>252</v>
      </c>
      <c r="B254" s="29" t="str">
        <f t="shared" si="9"/>
        <v/>
      </c>
      <c r="C254" s="29">
        <f t="shared" ref="C254:C302" si="12">1+MOD(A254,gamesPerRound)</f>
        <v>1</v>
      </c>
      <c r="D254" s="28" t="str">
        <f ca="1">IF($B254&gt;rounds,"",OFFSET(AllPairings!D$1,startRow-1+$A254,0))</f>
        <v/>
      </c>
      <c r="E254" s="28" t="str">
        <f ca="1">IF($B254&gt;rounds,"",OFFSET(AllPairings!E$1,startRow-1+$A254,0))</f>
        <v/>
      </c>
      <c r="F254" s="52" t="e">
        <f ca="1">VLOOKUP($C254,OFFSET(ResultsInput!$B$2,($B254-1)*gamesPerRound,0,gamesPerRound,6),5,FALSE)</f>
        <v>#VALUE!</v>
      </c>
      <c r="G254" s="52" t="e">
        <f ca="1">VLOOKUP($C254,OFFSET(ResultsInput!$B$2,($B254-1)*gamesPerRound,0,gamesPerRound,6),6,FALSE)</f>
        <v>#VALUE!</v>
      </c>
      <c r="H254" s="59" t="str">
        <f t="shared" ref="H254:H302" ca="1" si="13">D254</f>
        <v/>
      </c>
    </row>
    <row r="255" spans="1:8" x14ac:dyDescent="0.3">
      <c r="A255" s="51">
        <v>253</v>
      </c>
      <c r="B255" s="29" t="str">
        <f t="shared" si="9"/>
        <v/>
      </c>
      <c r="C255" s="29">
        <f t="shared" si="12"/>
        <v>2</v>
      </c>
      <c r="D255" s="28" t="str">
        <f ca="1">IF($B255&gt;rounds,"",OFFSET(AllPairings!D$1,startRow-1+$A255,0))</f>
        <v/>
      </c>
      <c r="E255" s="28" t="str">
        <f ca="1">IF($B255&gt;rounds,"",OFFSET(AllPairings!E$1,startRow-1+$A255,0))</f>
        <v/>
      </c>
      <c r="F255" s="52" t="e">
        <f ca="1">VLOOKUP($C255,OFFSET(ResultsInput!$B$2,($B255-1)*gamesPerRound,0,gamesPerRound,6),5,FALSE)</f>
        <v>#VALUE!</v>
      </c>
      <c r="G255" s="52" t="e">
        <f ca="1">VLOOKUP($C255,OFFSET(ResultsInput!$B$2,($B255-1)*gamesPerRound,0,gamesPerRound,6),6,FALSE)</f>
        <v>#VALUE!</v>
      </c>
      <c r="H255" s="59" t="str">
        <f t="shared" ca="1" si="13"/>
        <v/>
      </c>
    </row>
    <row r="256" spans="1:8" x14ac:dyDescent="0.3">
      <c r="A256" s="51">
        <v>254</v>
      </c>
      <c r="B256" s="29" t="str">
        <f t="shared" si="9"/>
        <v/>
      </c>
      <c r="C256" s="29">
        <f t="shared" si="12"/>
        <v>3</v>
      </c>
      <c r="D256" s="28" t="str">
        <f ca="1">IF($B256&gt;rounds,"",OFFSET(AllPairings!D$1,startRow-1+$A256,0))</f>
        <v/>
      </c>
      <c r="E256" s="28" t="str">
        <f ca="1">IF($B256&gt;rounds,"",OFFSET(AllPairings!E$1,startRow-1+$A256,0))</f>
        <v/>
      </c>
      <c r="F256" s="52" t="e">
        <f ca="1">VLOOKUP($C256,OFFSET(ResultsInput!$B$2,($B256-1)*gamesPerRound,0,gamesPerRound,6),5,FALSE)</f>
        <v>#VALUE!</v>
      </c>
      <c r="G256" s="52" t="e">
        <f ca="1">VLOOKUP($C256,OFFSET(ResultsInput!$B$2,($B256-1)*gamesPerRound,0,gamesPerRound,6),6,FALSE)</f>
        <v>#VALUE!</v>
      </c>
      <c r="H256" s="59" t="str">
        <f t="shared" ca="1" si="13"/>
        <v/>
      </c>
    </row>
    <row r="257" spans="1:8" x14ac:dyDescent="0.3">
      <c r="A257" s="51">
        <v>255</v>
      </c>
      <c r="B257" s="29" t="str">
        <f t="shared" si="9"/>
        <v/>
      </c>
      <c r="C257" s="29">
        <f t="shared" si="12"/>
        <v>4</v>
      </c>
      <c r="D257" s="28" t="str">
        <f ca="1">IF($B257&gt;rounds,"",OFFSET(AllPairings!D$1,startRow-1+$A257,0))</f>
        <v/>
      </c>
      <c r="E257" s="28" t="str">
        <f ca="1">IF($B257&gt;rounds,"",OFFSET(AllPairings!E$1,startRow-1+$A257,0))</f>
        <v/>
      </c>
      <c r="F257" s="52" t="e">
        <f ca="1">VLOOKUP($C257,OFFSET(ResultsInput!$B$2,($B257-1)*gamesPerRound,0,gamesPerRound,6),5,FALSE)</f>
        <v>#VALUE!</v>
      </c>
      <c r="G257" s="52" t="e">
        <f ca="1">VLOOKUP($C257,OFFSET(ResultsInput!$B$2,($B257-1)*gamesPerRound,0,gamesPerRound,6),6,FALSE)</f>
        <v>#VALUE!</v>
      </c>
      <c r="H257" s="59" t="str">
        <f t="shared" ca="1" si="13"/>
        <v/>
      </c>
    </row>
    <row r="258" spans="1:8" x14ac:dyDescent="0.3">
      <c r="A258" s="51">
        <v>256</v>
      </c>
      <c r="B258" s="29" t="str">
        <f t="shared" ref="B258:B302" si="14">IF(INT(A258/gamesPerRound)&lt;rounds,1+INT(A258/gamesPerRound),"")</f>
        <v/>
      </c>
      <c r="C258" s="29">
        <f t="shared" si="12"/>
        <v>5</v>
      </c>
      <c r="D258" s="28" t="str">
        <f ca="1">IF($B258&gt;rounds,"",OFFSET(AllPairings!D$1,startRow-1+$A258,0))</f>
        <v/>
      </c>
      <c r="E258" s="28" t="str">
        <f ca="1">IF($B258&gt;rounds,"",OFFSET(AllPairings!E$1,startRow-1+$A258,0))</f>
        <v/>
      </c>
      <c r="F258" s="52" t="e">
        <f ca="1">VLOOKUP($C258,OFFSET(ResultsInput!$B$2,($B258-1)*gamesPerRound,0,gamesPerRound,6),5,FALSE)</f>
        <v>#VALUE!</v>
      </c>
      <c r="G258" s="52" t="e">
        <f ca="1">VLOOKUP($C258,OFFSET(ResultsInput!$B$2,($B258-1)*gamesPerRound,0,gamesPerRound,6),6,FALSE)</f>
        <v>#VALUE!</v>
      </c>
      <c r="H258" s="59" t="str">
        <f t="shared" ca="1" si="13"/>
        <v/>
      </c>
    </row>
    <row r="259" spans="1:8" x14ac:dyDescent="0.3">
      <c r="A259" s="51">
        <v>257</v>
      </c>
      <c r="B259" s="29" t="str">
        <f t="shared" si="14"/>
        <v/>
      </c>
      <c r="C259" s="29">
        <f t="shared" si="12"/>
        <v>6</v>
      </c>
      <c r="D259" s="28" t="str">
        <f ca="1">IF($B259&gt;rounds,"",OFFSET(AllPairings!D$1,startRow-1+$A259,0))</f>
        <v/>
      </c>
      <c r="E259" s="28" t="str">
        <f ca="1">IF($B259&gt;rounds,"",OFFSET(AllPairings!E$1,startRow-1+$A259,0))</f>
        <v/>
      </c>
      <c r="F259" s="52" t="e">
        <f ca="1">VLOOKUP($C259,OFFSET(ResultsInput!$B$2,($B259-1)*gamesPerRound,0,gamesPerRound,6),5,FALSE)</f>
        <v>#VALUE!</v>
      </c>
      <c r="G259" s="52" t="e">
        <f ca="1">VLOOKUP($C259,OFFSET(ResultsInput!$B$2,($B259-1)*gamesPerRound,0,gamesPerRound,6),6,FALSE)</f>
        <v>#VALUE!</v>
      </c>
      <c r="H259" s="59" t="str">
        <f t="shared" ca="1" si="13"/>
        <v/>
      </c>
    </row>
    <row r="260" spans="1:8" x14ac:dyDescent="0.3">
      <c r="A260" s="51">
        <v>258</v>
      </c>
      <c r="B260" s="29" t="str">
        <f t="shared" si="14"/>
        <v/>
      </c>
      <c r="C260" s="29">
        <f t="shared" si="12"/>
        <v>7</v>
      </c>
      <c r="D260" s="28" t="str">
        <f ca="1">IF($B260&gt;rounds,"",OFFSET(AllPairings!D$1,startRow-1+$A260,0))</f>
        <v/>
      </c>
      <c r="E260" s="28" t="str">
        <f ca="1">IF($B260&gt;rounds,"",OFFSET(AllPairings!E$1,startRow-1+$A260,0))</f>
        <v/>
      </c>
      <c r="F260" s="52" t="e">
        <f ca="1">VLOOKUP($C260,OFFSET(ResultsInput!$B$2,($B260-1)*gamesPerRound,0,gamesPerRound,6),5,FALSE)</f>
        <v>#VALUE!</v>
      </c>
      <c r="G260" s="52" t="e">
        <f ca="1">VLOOKUP($C260,OFFSET(ResultsInput!$B$2,($B260-1)*gamesPerRound,0,gamesPerRound,6),6,FALSE)</f>
        <v>#VALUE!</v>
      </c>
      <c r="H260" s="59" t="str">
        <f t="shared" ca="1" si="13"/>
        <v/>
      </c>
    </row>
    <row r="261" spans="1:8" x14ac:dyDescent="0.3">
      <c r="A261" s="51">
        <v>259</v>
      </c>
      <c r="B261" s="29" t="str">
        <f t="shared" si="14"/>
        <v/>
      </c>
      <c r="C261" s="29">
        <f t="shared" si="12"/>
        <v>8</v>
      </c>
      <c r="D261" s="28" t="str">
        <f ca="1">IF($B261&gt;rounds,"",OFFSET(AllPairings!D$1,startRow-1+$A261,0))</f>
        <v/>
      </c>
      <c r="E261" s="28" t="str">
        <f ca="1">IF($B261&gt;rounds,"",OFFSET(AllPairings!E$1,startRow-1+$A261,0))</f>
        <v/>
      </c>
      <c r="F261" s="52" t="e">
        <f ca="1">VLOOKUP($C261,OFFSET(ResultsInput!$B$2,($B261-1)*gamesPerRound,0,gamesPerRound,6),5,FALSE)</f>
        <v>#VALUE!</v>
      </c>
      <c r="G261" s="52" t="e">
        <f ca="1">VLOOKUP($C261,OFFSET(ResultsInput!$B$2,($B261-1)*gamesPerRound,0,gamesPerRound,6),6,FALSE)</f>
        <v>#VALUE!</v>
      </c>
      <c r="H261" s="59" t="str">
        <f t="shared" ca="1" si="13"/>
        <v/>
      </c>
    </row>
    <row r="262" spans="1:8" x14ac:dyDescent="0.3">
      <c r="A262" s="51">
        <v>260</v>
      </c>
      <c r="B262" s="29" t="str">
        <f t="shared" si="14"/>
        <v/>
      </c>
      <c r="C262" s="29">
        <f t="shared" si="12"/>
        <v>9</v>
      </c>
      <c r="D262" s="28" t="str">
        <f ca="1">IF($B262&gt;rounds,"",OFFSET(AllPairings!D$1,startRow-1+$A262,0))</f>
        <v/>
      </c>
      <c r="E262" s="28" t="str">
        <f ca="1">IF($B262&gt;rounds,"",OFFSET(AllPairings!E$1,startRow-1+$A262,0))</f>
        <v/>
      </c>
      <c r="F262" s="52" t="e">
        <f ca="1">VLOOKUP($C262,OFFSET(ResultsInput!$B$2,($B262-1)*gamesPerRound,0,gamesPerRound,6),5,FALSE)</f>
        <v>#VALUE!</v>
      </c>
      <c r="G262" s="52" t="e">
        <f ca="1">VLOOKUP($C262,OFFSET(ResultsInput!$B$2,($B262-1)*gamesPerRound,0,gamesPerRound,6),6,FALSE)</f>
        <v>#VALUE!</v>
      </c>
      <c r="H262" s="59" t="str">
        <f t="shared" ca="1" si="13"/>
        <v/>
      </c>
    </row>
    <row r="263" spans="1:8" x14ac:dyDescent="0.3">
      <c r="A263" s="51">
        <v>261</v>
      </c>
      <c r="B263" s="29" t="str">
        <f t="shared" si="14"/>
        <v/>
      </c>
      <c r="C263" s="29">
        <f t="shared" si="12"/>
        <v>10</v>
      </c>
      <c r="D263" s="28" t="str">
        <f ca="1">IF($B263&gt;rounds,"",OFFSET(AllPairings!D$1,startRow-1+$A263,0))</f>
        <v/>
      </c>
      <c r="E263" s="28" t="str">
        <f ca="1">IF($B263&gt;rounds,"",OFFSET(AllPairings!E$1,startRow-1+$A263,0))</f>
        <v/>
      </c>
      <c r="F263" s="52" t="e">
        <f ca="1">VLOOKUP($C263,OFFSET(ResultsInput!$B$2,($B263-1)*gamesPerRound,0,gamesPerRound,6),5,FALSE)</f>
        <v>#VALUE!</v>
      </c>
      <c r="G263" s="52" t="e">
        <f ca="1">VLOOKUP($C263,OFFSET(ResultsInput!$B$2,($B263-1)*gamesPerRound,0,gamesPerRound,6),6,FALSE)</f>
        <v>#VALUE!</v>
      </c>
      <c r="H263" s="59" t="str">
        <f t="shared" ca="1" si="13"/>
        <v/>
      </c>
    </row>
    <row r="264" spans="1:8" x14ac:dyDescent="0.3">
      <c r="A264" s="51">
        <v>262</v>
      </c>
      <c r="B264" s="29" t="str">
        <f t="shared" si="14"/>
        <v/>
      </c>
      <c r="C264" s="29">
        <f t="shared" si="12"/>
        <v>11</v>
      </c>
      <c r="D264" s="28" t="str">
        <f ca="1">IF($B264&gt;rounds,"",OFFSET(AllPairings!D$1,startRow-1+$A264,0))</f>
        <v/>
      </c>
      <c r="E264" s="28" t="str">
        <f ca="1">IF($B264&gt;rounds,"",OFFSET(AllPairings!E$1,startRow-1+$A264,0))</f>
        <v/>
      </c>
      <c r="F264" s="52" t="e">
        <f ca="1">VLOOKUP($C264,OFFSET(ResultsInput!$B$2,($B264-1)*gamesPerRound,0,gamesPerRound,6),5,FALSE)</f>
        <v>#VALUE!</v>
      </c>
      <c r="G264" s="52" t="e">
        <f ca="1">VLOOKUP($C264,OFFSET(ResultsInput!$B$2,($B264-1)*gamesPerRound,0,gamesPerRound,6),6,FALSE)</f>
        <v>#VALUE!</v>
      </c>
      <c r="H264" s="59" t="str">
        <f t="shared" ca="1" si="13"/>
        <v/>
      </c>
    </row>
    <row r="265" spans="1:8" x14ac:dyDescent="0.3">
      <c r="A265" s="51">
        <v>263</v>
      </c>
      <c r="B265" s="29" t="str">
        <f t="shared" si="14"/>
        <v/>
      </c>
      <c r="C265" s="29">
        <f t="shared" si="12"/>
        <v>12</v>
      </c>
      <c r="D265" s="28" t="str">
        <f ca="1">IF($B265&gt;rounds,"",OFFSET(AllPairings!D$1,startRow-1+$A265,0))</f>
        <v/>
      </c>
      <c r="E265" s="28" t="str">
        <f ca="1">IF($B265&gt;rounds,"",OFFSET(AllPairings!E$1,startRow-1+$A265,0))</f>
        <v/>
      </c>
      <c r="F265" s="52" t="e">
        <f ca="1">VLOOKUP($C265,OFFSET(ResultsInput!$B$2,($B265-1)*gamesPerRound,0,gamesPerRound,6),5,FALSE)</f>
        <v>#VALUE!</v>
      </c>
      <c r="G265" s="52" t="e">
        <f ca="1">VLOOKUP($C265,OFFSET(ResultsInput!$B$2,($B265-1)*gamesPerRound,0,gamesPerRound,6),6,FALSE)</f>
        <v>#VALUE!</v>
      </c>
      <c r="H265" s="59" t="str">
        <f t="shared" ca="1" si="13"/>
        <v/>
      </c>
    </row>
    <row r="266" spans="1:8" x14ac:dyDescent="0.3">
      <c r="A266" s="51">
        <v>264</v>
      </c>
      <c r="B266" s="29" t="str">
        <f t="shared" si="14"/>
        <v/>
      </c>
      <c r="C266" s="29">
        <f t="shared" si="12"/>
        <v>13</v>
      </c>
      <c r="D266" s="28" t="str">
        <f ca="1">IF($B266&gt;rounds,"",OFFSET(AllPairings!D$1,startRow-1+$A266,0))</f>
        <v/>
      </c>
      <c r="E266" s="28" t="str">
        <f ca="1">IF($B266&gt;rounds,"",OFFSET(AllPairings!E$1,startRow-1+$A266,0))</f>
        <v/>
      </c>
      <c r="F266" s="52" t="e">
        <f ca="1">VLOOKUP($C266,OFFSET(ResultsInput!$B$2,($B266-1)*gamesPerRound,0,gamesPerRound,6),5,FALSE)</f>
        <v>#VALUE!</v>
      </c>
      <c r="G266" s="52" t="e">
        <f ca="1">VLOOKUP($C266,OFFSET(ResultsInput!$B$2,($B266-1)*gamesPerRound,0,gamesPerRound,6),6,FALSE)</f>
        <v>#VALUE!</v>
      </c>
      <c r="H266" s="59" t="str">
        <f t="shared" ca="1" si="13"/>
        <v/>
      </c>
    </row>
    <row r="267" spans="1:8" x14ac:dyDescent="0.3">
      <c r="A267" s="51">
        <v>265</v>
      </c>
      <c r="B267" s="29" t="str">
        <f t="shared" si="14"/>
        <v/>
      </c>
      <c r="C267" s="29">
        <f t="shared" si="12"/>
        <v>14</v>
      </c>
      <c r="D267" s="28" t="str">
        <f ca="1">IF($B267&gt;rounds,"",OFFSET(AllPairings!D$1,startRow-1+$A267,0))</f>
        <v/>
      </c>
      <c r="E267" s="28" t="str">
        <f ca="1">IF($B267&gt;rounds,"",OFFSET(AllPairings!E$1,startRow-1+$A267,0))</f>
        <v/>
      </c>
      <c r="F267" s="52" t="e">
        <f ca="1">VLOOKUP($C267,OFFSET(ResultsInput!$B$2,($B267-1)*gamesPerRound,0,gamesPerRound,6),5,FALSE)</f>
        <v>#VALUE!</v>
      </c>
      <c r="G267" s="52" t="e">
        <f ca="1">VLOOKUP($C267,OFFSET(ResultsInput!$B$2,($B267-1)*gamesPerRound,0,gamesPerRound,6),6,FALSE)</f>
        <v>#VALUE!</v>
      </c>
      <c r="H267" s="59" t="str">
        <f t="shared" ca="1" si="13"/>
        <v/>
      </c>
    </row>
    <row r="268" spans="1:8" x14ac:dyDescent="0.3">
      <c r="A268" s="51">
        <v>266</v>
      </c>
      <c r="B268" s="29" t="str">
        <f t="shared" si="14"/>
        <v/>
      </c>
      <c r="C268" s="29">
        <f t="shared" si="12"/>
        <v>15</v>
      </c>
      <c r="D268" s="28" t="str">
        <f ca="1">IF($B268&gt;rounds,"",OFFSET(AllPairings!D$1,startRow-1+$A268,0))</f>
        <v/>
      </c>
      <c r="E268" s="28" t="str">
        <f ca="1">IF($B268&gt;rounds,"",OFFSET(AllPairings!E$1,startRow-1+$A268,0))</f>
        <v/>
      </c>
      <c r="F268" s="52" t="e">
        <f ca="1">VLOOKUP($C268,OFFSET(ResultsInput!$B$2,($B268-1)*gamesPerRound,0,gamesPerRound,6),5,FALSE)</f>
        <v>#VALUE!</v>
      </c>
      <c r="G268" s="52" t="e">
        <f ca="1">VLOOKUP($C268,OFFSET(ResultsInput!$B$2,($B268-1)*gamesPerRound,0,gamesPerRound,6),6,FALSE)</f>
        <v>#VALUE!</v>
      </c>
      <c r="H268" s="59" t="str">
        <f t="shared" ca="1" si="13"/>
        <v/>
      </c>
    </row>
    <row r="269" spans="1:8" x14ac:dyDescent="0.3">
      <c r="A269" s="51">
        <v>267</v>
      </c>
      <c r="B269" s="29" t="str">
        <f t="shared" si="14"/>
        <v/>
      </c>
      <c r="C269" s="29">
        <f t="shared" si="12"/>
        <v>16</v>
      </c>
      <c r="D269" s="28" t="str">
        <f ca="1">IF($B269&gt;rounds,"",OFFSET(AllPairings!D$1,startRow-1+$A269,0))</f>
        <v/>
      </c>
      <c r="E269" s="28" t="str">
        <f ca="1">IF($B269&gt;rounds,"",OFFSET(AllPairings!E$1,startRow-1+$A269,0))</f>
        <v/>
      </c>
      <c r="F269" s="52" t="e">
        <f ca="1">VLOOKUP($C269,OFFSET(ResultsInput!$B$2,($B269-1)*gamesPerRound,0,gamesPerRound,6),5,FALSE)</f>
        <v>#VALUE!</v>
      </c>
      <c r="G269" s="52" t="e">
        <f ca="1">VLOOKUP($C269,OFFSET(ResultsInput!$B$2,($B269-1)*gamesPerRound,0,gamesPerRound,6),6,FALSE)</f>
        <v>#VALUE!</v>
      </c>
      <c r="H269" s="59" t="str">
        <f t="shared" ca="1" si="13"/>
        <v/>
      </c>
    </row>
    <row r="270" spans="1:8" x14ac:dyDescent="0.3">
      <c r="A270" s="51">
        <v>268</v>
      </c>
      <c r="B270" s="29" t="str">
        <f t="shared" si="14"/>
        <v/>
      </c>
      <c r="C270" s="29">
        <f t="shared" si="12"/>
        <v>17</v>
      </c>
      <c r="D270" s="28" t="str">
        <f ca="1">IF($B270&gt;rounds,"",OFFSET(AllPairings!D$1,startRow-1+$A270,0))</f>
        <v/>
      </c>
      <c r="E270" s="28" t="str">
        <f ca="1">IF($B270&gt;rounds,"",OFFSET(AllPairings!E$1,startRow-1+$A270,0))</f>
        <v/>
      </c>
      <c r="F270" s="52" t="e">
        <f ca="1">VLOOKUP($C270,OFFSET(ResultsInput!$B$2,($B270-1)*gamesPerRound,0,gamesPerRound,6),5,FALSE)</f>
        <v>#VALUE!</v>
      </c>
      <c r="G270" s="52" t="e">
        <f ca="1">VLOOKUP($C270,OFFSET(ResultsInput!$B$2,($B270-1)*gamesPerRound,0,gamesPerRound,6),6,FALSE)</f>
        <v>#VALUE!</v>
      </c>
      <c r="H270" s="59" t="str">
        <f t="shared" ca="1" si="13"/>
        <v/>
      </c>
    </row>
    <row r="271" spans="1:8" x14ac:dyDescent="0.3">
      <c r="A271" s="51">
        <v>269</v>
      </c>
      <c r="B271" s="29" t="str">
        <f t="shared" si="14"/>
        <v/>
      </c>
      <c r="C271" s="29">
        <f t="shared" si="12"/>
        <v>18</v>
      </c>
      <c r="D271" s="28" t="str">
        <f ca="1">IF($B271&gt;rounds,"",OFFSET(AllPairings!D$1,startRow-1+$A271,0))</f>
        <v/>
      </c>
      <c r="E271" s="28" t="str">
        <f ca="1">IF($B271&gt;rounds,"",OFFSET(AllPairings!E$1,startRow-1+$A271,0))</f>
        <v/>
      </c>
      <c r="F271" s="52" t="e">
        <f ca="1">VLOOKUP($C271,OFFSET(ResultsInput!$B$2,($B271-1)*gamesPerRound,0,gamesPerRound,6),5,FALSE)</f>
        <v>#VALUE!</v>
      </c>
      <c r="G271" s="52" t="e">
        <f ca="1">VLOOKUP($C271,OFFSET(ResultsInput!$B$2,($B271-1)*gamesPerRound,0,gamesPerRound,6),6,FALSE)</f>
        <v>#VALUE!</v>
      </c>
      <c r="H271" s="59" t="str">
        <f t="shared" ca="1" si="13"/>
        <v/>
      </c>
    </row>
    <row r="272" spans="1:8" x14ac:dyDescent="0.3">
      <c r="A272" s="51">
        <v>270</v>
      </c>
      <c r="B272" s="29" t="str">
        <f t="shared" si="14"/>
        <v/>
      </c>
      <c r="C272" s="29">
        <f t="shared" si="12"/>
        <v>1</v>
      </c>
      <c r="D272" s="28" t="str">
        <f ca="1">IF($B272&gt;rounds,"",OFFSET(AllPairings!D$1,startRow-1+$A272,0))</f>
        <v/>
      </c>
      <c r="E272" s="28" t="str">
        <f ca="1">IF($B272&gt;rounds,"",OFFSET(AllPairings!E$1,startRow-1+$A272,0))</f>
        <v/>
      </c>
      <c r="F272" s="52" t="e">
        <f ca="1">VLOOKUP($C272,OFFSET(ResultsInput!$B$2,($B272-1)*gamesPerRound,0,gamesPerRound,6),5,FALSE)</f>
        <v>#VALUE!</v>
      </c>
      <c r="G272" s="52" t="e">
        <f ca="1">VLOOKUP($C272,OFFSET(ResultsInput!$B$2,($B272-1)*gamesPerRound,0,gamesPerRound,6),6,FALSE)</f>
        <v>#VALUE!</v>
      </c>
      <c r="H272" s="59" t="str">
        <f t="shared" ca="1" si="13"/>
        <v/>
      </c>
    </row>
    <row r="273" spans="1:8" x14ac:dyDescent="0.3">
      <c r="A273" s="51">
        <v>271</v>
      </c>
      <c r="B273" s="29" t="str">
        <f t="shared" si="14"/>
        <v/>
      </c>
      <c r="C273" s="29">
        <f t="shared" si="12"/>
        <v>2</v>
      </c>
      <c r="D273" s="28" t="str">
        <f ca="1">IF($B273&gt;rounds,"",OFFSET(AllPairings!D$1,startRow-1+$A273,0))</f>
        <v/>
      </c>
      <c r="E273" s="28" t="str">
        <f ca="1">IF($B273&gt;rounds,"",OFFSET(AllPairings!E$1,startRow-1+$A273,0))</f>
        <v/>
      </c>
      <c r="F273" s="52" t="e">
        <f ca="1">VLOOKUP($C273,OFFSET(ResultsInput!$B$2,($B273-1)*gamesPerRound,0,gamesPerRound,6),5,FALSE)</f>
        <v>#VALUE!</v>
      </c>
      <c r="G273" s="52" t="e">
        <f ca="1">VLOOKUP($C273,OFFSET(ResultsInput!$B$2,($B273-1)*gamesPerRound,0,gamesPerRound,6),6,FALSE)</f>
        <v>#VALUE!</v>
      </c>
      <c r="H273" s="59" t="str">
        <f t="shared" ca="1" si="13"/>
        <v/>
      </c>
    </row>
    <row r="274" spans="1:8" x14ac:dyDescent="0.3">
      <c r="A274" s="51">
        <v>272</v>
      </c>
      <c r="B274" s="29" t="str">
        <f t="shared" si="14"/>
        <v/>
      </c>
      <c r="C274" s="29">
        <f t="shared" si="12"/>
        <v>3</v>
      </c>
      <c r="D274" s="28" t="str">
        <f ca="1">IF($B274&gt;rounds,"",OFFSET(AllPairings!D$1,startRow-1+$A274,0))</f>
        <v/>
      </c>
      <c r="E274" s="28" t="str">
        <f ca="1">IF($B274&gt;rounds,"",OFFSET(AllPairings!E$1,startRow-1+$A274,0))</f>
        <v/>
      </c>
      <c r="F274" s="52" t="e">
        <f ca="1">VLOOKUP($C274,OFFSET(ResultsInput!$B$2,($B274-1)*gamesPerRound,0,gamesPerRound,6),5,FALSE)</f>
        <v>#VALUE!</v>
      </c>
      <c r="G274" s="52" t="e">
        <f ca="1">VLOOKUP($C274,OFFSET(ResultsInput!$B$2,($B274-1)*gamesPerRound,0,gamesPerRound,6),6,FALSE)</f>
        <v>#VALUE!</v>
      </c>
      <c r="H274" s="59" t="str">
        <f t="shared" ca="1" si="13"/>
        <v/>
      </c>
    </row>
    <row r="275" spans="1:8" x14ac:dyDescent="0.3">
      <c r="A275" s="51">
        <v>273</v>
      </c>
      <c r="B275" s="29" t="str">
        <f t="shared" si="14"/>
        <v/>
      </c>
      <c r="C275" s="29">
        <f t="shared" si="12"/>
        <v>4</v>
      </c>
      <c r="D275" s="28" t="str">
        <f ca="1">IF($B275&gt;rounds,"",OFFSET(AllPairings!D$1,startRow-1+$A275,0))</f>
        <v/>
      </c>
      <c r="E275" s="28" t="str">
        <f ca="1">IF($B275&gt;rounds,"",OFFSET(AllPairings!E$1,startRow-1+$A275,0))</f>
        <v/>
      </c>
      <c r="F275" s="52" t="e">
        <f ca="1">VLOOKUP($C275,OFFSET(ResultsInput!$B$2,($B275-1)*gamesPerRound,0,gamesPerRound,6),5,FALSE)</f>
        <v>#VALUE!</v>
      </c>
      <c r="G275" s="52" t="e">
        <f ca="1">VLOOKUP($C275,OFFSET(ResultsInput!$B$2,($B275-1)*gamesPerRound,0,gamesPerRound,6),6,FALSE)</f>
        <v>#VALUE!</v>
      </c>
      <c r="H275" s="59" t="str">
        <f t="shared" ca="1" si="13"/>
        <v/>
      </c>
    </row>
    <row r="276" spans="1:8" x14ac:dyDescent="0.3">
      <c r="A276" s="51">
        <v>274</v>
      </c>
      <c r="B276" s="29" t="str">
        <f t="shared" si="14"/>
        <v/>
      </c>
      <c r="C276" s="29">
        <f t="shared" si="12"/>
        <v>5</v>
      </c>
      <c r="D276" s="28" t="str">
        <f ca="1">IF($B276&gt;rounds,"",OFFSET(AllPairings!D$1,startRow-1+$A276,0))</f>
        <v/>
      </c>
      <c r="E276" s="28" t="str">
        <f ca="1">IF($B276&gt;rounds,"",OFFSET(AllPairings!E$1,startRow-1+$A276,0))</f>
        <v/>
      </c>
      <c r="F276" s="52" t="e">
        <f ca="1">VLOOKUP($C276,OFFSET(ResultsInput!$B$2,($B276-1)*gamesPerRound,0,gamesPerRound,6),5,FALSE)</f>
        <v>#VALUE!</v>
      </c>
      <c r="G276" s="52" t="e">
        <f ca="1">VLOOKUP($C276,OFFSET(ResultsInput!$B$2,($B276-1)*gamesPerRound,0,gamesPerRound,6),6,FALSE)</f>
        <v>#VALUE!</v>
      </c>
      <c r="H276" s="59" t="str">
        <f t="shared" ca="1" si="13"/>
        <v/>
      </c>
    </row>
    <row r="277" spans="1:8" x14ac:dyDescent="0.3">
      <c r="A277" s="51">
        <v>275</v>
      </c>
      <c r="B277" s="29" t="str">
        <f t="shared" si="14"/>
        <v/>
      </c>
      <c r="C277" s="29">
        <f t="shared" si="12"/>
        <v>6</v>
      </c>
      <c r="D277" s="28" t="str">
        <f ca="1">IF($B277&gt;rounds,"",OFFSET(AllPairings!D$1,startRow-1+$A277,0))</f>
        <v/>
      </c>
      <c r="E277" s="28" t="str">
        <f ca="1">IF($B277&gt;rounds,"",OFFSET(AllPairings!E$1,startRow-1+$A277,0))</f>
        <v/>
      </c>
      <c r="F277" s="52" t="e">
        <f ca="1">VLOOKUP($C277,OFFSET(ResultsInput!$B$2,($B277-1)*gamesPerRound,0,gamesPerRound,6),5,FALSE)</f>
        <v>#VALUE!</v>
      </c>
      <c r="G277" s="52" t="e">
        <f ca="1">VLOOKUP($C277,OFFSET(ResultsInput!$B$2,($B277-1)*gamesPerRound,0,gamesPerRound,6),6,FALSE)</f>
        <v>#VALUE!</v>
      </c>
      <c r="H277" s="59" t="str">
        <f t="shared" ca="1" si="13"/>
        <v/>
      </c>
    </row>
    <row r="278" spans="1:8" x14ac:dyDescent="0.3">
      <c r="A278" s="51">
        <v>276</v>
      </c>
      <c r="B278" s="29" t="str">
        <f t="shared" si="14"/>
        <v/>
      </c>
      <c r="C278" s="29">
        <f t="shared" si="12"/>
        <v>7</v>
      </c>
      <c r="D278" s="28" t="str">
        <f ca="1">IF($B278&gt;rounds,"",OFFSET(AllPairings!D$1,startRow-1+$A278,0))</f>
        <v/>
      </c>
      <c r="E278" s="28" t="str">
        <f ca="1">IF($B278&gt;rounds,"",OFFSET(AllPairings!E$1,startRow-1+$A278,0))</f>
        <v/>
      </c>
      <c r="F278" s="52" t="e">
        <f ca="1">VLOOKUP($C278,OFFSET(ResultsInput!$B$2,($B278-1)*gamesPerRound,0,gamesPerRound,6),5,FALSE)</f>
        <v>#VALUE!</v>
      </c>
      <c r="G278" s="52" t="e">
        <f ca="1">VLOOKUP($C278,OFFSET(ResultsInput!$B$2,($B278-1)*gamesPerRound,0,gamesPerRound,6),6,FALSE)</f>
        <v>#VALUE!</v>
      </c>
      <c r="H278" s="59" t="str">
        <f t="shared" ca="1" si="13"/>
        <v/>
      </c>
    </row>
    <row r="279" spans="1:8" x14ac:dyDescent="0.3">
      <c r="A279" s="51">
        <v>277</v>
      </c>
      <c r="B279" s="29" t="str">
        <f t="shared" si="14"/>
        <v/>
      </c>
      <c r="C279" s="29">
        <f t="shared" si="12"/>
        <v>8</v>
      </c>
      <c r="D279" s="28" t="str">
        <f ca="1">IF($B279&gt;rounds,"",OFFSET(AllPairings!D$1,startRow-1+$A279,0))</f>
        <v/>
      </c>
      <c r="E279" s="28" t="str">
        <f ca="1">IF($B279&gt;rounds,"",OFFSET(AllPairings!E$1,startRow-1+$A279,0))</f>
        <v/>
      </c>
      <c r="F279" s="52" t="e">
        <f ca="1">VLOOKUP($C279,OFFSET(ResultsInput!$B$2,($B279-1)*gamesPerRound,0,gamesPerRound,6),5,FALSE)</f>
        <v>#VALUE!</v>
      </c>
      <c r="G279" s="52" t="e">
        <f ca="1">VLOOKUP($C279,OFFSET(ResultsInput!$B$2,($B279-1)*gamesPerRound,0,gamesPerRound,6),6,FALSE)</f>
        <v>#VALUE!</v>
      </c>
      <c r="H279" s="59" t="str">
        <f t="shared" ca="1" si="13"/>
        <v/>
      </c>
    </row>
    <row r="280" spans="1:8" x14ac:dyDescent="0.3">
      <c r="A280" s="51">
        <v>278</v>
      </c>
      <c r="B280" s="29" t="str">
        <f t="shared" si="14"/>
        <v/>
      </c>
      <c r="C280" s="29">
        <f t="shared" si="12"/>
        <v>9</v>
      </c>
      <c r="D280" s="28" t="str">
        <f ca="1">IF($B280&gt;rounds,"",OFFSET(AllPairings!D$1,startRow-1+$A280,0))</f>
        <v/>
      </c>
      <c r="E280" s="28" t="str">
        <f ca="1">IF($B280&gt;rounds,"",OFFSET(AllPairings!E$1,startRow-1+$A280,0))</f>
        <v/>
      </c>
      <c r="F280" s="52" t="e">
        <f ca="1">VLOOKUP($C280,OFFSET(ResultsInput!$B$2,($B280-1)*gamesPerRound,0,gamesPerRound,6),5,FALSE)</f>
        <v>#VALUE!</v>
      </c>
      <c r="G280" s="52" t="e">
        <f ca="1">VLOOKUP($C280,OFFSET(ResultsInput!$B$2,($B280-1)*gamesPerRound,0,gamesPerRound,6),6,FALSE)</f>
        <v>#VALUE!</v>
      </c>
      <c r="H280" s="59" t="str">
        <f t="shared" ca="1" si="13"/>
        <v/>
      </c>
    </row>
    <row r="281" spans="1:8" x14ac:dyDescent="0.3">
      <c r="A281" s="51">
        <v>279</v>
      </c>
      <c r="B281" s="29" t="str">
        <f t="shared" si="14"/>
        <v/>
      </c>
      <c r="C281" s="29">
        <f t="shared" si="12"/>
        <v>10</v>
      </c>
      <c r="D281" s="28" t="str">
        <f ca="1">IF($B281&gt;rounds,"",OFFSET(AllPairings!D$1,startRow-1+$A281,0))</f>
        <v/>
      </c>
      <c r="E281" s="28" t="str">
        <f ca="1">IF($B281&gt;rounds,"",OFFSET(AllPairings!E$1,startRow-1+$A281,0))</f>
        <v/>
      </c>
      <c r="F281" s="52" t="e">
        <f ca="1">VLOOKUP($C281,OFFSET(ResultsInput!$B$2,($B281-1)*gamesPerRound,0,gamesPerRound,6),5,FALSE)</f>
        <v>#VALUE!</v>
      </c>
      <c r="G281" s="52" t="e">
        <f ca="1">VLOOKUP($C281,OFFSET(ResultsInput!$B$2,($B281-1)*gamesPerRound,0,gamesPerRound,6),6,FALSE)</f>
        <v>#VALUE!</v>
      </c>
      <c r="H281" s="59" t="str">
        <f t="shared" ca="1" si="13"/>
        <v/>
      </c>
    </row>
    <row r="282" spans="1:8" x14ac:dyDescent="0.3">
      <c r="A282" s="51">
        <v>280</v>
      </c>
      <c r="B282" s="29" t="str">
        <f t="shared" si="14"/>
        <v/>
      </c>
      <c r="C282" s="29">
        <f t="shared" si="12"/>
        <v>11</v>
      </c>
      <c r="D282" s="28" t="str">
        <f ca="1">IF($B282&gt;rounds,"",OFFSET(AllPairings!D$1,startRow-1+$A282,0))</f>
        <v/>
      </c>
      <c r="E282" s="28" t="str">
        <f ca="1">IF($B282&gt;rounds,"",OFFSET(AllPairings!E$1,startRow-1+$A282,0))</f>
        <v/>
      </c>
      <c r="F282" s="52" t="e">
        <f ca="1">VLOOKUP($C282,OFFSET(ResultsInput!$B$2,($B282-1)*gamesPerRound,0,gamesPerRound,6),5,FALSE)</f>
        <v>#VALUE!</v>
      </c>
      <c r="G282" s="52" t="e">
        <f ca="1">VLOOKUP($C282,OFFSET(ResultsInput!$B$2,($B282-1)*gamesPerRound,0,gamesPerRound,6),6,FALSE)</f>
        <v>#VALUE!</v>
      </c>
      <c r="H282" s="59" t="str">
        <f t="shared" ca="1" si="13"/>
        <v/>
      </c>
    </row>
    <row r="283" spans="1:8" x14ac:dyDescent="0.3">
      <c r="A283" s="51">
        <v>281</v>
      </c>
      <c r="B283" s="29" t="str">
        <f t="shared" si="14"/>
        <v/>
      </c>
      <c r="C283" s="29">
        <f t="shared" si="12"/>
        <v>12</v>
      </c>
      <c r="D283" s="28" t="str">
        <f ca="1">IF($B283&gt;rounds,"",OFFSET(AllPairings!D$1,startRow-1+$A283,0))</f>
        <v/>
      </c>
      <c r="E283" s="28" t="str">
        <f ca="1">IF($B283&gt;rounds,"",OFFSET(AllPairings!E$1,startRow-1+$A283,0))</f>
        <v/>
      </c>
      <c r="F283" s="52" t="e">
        <f ca="1">VLOOKUP($C283,OFFSET(ResultsInput!$B$2,($B283-1)*gamesPerRound,0,gamesPerRound,6),5,FALSE)</f>
        <v>#VALUE!</v>
      </c>
      <c r="G283" s="52" t="e">
        <f ca="1">VLOOKUP($C283,OFFSET(ResultsInput!$B$2,($B283-1)*gamesPerRound,0,gamesPerRound,6),6,FALSE)</f>
        <v>#VALUE!</v>
      </c>
      <c r="H283" s="59" t="str">
        <f t="shared" ca="1" si="13"/>
        <v/>
      </c>
    </row>
    <row r="284" spans="1:8" x14ac:dyDescent="0.3">
      <c r="A284" s="51">
        <v>282</v>
      </c>
      <c r="B284" s="29" t="str">
        <f t="shared" si="14"/>
        <v/>
      </c>
      <c r="C284" s="29">
        <f t="shared" si="12"/>
        <v>13</v>
      </c>
      <c r="D284" s="28" t="str">
        <f ca="1">IF($B284&gt;rounds,"",OFFSET(AllPairings!D$1,startRow-1+$A284,0))</f>
        <v/>
      </c>
      <c r="E284" s="28" t="str">
        <f ca="1">IF($B284&gt;rounds,"",OFFSET(AllPairings!E$1,startRow-1+$A284,0))</f>
        <v/>
      </c>
      <c r="F284" s="52" t="e">
        <f ca="1">VLOOKUP($C284,OFFSET(ResultsInput!$B$2,($B284-1)*gamesPerRound,0,gamesPerRound,6),5,FALSE)</f>
        <v>#VALUE!</v>
      </c>
      <c r="G284" s="52" t="e">
        <f ca="1">VLOOKUP($C284,OFFSET(ResultsInput!$B$2,($B284-1)*gamesPerRound,0,gamesPerRound,6),6,FALSE)</f>
        <v>#VALUE!</v>
      </c>
      <c r="H284" s="59" t="str">
        <f t="shared" ca="1" si="13"/>
        <v/>
      </c>
    </row>
    <row r="285" spans="1:8" x14ac:dyDescent="0.3">
      <c r="A285" s="51">
        <v>283</v>
      </c>
      <c r="B285" s="29" t="str">
        <f t="shared" si="14"/>
        <v/>
      </c>
      <c r="C285" s="29">
        <f t="shared" si="12"/>
        <v>14</v>
      </c>
      <c r="D285" s="28" t="str">
        <f ca="1">IF($B285&gt;rounds,"",OFFSET(AllPairings!D$1,startRow-1+$A285,0))</f>
        <v/>
      </c>
      <c r="E285" s="28" t="str">
        <f ca="1">IF($B285&gt;rounds,"",OFFSET(AllPairings!E$1,startRow-1+$A285,0))</f>
        <v/>
      </c>
      <c r="F285" s="52" t="e">
        <f ca="1">VLOOKUP($C285,OFFSET(ResultsInput!$B$2,($B285-1)*gamesPerRound,0,gamesPerRound,6),5,FALSE)</f>
        <v>#VALUE!</v>
      </c>
      <c r="G285" s="52" t="e">
        <f ca="1">VLOOKUP($C285,OFFSET(ResultsInput!$B$2,($B285-1)*gamesPerRound,0,gamesPerRound,6),6,FALSE)</f>
        <v>#VALUE!</v>
      </c>
      <c r="H285" s="59" t="str">
        <f t="shared" ca="1" si="13"/>
        <v/>
      </c>
    </row>
    <row r="286" spans="1:8" x14ac:dyDescent="0.3">
      <c r="A286" s="51">
        <v>284</v>
      </c>
      <c r="B286" s="29" t="str">
        <f t="shared" si="14"/>
        <v/>
      </c>
      <c r="C286" s="29">
        <f t="shared" si="12"/>
        <v>15</v>
      </c>
      <c r="D286" s="28" t="str">
        <f ca="1">IF($B286&gt;rounds,"",OFFSET(AllPairings!D$1,startRow-1+$A286,0))</f>
        <v/>
      </c>
      <c r="E286" s="28" t="str">
        <f ca="1">IF($B286&gt;rounds,"",OFFSET(AllPairings!E$1,startRow-1+$A286,0))</f>
        <v/>
      </c>
      <c r="F286" s="52" t="e">
        <f ca="1">VLOOKUP($C286,OFFSET(ResultsInput!$B$2,($B286-1)*gamesPerRound,0,gamesPerRound,6),5,FALSE)</f>
        <v>#VALUE!</v>
      </c>
      <c r="G286" s="52" t="e">
        <f ca="1">VLOOKUP($C286,OFFSET(ResultsInput!$B$2,($B286-1)*gamesPerRound,0,gamesPerRound,6),6,FALSE)</f>
        <v>#VALUE!</v>
      </c>
      <c r="H286" s="59" t="str">
        <f t="shared" ca="1" si="13"/>
        <v/>
      </c>
    </row>
    <row r="287" spans="1:8" x14ac:dyDescent="0.3">
      <c r="A287" s="51">
        <v>285</v>
      </c>
      <c r="B287" s="29" t="str">
        <f t="shared" si="14"/>
        <v/>
      </c>
      <c r="C287" s="29">
        <f t="shared" si="12"/>
        <v>16</v>
      </c>
      <c r="D287" s="28" t="str">
        <f ca="1">IF($B287&gt;rounds,"",OFFSET(AllPairings!D$1,startRow-1+$A287,0))</f>
        <v/>
      </c>
      <c r="E287" s="28" t="str">
        <f ca="1">IF($B287&gt;rounds,"",OFFSET(AllPairings!E$1,startRow-1+$A287,0))</f>
        <v/>
      </c>
      <c r="F287" s="52" t="e">
        <f ca="1">VLOOKUP($C287,OFFSET(ResultsInput!$B$2,($B287-1)*gamesPerRound,0,gamesPerRound,6),5,FALSE)</f>
        <v>#VALUE!</v>
      </c>
      <c r="G287" s="52" t="e">
        <f ca="1">VLOOKUP($C287,OFFSET(ResultsInput!$B$2,($B287-1)*gamesPerRound,0,gamesPerRound,6),6,FALSE)</f>
        <v>#VALUE!</v>
      </c>
      <c r="H287" s="59" t="str">
        <f t="shared" ca="1" si="13"/>
        <v/>
      </c>
    </row>
    <row r="288" spans="1:8" x14ac:dyDescent="0.3">
      <c r="A288" s="51">
        <v>286</v>
      </c>
      <c r="B288" s="29" t="str">
        <f t="shared" si="14"/>
        <v/>
      </c>
      <c r="C288" s="29">
        <f t="shared" si="12"/>
        <v>17</v>
      </c>
      <c r="D288" s="28" t="str">
        <f ca="1">IF($B288&gt;rounds,"",OFFSET(AllPairings!D$1,startRow-1+$A288,0))</f>
        <v/>
      </c>
      <c r="E288" s="28" t="str">
        <f ca="1">IF($B288&gt;rounds,"",OFFSET(AllPairings!E$1,startRow-1+$A288,0))</f>
        <v/>
      </c>
      <c r="F288" s="52" t="e">
        <f ca="1">VLOOKUP($C288,OFFSET(ResultsInput!$B$2,($B288-1)*gamesPerRound,0,gamesPerRound,6),5,FALSE)</f>
        <v>#VALUE!</v>
      </c>
      <c r="G288" s="52" t="e">
        <f ca="1">VLOOKUP($C288,OFFSET(ResultsInput!$B$2,($B288-1)*gamesPerRound,0,gamesPerRound,6),6,FALSE)</f>
        <v>#VALUE!</v>
      </c>
      <c r="H288" s="59" t="str">
        <f t="shared" ca="1" si="13"/>
        <v/>
      </c>
    </row>
    <row r="289" spans="1:8" x14ac:dyDescent="0.3">
      <c r="A289" s="51">
        <v>287</v>
      </c>
      <c r="B289" s="29" t="str">
        <f t="shared" si="14"/>
        <v/>
      </c>
      <c r="C289" s="29">
        <f t="shared" si="12"/>
        <v>18</v>
      </c>
      <c r="D289" s="28" t="str">
        <f ca="1">IF($B289&gt;rounds,"",OFFSET(AllPairings!D$1,startRow-1+$A289,0))</f>
        <v/>
      </c>
      <c r="E289" s="28" t="str">
        <f ca="1">IF($B289&gt;rounds,"",OFFSET(AllPairings!E$1,startRow-1+$A289,0))</f>
        <v/>
      </c>
      <c r="F289" s="52" t="e">
        <f ca="1">VLOOKUP($C289,OFFSET(ResultsInput!$B$2,($B289-1)*gamesPerRound,0,gamesPerRound,6),5,FALSE)</f>
        <v>#VALUE!</v>
      </c>
      <c r="G289" s="52" t="e">
        <f ca="1">VLOOKUP($C289,OFFSET(ResultsInput!$B$2,($B289-1)*gamesPerRound,0,gamesPerRound,6),6,FALSE)</f>
        <v>#VALUE!</v>
      </c>
      <c r="H289" s="59" t="str">
        <f t="shared" ca="1" si="13"/>
        <v/>
      </c>
    </row>
    <row r="290" spans="1:8" x14ac:dyDescent="0.3">
      <c r="A290" s="51">
        <v>288</v>
      </c>
      <c r="B290" s="29" t="str">
        <f t="shared" si="14"/>
        <v/>
      </c>
      <c r="C290" s="29">
        <f t="shared" si="12"/>
        <v>1</v>
      </c>
      <c r="D290" s="28" t="str">
        <f ca="1">IF($B290&gt;rounds,"",OFFSET(AllPairings!D$1,startRow-1+$A290,0))</f>
        <v/>
      </c>
      <c r="E290" s="28" t="str">
        <f ca="1">IF($B290&gt;rounds,"",OFFSET(AllPairings!E$1,startRow-1+$A290,0))</f>
        <v/>
      </c>
      <c r="F290" s="52" t="e">
        <f ca="1">VLOOKUP($C290,OFFSET(ResultsInput!$B$2,($B290-1)*gamesPerRound,0,gamesPerRound,6),5,FALSE)</f>
        <v>#VALUE!</v>
      </c>
      <c r="G290" s="52" t="e">
        <f ca="1">VLOOKUP($C290,OFFSET(ResultsInput!$B$2,($B290-1)*gamesPerRound,0,gamesPerRound,6),6,FALSE)</f>
        <v>#VALUE!</v>
      </c>
      <c r="H290" s="59" t="str">
        <f t="shared" ca="1" si="13"/>
        <v/>
      </c>
    </row>
    <row r="291" spans="1:8" x14ac:dyDescent="0.3">
      <c r="A291" s="51">
        <v>289</v>
      </c>
      <c r="B291" s="29" t="str">
        <f t="shared" si="14"/>
        <v/>
      </c>
      <c r="C291" s="29">
        <f t="shared" si="12"/>
        <v>2</v>
      </c>
      <c r="D291" s="28" t="str">
        <f ca="1">IF($B291&gt;rounds,"",OFFSET(AllPairings!D$1,startRow-1+$A291,0))</f>
        <v/>
      </c>
      <c r="E291" s="28" t="str">
        <f ca="1">IF($B291&gt;rounds,"",OFFSET(AllPairings!E$1,startRow-1+$A291,0))</f>
        <v/>
      </c>
      <c r="F291" s="52" t="e">
        <f ca="1">VLOOKUP($C291,OFFSET(ResultsInput!$B$2,($B291-1)*gamesPerRound,0,gamesPerRound,6),5,FALSE)</f>
        <v>#VALUE!</v>
      </c>
      <c r="G291" s="52" t="e">
        <f ca="1">VLOOKUP($C291,OFFSET(ResultsInput!$B$2,($B291-1)*gamesPerRound,0,gamesPerRound,6),6,FALSE)</f>
        <v>#VALUE!</v>
      </c>
      <c r="H291" s="59" t="str">
        <f t="shared" ca="1" si="13"/>
        <v/>
      </c>
    </row>
    <row r="292" spans="1:8" x14ac:dyDescent="0.3">
      <c r="A292" s="51">
        <v>290</v>
      </c>
      <c r="B292" s="29" t="str">
        <f t="shared" si="14"/>
        <v/>
      </c>
      <c r="C292" s="29">
        <f t="shared" si="12"/>
        <v>3</v>
      </c>
      <c r="D292" s="28" t="str">
        <f ca="1">IF($B292&gt;rounds,"",OFFSET(AllPairings!D$1,startRow-1+$A292,0))</f>
        <v/>
      </c>
      <c r="E292" s="28" t="str">
        <f ca="1">IF($B292&gt;rounds,"",OFFSET(AllPairings!E$1,startRow-1+$A292,0))</f>
        <v/>
      </c>
      <c r="F292" s="52" t="e">
        <f ca="1">VLOOKUP($C292,OFFSET(ResultsInput!$B$2,($B292-1)*gamesPerRound,0,gamesPerRound,6),5,FALSE)</f>
        <v>#VALUE!</v>
      </c>
      <c r="G292" s="52" t="e">
        <f ca="1">VLOOKUP($C292,OFFSET(ResultsInput!$B$2,($B292-1)*gamesPerRound,0,gamesPerRound,6),6,FALSE)</f>
        <v>#VALUE!</v>
      </c>
      <c r="H292" s="59" t="str">
        <f t="shared" ca="1" si="13"/>
        <v/>
      </c>
    </row>
    <row r="293" spans="1:8" x14ac:dyDescent="0.3">
      <c r="A293" s="51">
        <v>291</v>
      </c>
      <c r="B293" s="29" t="str">
        <f t="shared" si="14"/>
        <v/>
      </c>
      <c r="C293" s="29">
        <f t="shared" si="12"/>
        <v>4</v>
      </c>
      <c r="D293" s="28" t="str">
        <f ca="1">IF($B293&gt;rounds,"",OFFSET(AllPairings!D$1,startRow-1+$A293,0))</f>
        <v/>
      </c>
      <c r="E293" s="28" t="str">
        <f ca="1">IF($B293&gt;rounds,"",OFFSET(AllPairings!E$1,startRow-1+$A293,0))</f>
        <v/>
      </c>
      <c r="F293" s="52" t="e">
        <f ca="1">VLOOKUP($C293,OFFSET(ResultsInput!$B$2,($B293-1)*gamesPerRound,0,gamesPerRound,6),5,FALSE)</f>
        <v>#VALUE!</v>
      </c>
      <c r="G293" s="52" t="e">
        <f ca="1">VLOOKUP($C293,OFFSET(ResultsInput!$B$2,($B293-1)*gamesPerRound,0,gamesPerRound,6),6,FALSE)</f>
        <v>#VALUE!</v>
      </c>
      <c r="H293" s="59" t="str">
        <f t="shared" ca="1" si="13"/>
        <v/>
      </c>
    </row>
    <row r="294" spans="1:8" x14ac:dyDescent="0.3">
      <c r="A294" s="51">
        <v>292</v>
      </c>
      <c r="B294" s="29" t="str">
        <f t="shared" si="14"/>
        <v/>
      </c>
      <c r="C294" s="29">
        <f t="shared" si="12"/>
        <v>5</v>
      </c>
      <c r="D294" s="28" t="str">
        <f ca="1">IF($B294&gt;rounds,"",OFFSET(AllPairings!D$1,startRow-1+$A294,0))</f>
        <v/>
      </c>
      <c r="E294" s="28" t="str">
        <f ca="1">IF($B294&gt;rounds,"",OFFSET(AllPairings!E$1,startRow-1+$A294,0))</f>
        <v/>
      </c>
      <c r="F294" s="52" t="e">
        <f ca="1">VLOOKUP($C294,OFFSET(ResultsInput!$B$2,($B294-1)*gamesPerRound,0,gamesPerRound,6),5,FALSE)</f>
        <v>#VALUE!</v>
      </c>
      <c r="G294" s="52" t="e">
        <f ca="1">VLOOKUP($C294,OFFSET(ResultsInput!$B$2,($B294-1)*gamesPerRound,0,gamesPerRound,6),6,FALSE)</f>
        <v>#VALUE!</v>
      </c>
      <c r="H294" s="59" t="str">
        <f t="shared" ca="1" si="13"/>
        <v/>
      </c>
    </row>
    <row r="295" spans="1:8" x14ac:dyDescent="0.3">
      <c r="A295" s="51">
        <v>293</v>
      </c>
      <c r="B295" s="29" t="str">
        <f t="shared" si="14"/>
        <v/>
      </c>
      <c r="C295" s="29">
        <f t="shared" si="12"/>
        <v>6</v>
      </c>
      <c r="D295" s="28" t="str">
        <f ca="1">IF($B295&gt;rounds,"",OFFSET(AllPairings!D$1,startRow-1+$A295,0))</f>
        <v/>
      </c>
      <c r="E295" s="28" t="str">
        <f ca="1">IF($B295&gt;rounds,"",OFFSET(AllPairings!E$1,startRow-1+$A295,0))</f>
        <v/>
      </c>
      <c r="F295" s="52" t="e">
        <f ca="1">VLOOKUP($C295,OFFSET(ResultsInput!$B$2,($B295-1)*gamesPerRound,0,gamesPerRound,6),5,FALSE)</f>
        <v>#VALUE!</v>
      </c>
      <c r="G295" s="52" t="e">
        <f ca="1">VLOOKUP($C295,OFFSET(ResultsInput!$B$2,($B295-1)*gamesPerRound,0,gamesPerRound,6),6,FALSE)</f>
        <v>#VALUE!</v>
      </c>
      <c r="H295" s="59" t="str">
        <f t="shared" ca="1" si="13"/>
        <v/>
      </c>
    </row>
    <row r="296" spans="1:8" x14ac:dyDescent="0.3">
      <c r="A296" s="51">
        <v>294</v>
      </c>
      <c r="B296" s="29" t="str">
        <f t="shared" si="14"/>
        <v/>
      </c>
      <c r="C296" s="29">
        <f t="shared" si="12"/>
        <v>7</v>
      </c>
      <c r="D296" s="28" t="str">
        <f ca="1">IF($B296&gt;rounds,"",OFFSET(AllPairings!D$1,startRow-1+$A296,0))</f>
        <v/>
      </c>
      <c r="E296" s="28" t="str">
        <f ca="1">IF($B296&gt;rounds,"",OFFSET(AllPairings!E$1,startRow-1+$A296,0))</f>
        <v/>
      </c>
      <c r="F296" s="52" t="e">
        <f ca="1">VLOOKUP($C296,OFFSET(ResultsInput!$B$2,($B296-1)*gamesPerRound,0,gamesPerRound,6),5,FALSE)</f>
        <v>#VALUE!</v>
      </c>
      <c r="G296" s="52" t="e">
        <f ca="1">VLOOKUP($C296,OFFSET(ResultsInput!$B$2,($B296-1)*gamesPerRound,0,gamesPerRound,6),6,FALSE)</f>
        <v>#VALUE!</v>
      </c>
      <c r="H296" s="59" t="str">
        <f t="shared" ca="1" si="13"/>
        <v/>
      </c>
    </row>
    <row r="297" spans="1:8" x14ac:dyDescent="0.3">
      <c r="A297" s="51">
        <v>295</v>
      </c>
      <c r="B297" s="29" t="str">
        <f t="shared" si="14"/>
        <v/>
      </c>
      <c r="C297" s="29">
        <f t="shared" si="12"/>
        <v>8</v>
      </c>
      <c r="D297" s="28" t="str">
        <f ca="1">IF($B297&gt;rounds,"",OFFSET(AllPairings!D$1,startRow-1+$A297,0))</f>
        <v/>
      </c>
      <c r="E297" s="28" t="str">
        <f ca="1">IF($B297&gt;rounds,"",OFFSET(AllPairings!E$1,startRow-1+$A297,0))</f>
        <v/>
      </c>
      <c r="F297" s="52" t="e">
        <f ca="1">VLOOKUP($C297,OFFSET(ResultsInput!$B$2,($B297-1)*gamesPerRound,0,gamesPerRound,6),5,FALSE)</f>
        <v>#VALUE!</v>
      </c>
      <c r="G297" s="52" t="e">
        <f ca="1">VLOOKUP($C297,OFFSET(ResultsInput!$B$2,($B297-1)*gamesPerRound,0,gamesPerRound,6),6,FALSE)</f>
        <v>#VALUE!</v>
      </c>
      <c r="H297" s="59" t="str">
        <f t="shared" ca="1" si="13"/>
        <v/>
      </c>
    </row>
    <row r="298" spans="1:8" x14ac:dyDescent="0.3">
      <c r="A298" s="51">
        <v>296</v>
      </c>
      <c r="B298" s="29" t="str">
        <f t="shared" si="14"/>
        <v/>
      </c>
      <c r="C298" s="29">
        <f t="shared" si="12"/>
        <v>9</v>
      </c>
      <c r="D298" s="28" t="str">
        <f ca="1">IF($B298&gt;rounds,"",OFFSET(AllPairings!D$1,startRow-1+$A298,0))</f>
        <v/>
      </c>
      <c r="E298" s="28" t="str">
        <f ca="1">IF($B298&gt;rounds,"",OFFSET(AllPairings!E$1,startRow-1+$A298,0))</f>
        <v/>
      </c>
      <c r="F298" s="52" t="e">
        <f ca="1">VLOOKUP($C298,OFFSET(ResultsInput!$B$2,($B298-1)*gamesPerRound,0,gamesPerRound,6),5,FALSE)</f>
        <v>#VALUE!</v>
      </c>
      <c r="G298" s="52" t="e">
        <f ca="1">VLOOKUP($C298,OFFSET(ResultsInput!$B$2,($B298-1)*gamesPerRound,0,gamesPerRound,6),6,FALSE)</f>
        <v>#VALUE!</v>
      </c>
      <c r="H298" s="59" t="str">
        <f t="shared" ca="1" si="13"/>
        <v/>
      </c>
    </row>
    <row r="299" spans="1:8" x14ac:dyDescent="0.3">
      <c r="A299" s="51">
        <v>297</v>
      </c>
      <c r="B299" s="29" t="str">
        <f t="shared" si="14"/>
        <v/>
      </c>
      <c r="C299" s="29">
        <f t="shared" si="12"/>
        <v>10</v>
      </c>
      <c r="D299" s="28" t="str">
        <f ca="1">IF($B299&gt;rounds,"",OFFSET(AllPairings!D$1,startRow-1+$A299,0))</f>
        <v/>
      </c>
      <c r="E299" s="28" t="str">
        <f ca="1">IF($B299&gt;rounds,"",OFFSET(AllPairings!E$1,startRow-1+$A299,0))</f>
        <v/>
      </c>
      <c r="F299" s="52" t="e">
        <f ca="1">VLOOKUP($C299,OFFSET(ResultsInput!$B$2,($B299-1)*gamesPerRound,0,gamesPerRound,6),5,FALSE)</f>
        <v>#VALUE!</v>
      </c>
      <c r="G299" s="52" t="e">
        <f ca="1">VLOOKUP($C299,OFFSET(ResultsInput!$B$2,($B299-1)*gamesPerRound,0,gamesPerRound,6),6,FALSE)</f>
        <v>#VALUE!</v>
      </c>
      <c r="H299" s="59" t="str">
        <f t="shared" ca="1" si="13"/>
        <v/>
      </c>
    </row>
    <row r="300" spans="1:8" x14ac:dyDescent="0.3">
      <c r="A300" s="51">
        <v>298</v>
      </c>
      <c r="B300" s="29" t="str">
        <f t="shared" si="14"/>
        <v/>
      </c>
      <c r="C300" s="29">
        <f t="shared" si="12"/>
        <v>11</v>
      </c>
      <c r="D300" s="28" t="str">
        <f ca="1">IF($B300&gt;rounds,"",OFFSET(AllPairings!D$1,startRow-1+$A300,0))</f>
        <v/>
      </c>
      <c r="E300" s="28" t="str">
        <f ca="1">IF($B300&gt;rounds,"",OFFSET(AllPairings!E$1,startRow-1+$A300,0))</f>
        <v/>
      </c>
      <c r="F300" s="52" t="e">
        <f ca="1">VLOOKUP($C300,OFFSET(ResultsInput!$B$2,($B300-1)*gamesPerRound,0,gamesPerRound,6),5,FALSE)</f>
        <v>#VALUE!</v>
      </c>
      <c r="G300" s="52" t="e">
        <f ca="1">VLOOKUP($C300,OFFSET(ResultsInput!$B$2,($B300-1)*gamesPerRound,0,gamesPerRound,6),6,FALSE)</f>
        <v>#VALUE!</v>
      </c>
      <c r="H300" s="59" t="str">
        <f t="shared" ca="1" si="13"/>
        <v/>
      </c>
    </row>
    <row r="301" spans="1:8" x14ac:dyDescent="0.3">
      <c r="A301" s="51">
        <v>299</v>
      </c>
      <c r="B301" s="29" t="str">
        <f t="shared" si="14"/>
        <v/>
      </c>
      <c r="C301" s="29">
        <f t="shared" si="12"/>
        <v>12</v>
      </c>
      <c r="D301" s="28" t="str">
        <f ca="1">IF($B301&gt;rounds,"",OFFSET(AllPairings!D$1,startRow-1+$A301,0))</f>
        <v/>
      </c>
      <c r="E301" s="28" t="str">
        <f ca="1">IF($B301&gt;rounds,"",OFFSET(AllPairings!E$1,startRow-1+$A301,0))</f>
        <v/>
      </c>
      <c r="F301" s="52" t="e">
        <f ca="1">VLOOKUP($C301,OFFSET(ResultsInput!$B$2,($B301-1)*gamesPerRound,0,gamesPerRound,6),5,FALSE)</f>
        <v>#VALUE!</v>
      </c>
      <c r="G301" s="52" t="e">
        <f ca="1">VLOOKUP($C301,OFFSET(ResultsInput!$B$2,($B301-1)*gamesPerRound,0,gamesPerRound,6),6,FALSE)</f>
        <v>#VALUE!</v>
      </c>
      <c r="H301" s="59" t="str">
        <f t="shared" ca="1" si="13"/>
        <v/>
      </c>
    </row>
    <row r="302" spans="1:8" x14ac:dyDescent="0.3">
      <c r="A302" s="51">
        <v>300</v>
      </c>
      <c r="B302" s="29" t="str">
        <f t="shared" si="14"/>
        <v/>
      </c>
      <c r="C302" s="29">
        <f t="shared" si="12"/>
        <v>13</v>
      </c>
      <c r="D302" s="28" t="str">
        <f ca="1">IF($B302&gt;rounds,"",OFFSET(AllPairings!D$1,startRow-1+$A302,0))</f>
        <v/>
      </c>
      <c r="E302" s="28" t="str">
        <f ca="1">IF($B302&gt;rounds,"",OFFSET(AllPairings!E$1,startRow-1+$A302,0))</f>
        <v/>
      </c>
      <c r="F302" s="52" t="e">
        <f ca="1">VLOOKUP($C302,OFFSET(ResultsInput!$B$2,($B302-1)*gamesPerRound,0,gamesPerRound,6),5,FALSE)</f>
        <v>#VALUE!</v>
      </c>
      <c r="G302" s="52" t="e">
        <f ca="1">VLOOKUP($C302,OFFSET(ResultsInput!$B$2,($B302-1)*gamesPerRound,0,gamesPerRound,6),6,FALSE)</f>
        <v>#VALUE!</v>
      </c>
      <c r="H302" s="59" t="str">
        <f t="shared" ca="1" si="13"/>
        <v/>
      </c>
    </row>
    <row r="303" spans="1:8" x14ac:dyDescent="0.3">
      <c r="A303" s="51">
        <f>A302+1</f>
        <v>301</v>
      </c>
      <c r="B303" s="29" t="str">
        <f t="shared" ref="B303:B361" si="15">IF(INT(A303/gamesPerRound)&lt;rounds,1+INT(A303/gamesPerRound),"")</f>
        <v/>
      </c>
      <c r="C303" s="29">
        <f t="shared" ref="C303:C361" si="16">1+MOD(A303,gamesPerRound)</f>
        <v>14</v>
      </c>
      <c r="D303" s="28" t="str">
        <f ca="1">IF($B303&gt;rounds,"",OFFSET(AllPairings!D$1,startRow-1+$A303,0))</f>
        <v/>
      </c>
      <c r="E303" s="28" t="str">
        <f ca="1">IF($B303&gt;rounds,"",OFFSET(AllPairings!E$1,startRow-1+$A303,0))</f>
        <v/>
      </c>
      <c r="F303" s="52" t="e">
        <f ca="1">VLOOKUP($C303,OFFSET(ResultsInput!$B$2,($B303-1)*gamesPerRound,0,gamesPerRound,6),5,FALSE)</f>
        <v>#VALUE!</v>
      </c>
      <c r="G303" s="52" t="e">
        <f ca="1">VLOOKUP($C303,OFFSET(ResultsInput!$B$2,($B303-1)*gamesPerRound,0,gamesPerRound,6),6,FALSE)</f>
        <v>#VALUE!</v>
      </c>
      <c r="H303" s="59" t="str">
        <f t="shared" ref="H303:H361" ca="1" si="17">D303</f>
        <v/>
      </c>
    </row>
    <row r="304" spans="1:8" x14ac:dyDescent="0.3">
      <c r="A304" s="51">
        <f t="shared" ref="A304:A361" si="18">A303+1</f>
        <v>302</v>
      </c>
      <c r="B304" s="29" t="str">
        <f t="shared" si="15"/>
        <v/>
      </c>
      <c r="C304" s="29">
        <f t="shared" si="16"/>
        <v>15</v>
      </c>
      <c r="D304" s="28" t="str">
        <f ca="1">IF($B304&gt;rounds,"",OFFSET(AllPairings!D$1,startRow-1+$A304,0))</f>
        <v/>
      </c>
      <c r="E304" s="28" t="str">
        <f ca="1">IF($B304&gt;rounds,"",OFFSET(AllPairings!E$1,startRow-1+$A304,0))</f>
        <v/>
      </c>
      <c r="F304" s="52" t="e">
        <f ca="1">VLOOKUP($C304,OFFSET(ResultsInput!$B$2,($B304-1)*gamesPerRound,0,gamesPerRound,6),5,FALSE)</f>
        <v>#VALUE!</v>
      </c>
      <c r="G304" s="52" t="e">
        <f ca="1">VLOOKUP($C304,OFFSET(ResultsInput!$B$2,($B304-1)*gamesPerRound,0,gamesPerRound,6),6,FALSE)</f>
        <v>#VALUE!</v>
      </c>
      <c r="H304" s="59" t="str">
        <f t="shared" ca="1" si="17"/>
        <v/>
      </c>
    </row>
    <row r="305" spans="1:8" x14ac:dyDescent="0.3">
      <c r="A305" s="51">
        <f t="shared" si="18"/>
        <v>303</v>
      </c>
      <c r="B305" s="29" t="str">
        <f t="shared" si="15"/>
        <v/>
      </c>
      <c r="C305" s="29">
        <f t="shared" si="16"/>
        <v>16</v>
      </c>
      <c r="D305" s="28" t="str">
        <f ca="1">IF($B305&gt;rounds,"",OFFSET(AllPairings!D$1,startRow-1+$A305,0))</f>
        <v/>
      </c>
      <c r="E305" s="28" t="str">
        <f ca="1">IF($B305&gt;rounds,"",OFFSET(AllPairings!E$1,startRow-1+$A305,0))</f>
        <v/>
      </c>
      <c r="F305" s="52" t="e">
        <f ca="1">VLOOKUP($C305,OFFSET(ResultsInput!$B$2,($B305-1)*gamesPerRound,0,gamesPerRound,6),5,FALSE)</f>
        <v>#VALUE!</v>
      </c>
      <c r="G305" s="52" t="e">
        <f ca="1">VLOOKUP($C305,OFFSET(ResultsInput!$B$2,($B305-1)*gamesPerRound,0,gamesPerRound,6),6,FALSE)</f>
        <v>#VALUE!</v>
      </c>
      <c r="H305" s="59" t="str">
        <f t="shared" ca="1" si="17"/>
        <v/>
      </c>
    </row>
    <row r="306" spans="1:8" x14ac:dyDescent="0.3">
      <c r="A306" s="51">
        <f t="shared" si="18"/>
        <v>304</v>
      </c>
      <c r="B306" s="29" t="str">
        <f t="shared" si="15"/>
        <v/>
      </c>
      <c r="C306" s="29">
        <f t="shared" si="16"/>
        <v>17</v>
      </c>
      <c r="D306" s="28" t="str">
        <f ca="1">IF($B306&gt;rounds,"",OFFSET(AllPairings!D$1,startRow-1+$A306,0))</f>
        <v/>
      </c>
      <c r="E306" s="28" t="str">
        <f ca="1">IF($B306&gt;rounds,"",OFFSET(AllPairings!E$1,startRow-1+$A306,0))</f>
        <v/>
      </c>
      <c r="F306" s="52" t="e">
        <f ca="1">VLOOKUP($C306,OFFSET(ResultsInput!$B$2,($B306-1)*gamesPerRound,0,gamesPerRound,6),5,FALSE)</f>
        <v>#VALUE!</v>
      </c>
      <c r="G306" s="52" t="e">
        <f ca="1">VLOOKUP($C306,OFFSET(ResultsInput!$B$2,($B306-1)*gamesPerRound,0,gamesPerRound,6),6,FALSE)</f>
        <v>#VALUE!</v>
      </c>
      <c r="H306" s="59" t="str">
        <f t="shared" ca="1" si="17"/>
        <v/>
      </c>
    </row>
    <row r="307" spans="1:8" x14ac:dyDescent="0.3">
      <c r="A307" s="51">
        <f t="shared" si="18"/>
        <v>305</v>
      </c>
      <c r="B307" s="29" t="str">
        <f t="shared" si="15"/>
        <v/>
      </c>
      <c r="C307" s="29">
        <f t="shared" si="16"/>
        <v>18</v>
      </c>
      <c r="D307" s="28" t="str">
        <f ca="1">IF($B307&gt;rounds,"",OFFSET(AllPairings!D$1,startRow-1+$A307,0))</f>
        <v/>
      </c>
      <c r="E307" s="28" t="str">
        <f ca="1">IF($B307&gt;rounds,"",OFFSET(AllPairings!E$1,startRow-1+$A307,0))</f>
        <v/>
      </c>
      <c r="F307" s="52" t="e">
        <f ca="1">VLOOKUP($C307,OFFSET(ResultsInput!$B$2,($B307-1)*gamesPerRound,0,gamesPerRound,6),5,FALSE)</f>
        <v>#VALUE!</v>
      </c>
      <c r="G307" s="52" t="e">
        <f ca="1">VLOOKUP($C307,OFFSET(ResultsInput!$B$2,($B307-1)*gamesPerRound,0,gamesPerRound,6),6,FALSE)</f>
        <v>#VALUE!</v>
      </c>
      <c r="H307" s="59" t="str">
        <f t="shared" ca="1" si="17"/>
        <v/>
      </c>
    </row>
    <row r="308" spans="1:8" x14ac:dyDescent="0.3">
      <c r="A308" s="51">
        <f t="shared" si="18"/>
        <v>306</v>
      </c>
      <c r="B308" s="29" t="str">
        <f t="shared" si="15"/>
        <v/>
      </c>
      <c r="C308" s="29">
        <f t="shared" si="16"/>
        <v>1</v>
      </c>
      <c r="D308" s="28" t="str">
        <f ca="1">IF($B308&gt;rounds,"",OFFSET(AllPairings!D$1,startRow-1+$A308,0))</f>
        <v/>
      </c>
      <c r="E308" s="28" t="str">
        <f ca="1">IF($B308&gt;rounds,"",OFFSET(AllPairings!E$1,startRow-1+$A308,0))</f>
        <v/>
      </c>
      <c r="F308" s="52" t="e">
        <f ca="1">VLOOKUP($C308,OFFSET(ResultsInput!$B$2,($B308-1)*gamesPerRound,0,gamesPerRound,6),5,FALSE)</f>
        <v>#VALUE!</v>
      </c>
      <c r="G308" s="52" t="e">
        <f ca="1">VLOOKUP($C308,OFFSET(ResultsInput!$B$2,($B308-1)*gamesPerRound,0,gamesPerRound,6),6,FALSE)</f>
        <v>#VALUE!</v>
      </c>
      <c r="H308" s="59" t="str">
        <f t="shared" ca="1" si="17"/>
        <v/>
      </c>
    </row>
    <row r="309" spans="1:8" x14ac:dyDescent="0.3">
      <c r="A309" s="51">
        <f t="shared" si="18"/>
        <v>307</v>
      </c>
      <c r="B309" s="29" t="str">
        <f t="shared" si="15"/>
        <v/>
      </c>
      <c r="C309" s="29">
        <f t="shared" si="16"/>
        <v>2</v>
      </c>
      <c r="D309" s="28" t="str">
        <f ca="1">IF($B309&gt;rounds,"",OFFSET(AllPairings!D$1,startRow-1+$A309,0))</f>
        <v/>
      </c>
      <c r="E309" s="28" t="str">
        <f ca="1">IF($B309&gt;rounds,"",OFFSET(AllPairings!E$1,startRow-1+$A309,0))</f>
        <v/>
      </c>
      <c r="F309" s="52" t="e">
        <f ca="1">VLOOKUP($C309,OFFSET(ResultsInput!$B$2,($B309-1)*gamesPerRound,0,gamesPerRound,6),5,FALSE)</f>
        <v>#VALUE!</v>
      </c>
      <c r="G309" s="52" t="e">
        <f ca="1">VLOOKUP($C309,OFFSET(ResultsInput!$B$2,($B309-1)*gamesPerRound,0,gamesPerRound,6),6,FALSE)</f>
        <v>#VALUE!</v>
      </c>
      <c r="H309" s="59" t="str">
        <f t="shared" ca="1" si="17"/>
        <v/>
      </c>
    </row>
    <row r="310" spans="1:8" x14ac:dyDescent="0.3">
      <c r="A310" s="51">
        <f t="shared" si="18"/>
        <v>308</v>
      </c>
      <c r="B310" s="29" t="str">
        <f t="shared" si="15"/>
        <v/>
      </c>
      <c r="C310" s="29">
        <f t="shared" si="16"/>
        <v>3</v>
      </c>
      <c r="D310" s="28" t="str">
        <f ca="1">IF($B310&gt;rounds,"",OFFSET(AllPairings!D$1,startRow-1+$A310,0))</f>
        <v/>
      </c>
      <c r="E310" s="28" t="str">
        <f ca="1">IF($B310&gt;rounds,"",OFFSET(AllPairings!E$1,startRow-1+$A310,0))</f>
        <v/>
      </c>
      <c r="F310" s="52" t="e">
        <f ca="1">VLOOKUP($C310,OFFSET(ResultsInput!$B$2,($B310-1)*gamesPerRound,0,gamesPerRound,6),5,FALSE)</f>
        <v>#VALUE!</v>
      </c>
      <c r="G310" s="52" t="e">
        <f ca="1">VLOOKUP($C310,OFFSET(ResultsInput!$B$2,($B310-1)*gamesPerRound,0,gamesPerRound,6),6,FALSE)</f>
        <v>#VALUE!</v>
      </c>
      <c r="H310" s="59" t="str">
        <f t="shared" ca="1" si="17"/>
        <v/>
      </c>
    </row>
    <row r="311" spans="1:8" x14ac:dyDescent="0.3">
      <c r="A311" s="51">
        <f t="shared" si="18"/>
        <v>309</v>
      </c>
      <c r="B311" s="29" t="str">
        <f t="shared" si="15"/>
        <v/>
      </c>
      <c r="C311" s="29">
        <f t="shared" si="16"/>
        <v>4</v>
      </c>
      <c r="D311" s="28" t="str">
        <f ca="1">IF($B311&gt;rounds,"",OFFSET(AllPairings!D$1,startRow-1+$A311,0))</f>
        <v/>
      </c>
      <c r="E311" s="28" t="str">
        <f ca="1">IF($B311&gt;rounds,"",OFFSET(AllPairings!E$1,startRow-1+$A311,0))</f>
        <v/>
      </c>
      <c r="F311" s="52" t="e">
        <f ca="1">VLOOKUP($C311,OFFSET(ResultsInput!$B$2,($B311-1)*gamesPerRound,0,gamesPerRound,6),5,FALSE)</f>
        <v>#VALUE!</v>
      </c>
      <c r="G311" s="52" t="e">
        <f ca="1">VLOOKUP($C311,OFFSET(ResultsInput!$B$2,($B311-1)*gamesPerRound,0,gamesPerRound,6),6,FALSE)</f>
        <v>#VALUE!</v>
      </c>
      <c r="H311" s="59" t="str">
        <f t="shared" ca="1" si="17"/>
        <v/>
      </c>
    </row>
    <row r="312" spans="1:8" x14ac:dyDescent="0.3">
      <c r="A312" s="51">
        <f t="shared" si="18"/>
        <v>310</v>
      </c>
      <c r="B312" s="29" t="str">
        <f t="shared" si="15"/>
        <v/>
      </c>
      <c r="C312" s="29">
        <f t="shared" si="16"/>
        <v>5</v>
      </c>
      <c r="D312" s="28" t="str">
        <f ca="1">IF($B312&gt;rounds,"",OFFSET(AllPairings!D$1,startRow-1+$A312,0))</f>
        <v/>
      </c>
      <c r="E312" s="28" t="str">
        <f ca="1">IF($B312&gt;rounds,"",OFFSET(AllPairings!E$1,startRow-1+$A312,0))</f>
        <v/>
      </c>
      <c r="F312" s="52" t="e">
        <f ca="1">VLOOKUP($C312,OFFSET(ResultsInput!$B$2,($B312-1)*gamesPerRound,0,gamesPerRound,6),5,FALSE)</f>
        <v>#VALUE!</v>
      </c>
      <c r="G312" s="52" t="e">
        <f ca="1">VLOOKUP($C312,OFFSET(ResultsInput!$B$2,($B312-1)*gamesPerRound,0,gamesPerRound,6),6,FALSE)</f>
        <v>#VALUE!</v>
      </c>
      <c r="H312" s="59" t="str">
        <f t="shared" ca="1" si="17"/>
        <v/>
      </c>
    </row>
    <row r="313" spans="1:8" x14ac:dyDescent="0.3">
      <c r="A313" s="51">
        <f t="shared" si="18"/>
        <v>311</v>
      </c>
      <c r="B313" s="29" t="str">
        <f t="shared" si="15"/>
        <v/>
      </c>
      <c r="C313" s="29">
        <f t="shared" si="16"/>
        <v>6</v>
      </c>
      <c r="D313" s="28" t="str">
        <f ca="1">IF($B313&gt;rounds,"",OFFSET(AllPairings!D$1,startRow-1+$A313,0))</f>
        <v/>
      </c>
      <c r="E313" s="28" t="str">
        <f ca="1">IF($B313&gt;rounds,"",OFFSET(AllPairings!E$1,startRow-1+$A313,0))</f>
        <v/>
      </c>
      <c r="F313" s="52" t="e">
        <f ca="1">VLOOKUP($C313,OFFSET(ResultsInput!$B$2,($B313-1)*gamesPerRound,0,gamesPerRound,6),5,FALSE)</f>
        <v>#VALUE!</v>
      </c>
      <c r="G313" s="52" t="e">
        <f ca="1">VLOOKUP($C313,OFFSET(ResultsInput!$B$2,($B313-1)*gamesPerRound,0,gamesPerRound,6),6,FALSE)</f>
        <v>#VALUE!</v>
      </c>
      <c r="H313" s="59" t="str">
        <f t="shared" ca="1" si="17"/>
        <v/>
      </c>
    </row>
    <row r="314" spans="1:8" x14ac:dyDescent="0.3">
      <c r="A314" s="51">
        <f t="shared" si="18"/>
        <v>312</v>
      </c>
      <c r="B314" s="29" t="str">
        <f t="shared" si="15"/>
        <v/>
      </c>
      <c r="C314" s="29">
        <f t="shared" si="16"/>
        <v>7</v>
      </c>
      <c r="D314" s="28" t="str">
        <f ca="1">IF($B314&gt;rounds,"",OFFSET(AllPairings!D$1,startRow-1+$A314,0))</f>
        <v/>
      </c>
      <c r="E314" s="28" t="str">
        <f ca="1">IF($B314&gt;rounds,"",OFFSET(AllPairings!E$1,startRow-1+$A314,0))</f>
        <v/>
      </c>
      <c r="F314" s="52" t="e">
        <f ca="1">VLOOKUP($C314,OFFSET(ResultsInput!$B$2,($B314-1)*gamesPerRound,0,gamesPerRound,6),5,FALSE)</f>
        <v>#VALUE!</v>
      </c>
      <c r="G314" s="52" t="e">
        <f ca="1">VLOOKUP($C314,OFFSET(ResultsInput!$B$2,($B314-1)*gamesPerRound,0,gamesPerRound,6),6,FALSE)</f>
        <v>#VALUE!</v>
      </c>
      <c r="H314" s="59" t="str">
        <f t="shared" ca="1" si="17"/>
        <v/>
      </c>
    </row>
    <row r="315" spans="1:8" x14ac:dyDescent="0.3">
      <c r="A315" s="51">
        <f t="shared" si="18"/>
        <v>313</v>
      </c>
      <c r="B315" s="29" t="str">
        <f t="shared" si="15"/>
        <v/>
      </c>
      <c r="C315" s="29">
        <f t="shared" si="16"/>
        <v>8</v>
      </c>
      <c r="D315" s="28" t="str">
        <f ca="1">IF($B315&gt;rounds,"",OFFSET(AllPairings!D$1,startRow-1+$A315,0))</f>
        <v/>
      </c>
      <c r="E315" s="28" t="str">
        <f ca="1">IF($B315&gt;rounds,"",OFFSET(AllPairings!E$1,startRow-1+$A315,0))</f>
        <v/>
      </c>
      <c r="F315" s="52" t="e">
        <f ca="1">VLOOKUP($C315,OFFSET(ResultsInput!$B$2,($B315-1)*gamesPerRound,0,gamesPerRound,6),5,FALSE)</f>
        <v>#VALUE!</v>
      </c>
      <c r="G315" s="52" t="e">
        <f ca="1">VLOOKUP($C315,OFFSET(ResultsInput!$B$2,($B315-1)*gamesPerRound,0,gamesPerRound,6),6,FALSE)</f>
        <v>#VALUE!</v>
      </c>
      <c r="H315" s="59" t="str">
        <f t="shared" ca="1" si="17"/>
        <v/>
      </c>
    </row>
    <row r="316" spans="1:8" x14ac:dyDescent="0.3">
      <c r="A316" s="51">
        <f t="shared" si="18"/>
        <v>314</v>
      </c>
      <c r="B316" s="29" t="str">
        <f t="shared" si="15"/>
        <v/>
      </c>
      <c r="C316" s="29">
        <f t="shared" si="16"/>
        <v>9</v>
      </c>
      <c r="D316" s="28" t="str">
        <f ca="1">IF($B316&gt;rounds,"",OFFSET(AllPairings!D$1,startRow-1+$A316,0))</f>
        <v/>
      </c>
      <c r="E316" s="28" t="str">
        <f ca="1">IF($B316&gt;rounds,"",OFFSET(AllPairings!E$1,startRow-1+$A316,0))</f>
        <v/>
      </c>
      <c r="F316" s="52" t="e">
        <f ca="1">VLOOKUP($C316,OFFSET(ResultsInput!$B$2,($B316-1)*gamesPerRound,0,gamesPerRound,6),5,FALSE)</f>
        <v>#VALUE!</v>
      </c>
      <c r="G316" s="52" t="e">
        <f ca="1">VLOOKUP($C316,OFFSET(ResultsInput!$B$2,($B316-1)*gamesPerRound,0,gamesPerRound,6),6,FALSE)</f>
        <v>#VALUE!</v>
      </c>
      <c r="H316" s="59" t="str">
        <f t="shared" ca="1" si="17"/>
        <v/>
      </c>
    </row>
    <row r="317" spans="1:8" x14ac:dyDescent="0.3">
      <c r="A317" s="51">
        <f t="shared" si="18"/>
        <v>315</v>
      </c>
      <c r="B317" s="29" t="str">
        <f t="shared" si="15"/>
        <v/>
      </c>
      <c r="C317" s="29">
        <f t="shared" si="16"/>
        <v>10</v>
      </c>
      <c r="D317" s="28" t="str">
        <f ca="1">IF($B317&gt;rounds,"",OFFSET(AllPairings!D$1,startRow-1+$A317,0))</f>
        <v/>
      </c>
      <c r="E317" s="28" t="str">
        <f ca="1">IF($B317&gt;rounds,"",OFFSET(AllPairings!E$1,startRow-1+$A317,0))</f>
        <v/>
      </c>
      <c r="F317" s="52" t="e">
        <f ca="1">VLOOKUP($C317,OFFSET(ResultsInput!$B$2,($B317-1)*gamesPerRound,0,gamesPerRound,6),5,FALSE)</f>
        <v>#VALUE!</v>
      </c>
      <c r="G317" s="52" t="e">
        <f ca="1">VLOOKUP($C317,OFFSET(ResultsInput!$B$2,($B317-1)*gamesPerRound,0,gamesPerRound,6),6,FALSE)</f>
        <v>#VALUE!</v>
      </c>
      <c r="H317" s="59" t="str">
        <f t="shared" ca="1" si="17"/>
        <v/>
      </c>
    </row>
    <row r="318" spans="1:8" x14ac:dyDescent="0.3">
      <c r="A318" s="51">
        <f t="shared" si="18"/>
        <v>316</v>
      </c>
      <c r="B318" s="29" t="str">
        <f t="shared" si="15"/>
        <v/>
      </c>
      <c r="C318" s="29">
        <f t="shared" si="16"/>
        <v>11</v>
      </c>
      <c r="D318" s="28" t="str">
        <f ca="1">IF($B318&gt;rounds,"",OFFSET(AllPairings!D$1,startRow-1+$A318,0))</f>
        <v/>
      </c>
      <c r="E318" s="28" t="str">
        <f ca="1">IF($B318&gt;rounds,"",OFFSET(AllPairings!E$1,startRow-1+$A318,0))</f>
        <v/>
      </c>
      <c r="F318" s="52" t="e">
        <f ca="1">VLOOKUP($C318,OFFSET(ResultsInput!$B$2,($B318-1)*gamesPerRound,0,gamesPerRound,6),5,FALSE)</f>
        <v>#VALUE!</v>
      </c>
      <c r="G318" s="52" t="e">
        <f ca="1">VLOOKUP($C318,OFFSET(ResultsInput!$B$2,($B318-1)*gamesPerRound,0,gamesPerRound,6),6,FALSE)</f>
        <v>#VALUE!</v>
      </c>
      <c r="H318" s="59" t="str">
        <f t="shared" ca="1" si="17"/>
        <v/>
      </c>
    </row>
    <row r="319" spans="1:8" x14ac:dyDescent="0.3">
      <c r="A319" s="51">
        <f t="shared" si="18"/>
        <v>317</v>
      </c>
      <c r="B319" s="29" t="str">
        <f t="shared" si="15"/>
        <v/>
      </c>
      <c r="C319" s="29">
        <f t="shared" si="16"/>
        <v>12</v>
      </c>
      <c r="D319" s="28" t="str">
        <f ca="1">IF($B319&gt;rounds,"",OFFSET(AllPairings!D$1,startRow-1+$A319,0))</f>
        <v/>
      </c>
      <c r="E319" s="28" t="str">
        <f ca="1">IF($B319&gt;rounds,"",OFFSET(AllPairings!E$1,startRow-1+$A319,0))</f>
        <v/>
      </c>
      <c r="F319" s="52" t="e">
        <f ca="1">VLOOKUP($C319,OFFSET(ResultsInput!$B$2,($B319-1)*gamesPerRound,0,gamesPerRound,6),5,FALSE)</f>
        <v>#VALUE!</v>
      </c>
      <c r="G319" s="52" t="e">
        <f ca="1">VLOOKUP($C319,OFFSET(ResultsInput!$B$2,($B319-1)*gamesPerRound,0,gamesPerRound,6),6,FALSE)</f>
        <v>#VALUE!</v>
      </c>
      <c r="H319" s="59" t="str">
        <f t="shared" ca="1" si="17"/>
        <v/>
      </c>
    </row>
    <row r="320" spans="1:8" x14ac:dyDescent="0.3">
      <c r="A320" s="51">
        <f t="shared" si="18"/>
        <v>318</v>
      </c>
      <c r="B320" s="29" t="str">
        <f t="shared" si="15"/>
        <v/>
      </c>
      <c r="C320" s="29">
        <f t="shared" si="16"/>
        <v>13</v>
      </c>
      <c r="D320" s="28" t="str">
        <f ca="1">IF($B320&gt;rounds,"",OFFSET(AllPairings!D$1,startRow-1+$A320,0))</f>
        <v/>
      </c>
      <c r="E320" s="28" t="str">
        <f ca="1">IF($B320&gt;rounds,"",OFFSET(AllPairings!E$1,startRow-1+$A320,0))</f>
        <v/>
      </c>
      <c r="F320" s="52" t="e">
        <f ca="1">VLOOKUP($C320,OFFSET(ResultsInput!$B$2,($B320-1)*gamesPerRound,0,gamesPerRound,6),5,FALSE)</f>
        <v>#VALUE!</v>
      </c>
      <c r="G320" s="52" t="e">
        <f ca="1">VLOOKUP($C320,OFFSET(ResultsInput!$B$2,($B320-1)*gamesPerRound,0,gamesPerRound,6),6,FALSE)</f>
        <v>#VALUE!</v>
      </c>
      <c r="H320" s="59" t="str">
        <f t="shared" ca="1" si="17"/>
        <v/>
      </c>
    </row>
    <row r="321" spans="1:8" x14ac:dyDescent="0.3">
      <c r="A321" s="51">
        <f t="shared" si="18"/>
        <v>319</v>
      </c>
      <c r="B321" s="29" t="str">
        <f t="shared" si="15"/>
        <v/>
      </c>
      <c r="C321" s="29">
        <f t="shared" si="16"/>
        <v>14</v>
      </c>
      <c r="D321" s="28" t="str">
        <f ca="1">IF($B321&gt;rounds,"",OFFSET(AllPairings!D$1,startRow-1+$A321,0))</f>
        <v/>
      </c>
      <c r="E321" s="28" t="str">
        <f ca="1">IF($B321&gt;rounds,"",OFFSET(AllPairings!E$1,startRow-1+$A321,0))</f>
        <v/>
      </c>
      <c r="F321" s="52" t="e">
        <f ca="1">VLOOKUP($C321,OFFSET(ResultsInput!$B$2,($B321-1)*gamesPerRound,0,gamesPerRound,6),5,FALSE)</f>
        <v>#VALUE!</v>
      </c>
      <c r="G321" s="52" t="e">
        <f ca="1">VLOOKUP($C321,OFFSET(ResultsInput!$B$2,($B321-1)*gamesPerRound,0,gamesPerRound,6),6,FALSE)</f>
        <v>#VALUE!</v>
      </c>
      <c r="H321" s="59" t="str">
        <f t="shared" ca="1" si="17"/>
        <v/>
      </c>
    </row>
    <row r="322" spans="1:8" x14ac:dyDescent="0.3">
      <c r="A322" s="51">
        <f t="shared" si="18"/>
        <v>320</v>
      </c>
      <c r="B322" s="29" t="str">
        <f t="shared" si="15"/>
        <v/>
      </c>
      <c r="C322" s="29">
        <f t="shared" si="16"/>
        <v>15</v>
      </c>
      <c r="D322" s="28" t="str">
        <f ca="1">IF($B322&gt;rounds,"",OFFSET(AllPairings!D$1,startRow-1+$A322,0))</f>
        <v/>
      </c>
      <c r="E322" s="28" t="str">
        <f ca="1">IF($B322&gt;rounds,"",OFFSET(AllPairings!E$1,startRow-1+$A322,0))</f>
        <v/>
      </c>
      <c r="F322" s="52" t="e">
        <f ca="1">VLOOKUP($C322,OFFSET(ResultsInput!$B$2,($B322-1)*gamesPerRound,0,gamesPerRound,6),5,FALSE)</f>
        <v>#VALUE!</v>
      </c>
      <c r="G322" s="52" t="e">
        <f ca="1">VLOOKUP($C322,OFFSET(ResultsInput!$B$2,($B322-1)*gamesPerRound,0,gamesPerRound,6),6,FALSE)</f>
        <v>#VALUE!</v>
      </c>
      <c r="H322" s="59" t="str">
        <f t="shared" ca="1" si="17"/>
        <v/>
      </c>
    </row>
    <row r="323" spans="1:8" x14ac:dyDescent="0.3">
      <c r="A323" s="51">
        <f t="shared" si="18"/>
        <v>321</v>
      </c>
      <c r="B323" s="29" t="str">
        <f t="shared" si="15"/>
        <v/>
      </c>
      <c r="C323" s="29">
        <f t="shared" si="16"/>
        <v>16</v>
      </c>
      <c r="D323" s="28" t="str">
        <f ca="1">IF($B323&gt;rounds,"",OFFSET(AllPairings!D$1,startRow-1+$A323,0))</f>
        <v/>
      </c>
      <c r="E323" s="28" t="str">
        <f ca="1">IF($B323&gt;rounds,"",OFFSET(AllPairings!E$1,startRow-1+$A323,0))</f>
        <v/>
      </c>
      <c r="F323" s="52" t="e">
        <f ca="1">VLOOKUP($C323,OFFSET(ResultsInput!$B$2,($B323-1)*gamesPerRound,0,gamesPerRound,6),5,FALSE)</f>
        <v>#VALUE!</v>
      </c>
      <c r="G323" s="52" t="e">
        <f ca="1">VLOOKUP($C323,OFFSET(ResultsInput!$B$2,($B323-1)*gamesPerRound,0,gamesPerRound,6),6,FALSE)</f>
        <v>#VALUE!</v>
      </c>
      <c r="H323" s="59" t="str">
        <f t="shared" ca="1" si="17"/>
        <v/>
      </c>
    </row>
    <row r="324" spans="1:8" x14ac:dyDescent="0.3">
      <c r="A324" s="51">
        <f t="shared" si="18"/>
        <v>322</v>
      </c>
      <c r="B324" s="29" t="str">
        <f t="shared" si="15"/>
        <v/>
      </c>
      <c r="C324" s="29">
        <f t="shared" si="16"/>
        <v>17</v>
      </c>
      <c r="D324" s="28" t="str">
        <f ca="1">IF($B324&gt;rounds,"",OFFSET(AllPairings!D$1,startRow-1+$A324,0))</f>
        <v/>
      </c>
      <c r="E324" s="28" t="str">
        <f ca="1">IF($B324&gt;rounds,"",OFFSET(AllPairings!E$1,startRow-1+$A324,0))</f>
        <v/>
      </c>
      <c r="F324" s="52" t="e">
        <f ca="1">VLOOKUP($C324,OFFSET(ResultsInput!$B$2,($B324-1)*gamesPerRound,0,gamesPerRound,6),5,FALSE)</f>
        <v>#VALUE!</v>
      </c>
      <c r="G324" s="52" t="e">
        <f ca="1">VLOOKUP($C324,OFFSET(ResultsInput!$B$2,($B324-1)*gamesPerRound,0,gamesPerRound,6),6,FALSE)</f>
        <v>#VALUE!</v>
      </c>
      <c r="H324" s="59" t="str">
        <f t="shared" ca="1" si="17"/>
        <v/>
      </c>
    </row>
    <row r="325" spans="1:8" x14ac:dyDescent="0.3">
      <c r="A325" s="51">
        <f t="shared" si="18"/>
        <v>323</v>
      </c>
      <c r="B325" s="29" t="str">
        <f t="shared" si="15"/>
        <v/>
      </c>
      <c r="C325" s="29">
        <f t="shared" si="16"/>
        <v>18</v>
      </c>
      <c r="D325" s="28" t="str">
        <f ca="1">IF($B325&gt;rounds,"",OFFSET(AllPairings!D$1,startRow-1+$A325,0))</f>
        <v/>
      </c>
      <c r="E325" s="28" t="str">
        <f ca="1">IF($B325&gt;rounds,"",OFFSET(AllPairings!E$1,startRow-1+$A325,0))</f>
        <v/>
      </c>
      <c r="F325" s="52" t="e">
        <f ca="1">VLOOKUP($C325,OFFSET(ResultsInput!$B$2,($B325-1)*gamesPerRound,0,gamesPerRound,6),5,FALSE)</f>
        <v>#VALUE!</v>
      </c>
      <c r="G325" s="52" t="e">
        <f ca="1">VLOOKUP($C325,OFFSET(ResultsInput!$B$2,($B325-1)*gamesPerRound,0,gamesPerRound,6),6,FALSE)</f>
        <v>#VALUE!</v>
      </c>
      <c r="H325" s="59" t="str">
        <f t="shared" ca="1" si="17"/>
        <v/>
      </c>
    </row>
    <row r="326" spans="1:8" x14ac:dyDescent="0.3">
      <c r="A326" s="51">
        <f t="shared" si="18"/>
        <v>324</v>
      </c>
      <c r="B326" s="29" t="str">
        <f t="shared" si="15"/>
        <v/>
      </c>
      <c r="C326" s="29">
        <f t="shared" si="16"/>
        <v>1</v>
      </c>
      <c r="D326" s="28" t="str">
        <f ca="1">IF($B326&gt;rounds,"",OFFSET(AllPairings!D$1,startRow-1+$A326,0))</f>
        <v/>
      </c>
      <c r="E326" s="28" t="str">
        <f ca="1">IF($B326&gt;rounds,"",OFFSET(AllPairings!E$1,startRow-1+$A326,0))</f>
        <v/>
      </c>
      <c r="F326" s="52" t="e">
        <f ca="1">VLOOKUP($C326,OFFSET(ResultsInput!$B$2,($B326-1)*gamesPerRound,0,gamesPerRound,6),5,FALSE)</f>
        <v>#VALUE!</v>
      </c>
      <c r="G326" s="52" t="e">
        <f ca="1">VLOOKUP($C326,OFFSET(ResultsInput!$B$2,($B326-1)*gamesPerRound,0,gamesPerRound,6),6,FALSE)</f>
        <v>#VALUE!</v>
      </c>
      <c r="H326" s="59" t="str">
        <f t="shared" ca="1" si="17"/>
        <v/>
      </c>
    </row>
    <row r="327" spans="1:8" x14ac:dyDescent="0.3">
      <c r="A327" s="51">
        <f t="shared" si="18"/>
        <v>325</v>
      </c>
      <c r="B327" s="29" t="str">
        <f t="shared" si="15"/>
        <v/>
      </c>
      <c r="C327" s="29">
        <f t="shared" si="16"/>
        <v>2</v>
      </c>
      <c r="D327" s="28" t="str">
        <f ca="1">IF($B327&gt;rounds,"",OFFSET(AllPairings!D$1,startRow-1+$A327,0))</f>
        <v/>
      </c>
      <c r="E327" s="28" t="str">
        <f ca="1">IF($B327&gt;rounds,"",OFFSET(AllPairings!E$1,startRow-1+$A327,0))</f>
        <v/>
      </c>
      <c r="F327" s="52" t="e">
        <f ca="1">VLOOKUP($C327,OFFSET(ResultsInput!$B$2,($B327-1)*gamesPerRound,0,gamesPerRound,6),5,FALSE)</f>
        <v>#VALUE!</v>
      </c>
      <c r="G327" s="52" t="e">
        <f ca="1">VLOOKUP($C327,OFFSET(ResultsInput!$B$2,($B327-1)*gamesPerRound,0,gamesPerRound,6),6,FALSE)</f>
        <v>#VALUE!</v>
      </c>
      <c r="H327" s="59" t="str">
        <f t="shared" ca="1" si="17"/>
        <v/>
      </c>
    </row>
    <row r="328" spans="1:8" x14ac:dyDescent="0.3">
      <c r="A328" s="51">
        <f t="shared" si="18"/>
        <v>326</v>
      </c>
      <c r="B328" s="29" t="str">
        <f t="shared" si="15"/>
        <v/>
      </c>
      <c r="C328" s="29">
        <f t="shared" si="16"/>
        <v>3</v>
      </c>
      <c r="D328" s="28" t="str">
        <f ca="1">IF($B328&gt;rounds,"",OFFSET(AllPairings!D$1,startRow-1+$A328,0))</f>
        <v/>
      </c>
      <c r="E328" s="28" t="str">
        <f ca="1">IF($B328&gt;rounds,"",OFFSET(AllPairings!E$1,startRow-1+$A328,0))</f>
        <v/>
      </c>
      <c r="F328" s="52" t="e">
        <f ca="1">VLOOKUP($C328,OFFSET(ResultsInput!$B$2,($B328-1)*gamesPerRound,0,gamesPerRound,6),5,FALSE)</f>
        <v>#VALUE!</v>
      </c>
      <c r="G328" s="52" t="e">
        <f ca="1">VLOOKUP($C328,OFFSET(ResultsInput!$B$2,($B328-1)*gamesPerRound,0,gamesPerRound,6),6,FALSE)</f>
        <v>#VALUE!</v>
      </c>
      <c r="H328" s="59" t="str">
        <f t="shared" ca="1" si="17"/>
        <v/>
      </c>
    </row>
    <row r="329" spans="1:8" x14ac:dyDescent="0.3">
      <c r="A329" s="51">
        <f t="shared" si="18"/>
        <v>327</v>
      </c>
      <c r="B329" s="29" t="str">
        <f t="shared" si="15"/>
        <v/>
      </c>
      <c r="C329" s="29">
        <f t="shared" si="16"/>
        <v>4</v>
      </c>
      <c r="D329" s="28" t="str">
        <f ca="1">IF($B329&gt;rounds,"",OFFSET(AllPairings!D$1,startRow-1+$A329,0))</f>
        <v/>
      </c>
      <c r="E329" s="28" t="str">
        <f ca="1">IF($B329&gt;rounds,"",OFFSET(AllPairings!E$1,startRow-1+$A329,0))</f>
        <v/>
      </c>
      <c r="F329" s="52" t="e">
        <f ca="1">VLOOKUP($C329,OFFSET(ResultsInput!$B$2,($B329-1)*gamesPerRound,0,gamesPerRound,6),5,FALSE)</f>
        <v>#VALUE!</v>
      </c>
      <c r="G329" s="52" t="e">
        <f ca="1">VLOOKUP($C329,OFFSET(ResultsInput!$B$2,($B329-1)*gamesPerRound,0,gamesPerRound,6),6,FALSE)</f>
        <v>#VALUE!</v>
      </c>
      <c r="H329" s="59" t="str">
        <f t="shared" ca="1" si="17"/>
        <v/>
      </c>
    </row>
    <row r="330" spans="1:8" x14ac:dyDescent="0.3">
      <c r="A330" s="51">
        <f t="shared" si="18"/>
        <v>328</v>
      </c>
      <c r="B330" s="29" t="str">
        <f t="shared" si="15"/>
        <v/>
      </c>
      <c r="C330" s="29">
        <f t="shared" si="16"/>
        <v>5</v>
      </c>
      <c r="D330" s="28" t="str">
        <f ca="1">IF($B330&gt;rounds,"",OFFSET(AllPairings!D$1,startRow-1+$A330,0))</f>
        <v/>
      </c>
      <c r="E330" s="28" t="str">
        <f ca="1">IF($B330&gt;rounds,"",OFFSET(AllPairings!E$1,startRow-1+$A330,0))</f>
        <v/>
      </c>
      <c r="F330" s="52" t="e">
        <f ca="1">VLOOKUP($C330,OFFSET(ResultsInput!$B$2,($B330-1)*gamesPerRound,0,gamesPerRound,6),5,FALSE)</f>
        <v>#VALUE!</v>
      </c>
      <c r="G330" s="52" t="e">
        <f ca="1">VLOOKUP($C330,OFFSET(ResultsInput!$B$2,($B330-1)*gamesPerRound,0,gamesPerRound,6),6,FALSE)</f>
        <v>#VALUE!</v>
      </c>
      <c r="H330" s="59" t="str">
        <f t="shared" ca="1" si="17"/>
        <v/>
      </c>
    </row>
    <row r="331" spans="1:8" x14ac:dyDescent="0.3">
      <c r="A331" s="51">
        <f t="shared" si="18"/>
        <v>329</v>
      </c>
      <c r="B331" s="29" t="str">
        <f t="shared" si="15"/>
        <v/>
      </c>
      <c r="C331" s="29">
        <f t="shared" si="16"/>
        <v>6</v>
      </c>
      <c r="D331" s="28" t="str">
        <f ca="1">IF($B331&gt;rounds,"",OFFSET(AllPairings!D$1,startRow-1+$A331,0))</f>
        <v/>
      </c>
      <c r="E331" s="28" t="str">
        <f ca="1">IF($B331&gt;rounds,"",OFFSET(AllPairings!E$1,startRow-1+$A331,0))</f>
        <v/>
      </c>
      <c r="F331" s="52" t="e">
        <f ca="1">VLOOKUP($C331,OFFSET(ResultsInput!$B$2,($B331-1)*gamesPerRound,0,gamesPerRound,6),5,FALSE)</f>
        <v>#VALUE!</v>
      </c>
      <c r="G331" s="52" t="e">
        <f ca="1">VLOOKUP($C331,OFFSET(ResultsInput!$B$2,($B331-1)*gamesPerRound,0,gamesPerRound,6),6,FALSE)</f>
        <v>#VALUE!</v>
      </c>
      <c r="H331" s="59" t="str">
        <f t="shared" ca="1" si="17"/>
        <v/>
      </c>
    </row>
    <row r="332" spans="1:8" x14ac:dyDescent="0.3">
      <c r="A332" s="51">
        <f t="shared" si="18"/>
        <v>330</v>
      </c>
      <c r="B332" s="29" t="str">
        <f t="shared" si="15"/>
        <v/>
      </c>
      <c r="C332" s="29">
        <f t="shared" si="16"/>
        <v>7</v>
      </c>
      <c r="D332" s="28" t="str">
        <f ca="1">IF($B332&gt;rounds,"",OFFSET(AllPairings!D$1,startRow-1+$A332,0))</f>
        <v/>
      </c>
      <c r="E332" s="28" t="str">
        <f ca="1">IF($B332&gt;rounds,"",OFFSET(AllPairings!E$1,startRow-1+$A332,0))</f>
        <v/>
      </c>
      <c r="F332" s="52" t="e">
        <f ca="1">VLOOKUP($C332,OFFSET(ResultsInput!$B$2,($B332-1)*gamesPerRound,0,gamesPerRound,6),5,FALSE)</f>
        <v>#VALUE!</v>
      </c>
      <c r="G332" s="52" t="e">
        <f ca="1">VLOOKUP($C332,OFFSET(ResultsInput!$B$2,($B332-1)*gamesPerRound,0,gamesPerRound,6),6,FALSE)</f>
        <v>#VALUE!</v>
      </c>
      <c r="H332" s="59" t="str">
        <f t="shared" ca="1" si="17"/>
        <v/>
      </c>
    </row>
    <row r="333" spans="1:8" x14ac:dyDescent="0.3">
      <c r="A333" s="51">
        <f t="shared" si="18"/>
        <v>331</v>
      </c>
      <c r="B333" s="29" t="str">
        <f t="shared" si="15"/>
        <v/>
      </c>
      <c r="C333" s="29">
        <f t="shared" si="16"/>
        <v>8</v>
      </c>
      <c r="D333" s="28" t="str">
        <f ca="1">IF($B333&gt;rounds,"",OFFSET(AllPairings!D$1,startRow-1+$A333,0))</f>
        <v/>
      </c>
      <c r="E333" s="28" t="str">
        <f ca="1">IF($B333&gt;rounds,"",OFFSET(AllPairings!E$1,startRow-1+$A333,0))</f>
        <v/>
      </c>
      <c r="F333" s="52" t="e">
        <f ca="1">VLOOKUP($C333,OFFSET(ResultsInput!$B$2,($B333-1)*gamesPerRound,0,gamesPerRound,6),5,FALSE)</f>
        <v>#VALUE!</v>
      </c>
      <c r="G333" s="52" t="e">
        <f ca="1">VLOOKUP($C333,OFFSET(ResultsInput!$B$2,($B333-1)*gamesPerRound,0,gamesPerRound,6),6,FALSE)</f>
        <v>#VALUE!</v>
      </c>
      <c r="H333" s="59" t="str">
        <f t="shared" ca="1" si="17"/>
        <v/>
      </c>
    </row>
    <row r="334" spans="1:8" x14ac:dyDescent="0.3">
      <c r="A334" s="51">
        <f t="shared" si="18"/>
        <v>332</v>
      </c>
      <c r="B334" s="29" t="str">
        <f t="shared" si="15"/>
        <v/>
      </c>
      <c r="C334" s="29">
        <f t="shared" si="16"/>
        <v>9</v>
      </c>
      <c r="D334" s="28" t="str">
        <f ca="1">IF($B334&gt;rounds,"",OFFSET(AllPairings!D$1,startRow-1+$A334,0))</f>
        <v/>
      </c>
      <c r="E334" s="28" t="str">
        <f ca="1">IF($B334&gt;rounds,"",OFFSET(AllPairings!E$1,startRow-1+$A334,0))</f>
        <v/>
      </c>
      <c r="F334" s="52" t="e">
        <f ca="1">VLOOKUP($C334,OFFSET(ResultsInput!$B$2,($B334-1)*gamesPerRound,0,gamesPerRound,6),5,FALSE)</f>
        <v>#VALUE!</v>
      </c>
      <c r="G334" s="52" t="e">
        <f ca="1">VLOOKUP($C334,OFFSET(ResultsInput!$B$2,($B334-1)*gamesPerRound,0,gamesPerRound,6),6,FALSE)</f>
        <v>#VALUE!</v>
      </c>
      <c r="H334" s="59" t="str">
        <f t="shared" ca="1" si="17"/>
        <v/>
      </c>
    </row>
    <row r="335" spans="1:8" x14ac:dyDescent="0.3">
      <c r="A335" s="51">
        <f t="shared" si="18"/>
        <v>333</v>
      </c>
      <c r="B335" s="29" t="str">
        <f t="shared" si="15"/>
        <v/>
      </c>
      <c r="C335" s="29">
        <f t="shared" si="16"/>
        <v>10</v>
      </c>
      <c r="D335" s="28" t="str">
        <f ca="1">IF($B335&gt;rounds,"",OFFSET(AllPairings!D$1,startRow-1+$A335,0))</f>
        <v/>
      </c>
      <c r="E335" s="28" t="str">
        <f ca="1">IF($B335&gt;rounds,"",OFFSET(AllPairings!E$1,startRow-1+$A335,0))</f>
        <v/>
      </c>
      <c r="F335" s="52" t="e">
        <f ca="1">VLOOKUP($C335,OFFSET(ResultsInput!$B$2,($B335-1)*gamesPerRound,0,gamesPerRound,6),5,FALSE)</f>
        <v>#VALUE!</v>
      </c>
      <c r="G335" s="52" t="e">
        <f ca="1">VLOOKUP($C335,OFFSET(ResultsInput!$B$2,($B335-1)*gamesPerRound,0,gamesPerRound,6),6,FALSE)</f>
        <v>#VALUE!</v>
      </c>
      <c r="H335" s="59" t="str">
        <f t="shared" ca="1" si="17"/>
        <v/>
      </c>
    </row>
    <row r="336" spans="1:8" x14ac:dyDescent="0.3">
      <c r="A336" s="51">
        <f t="shared" si="18"/>
        <v>334</v>
      </c>
      <c r="B336" s="29" t="str">
        <f t="shared" si="15"/>
        <v/>
      </c>
      <c r="C336" s="29">
        <f t="shared" si="16"/>
        <v>11</v>
      </c>
      <c r="D336" s="28" t="str">
        <f ca="1">IF($B336&gt;rounds,"",OFFSET(AllPairings!D$1,startRow-1+$A336,0))</f>
        <v/>
      </c>
      <c r="E336" s="28" t="str">
        <f ca="1">IF($B336&gt;rounds,"",OFFSET(AllPairings!E$1,startRow-1+$A336,0))</f>
        <v/>
      </c>
      <c r="F336" s="52" t="e">
        <f ca="1">VLOOKUP($C336,OFFSET(ResultsInput!$B$2,($B336-1)*gamesPerRound,0,gamesPerRound,6),5,FALSE)</f>
        <v>#VALUE!</v>
      </c>
      <c r="G336" s="52" t="e">
        <f ca="1">VLOOKUP($C336,OFFSET(ResultsInput!$B$2,($B336-1)*gamesPerRound,0,gamesPerRound,6),6,FALSE)</f>
        <v>#VALUE!</v>
      </c>
      <c r="H336" s="59" t="str">
        <f t="shared" ca="1" si="17"/>
        <v/>
      </c>
    </row>
    <row r="337" spans="1:8" x14ac:dyDescent="0.3">
      <c r="A337" s="51">
        <f t="shared" si="18"/>
        <v>335</v>
      </c>
      <c r="B337" s="29" t="str">
        <f t="shared" si="15"/>
        <v/>
      </c>
      <c r="C337" s="29">
        <f t="shared" si="16"/>
        <v>12</v>
      </c>
      <c r="D337" s="28" t="str">
        <f ca="1">IF($B337&gt;rounds,"",OFFSET(AllPairings!D$1,startRow-1+$A337,0))</f>
        <v/>
      </c>
      <c r="E337" s="28" t="str">
        <f ca="1">IF($B337&gt;rounds,"",OFFSET(AllPairings!E$1,startRow-1+$A337,0))</f>
        <v/>
      </c>
      <c r="F337" s="52" t="e">
        <f ca="1">VLOOKUP($C337,OFFSET(ResultsInput!$B$2,($B337-1)*gamesPerRound,0,gamesPerRound,6),5,FALSE)</f>
        <v>#VALUE!</v>
      </c>
      <c r="G337" s="52" t="e">
        <f ca="1">VLOOKUP($C337,OFFSET(ResultsInput!$B$2,($B337-1)*gamesPerRound,0,gamesPerRound,6),6,FALSE)</f>
        <v>#VALUE!</v>
      </c>
      <c r="H337" s="59" t="str">
        <f t="shared" ca="1" si="17"/>
        <v/>
      </c>
    </row>
    <row r="338" spans="1:8" x14ac:dyDescent="0.3">
      <c r="A338" s="51">
        <f t="shared" si="18"/>
        <v>336</v>
      </c>
      <c r="B338" s="29" t="str">
        <f t="shared" si="15"/>
        <v/>
      </c>
      <c r="C338" s="29">
        <f t="shared" si="16"/>
        <v>13</v>
      </c>
      <c r="D338" s="28" t="str">
        <f ca="1">IF($B338&gt;rounds,"",OFFSET(AllPairings!D$1,startRow-1+$A338,0))</f>
        <v/>
      </c>
      <c r="E338" s="28" t="str">
        <f ca="1">IF($B338&gt;rounds,"",OFFSET(AllPairings!E$1,startRow-1+$A338,0))</f>
        <v/>
      </c>
      <c r="F338" s="52" t="e">
        <f ca="1">VLOOKUP($C338,OFFSET(ResultsInput!$B$2,($B338-1)*gamesPerRound,0,gamesPerRound,6),5,FALSE)</f>
        <v>#VALUE!</v>
      </c>
      <c r="G338" s="52" t="e">
        <f ca="1">VLOOKUP($C338,OFFSET(ResultsInput!$B$2,($B338-1)*gamesPerRound,0,gamesPerRound,6),6,FALSE)</f>
        <v>#VALUE!</v>
      </c>
      <c r="H338" s="59" t="str">
        <f t="shared" ca="1" si="17"/>
        <v/>
      </c>
    </row>
    <row r="339" spans="1:8" x14ac:dyDescent="0.3">
      <c r="A339" s="51">
        <f t="shared" si="18"/>
        <v>337</v>
      </c>
      <c r="B339" s="29" t="str">
        <f t="shared" si="15"/>
        <v/>
      </c>
      <c r="C339" s="29">
        <f t="shared" si="16"/>
        <v>14</v>
      </c>
      <c r="D339" s="28" t="str">
        <f ca="1">IF($B339&gt;rounds,"",OFFSET(AllPairings!D$1,startRow-1+$A339,0))</f>
        <v/>
      </c>
      <c r="E339" s="28" t="str">
        <f ca="1">IF($B339&gt;rounds,"",OFFSET(AllPairings!E$1,startRow-1+$A339,0))</f>
        <v/>
      </c>
      <c r="F339" s="52" t="e">
        <f ca="1">VLOOKUP($C339,OFFSET(ResultsInput!$B$2,($B339-1)*gamesPerRound,0,gamesPerRound,6),5,FALSE)</f>
        <v>#VALUE!</v>
      </c>
      <c r="G339" s="52" t="e">
        <f ca="1">VLOOKUP($C339,OFFSET(ResultsInput!$B$2,($B339-1)*gamesPerRound,0,gamesPerRound,6),6,FALSE)</f>
        <v>#VALUE!</v>
      </c>
      <c r="H339" s="59" t="str">
        <f t="shared" ca="1" si="17"/>
        <v/>
      </c>
    </row>
    <row r="340" spans="1:8" x14ac:dyDescent="0.3">
      <c r="A340" s="51">
        <f t="shared" si="18"/>
        <v>338</v>
      </c>
      <c r="B340" s="29" t="str">
        <f t="shared" si="15"/>
        <v/>
      </c>
      <c r="C340" s="29">
        <f t="shared" si="16"/>
        <v>15</v>
      </c>
      <c r="D340" s="28" t="str">
        <f ca="1">IF($B340&gt;rounds,"",OFFSET(AllPairings!D$1,startRow-1+$A340,0))</f>
        <v/>
      </c>
      <c r="E340" s="28" t="str">
        <f ca="1">IF($B340&gt;rounds,"",OFFSET(AllPairings!E$1,startRow-1+$A340,0))</f>
        <v/>
      </c>
      <c r="F340" s="52" t="e">
        <f ca="1">VLOOKUP($C340,OFFSET(ResultsInput!$B$2,($B340-1)*gamesPerRound,0,gamesPerRound,6),5,FALSE)</f>
        <v>#VALUE!</v>
      </c>
      <c r="G340" s="52" t="e">
        <f ca="1">VLOOKUP($C340,OFFSET(ResultsInput!$B$2,($B340-1)*gamesPerRound,0,gamesPerRound,6),6,FALSE)</f>
        <v>#VALUE!</v>
      </c>
      <c r="H340" s="59" t="str">
        <f t="shared" ca="1" si="17"/>
        <v/>
      </c>
    </row>
    <row r="341" spans="1:8" x14ac:dyDescent="0.3">
      <c r="A341" s="51">
        <f t="shared" si="18"/>
        <v>339</v>
      </c>
      <c r="B341" s="29" t="str">
        <f t="shared" si="15"/>
        <v/>
      </c>
      <c r="C341" s="29">
        <f t="shared" si="16"/>
        <v>16</v>
      </c>
      <c r="D341" s="28" t="str">
        <f ca="1">IF($B341&gt;rounds,"",OFFSET(AllPairings!D$1,startRow-1+$A341,0))</f>
        <v/>
      </c>
      <c r="E341" s="28" t="str">
        <f ca="1">IF($B341&gt;rounds,"",OFFSET(AllPairings!E$1,startRow-1+$A341,0))</f>
        <v/>
      </c>
      <c r="F341" s="52" t="e">
        <f ca="1">VLOOKUP($C341,OFFSET(ResultsInput!$B$2,($B341-1)*gamesPerRound,0,gamesPerRound,6),5,FALSE)</f>
        <v>#VALUE!</v>
      </c>
      <c r="G341" s="52" t="e">
        <f ca="1">VLOOKUP($C341,OFFSET(ResultsInput!$B$2,($B341-1)*gamesPerRound,0,gamesPerRound,6),6,FALSE)</f>
        <v>#VALUE!</v>
      </c>
      <c r="H341" s="59" t="str">
        <f t="shared" ca="1" si="17"/>
        <v/>
      </c>
    </row>
    <row r="342" spans="1:8" x14ac:dyDescent="0.3">
      <c r="A342" s="51">
        <f t="shared" si="18"/>
        <v>340</v>
      </c>
      <c r="B342" s="29" t="str">
        <f t="shared" si="15"/>
        <v/>
      </c>
      <c r="C342" s="29">
        <f t="shared" si="16"/>
        <v>17</v>
      </c>
      <c r="D342" s="28" t="str">
        <f ca="1">IF($B342&gt;rounds,"",OFFSET(AllPairings!D$1,startRow-1+$A342,0))</f>
        <v/>
      </c>
      <c r="E342" s="28" t="str">
        <f ca="1">IF($B342&gt;rounds,"",OFFSET(AllPairings!E$1,startRow-1+$A342,0))</f>
        <v/>
      </c>
      <c r="F342" s="52" t="e">
        <f ca="1">VLOOKUP($C342,OFFSET(ResultsInput!$B$2,($B342-1)*gamesPerRound,0,gamesPerRound,6),5,FALSE)</f>
        <v>#VALUE!</v>
      </c>
      <c r="G342" s="52" t="e">
        <f ca="1">VLOOKUP($C342,OFFSET(ResultsInput!$B$2,($B342-1)*gamesPerRound,0,gamesPerRound,6),6,FALSE)</f>
        <v>#VALUE!</v>
      </c>
      <c r="H342" s="59" t="str">
        <f t="shared" ca="1" si="17"/>
        <v/>
      </c>
    </row>
    <row r="343" spans="1:8" x14ac:dyDescent="0.3">
      <c r="A343" s="51">
        <f t="shared" si="18"/>
        <v>341</v>
      </c>
      <c r="B343" s="29" t="str">
        <f t="shared" si="15"/>
        <v/>
      </c>
      <c r="C343" s="29">
        <f t="shared" si="16"/>
        <v>18</v>
      </c>
      <c r="D343" s="28" t="str">
        <f ca="1">IF($B343&gt;rounds,"",OFFSET(AllPairings!D$1,startRow-1+$A343,0))</f>
        <v/>
      </c>
      <c r="E343" s="28" t="str">
        <f ca="1">IF($B343&gt;rounds,"",OFFSET(AllPairings!E$1,startRow-1+$A343,0))</f>
        <v/>
      </c>
      <c r="F343" s="52" t="e">
        <f ca="1">VLOOKUP($C343,OFFSET(ResultsInput!$B$2,($B343-1)*gamesPerRound,0,gamesPerRound,6),5,FALSE)</f>
        <v>#VALUE!</v>
      </c>
      <c r="G343" s="52" t="e">
        <f ca="1">VLOOKUP($C343,OFFSET(ResultsInput!$B$2,($B343-1)*gamesPerRound,0,gamesPerRound,6),6,FALSE)</f>
        <v>#VALUE!</v>
      </c>
      <c r="H343" s="59" t="str">
        <f t="shared" ca="1" si="17"/>
        <v/>
      </c>
    </row>
    <row r="344" spans="1:8" x14ac:dyDescent="0.3">
      <c r="A344" s="51">
        <f t="shared" si="18"/>
        <v>342</v>
      </c>
      <c r="B344" s="29" t="str">
        <f t="shared" si="15"/>
        <v/>
      </c>
      <c r="C344" s="29">
        <f t="shared" si="16"/>
        <v>1</v>
      </c>
      <c r="D344" s="28" t="str">
        <f ca="1">IF($B344&gt;rounds,"",OFFSET(AllPairings!D$1,startRow-1+$A344,0))</f>
        <v/>
      </c>
      <c r="E344" s="28" t="str">
        <f ca="1">IF($B344&gt;rounds,"",OFFSET(AllPairings!E$1,startRow-1+$A344,0))</f>
        <v/>
      </c>
      <c r="F344" s="52" t="e">
        <f ca="1">VLOOKUP($C344,OFFSET(ResultsInput!$B$2,($B344-1)*gamesPerRound,0,gamesPerRound,6),5,FALSE)</f>
        <v>#VALUE!</v>
      </c>
      <c r="G344" s="52" t="e">
        <f ca="1">VLOOKUP($C344,OFFSET(ResultsInput!$B$2,($B344-1)*gamesPerRound,0,gamesPerRound,6),6,FALSE)</f>
        <v>#VALUE!</v>
      </c>
      <c r="H344" s="59" t="str">
        <f t="shared" ca="1" si="17"/>
        <v/>
      </c>
    </row>
    <row r="345" spans="1:8" x14ac:dyDescent="0.3">
      <c r="A345" s="51">
        <f t="shared" si="18"/>
        <v>343</v>
      </c>
      <c r="B345" s="29" t="str">
        <f t="shared" si="15"/>
        <v/>
      </c>
      <c r="C345" s="29">
        <f t="shared" si="16"/>
        <v>2</v>
      </c>
      <c r="D345" s="28" t="str">
        <f ca="1">IF($B345&gt;rounds,"",OFFSET(AllPairings!D$1,startRow-1+$A345,0))</f>
        <v/>
      </c>
      <c r="E345" s="28" t="str">
        <f ca="1">IF($B345&gt;rounds,"",OFFSET(AllPairings!E$1,startRow-1+$A345,0))</f>
        <v/>
      </c>
      <c r="F345" s="52" t="e">
        <f ca="1">VLOOKUP($C345,OFFSET(ResultsInput!$B$2,($B345-1)*gamesPerRound,0,gamesPerRound,6),5,FALSE)</f>
        <v>#VALUE!</v>
      </c>
      <c r="G345" s="52" t="e">
        <f ca="1">VLOOKUP($C345,OFFSET(ResultsInput!$B$2,($B345-1)*gamesPerRound,0,gamesPerRound,6),6,FALSE)</f>
        <v>#VALUE!</v>
      </c>
      <c r="H345" s="59" t="str">
        <f t="shared" ca="1" si="17"/>
        <v/>
      </c>
    </row>
    <row r="346" spans="1:8" x14ac:dyDescent="0.3">
      <c r="A346" s="51">
        <f t="shared" si="18"/>
        <v>344</v>
      </c>
      <c r="B346" s="29" t="str">
        <f t="shared" si="15"/>
        <v/>
      </c>
      <c r="C346" s="29">
        <f t="shared" si="16"/>
        <v>3</v>
      </c>
      <c r="D346" s="28" t="str">
        <f ca="1">IF($B346&gt;rounds,"",OFFSET(AllPairings!D$1,startRow-1+$A346,0))</f>
        <v/>
      </c>
      <c r="E346" s="28" t="str">
        <f ca="1">IF($B346&gt;rounds,"",OFFSET(AllPairings!E$1,startRow-1+$A346,0))</f>
        <v/>
      </c>
      <c r="F346" s="52" t="e">
        <f ca="1">VLOOKUP($C346,OFFSET(ResultsInput!$B$2,($B346-1)*gamesPerRound,0,gamesPerRound,6),5,FALSE)</f>
        <v>#VALUE!</v>
      </c>
      <c r="G346" s="52" t="e">
        <f ca="1">VLOOKUP($C346,OFFSET(ResultsInput!$B$2,($B346-1)*gamesPerRound,0,gamesPerRound,6),6,FALSE)</f>
        <v>#VALUE!</v>
      </c>
      <c r="H346" s="59" t="str">
        <f t="shared" ca="1" si="17"/>
        <v/>
      </c>
    </row>
    <row r="347" spans="1:8" x14ac:dyDescent="0.3">
      <c r="A347" s="51">
        <f t="shared" si="18"/>
        <v>345</v>
      </c>
      <c r="B347" s="29" t="str">
        <f t="shared" si="15"/>
        <v/>
      </c>
      <c r="C347" s="29">
        <f t="shared" si="16"/>
        <v>4</v>
      </c>
      <c r="D347" s="28" t="str">
        <f ca="1">IF($B347&gt;rounds,"",OFFSET(AllPairings!D$1,startRow-1+$A347,0))</f>
        <v/>
      </c>
      <c r="E347" s="28" t="str">
        <f ca="1">IF($B347&gt;rounds,"",OFFSET(AllPairings!E$1,startRow-1+$A347,0))</f>
        <v/>
      </c>
      <c r="F347" s="52" t="e">
        <f ca="1">VLOOKUP($C347,OFFSET(ResultsInput!$B$2,($B347-1)*gamesPerRound,0,gamesPerRound,6),5,FALSE)</f>
        <v>#VALUE!</v>
      </c>
      <c r="G347" s="52" t="e">
        <f ca="1">VLOOKUP($C347,OFFSET(ResultsInput!$B$2,($B347-1)*gamesPerRound,0,gamesPerRound,6),6,FALSE)</f>
        <v>#VALUE!</v>
      </c>
      <c r="H347" s="59" t="str">
        <f t="shared" ca="1" si="17"/>
        <v/>
      </c>
    </row>
    <row r="348" spans="1:8" x14ac:dyDescent="0.3">
      <c r="A348" s="51">
        <f t="shared" si="18"/>
        <v>346</v>
      </c>
      <c r="B348" s="29" t="str">
        <f t="shared" si="15"/>
        <v/>
      </c>
      <c r="C348" s="29">
        <f t="shared" si="16"/>
        <v>5</v>
      </c>
      <c r="D348" s="28" t="str">
        <f ca="1">IF($B348&gt;rounds,"",OFFSET(AllPairings!D$1,startRow-1+$A348,0))</f>
        <v/>
      </c>
      <c r="E348" s="28" t="str">
        <f ca="1">IF($B348&gt;rounds,"",OFFSET(AllPairings!E$1,startRow-1+$A348,0))</f>
        <v/>
      </c>
      <c r="F348" s="52" t="e">
        <f ca="1">VLOOKUP($C348,OFFSET(ResultsInput!$B$2,($B348-1)*gamesPerRound,0,gamesPerRound,6),5,FALSE)</f>
        <v>#VALUE!</v>
      </c>
      <c r="G348" s="52" t="e">
        <f ca="1">VLOOKUP($C348,OFFSET(ResultsInput!$B$2,($B348-1)*gamesPerRound,0,gamesPerRound,6),6,FALSE)</f>
        <v>#VALUE!</v>
      </c>
      <c r="H348" s="59" t="str">
        <f t="shared" ca="1" si="17"/>
        <v/>
      </c>
    </row>
    <row r="349" spans="1:8" x14ac:dyDescent="0.3">
      <c r="A349" s="51">
        <f t="shared" si="18"/>
        <v>347</v>
      </c>
      <c r="B349" s="29" t="str">
        <f t="shared" si="15"/>
        <v/>
      </c>
      <c r="C349" s="29">
        <f t="shared" si="16"/>
        <v>6</v>
      </c>
      <c r="D349" s="28" t="str">
        <f ca="1">IF($B349&gt;rounds,"",OFFSET(AllPairings!D$1,startRow-1+$A349,0))</f>
        <v/>
      </c>
      <c r="E349" s="28" t="str">
        <f ca="1">IF($B349&gt;rounds,"",OFFSET(AllPairings!E$1,startRow-1+$A349,0))</f>
        <v/>
      </c>
      <c r="F349" s="52" t="e">
        <f ca="1">VLOOKUP($C349,OFFSET(ResultsInput!$B$2,($B349-1)*gamesPerRound,0,gamesPerRound,6),5,FALSE)</f>
        <v>#VALUE!</v>
      </c>
      <c r="G349" s="52" t="e">
        <f ca="1">VLOOKUP($C349,OFFSET(ResultsInput!$B$2,($B349-1)*gamesPerRound,0,gamesPerRound,6),6,FALSE)</f>
        <v>#VALUE!</v>
      </c>
      <c r="H349" s="59" t="str">
        <f t="shared" ca="1" si="17"/>
        <v/>
      </c>
    </row>
    <row r="350" spans="1:8" x14ac:dyDescent="0.3">
      <c r="A350" s="51">
        <f t="shared" si="18"/>
        <v>348</v>
      </c>
      <c r="B350" s="29" t="str">
        <f t="shared" si="15"/>
        <v/>
      </c>
      <c r="C350" s="29">
        <f t="shared" si="16"/>
        <v>7</v>
      </c>
      <c r="D350" s="28" t="str">
        <f ca="1">IF($B350&gt;rounds,"",OFFSET(AllPairings!D$1,startRow-1+$A350,0))</f>
        <v/>
      </c>
      <c r="E350" s="28" t="str">
        <f ca="1">IF($B350&gt;rounds,"",OFFSET(AllPairings!E$1,startRow-1+$A350,0))</f>
        <v/>
      </c>
      <c r="F350" s="52" t="e">
        <f ca="1">VLOOKUP($C350,OFFSET(ResultsInput!$B$2,($B350-1)*gamesPerRound,0,gamesPerRound,6),5,FALSE)</f>
        <v>#VALUE!</v>
      </c>
      <c r="G350" s="52" t="e">
        <f ca="1">VLOOKUP($C350,OFFSET(ResultsInput!$B$2,($B350-1)*gamesPerRound,0,gamesPerRound,6),6,FALSE)</f>
        <v>#VALUE!</v>
      </c>
      <c r="H350" s="59" t="str">
        <f t="shared" ca="1" si="17"/>
        <v/>
      </c>
    </row>
    <row r="351" spans="1:8" x14ac:dyDescent="0.3">
      <c r="A351" s="51">
        <f t="shared" si="18"/>
        <v>349</v>
      </c>
      <c r="B351" s="29" t="str">
        <f t="shared" si="15"/>
        <v/>
      </c>
      <c r="C351" s="29">
        <f t="shared" si="16"/>
        <v>8</v>
      </c>
      <c r="D351" s="28" t="str">
        <f ca="1">IF($B351&gt;rounds,"",OFFSET(AllPairings!D$1,startRow-1+$A351,0))</f>
        <v/>
      </c>
      <c r="E351" s="28" t="str">
        <f ca="1">IF($B351&gt;rounds,"",OFFSET(AllPairings!E$1,startRow-1+$A351,0))</f>
        <v/>
      </c>
      <c r="F351" s="52" t="e">
        <f ca="1">VLOOKUP($C351,OFFSET(ResultsInput!$B$2,($B351-1)*gamesPerRound,0,gamesPerRound,6),5,FALSE)</f>
        <v>#VALUE!</v>
      </c>
      <c r="G351" s="52" t="e">
        <f ca="1">VLOOKUP($C351,OFFSET(ResultsInput!$B$2,($B351-1)*gamesPerRound,0,gamesPerRound,6),6,FALSE)</f>
        <v>#VALUE!</v>
      </c>
      <c r="H351" s="59" t="str">
        <f t="shared" ca="1" si="17"/>
        <v/>
      </c>
    </row>
    <row r="352" spans="1:8" x14ac:dyDescent="0.3">
      <c r="A352" s="51">
        <f t="shared" si="18"/>
        <v>350</v>
      </c>
      <c r="B352" s="29" t="str">
        <f t="shared" si="15"/>
        <v/>
      </c>
      <c r="C352" s="29">
        <f t="shared" si="16"/>
        <v>9</v>
      </c>
      <c r="D352" s="28" t="str">
        <f ca="1">IF($B352&gt;rounds,"",OFFSET(AllPairings!D$1,startRow-1+$A352,0))</f>
        <v/>
      </c>
      <c r="E352" s="28" t="str">
        <f ca="1">IF($B352&gt;rounds,"",OFFSET(AllPairings!E$1,startRow-1+$A352,0))</f>
        <v/>
      </c>
      <c r="F352" s="52" t="e">
        <f ca="1">VLOOKUP($C352,OFFSET(ResultsInput!$B$2,($B352-1)*gamesPerRound,0,gamesPerRound,6),5,FALSE)</f>
        <v>#VALUE!</v>
      </c>
      <c r="G352" s="52" t="e">
        <f ca="1">VLOOKUP($C352,OFFSET(ResultsInput!$B$2,($B352-1)*gamesPerRound,0,gamesPerRound,6),6,FALSE)</f>
        <v>#VALUE!</v>
      </c>
      <c r="H352" s="59" t="str">
        <f t="shared" ca="1" si="17"/>
        <v/>
      </c>
    </row>
    <row r="353" spans="1:8" x14ac:dyDescent="0.3">
      <c r="A353" s="51">
        <f t="shared" si="18"/>
        <v>351</v>
      </c>
      <c r="B353" s="29" t="str">
        <f t="shared" si="15"/>
        <v/>
      </c>
      <c r="C353" s="29">
        <f t="shared" si="16"/>
        <v>10</v>
      </c>
      <c r="D353" s="28" t="str">
        <f ca="1">IF($B353&gt;rounds,"",OFFSET(AllPairings!D$1,startRow-1+$A353,0))</f>
        <v/>
      </c>
      <c r="E353" s="28" t="str">
        <f ca="1">IF($B353&gt;rounds,"",OFFSET(AllPairings!E$1,startRow-1+$A353,0))</f>
        <v/>
      </c>
      <c r="F353" s="52" t="e">
        <f ca="1">VLOOKUP($C353,OFFSET(ResultsInput!$B$2,($B353-1)*gamesPerRound,0,gamesPerRound,6),5,FALSE)</f>
        <v>#VALUE!</v>
      </c>
      <c r="G353" s="52" t="e">
        <f ca="1">VLOOKUP($C353,OFFSET(ResultsInput!$B$2,($B353-1)*gamesPerRound,0,gamesPerRound,6),6,FALSE)</f>
        <v>#VALUE!</v>
      </c>
      <c r="H353" s="59" t="str">
        <f t="shared" ca="1" si="17"/>
        <v/>
      </c>
    </row>
    <row r="354" spans="1:8" x14ac:dyDescent="0.3">
      <c r="A354" s="51">
        <f t="shared" si="18"/>
        <v>352</v>
      </c>
      <c r="B354" s="29" t="str">
        <f t="shared" si="15"/>
        <v/>
      </c>
      <c r="C354" s="29">
        <f t="shared" si="16"/>
        <v>11</v>
      </c>
      <c r="D354" s="28" t="str">
        <f ca="1">IF($B354&gt;rounds,"",OFFSET(AllPairings!D$1,startRow-1+$A354,0))</f>
        <v/>
      </c>
      <c r="E354" s="28" t="str">
        <f ca="1">IF($B354&gt;rounds,"",OFFSET(AllPairings!E$1,startRow-1+$A354,0))</f>
        <v/>
      </c>
      <c r="F354" s="52" t="e">
        <f ca="1">VLOOKUP($C354,OFFSET(ResultsInput!$B$2,($B354-1)*gamesPerRound,0,gamesPerRound,6),5,FALSE)</f>
        <v>#VALUE!</v>
      </c>
      <c r="G354" s="52" t="e">
        <f ca="1">VLOOKUP($C354,OFFSET(ResultsInput!$B$2,($B354-1)*gamesPerRound,0,gamesPerRound,6),6,FALSE)</f>
        <v>#VALUE!</v>
      </c>
      <c r="H354" s="59" t="str">
        <f t="shared" ca="1" si="17"/>
        <v/>
      </c>
    </row>
    <row r="355" spans="1:8" x14ac:dyDescent="0.3">
      <c r="A355" s="51">
        <f t="shared" si="18"/>
        <v>353</v>
      </c>
      <c r="B355" s="29" t="str">
        <f t="shared" si="15"/>
        <v/>
      </c>
      <c r="C355" s="29">
        <f t="shared" si="16"/>
        <v>12</v>
      </c>
      <c r="D355" s="28" t="str">
        <f ca="1">IF($B355&gt;rounds,"",OFFSET(AllPairings!D$1,startRow-1+$A355,0))</f>
        <v/>
      </c>
      <c r="E355" s="28" t="str">
        <f ca="1">IF($B355&gt;rounds,"",OFFSET(AllPairings!E$1,startRow-1+$A355,0))</f>
        <v/>
      </c>
      <c r="F355" s="52" t="e">
        <f ca="1">VLOOKUP($C355,OFFSET(ResultsInput!$B$2,($B355-1)*gamesPerRound,0,gamesPerRound,6),5,FALSE)</f>
        <v>#VALUE!</v>
      </c>
      <c r="G355" s="52" t="e">
        <f ca="1">VLOOKUP($C355,OFFSET(ResultsInput!$B$2,($B355-1)*gamesPerRound,0,gamesPerRound,6),6,FALSE)</f>
        <v>#VALUE!</v>
      </c>
      <c r="H355" s="59" t="str">
        <f t="shared" ca="1" si="17"/>
        <v/>
      </c>
    </row>
    <row r="356" spans="1:8" x14ac:dyDescent="0.3">
      <c r="A356" s="51">
        <f t="shared" si="18"/>
        <v>354</v>
      </c>
      <c r="B356" s="29" t="str">
        <f t="shared" si="15"/>
        <v/>
      </c>
      <c r="C356" s="29">
        <f t="shared" si="16"/>
        <v>13</v>
      </c>
      <c r="D356" s="28" t="str">
        <f ca="1">IF($B356&gt;rounds,"",OFFSET(AllPairings!D$1,startRow-1+$A356,0))</f>
        <v/>
      </c>
      <c r="E356" s="28" t="str">
        <f ca="1">IF($B356&gt;rounds,"",OFFSET(AllPairings!E$1,startRow-1+$A356,0))</f>
        <v/>
      </c>
      <c r="F356" s="52" t="e">
        <f ca="1">VLOOKUP($C356,OFFSET(ResultsInput!$B$2,($B356-1)*gamesPerRound,0,gamesPerRound,6),5,FALSE)</f>
        <v>#VALUE!</v>
      </c>
      <c r="G356" s="52" t="e">
        <f ca="1">VLOOKUP($C356,OFFSET(ResultsInput!$B$2,($B356-1)*gamesPerRound,0,gamesPerRound,6),6,FALSE)</f>
        <v>#VALUE!</v>
      </c>
      <c r="H356" s="59" t="str">
        <f t="shared" ca="1" si="17"/>
        <v/>
      </c>
    </row>
    <row r="357" spans="1:8" x14ac:dyDescent="0.3">
      <c r="A357" s="51">
        <f t="shared" si="18"/>
        <v>355</v>
      </c>
      <c r="B357" s="29" t="str">
        <f t="shared" si="15"/>
        <v/>
      </c>
      <c r="C357" s="29">
        <f t="shared" si="16"/>
        <v>14</v>
      </c>
      <c r="D357" s="28" t="str">
        <f ca="1">IF($B357&gt;rounds,"",OFFSET(AllPairings!D$1,startRow-1+$A357,0))</f>
        <v/>
      </c>
      <c r="E357" s="28" t="str">
        <f ca="1">IF($B357&gt;rounds,"",OFFSET(AllPairings!E$1,startRow-1+$A357,0))</f>
        <v/>
      </c>
      <c r="F357" s="52" t="e">
        <f ca="1">VLOOKUP($C357,OFFSET(ResultsInput!$B$2,($B357-1)*gamesPerRound,0,gamesPerRound,6),5,FALSE)</f>
        <v>#VALUE!</v>
      </c>
      <c r="G357" s="52" t="e">
        <f ca="1">VLOOKUP($C357,OFFSET(ResultsInput!$B$2,($B357-1)*gamesPerRound,0,gamesPerRound,6),6,FALSE)</f>
        <v>#VALUE!</v>
      </c>
      <c r="H357" s="59" t="str">
        <f t="shared" ca="1" si="17"/>
        <v/>
      </c>
    </row>
    <row r="358" spans="1:8" x14ac:dyDescent="0.3">
      <c r="A358" s="51">
        <f t="shared" si="18"/>
        <v>356</v>
      </c>
      <c r="B358" s="29" t="str">
        <f t="shared" si="15"/>
        <v/>
      </c>
      <c r="C358" s="29">
        <f t="shared" si="16"/>
        <v>15</v>
      </c>
      <c r="D358" s="28" t="str">
        <f ca="1">IF($B358&gt;rounds,"",OFFSET(AllPairings!D$1,startRow-1+$A358,0))</f>
        <v/>
      </c>
      <c r="E358" s="28" t="str">
        <f ca="1">IF($B358&gt;rounds,"",OFFSET(AllPairings!E$1,startRow-1+$A358,0))</f>
        <v/>
      </c>
      <c r="F358" s="52" t="e">
        <f ca="1">VLOOKUP($C358,OFFSET(ResultsInput!$B$2,($B358-1)*gamesPerRound,0,gamesPerRound,6),5,FALSE)</f>
        <v>#VALUE!</v>
      </c>
      <c r="G358" s="52" t="e">
        <f ca="1">VLOOKUP($C358,OFFSET(ResultsInput!$B$2,($B358-1)*gamesPerRound,0,gamesPerRound,6),6,FALSE)</f>
        <v>#VALUE!</v>
      </c>
      <c r="H358" s="59" t="str">
        <f t="shared" ca="1" si="17"/>
        <v/>
      </c>
    </row>
    <row r="359" spans="1:8" x14ac:dyDescent="0.3">
      <c r="A359" s="51">
        <f t="shared" si="18"/>
        <v>357</v>
      </c>
      <c r="B359" s="29" t="str">
        <f t="shared" si="15"/>
        <v/>
      </c>
      <c r="C359" s="29">
        <f t="shared" si="16"/>
        <v>16</v>
      </c>
      <c r="D359" s="28" t="str">
        <f ca="1">IF($B359&gt;rounds,"",OFFSET(AllPairings!D$1,startRow-1+$A359,0))</f>
        <v/>
      </c>
      <c r="E359" s="28" t="str">
        <f ca="1">IF($B359&gt;rounds,"",OFFSET(AllPairings!E$1,startRow-1+$A359,0))</f>
        <v/>
      </c>
      <c r="F359" s="52" t="e">
        <f ca="1">VLOOKUP($C359,OFFSET(ResultsInput!$B$2,($B359-1)*gamesPerRound,0,gamesPerRound,6),5,FALSE)</f>
        <v>#VALUE!</v>
      </c>
      <c r="G359" s="52" t="e">
        <f ca="1">VLOOKUP($C359,OFFSET(ResultsInput!$B$2,($B359-1)*gamesPerRound,0,gamesPerRound,6),6,FALSE)</f>
        <v>#VALUE!</v>
      </c>
      <c r="H359" s="59" t="str">
        <f t="shared" ca="1" si="17"/>
        <v/>
      </c>
    </row>
    <row r="360" spans="1:8" x14ac:dyDescent="0.3">
      <c r="A360" s="51">
        <f t="shared" si="18"/>
        <v>358</v>
      </c>
      <c r="B360" s="29" t="str">
        <f t="shared" si="15"/>
        <v/>
      </c>
      <c r="C360" s="29">
        <f t="shared" si="16"/>
        <v>17</v>
      </c>
      <c r="D360" s="28" t="str">
        <f ca="1">IF($B360&gt;rounds,"",OFFSET(AllPairings!D$1,startRow-1+$A360,0))</f>
        <v/>
      </c>
      <c r="E360" s="28" t="str">
        <f ca="1">IF($B360&gt;rounds,"",OFFSET(AllPairings!E$1,startRow-1+$A360,0))</f>
        <v/>
      </c>
      <c r="F360" s="52" t="e">
        <f ca="1">VLOOKUP($C360,OFFSET(ResultsInput!$B$2,($B360-1)*gamesPerRound,0,gamesPerRound,6),5,FALSE)</f>
        <v>#VALUE!</v>
      </c>
      <c r="G360" s="52" t="e">
        <f ca="1">VLOOKUP($C360,OFFSET(ResultsInput!$B$2,($B360-1)*gamesPerRound,0,gamesPerRound,6),6,FALSE)</f>
        <v>#VALUE!</v>
      </c>
      <c r="H360" s="59" t="str">
        <f t="shared" ca="1" si="17"/>
        <v/>
      </c>
    </row>
    <row r="361" spans="1:8" x14ac:dyDescent="0.3">
      <c r="A361" s="51">
        <f t="shared" si="18"/>
        <v>359</v>
      </c>
      <c r="B361" s="29" t="str">
        <f t="shared" si="15"/>
        <v/>
      </c>
      <c r="C361" s="29">
        <f t="shared" si="16"/>
        <v>18</v>
      </c>
      <c r="D361" s="28" t="str">
        <f ca="1">IF($B361&gt;rounds,"",OFFSET(AllPairings!D$1,startRow-1+$A361,0))</f>
        <v/>
      </c>
      <c r="E361" s="28" t="str">
        <f ca="1">IF($B361&gt;rounds,"",OFFSET(AllPairings!E$1,startRow-1+$A361,0))</f>
        <v/>
      </c>
      <c r="F361" s="52" t="e">
        <f ca="1">VLOOKUP($C361,OFFSET(ResultsInput!$B$2,($B361-1)*gamesPerRound,0,gamesPerRound,6),5,FALSE)</f>
        <v>#VALUE!</v>
      </c>
      <c r="G361" s="52" t="e">
        <f ca="1">VLOOKUP($C361,OFFSET(ResultsInput!$B$2,($B361-1)*gamesPerRound,0,gamesPerRound,6),6,FALSE)</f>
        <v>#VALUE!</v>
      </c>
      <c r="H361" s="59" t="str">
        <f t="shared" ca="1" si="17"/>
        <v/>
      </c>
    </row>
    <row r="362" spans="1:8" x14ac:dyDescent="0.3">
      <c r="A362" s="51">
        <f>A361+1</f>
        <v>360</v>
      </c>
      <c r="B362" s="29" t="str">
        <f t="shared" ref="B362:B393" si="19">IF(INT(A362/gamesPerRound)&lt;rounds,1+INT(A362/gamesPerRound),"")</f>
        <v/>
      </c>
      <c r="C362" s="29">
        <f t="shared" ref="C362:C393" si="20">1+MOD(A362,gamesPerRound)</f>
        <v>1</v>
      </c>
      <c r="D362" s="28" t="str">
        <f ca="1">IF($B362&gt;rounds,"",OFFSET(AllPairings!D$1,startRow-1+$A362,0))</f>
        <v/>
      </c>
      <c r="E362" s="28" t="str">
        <f ca="1">IF($B362&gt;rounds,"",OFFSET(AllPairings!E$1,startRow-1+$A362,0))</f>
        <v/>
      </c>
      <c r="F362" s="52" t="e">
        <f ca="1">VLOOKUP($C362,OFFSET(ResultsInput!$B$2,($B362-1)*gamesPerRound,0,gamesPerRound,6),5,FALSE)</f>
        <v>#VALUE!</v>
      </c>
      <c r="G362" s="52" t="e">
        <f ca="1">VLOOKUP($C362,OFFSET(ResultsInput!$B$2,($B362-1)*gamesPerRound,0,gamesPerRound,6),6,FALSE)</f>
        <v>#VALUE!</v>
      </c>
      <c r="H362" s="59" t="str">
        <f ca="1">D362</f>
        <v/>
      </c>
    </row>
    <row r="363" spans="1:8" x14ac:dyDescent="0.3">
      <c r="A363" s="51">
        <f t="shared" ref="A363:A426" si="21">A362+1</f>
        <v>361</v>
      </c>
      <c r="B363" s="29" t="str">
        <f t="shared" si="19"/>
        <v/>
      </c>
      <c r="C363" s="29">
        <f t="shared" si="20"/>
        <v>2</v>
      </c>
      <c r="D363" s="28" t="str">
        <f ca="1">IF($B363&gt;rounds,"",OFFSET(AllPairings!D$1,startRow-1+$A363,0))</f>
        <v/>
      </c>
      <c r="E363" s="28" t="str">
        <f ca="1">IF($B363&gt;rounds,"",OFFSET(AllPairings!E$1,startRow-1+$A363,0))</f>
        <v/>
      </c>
      <c r="F363" s="52" t="e">
        <f ca="1">VLOOKUP($C363,OFFSET(ResultsInput!$B$2,($B363-1)*gamesPerRound,0,gamesPerRound,6),5,FALSE)</f>
        <v>#VALUE!</v>
      </c>
      <c r="G363" s="52" t="e">
        <f ca="1">VLOOKUP($C363,OFFSET(ResultsInput!$B$2,($B363-1)*gamesPerRound,0,gamesPerRound,6),6,FALSE)</f>
        <v>#VALUE!</v>
      </c>
      <c r="H363" s="59" t="str">
        <f t="shared" ref="H363:H426" ca="1" si="22">D363</f>
        <v/>
      </c>
    </row>
    <row r="364" spans="1:8" x14ac:dyDescent="0.3">
      <c r="A364" s="51">
        <f t="shared" si="21"/>
        <v>362</v>
      </c>
      <c r="B364" s="29" t="str">
        <f t="shared" si="19"/>
        <v/>
      </c>
      <c r="C364" s="29">
        <f t="shared" si="20"/>
        <v>3</v>
      </c>
      <c r="D364" s="28" t="str">
        <f ca="1">IF($B364&gt;rounds,"",OFFSET(AllPairings!D$1,startRow-1+$A364,0))</f>
        <v/>
      </c>
      <c r="E364" s="28" t="str">
        <f ca="1">IF($B364&gt;rounds,"",OFFSET(AllPairings!E$1,startRow-1+$A364,0))</f>
        <v/>
      </c>
      <c r="F364" s="52" t="e">
        <f ca="1">VLOOKUP($C364,OFFSET(ResultsInput!$B$2,($B364-1)*gamesPerRound,0,gamesPerRound,6),5,FALSE)</f>
        <v>#VALUE!</v>
      </c>
      <c r="G364" s="52" t="e">
        <f ca="1">VLOOKUP($C364,OFFSET(ResultsInput!$B$2,($B364-1)*gamesPerRound,0,gamesPerRound,6),6,FALSE)</f>
        <v>#VALUE!</v>
      </c>
      <c r="H364" s="59" t="str">
        <f t="shared" ca="1" si="22"/>
        <v/>
      </c>
    </row>
    <row r="365" spans="1:8" x14ac:dyDescent="0.3">
      <c r="A365" s="51">
        <f t="shared" si="21"/>
        <v>363</v>
      </c>
      <c r="B365" s="29" t="str">
        <f t="shared" si="19"/>
        <v/>
      </c>
      <c r="C365" s="29">
        <f t="shared" si="20"/>
        <v>4</v>
      </c>
      <c r="D365" s="28" t="str">
        <f ca="1">IF($B365&gt;rounds,"",OFFSET(AllPairings!D$1,startRow-1+$A365,0))</f>
        <v/>
      </c>
      <c r="E365" s="28" t="str">
        <f ca="1">IF($B365&gt;rounds,"",OFFSET(AllPairings!E$1,startRow-1+$A365,0))</f>
        <v/>
      </c>
      <c r="F365" s="52" t="e">
        <f ca="1">VLOOKUP($C365,OFFSET(ResultsInput!$B$2,($B365-1)*gamesPerRound,0,gamesPerRound,6),5,FALSE)</f>
        <v>#VALUE!</v>
      </c>
      <c r="G365" s="52" t="e">
        <f ca="1">VLOOKUP($C365,OFFSET(ResultsInput!$B$2,($B365-1)*gamesPerRound,0,gamesPerRound,6),6,FALSE)</f>
        <v>#VALUE!</v>
      </c>
      <c r="H365" s="59" t="str">
        <f t="shared" ca="1" si="22"/>
        <v/>
      </c>
    </row>
    <row r="366" spans="1:8" x14ac:dyDescent="0.3">
      <c r="A366" s="51">
        <f t="shared" si="21"/>
        <v>364</v>
      </c>
      <c r="B366" s="29" t="str">
        <f t="shared" si="19"/>
        <v/>
      </c>
      <c r="C366" s="29">
        <f t="shared" si="20"/>
        <v>5</v>
      </c>
      <c r="D366" s="28" t="str">
        <f ca="1">IF($B366&gt;rounds,"",OFFSET(AllPairings!D$1,startRow-1+$A366,0))</f>
        <v/>
      </c>
      <c r="E366" s="28" t="str">
        <f ca="1">IF($B366&gt;rounds,"",OFFSET(AllPairings!E$1,startRow-1+$A366,0))</f>
        <v/>
      </c>
      <c r="F366" s="52" t="e">
        <f ca="1">VLOOKUP($C366,OFFSET(ResultsInput!$B$2,($B366-1)*gamesPerRound,0,gamesPerRound,6),5,FALSE)</f>
        <v>#VALUE!</v>
      </c>
      <c r="G366" s="52" t="e">
        <f ca="1">VLOOKUP($C366,OFFSET(ResultsInput!$B$2,($B366-1)*gamesPerRound,0,gamesPerRound,6),6,FALSE)</f>
        <v>#VALUE!</v>
      </c>
      <c r="H366" s="59" t="str">
        <f t="shared" ca="1" si="22"/>
        <v/>
      </c>
    </row>
    <row r="367" spans="1:8" x14ac:dyDescent="0.3">
      <c r="A367" s="51">
        <f t="shared" si="21"/>
        <v>365</v>
      </c>
      <c r="B367" s="29" t="str">
        <f t="shared" si="19"/>
        <v/>
      </c>
      <c r="C367" s="29">
        <f t="shared" si="20"/>
        <v>6</v>
      </c>
      <c r="D367" s="28" t="str">
        <f ca="1">IF($B367&gt;rounds,"",OFFSET(AllPairings!D$1,startRow-1+$A367,0))</f>
        <v/>
      </c>
      <c r="E367" s="28" t="str">
        <f ca="1">IF($B367&gt;rounds,"",OFFSET(AllPairings!E$1,startRow-1+$A367,0))</f>
        <v/>
      </c>
      <c r="F367" s="52" t="e">
        <f ca="1">VLOOKUP($C367,OFFSET(ResultsInput!$B$2,($B367-1)*gamesPerRound,0,gamesPerRound,6),5,FALSE)</f>
        <v>#VALUE!</v>
      </c>
      <c r="G367" s="52" t="e">
        <f ca="1">VLOOKUP($C367,OFFSET(ResultsInput!$B$2,($B367-1)*gamesPerRound,0,gamesPerRound,6),6,FALSE)</f>
        <v>#VALUE!</v>
      </c>
      <c r="H367" s="59" t="str">
        <f t="shared" ca="1" si="22"/>
        <v/>
      </c>
    </row>
    <row r="368" spans="1:8" x14ac:dyDescent="0.3">
      <c r="A368" s="51">
        <f t="shared" si="21"/>
        <v>366</v>
      </c>
      <c r="B368" s="29" t="str">
        <f t="shared" si="19"/>
        <v/>
      </c>
      <c r="C368" s="29">
        <f t="shared" si="20"/>
        <v>7</v>
      </c>
      <c r="D368" s="28" t="str">
        <f ca="1">IF($B368&gt;rounds,"",OFFSET(AllPairings!D$1,startRow-1+$A368,0))</f>
        <v/>
      </c>
      <c r="E368" s="28" t="str">
        <f ca="1">IF($B368&gt;rounds,"",OFFSET(AllPairings!E$1,startRow-1+$A368,0))</f>
        <v/>
      </c>
      <c r="F368" s="52" t="e">
        <f ca="1">VLOOKUP($C368,OFFSET(ResultsInput!$B$2,($B368-1)*gamesPerRound,0,gamesPerRound,6),5,FALSE)</f>
        <v>#VALUE!</v>
      </c>
      <c r="G368" s="52" t="e">
        <f ca="1">VLOOKUP($C368,OFFSET(ResultsInput!$B$2,($B368-1)*gamesPerRound,0,gamesPerRound,6),6,FALSE)</f>
        <v>#VALUE!</v>
      </c>
      <c r="H368" s="59" t="str">
        <f t="shared" ca="1" si="22"/>
        <v/>
      </c>
    </row>
    <row r="369" spans="1:8" x14ac:dyDescent="0.3">
      <c r="A369" s="51">
        <f t="shared" si="21"/>
        <v>367</v>
      </c>
      <c r="B369" s="29" t="str">
        <f t="shared" si="19"/>
        <v/>
      </c>
      <c r="C369" s="29">
        <f t="shared" si="20"/>
        <v>8</v>
      </c>
      <c r="D369" s="28" t="str">
        <f ca="1">IF($B369&gt;rounds,"",OFFSET(AllPairings!D$1,startRow-1+$A369,0))</f>
        <v/>
      </c>
      <c r="E369" s="28" t="str">
        <f ca="1">IF($B369&gt;rounds,"",OFFSET(AllPairings!E$1,startRow-1+$A369,0))</f>
        <v/>
      </c>
      <c r="F369" s="52" t="e">
        <f ca="1">VLOOKUP($C369,OFFSET(ResultsInput!$B$2,($B369-1)*gamesPerRound,0,gamesPerRound,6),5,FALSE)</f>
        <v>#VALUE!</v>
      </c>
      <c r="G369" s="52" t="e">
        <f ca="1">VLOOKUP($C369,OFFSET(ResultsInput!$B$2,($B369-1)*gamesPerRound,0,gamesPerRound,6),6,FALSE)</f>
        <v>#VALUE!</v>
      </c>
      <c r="H369" s="59" t="str">
        <f t="shared" ca="1" si="22"/>
        <v/>
      </c>
    </row>
    <row r="370" spans="1:8" x14ac:dyDescent="0.3">
      <c r="A370" s="51">
        <f t="shared" si="21"/>
        <v>368</v>
      </c>
      <c r="B370" s="29" t="str">
        <f t="shared" si="19"/>
        <v/>
      </c>
      <c r="C370" s="29">
        <f t="shared" si="20"/>
        <v>9</v>
      </c>
      <c r="D370" s="28" t="str">
        <f ca="1">IF($B370&gt;rounds,"",OFFSET(AllPairings!D$1,startRow-1+$A370,0))</f>
        <v/>
      </c>
      <c r="E370" s="28" t="str">
        <f ca="1">IF($B370&gt;rounds,"",OFFSET(AllPairings!E$1,startRow-1+$A370,0))</f>
        <v/>
      </c>
      <c r="F370" s="52" t="e">
        <f ca="1">VLOOKUP($C370,OFFSET(ResultsInput!$B$2,($B370-1)*gamesPerRound,0,gamesPerRound,6),5,FALSE)</f>
        <v>#VALUE!</v>
      </c>
      <c r="G370" s="52" t="e">
        <f ca="1">VLOOKUP($C370,OFFSET(ResultsInput!$B$2,($B370-1)*gamesPerRound,0,gamesPerRound,6),6,FALSE)</f>
        <v>#VALUE!</v>
      </c>
      <c r="H370" s="59" t="str">
        <f t="shared" ca="1" si="22"/>
        <v/>
      </c>
    </row>
    <row r="371" spans="1:8" x14ac:dyDescent="0.3">
      <c r="A371" s="51">
        <f t="shared" si="21"/>
        <v>369</v>
      </c>
      <c r="B371" s="29" t="str">
        <f t="shared" si="19"/>
        <v/>
      </c>
      <c r="C371" s="29">
        <f t="shared" si="20"/>
        <v>10</v>
      </c>
      <c r="D371" s="28" t="str">
        <f ca="1">IF($B371&gt;rounds,"",OFFSET(AllPairings!D$1,startRow-1+$A371,0))</f>
        <v/>
      </c>
      <c r="E371" s="28" t="str">
        <f ca="1">IF($B371&gt;rounds,"",OFFSET(AllPairings!E$1,startRow-1+$A371,0))</f>
        <v/>
      </c>
      <c r="F371" s="52" t="e">
        <f ca="1">VLOOKUP($C371,OFFSET(ResultsInput!$B$2,($B371-1)*gamesPerRound,0,gamesPerRound,6),5,FALSE)</f>
        <v>#VALUE!</v>
      </c>
      <c r="G371" s="52" t="e">
        <f ca="1">VLOOKUP($C371,OFFSET(ResultsInput!$B$2,($B371-1)*gamesPerRound,0,gamesPerRound,6),6,FALSE)</f>
        <v>#VALUE!</v>
      </c>
      <c r="H371" s="59" t="str">
        <f t="shared" ca="1" si="22"/>
        <v/>
      </c>
    </row>
    <row r="372" spans="1:8" x14ac:dyDescent="0.3">
      <c r="A372" s="51">
        <f t="shared" si="21"/>
        <v>370</v>
      </c>
      <c r="B372" s="29" t="str">
        <f t="shared" si="19"/>
        <v/>
      </c>
      <c r="C372" s="29">
        <f t="shared" si="20"/>
        <v>11</v>
      </c>
      <c r="D372" s="28" t="str">
        <f ca="1">IF($B372&gt;rounds,"",OFFSET(AllPairings!D$1,startRow-1+$A372,0))</f>
        <v/>
      </c>
      <c r="E372" s="28" t="str">
        <f ca="1">IF($B372&gt;rounds,"",OFFSET(AllPairings!E$1,startRow-1+$A372,0))</f>
        <v/>
      </c>
      <c r="F372" s="52" t="e">
        <f ca="1">VLOOKUP($C372,OFFSET(ResultsInput!$B$2,($B372-1)*gamesPerRound,0,gamesPerRound,6),5,FALSE)</f>
        <v>#VALUE!</v>
      </c>
      <c r="G372" s="52" t="e">
        <f ca="1">VLOOKUP($C372,OFFSET(ResultsInput!$B$2,($B372-1)*gamesPerRound,0,gamesPerRound,6),6,FALSE)</f>
        <v>#VALUE!</v>
      </c>
      <c r="H372" s="59" t="str">
        <f t="shared" ca="1" si="22"/>
        <v/>
      </c>
    </row>
    <row r="373" spans="1:8" x14ac:dyDescent="0.3">
      <c r="A373" s="51">
        <f t="shared" si="21"/>
        <v>371</v>
      </c>
      <c r="B373" s="29" t="str">
        <f t="shared" si="19"/>
        <v/>
      </c>
      <c r="C373" s="29">
        <f t="shared" si="20"/>
        <v>12</v>
      </c>
      <c r="D373" s="28" t="str">
        <f ca="1">IF($B373&gt;rounds,"",OFFSET(AllPairings!D$1,startRow-1+$A373,0))</f>
        <v/>
      </c>
      <c r="E373" s="28" t="str">
        <f ca="1">IF($B373&gt;rounds,"",OFFSET(AllPairings!E$1,startRow-1+$A373,0))</f>
        <v/>
      </c>
      <c r="F373" s="52" t="e">
        <f ca="1">VLOOKUP($C373,OFFSET(ResultsInput!$B$2,($B373-1)*gamesPerRound,0,gamesPerRound,6),5,FALSE)</f>
        <v>#VALUE!</v>
      </c>
      <c r="G373" s="52" t="e">
        <f ca="1">VLOOKUP($C373,OFFSET(ResultsInput!$B$2,($B373-1)*gamesPerRound,0,gamesPerRound,6),6,FALSE)</f>
        <v>#VALUE!</v>
      </c>
      <c r="H373" s="59" t="str">
        <f t="shared" ca="1" si="22"/>
        <v/>
      </c>
    </row>
    <row r="374" spans="1:8" x14ac:dyDescent="0.3">
      <c r="A374" s="51">
        <f t="shared" si="21"/>
        <v>372</v>
      </c>
      <c r="B374" s="29" t="str">
        <f t="shared" si="19"/>
        <v/>
      </c>
      <c r="C374" s="29">
        <f t="shared" si="20"/>
        <v>13</v>
      </c>
      <c r="D374" s="28" t="str">
        <f ca="1">IF($B374&gt;rounds,"",OFFSET(AllPairings!D$1,startRow-1+$A374,0))</f>
        <v/>
      </c>
      <c r="E374" s="28" t="str">
        <f ca="1">IF($B374&gt;rounds,"",OFFSET(AllPairings!E$1,startRow-1+$A374,0))</f>
        <v/>
      </c>
      <c r="F374" s="52" t="e">
        <f ca="1">VLOOKUP($C374,OFFSET(ResultsInput!$B$2,($B374-1)*gamesPerRound,0,gamesPerRound,6),5,FALSE)</f>
        <v>#VALUE!</v>
      </c>
      <c r="G374" s="52" t="e">
        <f ca="1">VLOOKUP($C374,OFFSET(ResultsInput!$B$2,($B374-1)*gamesPerRound,0,gamesPerRound,6),6,FALSE)</f>
        <v>#VALUE!</v>
      </c>
      <c r="H374" s="59" t="str">
        <f t="shared" ca="1" si="22"/>
        <v/>
      </c>
    </row>
    <row r="375" spans="1:8" x14ac:dyDescent="0.3">
      <c r="A375" s="51">
        <f t="shared" si="21"/>
        <v>373</v>
      </c>
      <c r="B375" s="29" t="str">
        <f t="shared" si="19"/>
        <v/>
      </c>
      <c r="C375" s="29">
        <f t="shared" si="20"/>
        <v>14</v>
      </c>
      <c r="D375" s="28" t="str">
        <f ca="1">IF($B375&gt;rounds,"",OFFSET(AllPairings!D$1,startRow-1+$A375,0))</f>
        <v/>
      </c>
      <c r="E375" s="28" t="str">
        <f ca="1">IF($B375&gt;rounds,"",OFFSET(AllPairings!E$1,startRow-1+$A375,0))</f>
        <v/>
      </c>
      <c r="F375" s="52" t="e">
        <f ca="1">VLOOKUP($C375,OFFSET(ResultsInput!$B$2,($B375-1)*gamesPerRound,0,gamesPerRound,6),5,FALSE)</f>
        <v>#VALUE!</v>
      </c>
      <c r="G375" s="52" t="e">
        <f ca="1">VLOOKUP($C375,OFFSET(ResultsInput!$B$2,($B375-1)*gamesPerRound,0,gamesPerRound,6),6,FALSE)</f>
        <v>#VALUE!</v>
      </c>
      <c r="H375" s="59" t="str">
        <f t="shared" ca="1" si="22"/>
        <v/>
      </c>
    </row>
    <row r="376" spans="1:8" x14ac:dyDescent="0.3">
      <c r="A376" s="51">
        <f t="shared" si="21"/>
        <v>374</v>
      </c>
      <c r="B376" s="29" t="str">
        <f t="shared" si="19"/>
        <v/>
      </c>
      <c r="C376" s="29">
        <f t="shared" si="20"/>
        <v>15</v>
      </c>
      <c r="D376" s="28" t="str">
        <f ca="1">IF($B376&gt;rounds,"",OFFSET(AllPairings!D$1,startRow-1+$A376,0))</f>
        <v/>
      </c>
      <c r="E376" s="28" t="str">
        <f ca="1">IF($B376&gt;rounds,"",OFFSET(AllPairings!E$1,startRow-1+$A376,0))</f>
        <v/>
      </c>
      <c r="F376" s="52" t="e">
        <f ca="1">VLOOKUP($C376,OFFSET(ResultsInput!$B$2,($B376-1)*gamesPerRound,0,gamesPerRound,6),5,FALSE)</f>
        <v>#VALUE!</v>
      </c>
      <c r="G376" s="52" t="e">
        <f ca="1">VLOOKUP($C376,OFFSET(ResultsInput!$B$2,($B376-1)*gamesPerRound,0,gamesPerRound,6),6,FALSE)</f>
        <v>#VALUE!</v>
      </c>
      <c r="H376" s="59" t="str">
        <f t="shared" ca="1" si="22"/>
        <v/>
      </c>
    </row>
    <row r="377" spans="1:8" x14ac:dyDescent="0.3">
      <c r="A377" s="51">
        <f t="shared" si="21"/>
        <v>375</v>
      </c>
      <c r="B377" s="29" t="str">
        <f t="shared" si="19"/>
        <v/>
      </c>
      <c r="C377" s="29">
        <f t="shared" si="20"/>
        <v>16</v>
      </c>
      <c r="D377" s="28" t="str">
        <f ca="1">IF($B377&gt;rounds,"",OFFSET(AllPairings!D$1,startRow-1+$A377,0))</f>
        <v/>
      </c>
      <c r="E377" s="28" t="str">
        <f ca="1">IF($B377&gt;rounds,"",OFFSET(AllPairings!E$1,startRow-1+$A377,0))</f>
        <v/>
      </c>
      <c r="F377" s="52" t="e">
        <f ca="1">VLOOKUP($C377,OFFSET(ResultsInput!$B$2,($B377-1)*gamesPerRound,0,gamesPerRound,6),5,FALSE)</f>
        <v>#VALUE!</v>
      </c>
      <c r="G377" s="52" t="e">
        <f ca="1">VLOOKUP($C377,OFFSET(ResultsInput!$B$2,($B377-1)*gamesPerRound,0,gamesPerRound,6),6,FALSE)</f>
        <v>#VALUE!</v>
      </c>
      <c r="H377" s="59" t="str">
        <f t="shared" ca="1" si="22"/>
        <v/>
      </c>
    </row>
    <row r="378" spans="1:8" x14ac:dyDescent="0.3">
      <c r="A378" s="51">
        <f t="shared" si="21"/>
        <v>376</v>
      </c>
      <c r="B378" s="29" t="str">
        <f t="shared" si="19"/>
        <v/>
      </c>
      <c r="C378" s="29">
        <f t="shared" si="20"/>
        <v>17</v>
      </c>
      <c r="D378" s="28" t="str">
        <f ca="1">IF($B378&gt;rounds,"",OFFSET(AllPairings!D$1,startRow-1+$A378,0))</f>
        <v/>
      </c>
      <c r="E378" s="28" t="str">
        <f ca="1">IF($B378&gt;rounds,"",OFFSET(AllPairings!E$1,startRow-1+$A378,0))</f>
        <v/>
      </c>
      <c r="F378" s="52" t="e">
        <f ca="1">VLOOKUP($C378,OFFSET(ResultsInput!$B$2,($B378-1)*gamesPerRound,0,gamesPerRound,6),5,FALSE)</f>
        <v>#VALUE!</v>
      </c>
      <c r="G378" s="52" t="e">
        <f ca="1">VLOOKUP($C378,OFFSET(ResultsInput!$B$2,($B378-1)*gamesPerRound,0,gamesPerRound,6),6,FALSE)</f>
        <v>#VALUE!</v>
      </c>
      <c r="H378" s="59" t="str">
        <f t="shared" ca="1" si="22"/>
        <v/>
      </c>
    </row>
    <row r="379" spans="1:8" x14ac:dyDescent="0.3">
      <c r="A379" s="51">
        <f t="shared" si="21"/>
        <v>377</v>
      </c>
      <c r="B379" s="29" t="str">
        <f t="shared" si="19"/>
        <v/>
      </c>
      <c r="C379" s="29">
        <f t="shared" si="20"/>
        <v>18</v>
      </c>
      <c r="D379" s="28" t="str">
        <f ca="1">IF($B379&gt;rounds,"",OFFSET(AllPairings!D$1,startRow-1+$A379,0))</f>
        <v/>
      </c>
      <c r="E379" s="28" t="str">
        <f ca="1">IF($B379&gt;rounds,"",OFFSET(AllPairings!E$1,startRow-1+$A379,0))</f>
        <v/>
      </c>
      <c r="F379" s="52" t="e">
        <f ca="1">VLOOKUP($C379,OFFSET(ResultsInput!$B$2,($B379-1)*gamesPerRound,0,gamesPerRound,6),5,FALSE)</f>
        <v>#VALUE!</v>
      </c>
      <c r="G379" s="52" t="e">
        <f ca="1">VLOOKUP($C379,OFFSET(ResultsInput!$B$2,($B379-1)*gamesPerRound,0,gamesPerRound,6),6,FALSE)</f>
        <v>#VALUE!</v>
      </c>
      <c r="H379" s="59" t="str">
        <f t="shared" ca="1" si="22"/>
        <v/>
      </c>
    </row>
    <row r="380" spans="1:8" x14ac:dyDescent="0.3">
      <c r="A380" s="51">
        <f t="shared" si="21"/>
        <v>378</v>
      </c>
      <c r="B380" s="29" t="str">
        <f t="shared" si="19"/>
        <v/>
      </c>
      <c r="C380" s="29">
        <f t="shared" si="20"/>
        <v>1</v>
      </c>
      <c r="D380" s="28" t="str">
        <f ca="1">IF($B380&gt;rounds,"",OFFSET(AllPairings!D$1,startRow-1+$A380,0))</f>
        <v/>
      </c>
      <c r="E380" s="28" t="str">
        <f ca="1">IF($B380&gt;rounds,"",OFFSET(AllPairings!E$1,startRow-1+$A380,0))</f>
        <v/>
      </c>
      <c r="F380" s="52" t="e">
        <f ca="1">VLOOKUP($C380,OFFSET(ResultsInput!$B$2,($B380-1)*gamesPerRound,0,gamesPerRound,6),5,FALSE)</f>
        <v>#VALUE!</v>
      </c>
      <c r="G380" s="52" t="e">
        <f ca="1">VLOOKUP($C380,OFFSET(ResultsInput!$B$2,($B380-1)*gamesPerRound,0,gamesPerRound,6),6,FALSE)</f>
        <v>#VALUE!</v>
      </c>
      <c r="H380" s="59" t="str">
        <f t="shared" ca="1" si="22"/>
        <v/>
      </c>
    </row>
    <row r="381" spans="1:8" x14ac:dyDescent="0.3">
      <c r="A381" s="51">
        <f t="shared" si="21"/>
        <v>379</v>
      </c>
      <c r="B381" s="29" t="str">
        <f t="shared" si="19"/>
        <v/>
      </c>
      <c r="C381" s="29">
        <f t="shared" si="20"/>
        <v>2</v>
      </c>
      <c r="D381" s="28" t="str">
        <f ca="1">IF($B381&gt;rounds,"",OFFSET(AllPairings!D$1,startRow-1+$A381,0))</f>
        <v/>
      </c>
      <c r="E381" s="28" t="str">
        <f ca="1">IF($B381&gt;rounds,"",OFFSET(AllPairings!E$1,startRow-1+$A381,0))</f>
        <v/>
      </c>
      <c r="F381" s="52" t="e">
        <f ca="1">VLOOKUP($C381,OFFSET(ResultsInput!$B$2,($B381-1)*gamesPerRound,0,gamesPerRound,6),5,FALSE)</f>
        <v>#VALUE!</v>
      </c>
      <c r="G381" s="52" t="e">
        <f ca="1">VLOOKUP($C381,OFFSET(ResultsInput!$B$2,($B381-1)*gamesPerRound,0,gamesPerRound,6),6,FALSE)</f>
        <v>#VALUE!</v>
      </c>
      <c r="H381" s="59" t="str">
        <f t="shared" ca="1" si="22"/>
        <v/>
      </c>
    </row>
    <row r="382" spans="1:8" x14ac:dyDescent="0.3">
      <c r="A382" s="51">
        <f t="shared" si="21"/>
        <v>380</v>
      </c>
      <c r="B382" s="29" t="str">
        <f t="shared" si="19"/>
        <v/>
      </c>
      <c r="C382" s="29">
        <f t="shared" si="20"/>
        <v>3</v>
      </c>
      <c r="D382" s="28" t="str">
        <f ca="1">IF($B382&gt;rounds,"",OFFSET(AllPairings!D$1,startRow-1+$A382,0))</f>
        <v/>
      </c>
      <c r="E382" s="28" t="str">
        <f ca="1">IF($B382&gt;rounds,"",OFFSET(AllPairings!E$1,startRow-1+$A382,0))</f>
        <v/>
      </c>
      <c r="F382" s="52" t="e">
        <f ca="1">VLOOKUP($C382,OFFSET(ResultsInput!$B$2,($B382-1)*gamesPerRound,0,gamesPerRound,6),5,FALSE)</f>
        <v>#VALUE!</v>
      </c>
      <c r="G382" s="52" t="e">
        <f ca="1">VLOOKUP($C382,OFFSET(ResultsInput!$B$2,($B382-1)*gamesPerRound,0,gamesPerRound,6),6,FALSE)</f>
        <v>#VALUE!</v>
      </c>
      <c r="H382" s="59" t="str">
        <f t="shared" ca="1" si="22"/>
        <v/>
      </c>
    </row>
    <row r="383" spans="1:8" x14ac:dyDescent="0.3">
      <c r="A383" s="51">
        <f t="shared" si="21"/>
        <v>381</v>
      </c>
      <c r="B383" s="29" t="str">
        <f t="shared" si="19"/>
        <v/>
      </c>
      <c r="C383" s="29">
        <f t="shared" si="20"/>
        <v>4</v>
      </c>
      <c r="D383" s="28" t="str">
        <f ca="1">IF($B383&gt;rounds,"",OFFSET(AllPairings!D$1,startRow-1+$A383,0))</f>
        <v/>
      </c>
      <c r="E383" s="28" t="str">
        <f ca="1">IF($B383&gt;rounds,"",OFFSET(AllPairings!E$1,startRow-1+$A383,0))</f>
        <v/>
      </c>
      <c r="F383" s="52" t="e">
        <f ca="1">VLOOKUP($C383,OFFSET(ResultsInput!$B$2,($B383-1)*gamesPerRound,0,gamesPerRound,6),5,FALSE)</f>
        <v>#VALUE!</v>
      </c>
      <c r="G383" s="52" t="e">
        <f ca="1">VLOOKUP($C383,OFFSET(ResultsInput!$B$2,($B383-1)*gamesPerRound,0,gamesPerRound,6),6,FALSE)</f>
        <v>#VALUE!</v>
      </c>
      <c r="H383" s="59" t="str">
        <f t="shared" ca="1" si="22"/>
        <v/>
      </c>
    </row>
    <row r="384" spans="1:8" x14ac:dyDescent="0.3">
      <c r="A384" s="51">
        <f t="shared" si="21"/>
        <v>382</v>
      </c>
      <c r="B384" s="29" t="str">
        <f t="shared" si="19"/>
        <v/>
      </c>
      <c r="C384" s="29">
        <f t="shared" si="20"/>
        <v>5</v>
      </c>
      <c r="D384" s="28" t="str">
        <f ca="1">IF($B384&gt;rounds,"",OFFSET(AllPairings!D$1,startRow-1+$A384,0))</f>
        <v/>
      </c>
      <c r="E384" s="28" t="str">
        <f ca="1">IF($B384&gt;rounds,"",OFFSET(AllPairings!E$1,startRow-1+$A384,0))</f>
        <v/>
      </c>
      <c r="F384" s="52" t="e">
        <f ca="1">VLOOKUP($C384,OFFSET(ResultsInput!$B$2,($B384-1)*gamesPerRound,0,gamesPerRound,6),5,FALSE)</f>
        <v>#VALUE!</v>
      </c>
      <c r="G384" s="52" t="e">
        <f ca="1">VLOOKUP($C384,OFFSET(ResultsInput!$B$2,($B384-1)*gamesPerRound,0,gamesPerRound,6),6,FALSE)</f>
        <v>#VALUE!</v>
      </c>
      <c r="H384" s="59" t="str">
        <f t="shared" ca="1" si="22"/>
        <v/>
      </c>
    </row>
    <row r="385" spans="1:8" x14ac:dyDescent="0.3">
      <c r="A385" s="51">
        <f t="shared" si="21"/>
        <v>383</v>
      </c>
      <c r="B385" s="29" t="str">
        <f t="shared" si="19"/>
        <v/>
      </c>
      <c r="C385" s="29">
        <f t="shared" si="20"/>
        <v>6</v>
      </c>
      <c r="D385" s="28" t="str">
        <f ca="1">IF($B385&gt;rounds,"",OFFSET(AllPairings!D$1,startRow-1+$A385,0))</f>
        <v/>
      </c>
      <c r="E385" s="28" t="str">
        <f ca="1">IF($B385&gt;rounds,"",OFFSET(AllPairings!E$1,startRow-1+$A385,0))</f>
        <v/>
      </c>
      <c r="F385" s="52" t="e">
        <f ca="1">VLOOKUP($C385,OFFSET(ResultsInput!$B$2,($B385-1)*gamesPerRound,0,gamesPerRound,6),5,FALSE)</f>
        <v>#VALUE!</v>
      </c>
      <c r="G385" s="52" t="e">
        <f ca="1">VLOOKUP($C385,OFFSET(ResultsInput!$B$2,($B385-1)*gamesPerRound,0,gamesPerRound,6),6,FALSE)</f>
        <v>#VALUE!</v>
      </c>
      <c r="H385" s="59" t="str">
        <f t="shared" ca="1" si="22"/>
        <v/>
      </c>
    </row>
    <row r="386" spans="1:8" x14ac:dyDescent="0.3">
      <c r="A386" s="51">
        <f t="shared" si="21"/>
        <v>384</v>
      </c>
      <c r="B386" s="29" t="str">
        <f t="shared" si="19"/>
        <v/>
      </c>
      <c r="C386" s="29">
        <f t="shared" si="20"/>
        <v>7</v>
      </c>
      <c r="D386" s="28" t="str">
        <f ca="1">IF($B386&gt;rounds,"",OFFSET(AllPairings!D$1,startRow-1+$A386,0))</f>
        <v/>
      </c>
      <c r="E386" s="28" t="str">
        <f ca="1">IF($B386&gt;rounds,"",OFFSET(AllPairings!E$1,startRow-1+$A386,0))</f>
        <v/>
      </c>
      <c r="F386" s="52" t="e">
        <f ca="1">VLOOKUP($C386,OFFSET(ResultsInput!$B$2,($B386-1)*gamesPerRound,0,gamesPerRound,6),5,FALSE)</f>
        <v>#VALUE!</v>
      </c>
      <c r="G386" s="52" t="e">
        <f ca="1">VLOOKUP($C386,OFFSET(ResultsInput!$B$2,($B386-1)*gamesPerRound,0,gamesPerRound,6),6,FALSE)</f>
        <v>#VALUE!</v>
      </c>
      <c r="H386" s="59" t="str">
        <f t="shared" ca="1" si="22"/>
        <v/>
      </c>
    </row>
    <row r="387" spans="1:8" x14ac:dyDescent="0.3">
      <c r="A387" s="51">
        <f t="shared" si="21"/>
        <v>385</v>
      </c>
      <c r="B387" s="29" t="str">
        <f t="shared" si="19"/>
        <v/>
      </c>
      <c r="C387" s="29">
        <f t="shared" si="20"/>
        <v>8</v>
      </c>
      <c r="D387" s="28" t="str">
        <f ca="1">IF($B387&gt;rounds,"",OFFSET(AllPairings!D$1,startRow-1+$A387,0))</f>
        <v/>
      </c>
      <c r="E387" s="28" t="str">
        <f ca="1">IF($B387&gt;rounds,"",OFFSET(AllPairings!E$1,startRow-1+$A387,0))</f>
        <v/>
      </c>
      <c r="F387" s="52" t="e">
        <f ca="1">VLOOKUP($C387,OFFSET(ResultsInput!$B$2,($B387-1)*gamesPerRound,0,gamesPerRound,6),5,FALSE)</f>
        <v>#VALUE!</v>
      </c>
      <c r="G387" s="52" t="e">
        <f ca="1">VLOOKUP($C387,OFFSET(ResultsInput!$B$2,($B387-1)*gamesPerRound,0,gamesPerRound,6),6,FALSE)</f>
        <v>#VALUE!</v>
      </c>
      <c r="H387" s="59" t="str">
        <f t="shared" ca="1" si="22"/>
        <v/>
      </c>
    </row>
    <row r="388" spans="1:8" x14ac:dyDescent="0.3">
      <c r="A388" s="51">
        <f t="shared" si="21"/>
        <v>386</v>
      </c>
      <c r="B388" s="29" t="str">
        <f t="shared" si="19"/>
        <v/>
      </c>
      <c r="C388" s="29">
        <f t="shared" si="20"/>
        <v>9</v>
      </c>
      <c r="D388" s="28" t="str">
        <f ca="1">IF($B388&gt;rounds,"",OFFSET(AllPairings!D$1,startRow-1+$A388,0))</f>
        <v/>
      </c>
      <c r="E388" s="28" t="str">
        <f ca="1">IF($B388&gt;rounds,"",OFFSET(AllPairings!E$1,startRow-1+$A388,0))</f>
        <v/>
      </c>
      <c r="F388" s="52" t="e">
        <f ca="1">VLOOKUP($C388,OFFSET(ResultsInput!$B$2,($B388-1)*gamesPerRound,0,gamesPerRound,6),5,FALSE)</f>
        <v>#VALUE!</v>
      </c>
      <c r="G388" s="52" t="e">
        <f ca="1">VLOOKUP($C388,OFFSET(ResultsInput!$B$2,($B388-1)*gamesPerRound,0,gamesPerRound,6),6,FALSE)</f>
        <v>#VALUE!</v>
      </c>
      <c r="H388" s="59" t="str">
        <f t="shared" ca="1" si="22"/>
        <v/>
      </c>
    </row>
    <row r="389" spans="1:8" x14ac:dyDescent="0.3">
      <c r="A389" s="51">
        <f t="shared" si="21"/>
        <v>387</v>
      </c>
      <c r="B389" s="29" t="str">
        <f t="shared" si="19"/>
        <v/>
      </c>
      <c r="C389" s="29">
        <f t="shared" si="20"/>
        <v>10</v>
      </c>
      <c r="D389" s="28" t="str">
        <f ca="1">IF($B389&gt;rounds,"",OFFSET(AllPairings!D$1,startRow-1+$A389,0))</f>
        <v/>
      </c>
      <c r="E389" s="28" t="str">
        <f ca="1">IF($B389&gt;rounds,"",OFFSET(AllPairings!E$1,startRow-1+$A389,0))</f>
        <v/>
      </c>
      <c r="F389" s="52" t="e">
        <f ca="1">VLOOKUP($C389,OFFSET(ResultsInput!$B$2,($B389-1)*gamesPerRound,0,gamesPerRound,6),5,FALSE)</f>
        <v>#VALUE!</v>
      </c>
      <c r="G389" s="52" t="e">
        <f ca="1">VLOOKUP($C389,OFFSET(ResultsInput!$B$2,($B389-1)*gamesPerRound,0,gamesPerRound,6),6,FALSE)</f>
        <v>#VALUE!</v>
      </c>
      <c r="H389" s="59" t="str">
        <f t="shared" ca="1" si="22"/>
        <v/>
      </c>
    </row>
    <row r="390" spans="1:8" x14ac:dyDescent="0.3">
      <c r="A390" s="51">
        <f t="shared" si="21"/>
        <v>388</v>
      </c>
      <c r="B390" s="29" t="str">
        <f t="shared" si="19"/>
        <v/>
      </c>
      <c r="C390" s="29">
        <f t="shared" si="20"/>
        <v>11</v>
      </c>
      <c r="D390" s="28" t="str">
        <f ca="1">IF($B390&gt;rounds,"",OFFSET(AllPairings!D$1,startRow-1+$A390,0))</f>
        <v/>
      </c>
      <c r="E390" s="28" t="str">
        <f ca="1">IF($B390&gt;rounds,"",OFFSET(AllPairings!E$1,startRow-1+$A390,0))</f>
        <v/>
      </c>
      <c r="F390" s="52" t="e">
        <f ca="1">VLOOKUP($C390,OFFSET(ResultsInput!$B$2,($B390-1)*gamesPerRound,0,gamesPerRound,6),5,FALSE)</f>
        <v>#VALUE!</v>
      </c>
      <c r="G390" s="52" t="e">
        <f ca="1">VLOOKUP($C390,OFFSET(ResultsInput!$B$2,($B390-1)*gamesPerRound,0,gamesPerRound,6),6,FALSE)</f>
        <v>#VALUE!</v>
      </c>
      <c r="H390" s="59" t="str">
        <f t="shared" ca="1" si="22"/>
        <v/>
      </c>
    </row>
    <row r="391" spans="1:8" x14ac:dyDescent="0.3">
      <c r="A391" s="51">
        <f t="shared" si="21"/>
        <v>389</v>
      </c>
      <c r="B391" s="29" t="str">
        <f t="shared" si="19"/>
        <v/>
      </c>
      <c r="C391" s="29">
        <f t="shared" si="20"/>
        <v>12</v>
      </c>
      <c r="D391" s="28" t="str">
        <f ca="1">IF($B391&gt;rounds,"",OFFSET(AllPairings!D$1,startRow-1+$A391,0))</f>
        <v/>
      </c>
      <c r="E391" s="28" t="str">
        <f ca="1">IF($B391&gt;rounds,"",OFFSET(AllPairings!E$1,startRow-1+$A391,0))</f>
        <v/>
      </c>
      <c r="F391" s="52" t="e">
        <f ca="1">VLOOKUP($C391,OFFSET(ResultsInput!$B$2,($B391-1)*gamesPerRound,0,gamesPerRound,6),5,FALSE)</f>
        <v>#VALUE!</v>
      </c>
      <c r="G391" s="52" t="e">
        <f ca="1">VLOOKUP($C391,OFFSET(ResultsInput!$B$2,($B391-1)*gamesPerRound,0,gamesPerRound,6),6,FALSE)</f>
        <v>#VALUE!</v>
      </c>
      <c r="H391" s="59" t="str">
        <f t="shared" ca="1" si="22"/>
        <v/>
      </c>
    </row>
    <row r="392" spans="1:8" x14ac:dyDescent="0.3">
      <c r="A392" s="51">
        <f t="shared" si="21"/>
        <v>390</v>
      </c>
      <c r="B392" s="29" t="str">
        <f t="shared" si="19"/>
        <v/>
      </c>
      <c r="C392" s="29">
        <f t="shared" si="20"/>
        <v>13</v>
      </c>
      <c r="D392" s="28" t="str">
        <f ca="1">IF($B392&gt;rounds,"",OFFSET(AllPairings!D$1,startRow-1+$A392,0))</f>
        <v/>
      </c>
      <c r="E392" s="28" t="str">
        <f ca="1">IF($B392&gt;rounds,"",OFFSET(AllPairings!E$1,startRow-1+$A392,0))</f>
        <v/>
      </c>
      <c r="F392" s="52" t="e">
        <f ca="1">VLOOKUP($C392,OFFSET(ResultsInput!$B$2,($B392-1)*gamesPerRound,0,gamesPerRound,6),5,FALSE)</f>
        <v>#VALUE!</v>
      </c>
      <c r="G392" s="52" t="e">
        <f ca="1">VLOOKUP($C392,OFFSET(ResultsInput!$B$2,($B392-1)*gamesPerRound,0,gamesPerRound,6),6,FALSE)</f>
        <v>#VALUE!</v>
      </c>
      <c r="H392" s="59" t="str">
        <f t="shared" ca="1" si="22"/>
        <v/>
      </c>
    </row>
    <row r="393" spans="1:8" x14ac:dyDescent="0.3">
      <c r="A393" s="51">
        <f t="shared" si="21"/>
        <v>391</v>
      </c>
      <c r="B393" s="29" t="str">
        <f t="shared" si="19"/>
        <v/>
      </c>
      <c r="C393" s="29">
        <f t="shared" si="20"/>
        <v>14</v>
      </c>
      <c r="D393" s="28" t="str">
        <f ca="1">IF($B393&gt;rounds,"",OFFSET(AllPairings!D$1,startRow-1+$A393,0))</f>
        <v/>
      </c>
      <c r="E393" s="28" t="str">
        <f ca="1">IF($B393&gt;rounds,"",OFFSET(AllPairings!E$1,startRow-1+$A393,0))</f>
        <v/>
      </c>
      <c r="F393" s="52" t="e">
        <f ca="1">VLOOKUP($C393,OFFSET(ResultsInput!$B$2,($B393-1)*gamesPerRound,0,gamesPerRound,6),5,FALSE)</f>
        <v>#VALUE!</v>
      </c>
      <c r="G393" s="52" t="e">
        <f ca="1">VLOOKUP($C393,OFFSET(ResultsInput!$B$2,($B393-1)*gamesPerRound,0,gamesPerRound,6),6,FALSE)</f>
        <v>#VALUE!</v>
      </c>
      <c r="H393" s="59" t="str">
        <f t="shared" ca="1" si="22"/>
        <v/>
      </c>
    </row>
    <row r="394" spans="1:8" x14ac:dyDescent="0.3">
      <c r="A394" s="51">
        <f t="shared" si="21"/>
        <v>392</v>
      </c>
      <c r="B394" s="29" t="str">
        <f t="shared" ref="B394:B425" si="23">IF(INT(A394/gamesPerRound)&lt;rounds,1+INT(A394/gamesPerRound),"")</f>
        <v/>
      </c>
      <c r="C394" s="29">
        <f t="shared" ref="C394:C425" si="24">1+MOD(A394,gamesPerRound)</f>
        <v>15</v>
      </c>
      <c r="D394" s="28" t="str">
        <f ca="1">IF($B394&gt;rounds,"",OFFSET(AllPairings!D$1,startRow-1+$A394,0))</f>
        <v/>
      </c>
      <c r="E394" s="28" t="str">
        <f ca="1">IF($B394&gt;rounds,"",OFFSET(AllPairings!E$1,startRow-1+$A394,0))</f>
        <v/>
      </c>
      <c r="F394" s="52" t="e">
        <f ca="1">VLOOKUP($C394,OFFSET(ResultsInput!$B$2,($B394-1)*gamesPerRound,0,gamesPerRound,6),5,FALSE)</f>
        <v>#VALUE!</v>
      </c>
      <c r="G394" s="52" t="e">
        <f ca="1">VLOOKUP($C394,OFFSET(ResultsInput!$B$2,($B394-1)*gamesPerRound,0,gamesPerRound,6),6,FALSE)</f>
        <v>#VALUE!</v>
      </c>
      <c r="H394" s="59" t="str">
        <f t="shared" ca="1" si="22"/>
        <v/>
      </c>
    </row>
    <row r="395" spans="1:8" x14ac:dyDescent="0.3">
      <c r="A395" s="51">
        <f t="shared" si="21"/>
        <v>393</v>
      </c>
      <c r="B395" s="29" t="str">
        <f t="shared" si="23"/>
        <v/>
      </c>
      <c r="C395" s="29">
        <f t="shared" si="24"/>
        <v>16</v>
      </c>
      <c r="D395" s="28" t="str">
        <f ca="1">IF($B395&gt;rounds,"",OFFSET(AllPairings!D$1,startRow-1+$A395,0))</f>
        <v/>
      </c>
      <c r="E395" s="28" t="str">
        <f ca="1">IF($B395&gt;rounds,"",OFFSET(AllPairings!E$1,startRow-1+$A395,0))</f>
        <v/>
      </c>
      <c r="F395" s="52" t="e">
        <f ca="1">VLOOKUP($C395,OFFSET(ResultsInput!$B$2,($B395-1)*gamesPerRound,0,gamesPerRound,6),5,FALSE)</f>
        <v>#VALUE!</v>
      </c>
      <c r="G395" s="52" t="e">
        <f ca="1">VLOOKUP($C395,OFFSET(ResultsInput!$B$2,($B395-1)*gamesPerRound,0,gamesPerRound,6),6,FALSE)</f>
        <v>#VALUE!</v>
      </c>
      <c r="H395" s="59" t="str">
        <f t="shared" ca="1" si="22"/>
        <v/>
      </c>
    </row>
    <row r="396" spans="1:8" x14ac:dyDescent="0.3">
      <c r="A396" s="51">
        <f t="shared" si="21"/>
        <v>394</v>
      </c>
      <c r="B396" s="29" t="str">
        <f t="shared" si="23"/>
        <v/>
      </c>
      <c r="C396" s="29">
        <f t="shared" si="24"/>
        <v>17</v>
      </c>
      <c r="D396" s="28" t="str">
        <f ca="1">IF($B396&gt;rounds,"",OFFSET(AllPairings!D$1,startRow-1+$A396,0))</f>
        <v/>
      </c>
      <c r="E396" s="28" t="str">
        <f ca="1">IF($B396&gt;rounds,"",OFFSET(AllPairings!E$1,startRow-1+$A396,0))</f>
        <v/>
      </c>
      <c r="F396" s="52" t="e">
        <f ca="1">VLOOKUP($C396,OFFSET(ResultsInput!$B$2,($B396-1)*gamesPerRound,0,gamesPerRound,6),5,FALSE)</f>
        <v>#VALUE!</v>
      </c>
      <c r="G396" s="52" t="e">
        <f ca="1">VLOOKUP($C396,OFFSET(ResultsInput!$B$2,($B396-1)*gamesPerRound,0,gamesPerRound,6),6,FALSE)</f>
        <v>#VALUE!</v>
      </c>
      <c r="H396" s="59" t="str">
        <f t="shared" ca="1" si="22"/>
        <v/>
      </c>
    </row>
    <row r="397" spans="1:8" x14ac:dyDescent="0.3">
      <c r="A397" s="51">
        <f t="shared" si="21"/>
        <v>395</v>
      </c>
      <c r="B397" s="29" t="str">
        <f t="shared" si="23"/>
        <v/>
      </c>
      <c r="C397" s="29">
        <f t="shared" si="24"/>
        <v>18</v>
      </c>
      <c r="D397" s="28" t="str">
        <f ca="1">IF($B397&gt;rounds,"",OFFSET(AllPairings!D$1,startRow-1+$A397,0))</f>
        <v/>
      </c>
      <c r="E397" s="28" t="str">
        <f ca="1">IF($B397&gt;rounds,"",OFFSET(AllPairings!E$1,startRow-1+$A397,0))</f>
        <v/>
      </c>
      <c r="F397" s="52" t="e">
        <f ca="1">VLOOKUP($C397,OFFSET(ResultsInput!$B$2,($B397-1)*gamesPerRound,0,gamesPerRound,6),5,FALSE)</f>
        <v>#VALUE!</v>
      </c>
      <c r="G397" s="52" t="e">
        <f ca="1">VLOOKUP($C397,OFFSET(ResultsInput!$B$2,($B397-1)*gamesPerRound,0,gamesPerRound,6),6,FALSE)</f>
        <v>#VALUE!</v>
      </c>
      <c r="H397" s="59" t="str">
        <f t="shared" ca="1" si="22"/>
        <v/>
      </c>
    </row>
    <row r="398" spans="1:8" x14ac:dyDescent="0.3">
      <c r="A398" s="51">
        <f t="shared" si="21"/>
        <v>396</v>
      </c>
      <c r="B398" s="29" t="str">
        <f t="shared" si="23"/>
        <v/>
      </c>
      <c r="C398" s="29">
        <f t="shared" si="24"/>
        <v>1</v>
      </c>
      <c r="D398" s="28" t="str">
        <f ca="1">IF($B398&gt;rounds,"",OFFSET(AllPairings!D$1,startRow-1+$A398,0))</f>
        <v/>
      </c>
      <c r="E398" s="28" t="str">
        <f ca="1">IF($B398&gt;rounds,"",OFFSET(AllPairings!E$1,startRow-1+$A398,0))</f>
        <v/>
      </c>
      <c r="F398" s="52" t="e">
        <f ca="1">VLOOKUP($C398,OFFSET(ResultsInput!$B$2,($B398-1)*gamesPerRound,0,gamesPerRound,6),5,FALSE)</f>
        <v>#VALUE!</v>
      </c>
      <c r="G398" s="52" t="e">
        <f ca="1">VLOOKUP($C398,OFFSET(ResultsInput!$B$2,($B398-1)*gamesPerRound,0,gamesPerRound,6),6,FALSE)</f>
        <v>#VALUE!</v>
      </c>
      <c r="H398" s="59" t="str">
        <f t="shared" ca="1" si="22"/>
        <v/>
      </c>
    </row>
    <row r="399" spans="1:8" x14ac:dyDescent="0.3">
      <c r="A399" s="51">
        <f t="shared" si="21"/>
        <v>397</v>
      </c>
      <c r="B399" s="29" t="str">
        <f t="shared" si="23"/>
        <v/>
      </c>
      <c r="C399" s="29">
        <f t="shared" si="24"/>
        <v>2</v>
      </c>
      <c r="D399" s="28" t="str">
        <f ca="1">IF($B399&gt;rounds,"",OFFSET(AllPairings!D$1,startRow-1+$A399,0))</f>
        <v/>
      </c>
      <c r="E399" s="28" t="str">
        <f ca="1">IF($B399&gt;rounds,"",OFFSET(AllPairings!E$1,startRow-1+$A399,0))</f>
        <v/>
      </c>
      <c r="F399" s="52" t="e">
        <f ca="1">VLOOKUP($C399,OFFSET(ResultsInput!$B$2,($B399-1)*gamesPerRound,0,gamesPerRound,6),5,FALSE)</f>
        <v>#VALUE!</v>
      </c>
      <c r="G399" s="52" t="e">
        <f ca="1">VLOOKUP($C399,OFFSET(ResultsInput!$B$2,($B399-1)*gamesPerRound,0,gamesPerRound,6),6,FALSE)</f>
        <v>#VALUE!</v>
      </c>
      <c r="H399" s="59" t="str">
        <f t="shared" ca="1" si="22"/>
        <v/>
      </c>
    </row>
    <row r="400" spans="1:8" x14ac:dyDescent="0.3">
      <c r="A400" s="51">
        <f t="shared" si="21"/>
        <v>398</v>
      </c>
      <c r="B400" s="29" t="str">
        <f t="shared" si="23"/>
        <v/>
      </c>
      <c r="C400" s="29">
        <f t="shared" si="24"/>
        <v>3</v>
      </c>
      <c r="D400" s="28" t="str">
        <f ca="1">IF($B400&gt;rounds,"",OFFSET(AllPairings!D$1,startRow-1+$A400,0))</f>
        <v/>
      </c>
      <c r="E400" s="28" t="str">
        <f ca="1">IF($B400&gt;rounds,"",OFFSET(AllPairings!E$1,startRow-1+$A400,0))</f>
        <v/>
      </c>
      <c r="F400" s="52" t="e">
        <f ca="1">VLOOKUP($C400,OFFSET(ResultsInput!$B$2,($B400-1)*gamesPerRound,0,gamesPerRound,6),5,FALSE)</f>
        <v>#VALUE!</v>
      </c>
      <c r="G400" s="52" t="e">
        <f ca="1">VLOOKUP($C400,OFFSET(ResultsInput!$B$2,($B400-1)*gamesPerRound,0,gamesPerRound,6),6,FALSE)</f>
        <v>#VALUE!</v>
      </c>
      <c r="H400" s="59" t="str">
        <f t="shared" ca="1" si="22"/>
        <v/>
      </c>
    </row>
    <row r="401" spans="1:8" x14ac:dyDescent="0.3">
      <c r="A401" s="51">
        <f t="shared" si="21"/>
        <v>399</v>
      </c>
      <c r="B401" s="29" t="str">
        <f t="shared" si="23"/>
        <v/>
      </c>
      <c r="C401" s="29">
        <f t="shared" si="24"/>
        <v>4</v>
      </c>
      <c r="D401" s="28" t="str">
        <f ca="1">IF($B401&gt;rounds,"",OFFSET(AllPairings!D$1,startRow-1+$A401,0))</f>
        <v/>
      </c>
      <c r="E401" s="28" t="str">
        <f ca="1">IF($B401&gt;rounds,"",OFFSET(AllPairings!E$1,startRow-1+$A401,0))</f>
        <v/>
      </c>
      <c r="F401" s="52" t="e">
        <f ca="1">VLOOKUP($C401,OFFSET(ResultsInput!$B$2,($B401-1)*gamesPerRound,0,gamesPerRound,6),5,FALSE)</f>
        <v>#VALUE!</v>
      </c>
      <c r="G401" s="52" t="e">
        <f ca="1">VLOOKUP($C401,OFFSET(ResultsInput!$B$2,($B401-1)*gamesPerRound,0,gamesPerRound,6),6,FALSE)</f>
        <v>#VALUE!</v>
      </c>
      <c r="H401" s="59" t="str">
        <f t="shared" ca="1" si="22"/>
        <v/>
      </c>
    </row>
    <row r="402" spans="1:8" x14ac:dyDescent="0.3">
      <c r="A402" s="51">
        <f t="shared" si="21"/>
        <v>400</v>
      </c>
      <c r="B402" s="29" t="str">
        <f t="shared" si="23"/>
        <v/>
      </c>
      <c r="C402" s="29">
        <f t="shared" si="24"/>
        <v>5</v>
      </c>
      <c r="D402" s="28" t="str">
        <f ca="1">IF($B402&gt;rounds,"",OFFSET(AllPairings!D$1,startRow-1+$A402,0))</f>
        <v/>
      </c>
      <c r="E402" s="28" t="str">
        <f ca="1">IF($B402&gt;rounds,"",OFFSET(AllPairings!E$1,startRow-1+$A402,0))</f>
        <v/>
      </c>
      <c r="F402" s="52" t="e">
        <f ca="1">VLOOKUP($C402,OFFSET(ResultsInput!$B$2,($B402-1)*gamesPerRound,0,gamesPerRound,6),5,FALSE)</f>
        <v>#VALUE!</v>
      </c>
      <c r="G402" s="52" t="e">
        <f ca="1">VLOOKUP($C402,OFFSET(ResultsInput!$B$2,($B402-1)*gamesPerRound,0,gamesPerRound,6),6,FALSE)</f>
        <v>#VALUE!</v>
      </c>
      <c r="H402" s="59" t="str">
        <f t="shared" ca="1" si="22"/>
        <v/>
      </c>
    </row>
    <row r="403" spans="1:8" x14ac:dyDescent="0.3">
      <c r="A403" s="51">
        <f t="shared" si="21"/>
        <v>401</v>
      </c>
      <c r="B403" s="29" t="str">
        <f t="shared" si="23"/>
        <v/>
      </c>
      <c r="C403" s="29">
        <f t="shared" si="24"/>
        <v>6</v>
      </c>
      <c r="D403" s="28" t="str">
        <f ca="1">IF($B403&gt;rounds,"",OFFSET(AllPairings!D$1,startRow-1+$A403,0))</f>
        <v/>
      </c>
      <c r="E403" s="28" t="str">
        <f ca="1">IF($B403&gt;rounds,"",OFFSET(AllPairings!E$1,startRow-1+$A403,0))</f>
        <v/>
      </c>
      <c r="F403" s="52" t="e">
        <f ca="1">VLOOKUP($C403,OFFSET(ResultsInput!$B$2,($B403-1)*gamesPerRound,0,gamesPerRound,6),5,FALSE)</f>
        <v>#VALUE!</v>
      </c>
      <c r="G403" s="52" t="e">
        <f ca="1">VLOOKUP($C403,OFFSET(ResultsInput!$B$2,($B403-1)*gamesPerRound,0,gamesPerRound,6),6,FALSE)</f>
        <v>#VALUE!</v>
      </c>
      <c r="H403" s="59" t="str">
        <f t="shared" ca="1" si="22"/>
        <v/>
      </c>
    </row>
    <row r="404" spans="1:8" x14ac:dyDescent="0.3">
      <c r="A404" s="51">
        <f t="shared" si="21"/>
        <v>402</v>
      </c>
      <c r="B404" s="29" t="str">
        <f t="shared" si="23"/>
        <v/>
      </c>
      <c r="C404" s="29">
        <f t="shared" si="24"/>
        <v>7</v>
      </c>
      <c r="D404" s="28" t="str">
        <f ca="1">IF($B404&gt;rounds,"",OFFSET(AllPairings!D$1,startRow-1+$A404,0))</f>
        <v/>
      </c>
      <c r="E404" s="28" t="str">
        <f ca="1">IF($B404&gt;rounds,"",OFFSET(AllPairings!E$1,startRow-1+$A404,0))</f>
        <v/>
      </c>
      <c r="F404" s="52" t="e">
        <f ca="1">VLOOKUP($C404,OFFSET(ResultsInput!$B$2,($B404-1)*gamesPerRound,0,gamesPerRound,6),5,FALSE)</f>
        <v>#VALUE!</v>
      </c>
      <c r="G404" s="52" t="e">
        <f ca="1">VLOOKUP($C404,OFFSET(ResultsInput!$B$2,($B404-1)*gamesPerRound,0,gamesPerRound,6),6,FALSE)</f>
        <v>#VALUE!</v>
      </c>
      <c r="H404" s="59" t="str">
        <f t="shared" ca="1" si="22"/>
        <v/>
      </c>
    </row>
    <row r="405" spans="1:8" x14ac:dyDescent="0.3">
      <c r="A405" s="51">
        <f t="shared" si="21"/>
        <v>403</v>
      </c>
      <c r="B405" s="29" t="str">
        <f t="shared" si="23"/>
        <v/>
      </c>
      <c r="C405" s="29">
        <f t="shared" si="24"/>
        <v>8</v>
      </c>
      <c r="D405" s="28" t="str">
        <f ca="1">IF($B405&gt;rounds,"",OFFSET(AllPairings!D$1,startRow-1+$A405,0))</f>
        <v/>
      </c>
      <c r="E405" s="28" t="str">
        <f ca="1">IF($B405&gt;rounds,"",OFFSET(AllPairings!E$1,startRow-1+$A405,0))</f>
        <v/>
      </c>
      <c r="F405" s="52" t="e">
        <f ca="1">VLOOKUP($C405,OFFSET(ResultsInput!$B$2,($B405-1)*gamesPerRound,0,gamesPerRound,6),5,FALSE)</f>
        <v>#VALUE!</v>
      </c>
      <c r="G405" s="52" t="e">
        <f ca="1">VLOOKUP($C405,OFFSET(ResultsInput!$B$2,($B405-1)*gamesPerRound,0,gamesPerRound,6),6,FALSE)</f>
        <v>#VALUE!</v>
      </c>
      <c r="H405" s="59" t="str">
        <f t="shared" ca="1" si="22"/>
        <v/>
      </c>
    </row>
    <row r="406" spans="1:8" x14ac:dyDescent="0.3">
      <c r="A406" s="51">
        <f t="shared" si="21"/>
        <v>404</v>
      </c>
      <c r="B406" s="29" t="str">
        <f t="shared" si="23"/>
        <v/>
      </c>
      <c r="C406" s="29">
        <f t="shared" si="24"/>
        <v>9</v>
      </c>
      <c r="D406" s="28" t="str">
        <f ca="1">IF($B406&gt;rounds,"",OFFSET(AllPairings!D$1,startRow-1+$A406,0))</f>
        <v/>
      </c>
      <c r="E406" s="28" t="str">
        <f ca="1">IF($B406&gt;rounds,"",OFFSET(AllPairings!E$1,startRow-1+$A406,0))</f>
        <v/>
      </c>
      <c r="F406" s="52" t="e">
        <f ca="1">VLOOKUP($C406,OFFSET(ResultsInput!$B$2,($B406-1)*gamesPerRound,0,gamesPerRound,6),5,FALSE)</f>
        <v>#VALUE!</v>
      </c>
      <c r="G406" s="52" t="e">
        <f ca="1">VLOOKUP($C406,OFFSET(ResultsInput!$B$2,($B406-1)*gamesPerRound,0,gamesPerRound,6),6,FALSE)</f>
        <v>#VALUE!</v>
      </c>
      <c r="H406" s="59" t="str">
        <f t="shared" ca="1" si="22"/>
        <v/>
      </c>
    </row>
    <row r="407" spans="1:8" x14ac:dyDescent="0.3">
      <c r="A407" s="51">
        <f t="shared" si="21"/>
        <v>405</v>
      </c>
      <c r="B407" s="29" t="str">
        <f t="shared" si="23"/>
        <v/>
      </c>
      <c r="C407" s="29">
        <f t="shared" si="24"/>
        <v>10</v>
      </c>
      <c r="D407" s="28" t="str">
        <f ca="1">IF($B407&gt;rounds,"",OFFSET(AllPairings!D$1,startRow-1+$A407,0))</f>
        <v/>
      </c>
      <c r="E407" s="28" t="str">
        <f ca="1">IF($B407&gt;rounds,"",OFFSET(AllPairings!E$1,startRow-1+$A407,0))</f>
        <v/>
      </c>
      <c r="F407" s="52" t="e">
        <f ca="1">VLOOKUP($C407,OFFSET(ResultsInput!$B$2,($B407-1)*gamesPerRound,0,gamesPerRound,6),5,FALSE)</f>
        <v>#VALUE!</v>
      </c>
      <c r="G407" s="52" t="e">
        <f ca="1">VLOOKUP($C407,OFFSET(ResultsInput!$B$2,($B407-1)*gamesPerRound,0,gamesPerRound,6),6,FALSE)</f>
        <v>#VALUE!</v>
      </c>
      <c r="H407" s="59" t="str">
        <f t="shared" ca="1" si="22"/>
        <v/>
      </c>
    </row>
    <row r="408" spans="1:8" x14ac:dyDescent="0.3">
      <c r="A408" s="51">
        <f t="shared" si="21"/>
        <v>406</v>
      </c>
      <c r="B408" s="29" t="str">
        <f t="shared" si="23"/>
        <v/>
      </c>
      <c r="C408" s="29">
        <f t="shared" si="24"/>
        <v>11</v>
      </c>
      <c r="D408" s="28" t="str">
        <f ca="1">IF($B408&gt;rounds,"",OFFSET(AllPairings!D$1,startRow-1+$A408,0))</f>
        <v/>
      </c>
      <c r="E408" s="28" t="str">
        <f ca="1">IF($B408&gt;rounds,"",OFFSET(AllPairings!E$1,startRow-1+$A408,0))</f>
        <v/>
      </c>
      <c r="F408" s="52" t="e">
        <f ca="1">VLOOKUP($C408,OFFSET(ResultsInput!$B$2,($B408-1)*gamesPerRound,0,gamesPerRound,6),5,FALSE)</f>
        <v>#VALUE!</v>
      </c>
      <c r="G408" s="52" t="e">
        <f ca="1">VLOOKUP($C408,OFFSET(ResultsInput!$B$2,($B408-1)*gamesPerRound,0,gamesPerRound,6),6,FALSE)</f>
        <v>#VALUE!</v>
      </c>
      <c r="H408" s="59" t="str">
        <f t="shared" ca="1" si="22"/>
        <v/>
      </c>
    </row>
    <row r="409" spans="1:8" x14ac:dyDescent="0.3">
      <c r="A409" s="51">
        <f t="shared" si="21"/>
        <v>407</v>
      </c>
      <c r="B409" s="29" t="str">
        <f t="shared" si="23"/>
        <v/>
      </c>
      <c r="C409" s="29">
        <f t="shared" si="24"/>
        <v>12</v>
      </c>
      <c r="D409" s="28" t="str">
        <f ca="1">IF($B409&gt;rounds,"",OFFSET(AllPairings!D$1,startRow-1+$A409,0))</f>
        <v/>
      </c>
      <c r="E409" s="28" t="str">
        <f ca="1">IF($B409&gt;rounds,"",OFFSET(AllPairings!E$1,startRow-1+$A409,0))</f>
        <v/>
      </c>
      <c r="F409" s="52" t="e">
        <f ca="1">VLOOKUP($C409,OFFSET(ResultsInput!$B$2,($B409-1)*gamesPerRound,0,gamesPerRound,6),5,FALSE)</f>
        <v>#VALUE!</v>
      </c>
      <c r="G409" s="52" t="e">
        <f ca="1">VLOOKUP($C409,OFFSET(ResultsInput!$B$2,($B409-1)*gamesPerRound,0,gamesPerRound,6),6,FALSE)</f>
        <v>#VALUE!</v>
      </c>
      <c r="H409" s="59" t="str">
        <f t="shared" ca="1" si="22"/>
        <v/>
      </c>
    </row>
    <row r="410" spans="1:8" x14ac:dyDescent="0.3">
      <c r="A410" s="51">
        <f t="shared" si="21"/>
        <v>408</v>
      </c>
      <c r="B410" s="29" t="str">
        <f t="shared" si="23"/>
        <v/>
      </c>
      <c r="C410" s="29">
        <f t="shared" si="24"/>
        <v>13</v>
      </c>
      <c r="D410" s="28" t="str">
        <f ca="1">IF($B410&gt;rounds,"",OFFSET(AllPairings!D$1,startRow-1+$A410,0))</f>
        <v/>
      </c>
      <c r="E410" s="28" t="str">
        <f ca="1">IF($B410&gt;rounds,"",OFFSET(AllPairings!E$1,startRow-1+$A410,0))</f>
        <v/>
      </c>
      <c r="F410" s="52" t="e">
        <f ca="1">VLOOKUP($C410,OFFSET(ResultsInput!$B$2,($B410-1)*gamesPerRound,0,gamesPerRound,6),5,FALSE)</f>
        <v>#VALUE!</v>
      </c>
      <c r="G410" s="52" t="e">
        <f ca="1">VLOOKUP($C410,OFFSET(ResultsInput!$B$2,($B410-1)*gamesPerRound,0,gamesPerRound,6),6,FALSE)</f>
        <v>#VALUE!</v>
      </c>
      <c r="H410" s="59" t="str">
        <f t="shared" ca="1" si="22"/>
        <v/>
      </c>
    </row>
    <row r="411" spans="1:8" x14ac:dyDescent="0.3">
      <c r="A411" s="51">
        <f t="shared" si="21"/>
        <v>409</v>
      </c>
      <c r="B411" s="29" t="str">
        <f t="shared" si="23"/>
        <v/>
      </c>
      <c r="C411" s="29">
        <f t="shared" si="24"/>
        <v>14</v>
      </c>
      <c r="D411" s="28" t="str">
        <f ca="1">IF($B411&gt;rounds,"",OFFSET(AllPairings!D$1,startRow-1+$A411,0))</f>
        <v/>
      </c>
      <c r="E411" s="28" t="str">
        <f ca="1">IF($B411&gt;rounds,"",OFFSET(AllPairings!E$1,startRow-1+$A411,0))</f>
        <v/>
      </c>
      <c r="F411" s="52" t="e">
        <f ca="1">VLOOKUP($C411,OFFSET(ResultsInput!$B$2,($B411-1)*gamesPerRound,0,gamesPerRound,6),5,FALSE)</f>
        <v>#VALUE!</v>
      </c>
      <c r="G411" s="52" t="e">
        <f ca="1">VLOOKUP($C411,OFFSET(ResultsInput!$B$2,($B411-1)*gamesPerRound,0,gamesPerRound,6),6,FALSE)</f>
        <v>#VALUE!</v>
      </c>
      <c r="H411" s="59" t="str">
        <f t="shared" ca="1" si="22"/>
        <v/>
      </c>
    </row>
    <row r="412" spans="1:8" x14ac:dyDescent="0.3">
      <c r="A412" s="51">
        <f t="shared" si="21"/>
        <v>410</v>
      </c>
      <c r="B412" s="29" t="str">
        <f t="shared" si="23"/>
        <v/>
      </c>
      <c r="C412" s="29">
        <f t="shared" si="24"/>
        <v>15</v>
      </c>
      <c r="D412" s="28" t="str">
        <f ca="1">IF($B412&gt;rounds,"",OFFSET(AllPairings!D$1,startRow-1+$A412,0))</f>
        <v/>
      </c>
      <c r="E412" s="28" t="str">
        <f ca="1">IF($B412&gt;rounds,"",OFFSET(AllPairings!E$1,startRow-1+$A412,0))</f>
        <v/>
      </c>
      <c r="F412" s="52" t="e">
        <f ca="1">VLOOKUP($C412,OFFSET(ResultsInput!$B$2,($B412-1)*gamesPerRound,0,gamesPerRound,6),5,FALSE)</f>
        <v>#VALUE!</v>
      </c>
      <c r="G412" s="52" t="e">
        <f ca="1">VLOOKUP($C412,OFFSET(ResultsInput!$B$2,($B412-1)*gamesPerRound,0,gamesPerRound,6),6,FALSE)</f>
        <v>#VALUE!</v>
      </c>
      <c r="H412" s="59" t="str">
        <f t="shared" ca="1" si="22"/>
        <v/>
      </c>
    </row>
    <row r="413" spans="1:8" x14ac:dyDescent="0.3">
      <c r="A413" s="51">
        <f t="shared" si="21"/>
        <v>411</v>
      </c>
      <c r="B413" s="29" t="str">
        <f t="shared" si="23"/>
        <v/>
      </c>
      <c r="C413" s="29">
        <f t="shared" si="24"/>
        <v>16</v>
      </c>
      <c r="D413" s="28" t="str">
        <f ca="1">IF($B413&gt;rounds,"",OFFSET(AllPairings!D$1,startRow-1+$A413,0))</f>
        <v/>
      </c>
      <c r="E413" s="28" t="str">
        <f ca="1">IF($B413&gt;rounds,"",OFFSET(AllPairings!E$1,startRow-1+$A413,0))</f>
        <v/>
      </c>
      <c r="F413" s="52" t="e">
        <f ca="1">VLOOKUP($C413,OFFSET(ResultsInput!$B$2,($B413-1)*gamesPerRound,0,gamesPerRound,6),5,FALSE)</f>
        <v>#VALUE!</v>
      </c>
      <c r="G413" s="52" t="e">
        <f ca="1">VLOOKUP($C413,OFFSET(ResultsInput!$B$2,($B413-1)*gamesPerRound,0,gamesPerRound,6),6,FALSE)</f>
        <v>#VALUE!</v>
      </c>
      <c r="H413" s="59" t="str">
        <f t="shared" ca="1" si="22"/>
        <v/>
      </c>
    </row>
    <row r="414" spans="1:8" x14ac:dyDescent="0.3">
      <c r="A414" s="51">
        <f t="shared" si="21"/>
        <v>412</v>
      </c>
      <c r="B414" s="29" t="str">
        <f t="shared" si="23"/>
        <v/>
      </c>
      <c r="C414" s="29">
        <f t="shared" si="24"/>
        <v>17</v>
      </c>
      <c r="D414" s="28" t="str">
        <f ca="1">IF($B414&gt;rounds,"",OFFSET(AllPairings!D$1,startRow-1+$A414,0))</f>
        <v/>
      </c>
      <c r="E414" s="28" t="str">
        <f ca="1">IF($B414&gt;rounds,"",OFFSET(AllPairings!E$1,startRow-1+$A414,0))</f>
        <v/>
      </c>
      <c r="F414" s="52" t="e">
        <f ca="1">VLOOKUP($C414,OFFSET(ResultsInput!$B$2,($B414-1)*gamesPerRound,0,gamesPerRound,6),5,FALSE)</f>
        <v>#VALUE!</v>
      </c>
      <c r="G414" s="52" t="e">
        <f ca="1">VLOOKUP($C414,OFFSET(ResultsInput!$B$2,($B414-1)*gamesPerRound,0,gamesPerRound,6),6,FALSE)</f>
        <v>#VALUE!</v>
      </c>
      <c r="H414" s="59" t="str">
        <f t="shared" ca="1" si="22"/>
        <v/>
      </c>
    </row>
    <row r="415" spans="1:8" x14ac:dyDescent="0.3">
      <c r="A415" s="51">
        <f t="shared" si="21"/>
        <v>413</v>
      </c>
      <c r="B415" s="29" t="str">
        <f t="shared" si="23"/>
        <v/>
      </c>
      <c r="C415" s="29">
        <f t="shared" si="24"/>
        <v>18</v>
      </c>
      <c r="D415" s="28" t="str">
        <f ca="1">IF($B415&gt;rounds,"",OFFSET(AllPairings!D$1,startRow-1+$A415,0))</f>
        <v/>
      </c>
      <c r="E415" s="28" t="str">
        <f ca="1">IF($B415&gt;rounds,"",OFFSET(AllPairings!E$1,startRow-1+$A415,0))</f>
        <v/>
      </c>
      <c r="F415" s="52" t="e">
        <f ca="1">VLOOKUP($C415,OFFSET(ResultsInput!$B$2,($B415-1)*gamesPerRound,0,gamesPerRound,6),5,FALSE)</f>
        <v>#VALUE!</v>
      </c>
      <c r="G415" s="52" t="e">
        <f ca="1">VLOOKUP($C415,OFFSET(ResultsInput!$B$2,($B415-1)*gamesPerRound,0,gamesPerRound,6),6,FALSE)</f>
        <v>#VALUE!</v>
      </c>
      <c r="H415" s="59" t="str">
        <f t="shared" ca="1" si="22"/>
        <v/>
      </c>
    </row>
    <row r="416" spans="1:8" x14ac:dyDescent="0.3">
      <c r="A416" s="51">
        <f t="shared" si="21"/>
        <v>414</v>
      </c>
      <c r="B416" s="29" t="str">
        <f t="shared" si="23"/>
        <v/>
      </c>
      <c r="C416" s="29">
        <f t="shared" si="24"/>
        <v>1</v>
      </c>
      <c r="D416" s="28" t="str">
        <f ca="1">IF($B416&gt;rounds,"",OFFSET(AllPairings!D$1,startRow-1+$A416,0))</f>
        <v/>
      </c>
      <c r="E416" s="28" t="str">
        <f ca="1">IF($B416&gt;rounds,"",OFFSET(AllPairings!E$1,startRow-1+$A416,0))</f>
        <v/>
      </c>
      <c r="F416" s="52" t="e">
        <f ca="1">VLOOKUP($C416,OFFSET(ResultsInput!$B$2,($B416-1)*gamesPerRound,0,gamesPerRound,6),5,FALSE)</f>
        <v>#VALUE!</v>
      </c>
      <c r="G416" s="52" t="e">
        <f ca="1">VLOOKUP($C416,OFFSET(ResultsInput!$B$2,($B416-1)*gamesPerRound,0,gamesPerRound,6),6,FALSE)</f>
        <v>#VALUE!</v>
      </c>
      <c r="H416" s="59" t="str">
        <f t="shared" ca="1" si="22"/>
        <v/>
      </c>
    </row>
    <row r="417" spans="1:8" x14ac:dyDescent="0.3">
      <c r="A417" s="51">
        <f t="shared" si="21"/>
        <v>415</v>
      </c>
      <c r="B417" s="29" t="str">
        <f t="shared" si="23"/>
        <v/>
      </c>
      <c r="C417" s="29">
        <f t="shared" si="24"/>
        <v>2</v>
      </c>
      <c r="D417" s="28" t="str">
        <f ca="1">IF($B417&gt;rounds,"",OFFSET(AllPairings!D$1,startRow-1+$A417,0))</f>
        <v/>
      </c>
      <c r="E417" s="28" t="str">
        <f ca="1">IF($B417&gt;rounds,"",OFFSET(AllPairings!E$1,startRow-1+$A417,0))</f>
        <v/>
      </c>
      <c r="F417" s="52" t="e">
        <f ca="1">VLOOKUP($C417,OFFSET(ResultsInput!$B$2,($B417-1)*gamesPerRound,0,gamesPerRound,6),5,FALSE)</f>
        <v>#VALUE!</v>
      </c>
      <c r="G417" s="52" t="e">
        <f ca="1">VLOOKUP($C417,OFFSET(ResultsInput!$B$2,($B417-1)*gamesPerRound,0,gamesPerRound,6),6,FALSE)</f>
        <v>#VALUE!</v>
      </c>
      <c r="H417" s="59" t="str">
        <f t="shared" ca="1" si="22"/>
        <v/>
      </c>
    </row>
    <row r="418" spans="1:8" x14ac:dyDescent="0.3">
      <c r="A418" s="51">
        <f t="shared" si="21"/>
        <v>416</v>
      </c>
      <c r="B418" s="29" t="str">
        <f t="shared" si="23"/>
        <v/>
      </c>
      <c r="C418" s="29">
        <f t="shared" si="24"/>
        <v>3</v>
      </c>
      <c r="D418" s="28" t="str">
        <f ca="1">IF($B418&gt;rounds,"",OFFSET(AllPairings!D$1,startRow-1+$A418,0))</f>
        <v/>
      </c>
      <c r="E418" s="28" t="str">
        <f ca="1">IF($B418&gt;rounds,"",OFFSET(AllPairings!E$1,startRow-1+$A418,0))</f>
        <v/>
      </c>
      <c r="F418" s="52" t="e">
        <f ca="1">VLOOKUP($C418,OFFSET(ResultsInput!$B$2,($B418-1)*gamesPerRound,0,gamesPerRound,6),5,FALSE)</f>
        <v>#VALUE!</v>
      </c>
      <c r="G418" s="52" t="e">
        <f ca="1">VLOOKUP($C418,OFFSET(ResultsInput!$B$2,($B418-1)*gamesPerRound,0,gamesPerRound,6),6,FALSE)</f>
        <v>#VALUE!</v>
      </c>
      <c r="H418" s="59" t="str">
        <f t="shared" ca="1" si="22"/>
        <v/>
      </c>
    </row>
    <row r="419" spans="1:8" x14ac:dyDescent="0.3">
      <c r="A419" s="51">
        <f t="shared" si="21"/>
        <v>417</v>
      </c>
      <c r="B419" s="29" t="str">
        <f t="shared" si="23"/>
        <v/>
      </c>
      <c r="C419" s="29">
        <f t="shared" si="24"/>
        <v>4</v>
      </c>
      <c r="D419" s="28" t="str">
        <f ca="1">IF($B419&gt;rounds,"",OFFSET(AllPairings!D$1,startRow-1+$A419,0))</f>
        <v/>
      </c>
      <c r="E419" s="28" t="str">
        <f ca="1">IF($B419&gt;rounds,"",OFFSET(AllPairings!E$1,startRow-1+$A419,0))</f>
        <v/>
      </c>
      <c r="F419" s="52" t="e">
        <f ca="1">VLOOKUP($C419,OFFSET(ResultsInput!$B$2,($B419-1)*gamesPerRound,0,gamesPerRound,6),5,FALSE)</f>
        <v>#VALUE!</v>
      </c>
      <c r="G419" s="52" t="e">
        <f ca="1">VLOOKUP($C419,OFFSET(ResultsInput!$B$2,($B419-1)*gamesPerRound,0,gamesPerRound,6),6,FALSE)</f>
        <v>#VALUE!</v>
      </c>
      <c r="H419" s="59" t="str">
        <f t="shared" ca="1" si="22"/>
        <v/>
      </c>
    </row>
    <row r="420" spans="1:8" x14ac:dyDescent="0.3">
      <c r="A420" s="51">
        <f t="shared" si="21"/>
        <v>418</v>
      </c>
      <c r="B420" s="29" t="str">
        <f t="shared" si="23"/>
        <v/>
      </c>
      <c r="C420" s="29">
        <f t="shared" si="24"/>
        <v>5</v>
      </c>
      <c r="D420" s="28" t="str">
        <f ca="1">IF($B420&gt;rounds,"",OFFSET(AllPairings!D$1,startRow-1+$A420,0))</f>
        <v/>
      </c>
      <c r="E420" s="28" t="str">
        <f ca="1">IF($B420&gt;rounds,"",OFFSET(AllPairings!E$1,startRow-1+$A420,0))</f>
        <v/>
      </c>
      <c r="F420" s="52" t="e">
        <f ca="1">VLOOKUP($C420,OFFSET(ResultsInput!$B$2,($B420-1)*gamesPerRound,0,gamesPerRound,6),5,FALSE)</f>
        <v>#VALUE!</v>
      </c>
      <c r="G420" s="52" t="e">
        <f ca="1">VLOOKUP($C420,OFFSET(ResultsInput!$B$2,($B420-1)*gamesPerRound,0,gamesPerRound,6),6,FALSE)</f>
        <v>#VALUE!</v>
      </c>
      <c r="H420" s="59" t="str">
        <f t="shared" ca="1" si="22"/>
        <v/>
      </c>
    </row>
    <row r="421" spans="1:8" x14ac:dyDescent="0.3">
      <c r="A421" s="51">
        <f t="shared" si="21"/>
        <v>419</v>
      </c>
      <c r="B421" s="29" t="str">
        <f t="shared" si="23"/>
        <v/>
      </c>
      <c r="C421" s="29">
        <f t="shared" si="24"/>
        <v>6</v>
      </c>
      <c r="D421" s="28" t="str">
        <f ca="1">IF($B421&gt;rounds,"",OFFSET(AllPairings!D$1,startRow-1+$A421,0))</f>
        <v/>
      </c>
      <c r="E421" s="28" t="str">
        <f ca="1">IF($B421&gt;rounds,"",OFFSET(AllPairings!E$1,startRow-1+$A421,0))</f>
        <v/>
      </c>
      <c r="F421" s="52" t="e">
        <f ca="1">VLOOKUP($C421,OFFSET(ResultsInput!$B$2,($B421-1)*gamesPerRound,0,gamesPerRound,6),5,FALSE)</f>
        <v>#VALUE!</v>
      </c>
      <c r="G421" s="52" t="e">
        <f ca="1">VLOOKUP($C421,OFFSET(ResultsInput!$B$2,($B421-1)*gamesPerRound,0,gamesPerRound,6),6,FALSE)</f>
        <v>#VALUE!</v>
      </c>
      <c r="H421" s="59" t="str">
        <f t="shared" ca="1" si="22"/>
        <v/>
      </c>
    </row>
    <row r="422" spans="1:8" x14ac:dyDescent="0.3">
      <c r="A422" s="51">
        <f t="shared" si="21"/>
        <v>420</v>
      </c>
      <c r="B422" s="29" t="str">
        <f t="shared" si="23"/>
        <v/>
      </c>
      <c r="C422" s="29">
        <f t="shared" si="24"/>
        <v>7</v>
      </c>
      <c r="D422" s="28" t="str">
        <f ca="1">IF($B422&gt;rounds,"",OFFSET(AllPairings!D$1,startRow-1+$A422,0))</f>
        <v/>
      </c>
      <c r="E422" s="28" t="str">
        <f ca="1">IF($B422&gt;rounds,"",OFFSET(AllPairings!E$1,startRow-1+$A422,0))</f>
        <v/>
      </c>
      <c r="F422" s="52" t="e">
        <f ca="1">VLOOKUP($C422,OFFSET(ResultsInput!$B$2,($B422-1)*gamesPerRound,0,gamesPerRound,6),5,FALSE)</f>
        <v>#VALUE!</v>
      </c>
      <c r="G422" s="52" t="e">
        <f ca="1">VLOOKUP($C422,OFFSET(ResultsInput!$B$2,($B422-1)*gamesPerRound,0,gamesPerRound,6),6,FALSE)</f>
        <v>#VALUE!</v>
      </c>
      <c r="H422" s="59" t="str">
        <f t="shared" ca="1" si="22"/>
        <v/>
      </c>
    </row>
    <row r="423" spans="1:8" x14ac:dyDescent="0.3">
      <c r="A423" s="51">
        <f t="shared" si="21"/>
        <v>421</v>
      </c>
      <c r="B423" s="29" t="str">
        <f t="shared" si="23"/>
        <v/>
      </c>
      <c r="C423" s="29">
        <f t="shared" si="24"/>
        <v>8</v>
      </c>
      <c r="D423" s="28" t="str">
        <f ca="1">IF($B423&gt;rounds,"",OFFSET(AllPairings!D$1,startRow-1+$A423,0))</f>
        <v/>
      </c>
      <c r="E423" s="28" t="str">
        <f ca="1">IF($B423&gt;rounds,"",OFFSET(AllPairings!E$1,startRow-1+$A423,0))</f>
        <v/>
      </c>
      <c r="F423" s="52" t="e">
        <f ca="1">VLOOKUP($C423,OFFSET(ResultsInput!$B$2,($B423-1)*gamesPerRound,0,gamesPerRound,6),5,FALSE)</f>
        <v>#VALUE!</v>
      </c>
      <c r="G423" s="52" t="e">
        <f ca="1">VLOOKUP($C423,OFFSET(ResultsInput!$B$2,($B423-1)*gamesPerRound,0,gamesPerRound,6),6,FALSE)</f>
        <v>#VALUE!</v>
      </c>
      <c r="H423" s="59" t="str">
        <f t="shared" ca="1" si="22"/>
        <v/>
      </c>
    </row>
    <row r="424" spans="1:8" x14ac:dyDescent="0.3">
      <c r="A424" s="51">
        <f t="shared" si="21"/>
        <v>422</v>
      </c>
      <c r="B424" s="29" t="str">
        <f t="shared" si="23"/>
        <v/>
      </c>
      <c r="C424" s="29">
        <f t="shared" si="24"/>
        <v>9</v>
      </c>
      <c r="D424" s="28" t="str">
        <f ca="1">IF($B424&gt;rounds,"",OFFSET(AllPairings!D$1,startRow-1+$A424,0))</f>
        <v/>
      </c>
      <c r="E424" s="28" t="str">
        <f ca="1">IF($B424&gt;rounds,"",OFFSET(AllPairings!E$1,startRow-1+$A424,0))</f>
        <v/>
      </c>
      <c r="F424" s="52" t="e">
        <f ca="1">VLOOKUP($C424,OFFSET(ResultsInput!$B$2,($B424-1)*gamesPerRound,0,gamesPerRound,6),5,FALSE)</f>
        <v>#VALUE!</v>
      </c>
      <c r="G424" s="52" t="e">
        <f ca="1">VLOOKUP($C424,OFFSET(ResultsInput!$B$2,($B424-1)*gamesPerRound,0,gamesPerRound,6),6,FALSE)</f>
        <v>#VALUE!</v>
      </c>
      <c r="H424" s="59" t="str">
        <f t="shared" ca="1" si="22"/>
        <v/>
      </c>
    </row>
    <row r="425" spans="1:8" x14ac:dyDescent="0.3">
      <c r="A425" s="51">
        <f t="shared" si="21"/>
        <v>423</v>
      </c>
      <c r="B425" s="29" t="str">
        <f t="shared" si="23"/>
        <v/>
      </c>
      <c r="C425" s="29">
        <f t="shared" si="24"/>
        <v>10</v>
      </c>
      <c r="D425" s="28" t="str">
        <f ca="1">IF($B425&gt;rounds,"",OFFSET(AllPairings!D$1,startRow-1+$A425,0))</f>
        <v/>
      </c>
      <c r="E425" s="28" t="str">
        <f ca="1">IF($B425&gt;rounds,"",OFFSET(AllPairings!E$1,startRow-1+$A425,0))</f>
        <v/>
      </c>
      <c r="F425" s="52" t="e">
        <f ca="1">VLOOKUP($C425,OFFSET(ResultsInput!$B$2,($B425-1)*gamesPerRound,0,gamesPerRound,6),5,FALSE)</f>
        <v>#VALUE!</v>
      </c>
      <c r="G425" s="52" t="e">
        <f ca="1">VLOOKUP($C425,OFFSET(ResultsInput!$B$2,($B425-1)*gamesPerRound,0,gamesPerRound,6),6,FALSE)</f>
        <v>#VALUE!</v>
      </c>
      <c r="H425" s="59" t="str">
        <f t="shared" ca="1" si="22"/>
        <v/>
      </c>
    </row>
    <row r="426" spans="1:8" x14ac:dyDescent="0.3">
      <c r="A426" s="51">
        <f t="shared" si="21"/>
        <v>424</v>
      </c>
      <c r="B426" s="29" t="str">
        <f t="shared" ref="B426:B457" si="25">IF(INT(A426/gamesPerRound)&lt;rounds,1+INT(A426/gamesPerRound),"")</f>
        <v/>
      </c>
      <c r="C426" s="29">
        <f t="shared" ref="C426:C457" si="26">1+MOD(A426,gamesPerRound)</f>
        <v>11</v>
      </c>
      <c r="D426" s="28" t="str">
        <f ca="1">IF($B426&gt;rounds,"",OFFSET(AllPairings!D$1,startRow-1+$A426,0))</f>
        <v/>
      </c>
      <c r="E426" s="28" t="str">
        <f ca="1">IF($B426&gt;rounds,"",OFFSET(AllPairings!E$1,startRow-1+$A426,0))</f>
        <v/>
      </c>
      <c r="F426" s="52" t="e">
        <f ca="1">VLOOKUP($C426,OFFSET(ResultsInput!$B$2,($B426-1)*gamesPerRound,0,gamesPerRound,6),5,FALSE)</f>
        <v>#VALUE!</v>
      </c>
      <c r="G426" s="52" t="e">
        <f ca="1">VLOOKUP($C426,OFFSET(ResultsInput!$B$2,($B426-1)*gamesPerRound,0,gamesPerRound,6),6,FALSE)</f>
        <v>#VALUE!</v>
      </c>
      <c r="H426" s="59" t="str">
        <f t="shared" ca="1" si="22"/>
        <v/>
      </c>
    </row>
    <row r="427" spans="1:8" x14ac:dyDescent="0.3">
      <c r="A427" s="51">
        <f t="shared" ref="A427:A469" si="27">A426+1</f>
        <v>425</v>
      </c>
      <c r="B427" s="29" t="str">
        <f t="shared" si="25"/>
        <v/>
      </c>
      <c r="C427" s="29">
        <f t="shared" si="26"/>
        <v>12</v>
      </c>
      <c r="D427" s="28" t="str">
        <f ca="1">IF($B427&gt;rounds,"",OFFSET(AllPairings!D$1,startRow-1+$A427,0))</f>
        <v/>
      </c>
      <c r="E427" s="28" t="str">
        <f ca="1">IF($B427&gt;rounds,"",OFFSET(AllPairings!E$1,startRow-1+$A427,0))</f>
        <v/>
      </c>
      <c r="F427" s="52" t="e">
        <f ca="1">VLOOKUP($C427,OFFSET(ResultsInput!$B$2,($B427-1)*gamesPerRound,0,gamesPerRound,6),5,FALSE)</f>
        <v>#VALUE!</v>
      </c>
      <c r="G427" s="52" t="e">
        <f ca="1">VLOOKUP($C427,OFFSET(ResultsInput!$B$2,($B427-1)*gamesPerRound,0,gamesPerRound,6),6,FALSE)</f>
        <v>#VALUE!</v>
      </c>
      <c r="H427" s="59" t="str">
        <f t="shared" ref="H427:H469" ca="1" si="28">D427</f>
        <v/>
      </c>
    </row>
    <row r="428" spans="1:8" x14ac:dyDescent="0.3">
      <c r="A428" s="51">
        <f t="shared" si="27"/>
        <v>426</v>
      </c>
      <c r="B428" s="29" t="str">
        <f t="shared" si="25"/>
        <v/>
      </c>
      <c r="C428" s="29">
        <f t="shared" si="26"/>
        <v>13</v>
      </c>
      <c r="D428" s="28" t="str">
        <f ca="1">IF($B428&gt;rounds,"",OFFSET(AllPairings!D$1,startRow-1+$A428,0))</f>
        <v/>
      </c>
      <c r="E428" s="28" t="str">
        <f ca="1">IF($B428&gt;rounds,"",OFFSET(AllPairings!E$1,startRow-1+$A428,0))</f>
        <v/>
      </c>
      <c r="F428" s="52" t="e">
        <f ca="1">VLOOKUP($C428,OFFSET(ResultsInput!$B$2,($B428-1)*gamesPerRound,0,gamesPerRound,6),5,FALSE)</f>
        <v>#VALUE!</v>
      </c>
      <c r="G428" s="52" t="e">
        <f ca="1">VLOOKUP($C428,OFFSET(ResultsInput!$B$2,($B428-1)*gamesPerRound,0,gamesPerRound,6),6,FALSE)</f>
        <v>#VALUE!</v>
      </c>
      <c r="H428" s="59" t="str">
        <f t="shared" ca="1" si="28"/>
        <v/>
      </c>
    </row>
    <row r="429" spans="1:8" x14ac:dyDescent="0.3">
      <c r="A429" s="51">
        <f t="shared" si="27"/>
        <v>427</v>
      </c>
      <c r="B429" s="29" t="str">
        <f t="shared" si="25"/>
        <v/>
      </c>
      <c r="C429" s="29">
        <f t="shared" si="26"/>
        <v>14</v>
      </c>
      <c r="D429" s="28" t="str">
        <f ca="1">IF($B429&gt;rounds,"",OFFSET(AllPairings!D$1,startRow-1+$A429,0))</f>
        <v/>
      </c>
      <c r="E429" s="28" t="str">
        <f ca="1">IF($B429&gt;rounds,"",OFFSET(AllPairings!E$1,startRow-1+$A429,0))</f>
        <v/>
      </c>
      <c r="F429" s="52" t="e">
        <f ca="1">VLOOKUP($C429,OFFSET(ResultsInput!$B$2,($B429-1)*gamesPerRound,0,gamesPerRound,6),5,FALSE)</f>
        <v>#VALUE!</v>
      </c>
      <c r="G429" s="52" t="e">
        <f ca="1">VLOOKUP($C429,OFFSET(ResultsInput!$B$2,($B429-1)*gamesPerRound,0,gamesPerRound,6),6,FALSE)</f>
        <v>#VALUE!</v>
      </c>
      <c r="H429" s="59" t="str">
        <f t="shared" ca="1" si="28"/>
        <v/>
      </c>
    </row>
    <row r="430" spans="1:8" x14ac:dyDescent="0.3">
      <c r="A430" s="51">
        <f t="shared" si="27"/>
        <v>428</v>
      </c>
      <c r="B430" s="29" t="str">
        <f t="shared" si="25"/>
        <v/>
      </c>
      <c r="C430" s="29">
        <f t="shared" si="26"/>
        <v>15</v>
      </c>
      <c r="D430" s="28" t="str">
        <f ca="1">IF($B430&gt;rounds,"",OFFSET(AllPairings!D$1,startRow-1+$A430,0))</f>
        <v/>
      </c>
      <c r="E430" s="28" t="str">
        <f ca="1">IF($B430&gt;rounds,"",OFFSET(AllPairings!E$1,startRow-1+$A430,0))</f>
        <v/>
      </c>
      <c r="F430" s="52" t="e">
        <f ca="1">VLOOKUP($C430,OFFSET(ResultsInput!$B$2,($B430-1)*gamesPerRound,0,gamesPerRound,6),5,FALSE)</f>
        <v>#VALUE!</v>
      </c>
      <c r="G430" s="52" t="e">
        <f ca="1">VLOOKUP($C430,OFFSET(ResultsInput!$B$2,($B430-1)*gamesPerRound,0,gamesPerRound,6),6,FALSE)</f>
        <v>#VALUE!</v>
      </c>
      <c r="H430" s="59" t="str">
        <f t="shared" ca="1" si="28"/>
        <v/>
      </c>
    </row>
    <row r="431" spans="1:8" x14ac:dyDescent="0.3">
      <c r="A431" s="51">
        <f t="shared" si="27"/>
        <v>429</v>
      </c>
      <c r="B431" s="29" t="str">
        <f t="shared" si="25"/>
        <v/>
      </c>
      <c r="C431" s="29">
        <f t="shared" si="26"/>
        <v>16</v>
      </c>
      <c r="D431" s="28" t="str">
        <f ca="1">IF($B431&gt;rounds,"",OFFSET(AllPairings!D$1,startRow-1+$A431,0))</f>
        <v/>
      </c>
      <c r="E431" s="28" t="str">
        <f ca="1">IF($B431&gt;rounds,"",OFFSET(AllPairings!E$1,startRow-1+$A431,0))</f>
        <v/>
      </c>
      <c r="F431" s="52" t="e">
        <f ca="1">VLOOKUP($C431,OFFSET(ResultsInput!$B$2,($B431-1)*gamesPerRound,0,gamesPerRound,6),5,FALSE)</f>
        <v>#VALUE!</v>
      </c>
      <c r="G431" s="52" t="e">
        <f ca="1">VLOOKUP($C431,OFFSET(ResultsInput!$B$2,($B431-1)*gamesPerRound,0,gamesPerRound,6),6,FALSE)</f>
        <v>#VALUE!</v>
      </c>
      <c r="H431" s="59" t="str">
        <f t="shared" ca="1" si="28"/>
        <v/>
      </c>
    </row>
    <row r="432" spans="1:8" x14ac:dyDescent="0.3">
      <c r="A432" s="51">
        <f t="shared" si="27"/>
        <v>430</v>
      </c>
      <c r="B432" s="29" t="str">
        <f t="shared" si="25"/>
        <v/>
      </c>
      <c r="C432" s="29">
        <f t="shared" si="26"/>
        <v>17</v>
      </c>
      <c r="D432" s="28" t="str">
        <f ca="1">IF($B432&gt;rounds,"",OFFSET(AllPairings!D$1,startRow-1+$A432,0))</f>
        <v/>
      </c>
      <c r="E432" s="28" t="str">
        <f ca="1">IF($B432&gt;rounds,"",OFFSET(AllPairings!E$1,startRow-1+$A432,0))</f>
        <v/>
      </c>
      <c r="F432" s="52" t="e">
        <f ca="1">VLOOKUP($C432,OFFSET(ResultsInput!$B$2,($B432-1)*gamesPerRound,0,gamesPerRound,6),5,FALSE)</f>
        <v>#VALUE!</v>
      </c>
      <c r="G432" s="52" t="e">
        <f ca="1">VLOOKUP($C432,OFFSET(ResultsInput!$B$2,($B432-1)*gamesPerRound,0,gamesPerRound,6),6,FALSE)</f>
        <v>#VALUE!</v>
      </c>
      <c r="H432" s="59" t="str">
        <f t="shared" ca="1" si="28"/>
        <v/>
      </c>
    </row>
    <row r="433" spans="1:8" x14ac:dyDescent="0.3">
      <c r="A433" s="51">
        <f t="shared" si="27"/>
        <v>431</v>
      </c>
      <c r="B433" s="29" t="str">
        <f t="shared" si="25"/>
        <v/>
      </c>
      <c r="C433" s="29">
        <f t="shared" si="26"/>
        <v>18</v>
      </c>
      <c r="D433" s="28" t="str">
        <f ca="1">IF($B433&gt;rounds,"",OFFSET(AllPairings!D$1,startRow-1+$A433,0))</f>
        <v/>
      </c>
      <c r="E433" s="28" t="str">
        <f ca="1">IF($B433&gt;rounds,"",OFFSET(AllPairings!E$1,startRow-1+$A433,0))</f>
        <v/>
      </c>
      <c r="F433" s="52" t="e">
        <f ca="1">VLOOKUP($C433,OFFSET(ResultsInput!$B$2,($B433-1)*gamesPerRound,0,gamesPerRound,6),5,FALSE)</f>
        <v>#VALUE!</v>
      </c>
      <c r="G433" s="52" t="e">
        <f ca="1">VLOOKUP($C433,OFFSET(ResultsInput!$B$2,($B433-1)*gamesPerRound,0,gamesPerRound,6),6,FALSE)</f>
        <v>#VALUE!</v>
      </c>
      <c r="H433" s="59" t="str">
        <f t="shared" ca="1" si="28"/>
        <v/>
      </c>
    </row>
    <row r="434" spans="1:8" x14ac:dyDescent="0.3">
      <c r="A434" s="51">
        <f t="shared" si="27"/>
        <v>432</v>
      </c>
      <c r="B434" s="29" t="str">
        <f t="shared" si="25"/>
        <v/>
      </c>
      <c r="C434" s="29">
        <f t="shared" si="26"/>
        <v>1</v>
      </c>
      <c r="D434" s="28" t="str">
        <f ca="1">IF($B434&gt;rounds,"",OFFSET(AllPairings!D$1,startRow-1+$A434,0))</f>
        <v/>
      </c>
      <c r="E434" s="28" t="str">
        <f ca="1">IF($B434&gt;rounds,"",OFFSET(AllPairings!E$1,startRow-1+$A434,0))</f>
        <v/>
      </c>
      <c r="F434" s="52" t="e">
        <f ca="1">VLOOKUP($C434,OFFSET(ResultsInput!$B$2,($B434-1)*gamesPerRound,0,gamesPerRound,6),5,FALSE)</f>
        <v>#VALUE!</v>
      </c>
      <c r="G434" s="52" t="e">
        <f ca="1">VLOOKUP($C434,OFFSET(ResultsInput!$B$2,($B434-1)*gamesPerRound,0,gamesPerRound,6),6,FALSE)</f>
        <v>#VALUE!</v>
      </c>
      <c r="H434" s="59" t="str">
        <f t="shared" ca="1" si="28"/>
        <v/>
      </c>
    </row>
    <row r="435" spans="1:8" x14ac:dyDescent="0.3">
      <c r="A435" s="51">
        <f t="shared" si="27"/>
        <v>433</v>
      </c>
      <c r="B435" s="29" t="str">
        <f t="shared" si="25"/>
        <v/>
      </c>
      <c r="C435" s="29">
        <f t="shared" si="26"/>
        <v>2</v>
      </c>
      <c r="D435" s="28" t="str">
        <f ca="1">IF($B435&gt;rounds,"",OFFSET(AllPairings!D$1,startRow-1+$A435,0))</f>
        <v/>
      </c>
      <c r="E435" s="28" t="str">
        <f ca="1">IF($B435&gt;rounds,"",OFFSET(AllPairings!E$1,startRow-1+$A435,0))</f>
        <v/>
      </c>
      <c r="F435" s="52" t="e">
        <f ca="1">VLOOKUP($C435,OFFSET(ResultsInput!$B$2,($B435-1)*gamesPerRound,0,gamesPerRound,6),5,FALSE)</f>
        <v>#VALUE!</v>
      </c>
      <c r="G435" s="52" t="e">
        <f ca="1">VLOOKUP($C435,OFFSET(ResultsInput!$B$2,($B435-1)*gamesPerRound,0,gamesPerRound,6),6,FALSE)</f>
        <v>#VALUE!</v>
      </c>
      <c r="H435" s="59" t="str">
        <f t="shared" ca="1" si="28"/>
        <v/>
      </c>
    </row>
    <row r="436" spans="1:8" x14ac:dyDescent="0.3">
      <c r="A436" s="51">
        <f t="shared" si="27"/>
        <v>434</v>
      </c>
      <c r="B436" s="29" t="str">
        <f t="shared" si="25"/>
        <v/>
      </c>
      <c r="C436" s="29">
        <f t="shared" si="26"/>
        <v>3</v>
      </c>
      <c r="D436" s="28" t="str">
        <f ca="1">IF($B436&gt;rounds,"",OFFSET(AllPairings!D$1,startRow-1+$A436,0))</f>
        <v/>
      </c>
      <c r="E436" s="28" t="str">
        <f ca="1">IF($B436&gt;rounds,"",OFFSET(AllPairings!E$1,startRow-1+$A436,0))</f>
        <v/>
      </c>
      <c r="F436" s="52" t="e">
        <f ca="1">VLOOKUP($C436,OFFSET(ResultsInput!$B$2,($B436-1)*gamesPerRound,0,gamesPerRound,6),5,FALSE)</f>
        <v>#VALUE!</v>
      </c>
      <c r="G436" s="52" t="e">
        <f ca="1">VLOOKUP($C436,OFFSET(ResultsInput!$B$2,($B436-1)*gamesPerRound,0,gamesPerRound,6),6,FALSE)</f>
        <v>#VALUE!</v>
      </c>
      <c r="H436" s="59" t="str">
        <f t="shared" ca="1" si="28"/>
        <v/>
      </c>
    </row>
    <row r="437" spans="1:8" x14ac:dyDescent="0.3">
      <c r="A437" s="51">
        <f t="shared" si="27"/>
        <v>435</v>
      </c>
      <c r="B437" s="29" t="str">
        <f t="shared" si="25"/>
        <v/>
      </c>
      <c r="C437" s="29">
        <f t="shared" si="26"/>
        <v>4</v>
      </c>
      <c r="D437" s="28" t="str">
        <f ca="1">IF($B437&gt;rounds,"",OFFSET(AllPairings!D$1,startRow-1+$A437,0))</f>
        <v/>
      </c>
      <c r="E437" s="28" t="str">
        <f ca="1">IF($B437&gt;rounds,"",OFFSET(AllPairings!E$1,startRow-1+$A437,0))</f>
        <v/>
      </c>
      <c r="F437" s="52" t="e">
        <f ca="1">VLOOKUP($C437,OFFSET(ResultsInput!$B$2,($B437-1)*gamesPerRound,0,gamesPerRound,6),5,FALSE)</f>
        <v>#VALUE!</v>
      </c>
      <c r="G437" s="52" t="e">
        <f ca="1">VLOOKUP($C437,OFFSET(ResultsInput!$B$2,($B437-1)*gamesPerRound,0,gamesPerRound,6),6,FALSE)</f>
        <v>#VALUE!</v>
      </c>
      <c r="H437" s="59" t="str">
        <f t="shared" ca="1" si="28"/>
        <v/>
      </c>
    </row>
    <row r="438" spans="1:8" x14ac:dyDescent="0.3">
      <c r="A438" s="51">
        <f t="shared" si="27"/>
        <v>436</v>
      </c>
      <c r="B438" s="29" t="str">
        <f t="shared" si="25"/>
        <v/>
      </c>
      <c r="C438" s="29">
        <f t="shared" si="26"/>
        <v>5</v>
      </c>
      <c r="D438" s="28" t="str">
        <f ca="1">IF($B438&gt;rounds,"",OFFSET(AllPairings!D$1,startRow-1+$A438,0))</f>
        <v/>
      </c>
      <c r="E438" s="28" t="str">
        <f ca="1">IF($B438&gt;rounds,"",OFFSET(AllPairings!E$1,startRow-1+$A438,0))</f>
        <v/>
      </c>
      <c r="F438" s="52" t="e">
        <f ca="1">VLOOKUP($C438,OFFSET(ResultsInput!$B$2,($B438-1)*gamesPerRound,0,gamesPerRound,6),5,FALSE)</f>
        <v>#VALUE!</v>
      </c>
      <c r="G438" s="52" t="e">
        <f ca="1">VLOOKUP($C438,OFFSET(ResultsInput!$B$2,($B438-1)*gamesPerRound,0,gamesPerRound,6),6,FALSE)</f>
        <v>#VALUE!</v>
      </c>
      <c r="H438" s="59" t="str">
        <f t="shared" ca="1" si="28"/>
        <v/>
      </c>
    </row>
    <row r="439" spans="1:8" x14ac:dyDescent="0.3">
      <c r="A439" s="51">
        <f t="shared" si="27"/>
        <v>437</v>
      </c>
      <c r="B439" s="29" t="str">
        <f t="shared" si="25"/>
        <v/>
      </c>
      <c r="C439" s="29">
        <f t="shared" si="26"/>
        <v>6</v>
      </c>
      <c r="D439" s="28" t="str">
        <f ca="1">IF($B439&gt;rounds,"",OFFSET(AllPairings!D$1,startRow-1+$A439,0))</f>
        <v/>
      </c>
      <c r="E439" s="28" t="str">
        <f ca="1">IF($B439&gt;rounds,"",OFFSET(AllPairings!E$1,startRow-1+$A439,0))</f>
        <v/>
      </c>
      <c r="F439" s="52" t="e">
        <f ca="1">VLOOKUP($C439,OFFSET(ResultsInput!$B$2,($B439-1)*gamesPerRound,0,gamesPerRound,6),5,FALSE)</f>
        <v>#VALUE!</v>
      </c>
      <c r="G439" s="52" t="e">
        <f ca="1">VLOOKUP($C439,OFFSET(ResultsInput!$B$2,($B439-1)*gamesPerRound,0,gamesPerRound,6),6,FALSE)</f>
        <v>#VALUE!</v>
      </c>
      <c r="H439" s="59" t="str">
        <f t="shared" ca="1" si="28"/>
        <v/>
      </c>
    </row>
    <row r="440" spans="1:8" x14ac:dyDescent="0.3">
      <c r="A440" s="51">
        <f t="shared" si="27"/>
        <v>438</v>
      </c>
      <c r="B440" s="29" t="str">
        <f t="shared" si="25"/>
        <v/>
      </c>
      <c r="C440" s="29">
        <f t="shared" si="26"/>
        <v>7</v>
      </c>
      <c r="D440" s="28" t="str">
        <f ca="1">IF($B440&gt;rounds,"",OFFSET(AllPairings!D$1,startRow-1+$A440,0))</f>
        <v/>
      </c>
      <c r="E440" s="28" t="str">
        <f ca="1">IF($B440&gt;rounds,"",OFFSET(AllPairings!E$1,startRow-1+$A440,0))</f>
        <v/>
      </c>
      <c r="F440" s="52" t="e">
        <f ca="1">VLOOKUP($C440,OFFSET(ResultsInput!$B$2,($B440-1)*gamesPerRound,0,gamesPerRound,6),5,FALSE)</f>
        <v>#VALUE!</v>
      </c>
      <c r="G440" s="52" t="e">
        <f ca="1">VLOOKUP($C440,OFFSET(ResultsInput!$B$2,($B440-1)*gamesPerRound,0,gamesPerRound,6),6,FALSE)</f>
        <v>#VALUE!</v>
      </c>
      <c r="H440" s="59" t="str">
        <f t="shared" ca="1" si="28"/>
        <v/>
      </c>
    </row>
    <row r="441" spans="1:8" x14ac:dyDescent="0.3">
      <c r="A441" s="51">
        <f t="shared" si="27"/>
        <v>439</v>
      </c>
      <c r="B441" s="29" t="str">
        <f t="shared" si="25"/>
        <v/>
      </c>
      <c r="C441" s="29">
        <f t="shared" si="26"/>
        <v>8</v>
      </c>
      <c r="D441" s="28" t="str">
        <f ca="1">IF($B441&gt;rounds,"",OFFSET(AllPairings!D$1,startRow-1+$A441,0))</f>
        <v/>
      </c>
      <c r="E441" s="28" t="str">
        <f ca="1">IF($B441&gt;rounds,"",OFFSET(AllPairings!E$1,startRow-1+$A441,0))</f>
        <v/>
      </c>
      <c r="F441" s="52" t="e">
        <f ca="1">VLOOKUP($C441,OFFSET(ResultsInput!$B$2,($B441-1)*gamesPerRound,0,gamesPerRound,6),5,FALSE)</f>
        <v>#VALUE!</v>
      </c>
      <c r="G441" s="52" t="e">
        <f ca="1">VLOOKUP($C441,OFFSET(ResultsInput!$B$2,($B441-1)*gamesPerRound,0,gamesPerRound,6),6,FALSE)</f>
        <v>#VALUE!</v>
      </c>
      <c r="H441" s="59" t="str">
        <f t="shared" ca="1" si="28"/>
        <v/>
      </c>
    </row>
    <row r="442" spans="1:8" x14ac:dyDescent="0.3">
      <c r="A442" s="51">
        <f t="shared" si="27"/>
        <v>440</v>
      </c>
      <c r="B442" s="29" t="str">
        <f t="shared" si="25"/>
        <v/>
      </c>
      <c r="C442" s="29">
        <f t="shared" si="26"/>
        <v>9</v>
      </c>
      <c r="D442" s="28" t="str">
        <f ca="1">IF($B442&gt;rounds,"",OFFSET(AllPairings!D$1,startRow-1+$A442,0))</f>
        <v/>
      </c>
      <c r="E442" s="28" t="str">
        <f ca="1">IF($B442&gt;rounds,"",OFFSET(AllPairings!E$1,startRow-1+$A442,0))</f>
        <v/>
      </c>
      <c r="F442" s="52" t="e">
        <f ca="1">VLOOKUP($C442,OFFSET(ResultsInput!$B$2,($B442-1)*gamesPerRound,0,gamesPerRound,6),5,FALSE)</f>
        <v>#VALUE!</v>
      </c>
      <c r="G442" s="52" t="e">
        <f ca="1">VLOOKUP($C442,OFFSET(ResultsInput!$B$2,($B442-1)*gamesPerRound,0,gamesPerRound,6),6,FALSE)</f>
        <v>#VALUE!</v>
      </c>
      <c r="H442" s="59" t="str">
        <f t="shared" ca="1" si="28"/>
        <v/>
      </c>
    </row>
    <row r="443" spans="1:8" x14ac:dyDescent="0.3">
      <c r="A443" s="51">
        <f t="shared" si="27"/>
        <v>441</v>
      </c>
      <c r="B443" s="29" t="str">
        <f t="shared" si="25"/>
        <v/>
      </c>
      <c r="C443" s="29">
        <f t="shared" si="26"/>
        <v>10</v>
      </c>
      <c r="D443" s="28" t="str">
        <f ca="1">IF($B443&gt;rounds,"",OFFSET(AllPairings!D$1,startRow-1+$A443,0))</f>
        <v/>
      </c>
      <c r="E443" s="28" t="str">
        <f ca="1">IF($B443&gt;rounds,"",OFFSET(AllPairings!E$1,startRow-1+$A443,0))</f>
        <v/>
      </c>
      <c r="F443" s="52" t="e">
        <f ca="1">VLOOKUP($C443,OFFSET(ResultsInput!$B$2,($B443-1)*gamesPerRound,0,gamesPerRound,6),5,FALSE)</f>
        <v>#VALUE!</v>
      </c>
      <c r="G443" s="52" t="e">
        <f ca="1">VLOOKUP($C443,OFFSET(ResultsInput!$B$2,($B443-1)*gamesPerRound,0,gamesPerRound,6),6,FALSE)</f>
        <v>#VALUE!</v>
      </c>
      <c r="H443" s="59" t="str">
        <f t="shared" ca="1" si="28"/>
        <v/>
      </c>
    </row>
    <row r="444" spans="1:8" x14ac:dyDescent="0.3">
      <c r="A444" s="51">
        <f t="shared" si="27"/>
        <v>442</v>
      </c>
      <c r="B444" s="29" t="str">
        <f t="shared" si="25"/>
        <v/>
      </c>
      <c r="C444" s="29">
        <f t="shared" si="26"/>
        <v>11</v>
      </c>
      <c r="D444" s="28" t="str">
        <f ca="1">IF($B444&gt;rounds,"",OFFSET(AllPairings!D$1,startRow-1+$A444,0))</f>
        <v/>
      </c>
      <c r="E444" s="28" t="str">
        <f ca="1">IF($B444&gt;rounds,"",OFFSET(AllPairings!E$1,startRow-1+$A444,0))</f>
        <v/>
      </c>
      <c r="F444" s="52" t="e">
        <f ca="1">VLOOKUP($C444,OFFSET(ResultsInput!$B$2,($B444-1)*gamesPerRound,0,gamesPerRound,6),5,FALSE)</f>
        <v>#VALUE!</v>
      </c>
      <c r="G444" s="52" t="e">
        <f ca="1">VLOOKUP($C444,OFFSET(ResultsInput!$B$2,($B444-1)*gamesPerRound,0,gamesPerRound,6),6,FALSE)</f>
        <v>#VALUE!</v>
      </c>
      <c r="H444" s="59" t="str">
        <f t="shared" ca="1" si="28"/>
        <v/>
      </c>
    </row>
    <row r="445" spans="1:8" x14ac:dyDescent="0.3">
      <c r="A445" s="51">
        <f t="shared" si="27"/>
        <v>443</v>
      </c>
      <c r="B445" s="29" t="str">
        <f t="shared" si="25"/>
        <v/>
      </c>
      <c r="C445" s="29">
        <f t="shared" si="26"/>
        <v>12</v>
      </c>
      <c r="D445" s="28" t="str">
        <f ca="1">IF($B445&gt;rounds,"",OFFSET(AllPairings!D$1,startRow-1+$A445,0))</f>
        <v/>
      </c>
      <c r="E445" s="28" t="str">
        <f ca="1">IF($B445&gt;rounds,"",OFFSET(AllPairings!E$1,startRow-1+$A445,0))</f>
        <v/>
      </c>
      <c r="F445" s="52" t="e">
        <f ca="1">VLOOKUP($C445,OFFSET(ResultsInput!$B$2,($B445-1)*gamesPerRound,0,gamesPerRound,6),5,FALSE)</f>
        <v>#VALUE!</v>
      </c>
      <c r="G445" s="52" t="e">
        <f ca="1">VLOOKUP($C445,OFFSET(ResultsInput!$B$2,($B445-1)*gamesPerRound,0,gamesPerRound,6),6,FALSE)</f>
        <v>#VALUE!</v>
      </c>
      <c r="H445" s="59" t="str">
        <f t="shared" ca="1" si="28"/>
        <v/>
      </c>
    </row>
    <row r="446" spans="1:8" x14ac:dyDescent="0.3">
      <c r="A446" s="51">
        <f t="shared" si="27"/>
        <v>444</v>
      </c>
      <c r="B446" s="29" t="str">
        <f t="shared" si="25"/>
        <v/>
      </c>
      <c r="C446" s="29">
        <f t="shared" si="26"/>
        <v>13</v>
      </c>
      <c r="D446" s="28" t="str">
        <f ca="1">IF($B446&gt;rounds,"",OFFSET(AllPairings!D$1,startRow-1+$A446,0))</f>
        <v/>
      </c>
      <c r="E446" s="28" t="str">
        <f ca="1">IF($B446&gt;rounds,"",OFFSET(AllPairings!E$1,startRow-1+$A446,0))</f>
        <v/>
      </c>
      <c r="F446" s="52" t="e">
        <f ca="1">VLOOKUP($C446,OFFSET(ResultsInput!$B$2,($B446-1)*gamesPerRound,0,gamesPerRound,6),5,FALSE)</f>
        <v>#VALUE!</v>
      </c>
      <c r="G446" s="52" t="e">
        <f ca="1">VLOOKUP($C446,OFFSET(ResultsInput!$B$2,($B446-1)*gamesPerRound,0,gamesPerRound,6),6,FALSE)</f>
        <v>#VALUE!</v>
      </c>
      <c r="H446" s="59" t="str">
        <f t="shared" ca="1" si="28"/>
        <v/>
      </c>
    </row>
    <row r="447" spans="1:8" x14ac:dyDescent="0.3">
      <c r="A447" s="51">
        <f t="shared" si="27"/>
        <v>445</v>
      </c>
      <c r="B447" s="29" t="str">
        <f t="shared" si="25"/>
        <v/>
      </c>
      <c r="C447" s="29">
        <f t="shared" si="26"/>
        <v>14</v>
      </c>
      <c r="D447" s="28" t="str">
        <f ca="1">IF($B447&gt;rounds,"",OFFSET(AllPairings!D$1,startRow-1+$A447,0))</f>
        <v/>
      </c>
      <c r="E447" s="28" t="str">
        <f ca="1">IF($B447&gt;rounds,"",OFFSET(AllPairings!E$1,startRow-1+$A447,0))</f>
        <v/>
      </c>
      <c r="F447" s="52" t="e">
        <f ca="1">VLOOKUP($C447,OFFSET(ResultsInput!$B$2,($B447-1)*gamesPerRound,0,gamesPerRound,6),5,FALSE)</f>
        <v>#VALUE!</v>
      </c>
      <c r="G447" s="52" t="e">
        <f ca="1">VLOOKUP($C447,OFFSET(ResultsInput!$B$2,($B447-1)*gamesPerRound,0,gamesPerRound,6),6,FALSE)</f>
        <v>#VALUE!</v>
      </c>
      <c r="H447" s="59" t="str">
        <f t="shared" ca="1" si="28"/>
        <v/>
      </c>
    </row>
    <row r="448" spans="1:8" x14ac:dyDescent="0.3">
      <c r="A448" s="51">
        <f t="shared" si="27"/>
        <v>446</v>
      </c>
      <c r="B448" s="29" t="str">
        <f t="shared" si="25"/>
        <v/>
      </c>
      <c r="C448" s="29">
        <f t="shared" si="26"/>
        <v>15</v>
      </c>
      <c r="D448" s="28" t="str">
        <f ca="1">IF($B448&gt;rounds,"",OFFSET(AllPairings!D$1,startRow-1+$A448,0))</f>
        <v/>
      </c>
      <c r="E448" s="28" t="str">
        <f ca="1">IF($B448&gt;rounds,"",OFFSET(AllPairings!E$1,startRow-1+$A448,0))</f>
        <v/>
      </c>
      <c r="F448" s="52" t="e">
        <f ca="1">VLOOKUP($C448,OFFSET(ResultsInput!$B$2,($B448-1)*gamesPerRound,0,gamesPerRound,6),5,FALSE)</f>
        <v>#VALUE!</v>
      </c>
      <c r="G448" s="52" t="e">
        <f ca="1">VLOOKUP($C448,OFFSET(ResultsInput!$B$2,($B448-1)*gamesPerRound,0,gamesPerRound,6),6,FALSE)</f>
        <v>#VALUE!</v>
      </c>
      <c r="H448" s="59" t="str">
        <f t="shared" ca="1" si="28"/>
        <v/>
      </c>
    </row>
    <row r="449" spans="1:8" x14ac:dyDescent="0.3">
      <c r="A449" s="51">
        <f t="shared" si="27"/>
        <v>447</v>
      </c>
      <c r="B449" s="29" t="str">
        <f t="shared" si="25"/>
        <v/>
      </c>
      <c r="C449" s="29">
        <f t="shared" si="26"/>
        <v>16</v>
      </c>
      <c r="D449" s="28" t="str">
        <f ca="1">IF($B449&gt;rounds,"",OFFSET(AllPairings!D$1,startRow-1+$A449,0))</f>
        <v/>
      </c>
      <c r="E449" s="28" t="str">
        <f ca="1">IF($B449&gt;rounds,"",OFFSET(AllPairings!E$1,startRow-1+$A449,0))</f>
        <v/>
      </c>
      <c r="F449" s="52" t="e">
        <f ca="1">VLOOKUP($C449,OFFSET(ResultsInput!$B$2,($B449-1)*gamesPerRound,0,gamesPerRound,6),5,FALSE)</f>
        <v>#VALUE!</v>
      </c>
      <c r="G449" s="52" t="e">
        <f ca="1">VLOOKUP($C449,OFFSET(ResultsInput!$B$2,($B449-1)*gamesPerRound,0,gamesPerRound,6),6,FALSE)</f>
        <v>#VALUE!</v>
      </c>
      <c r="H449" s="59" t="str">
        <f t="shared" ca="1" si="28"/>
        <v/>
      </c>
    </row>
    <row r="450" spans="1:8" x14ac:dyDescent="0.3">
      <c r="A450" s="51">
        <f t="shared" si="27"/>
        <v>448</v>
      </c>
      <c r="B450" s="29" t="str">
        <f t="shared" si="25"/>
        <v/>
      </c>
      <c r="C450" s="29">
        <f t="shared" si="26"/>
        <v>17</v>
      </c>
      <c r="D450" s="28" t="str">
        <f ca="1">IF($B450&gt;rounds,"",OFFSET(AllPairings!D$1,startRow-1+$A450,0))</f>
        <v/>
      </c>
      <c r="E450" s="28" t="str">
        <f ca="1">IF($B450&gt;rounds,"",OFFSET(AllPairings!E$1,startRow-1+$A450,0))</f>
        <v/>
      </c>
      <c r="F450" s="52" t="e">
        <f ca="1">VLOOKUP($C450,OFFSET(ResultsInput!$B$2,($B450-1)*gamesPerRound,0,gamesPerRound,6),5,FALSE)</f>
        <v>#VALUE!</v>
      </c>
      <c r="G450" s="52" t="e">
        <f ca="1">VLOOKUP($C450,OFFSET(ResultsInput!$B$2,($B450-1)*gamesPerRound,0,gamesPerRound,6),6,FALSE)</f>
        <v>#VALUE!</v>
      </c>
      <c r="H450" s="59" t="str">
        <f t="shared" ca="1" si="28"/>
        <v/>
      </c>
    </row>
    <row r="451" spans="1:8" x14ac:dyDescent="0.3">
      <c r="A451" s="51">
        <f t="shared" si="27"/>
        <v>449</v>
      </c>
      <c r="B451" s="29" t="str">
        <f t="shared" si="25"/>
        <v/>
      </c>
      <c r="C451" s="29">
        <f t="shared" si="26"/>
        <v>18</v>
      </c>
      <c r="D451" s="28" t="str">
        <f ca="1">IF($B451&gt;rounds,"",OFFSET(AllPairings!D$1,startRow-1+$A451,0))</f>
        <v/>
      </c>
      <c r="E451" s="28" t="str">
        <f ca="1">IF($B451&gt;rounds,"",OFFSET(AllPairings!E$1,startRow-1+$A451,0))</f>
        <v/>
      </c>
      <c r="F451" s="52" t="e">
        <f ca="1">VLOOKUP($C451,OFFSET(ResultsInput!$B$2,($B451-1)*gamesPerRound,0,gamesPerRound,6),5,FALSE)</f>
        <v>#VALUE!</v>
      </c>
      <c r="G451" s="52" t="e">
        <f ca="1">VLOOKUP($C451,OFFSET(ResultsInput!$B$2,($B451-1)*gamesPerRound,0,gamesPerRound,6),6,FALSE)</f>
        <v>#VALUE!</v>
      </c>
      <c r="H451" s="59" t="str">
        <f t="shared" ca="1" si="28"/>
        <v/>
      </c>
    </row>
    <row r="452" spans="1:8" x14ac:dyDescent="0.3">
      <c r="A452" s="51">
        <f t="shared" si="27"/>
        <v>450</v>
      </c>
      <c r="B452" s="29" t="str">
        <f t="shared" si="25"/>
        <v/>
      </c>
      <c r="C452" s="29">
        <f t="shared" si="26"/>
        <v>1</v>
      </c>
      <c r="D452" s="28" t="str">
        <f ca="1">IF($B452&gt;rounds,"",OFFSET(AllPairings!D$1,startRow-1+$A452,0))</f>
        <v/>
      </c>
      <c r="E452" s="28" t="str">
        <f ca="1">IF($B452&gt;rounds,"",OFFSET(AllPairings!E$1,startRow-1+$A452,0))</f>
        <v/>
      </c>
      <c r="F452" s="52" t="e">
        <f ca="1">VLOOKUP($C452,OFFSET(ResultsInput!$B$2,($B452-1)*gamesPerRound,0,gamesPerRound,6),5,FALSE)</f>
        <v>#VALUE!</v>
      </c>
      <c r="G452" s="52" t="e">
        <f ca="1">VLOOKUP($C452,OFFSET(ResultsInput!$B$2,($B452-1)*gamesPerRound,0,gamesPerRound,6),6,FALSE)</f>
        <v>#VALUE!</v>
      </c>
      <c r="H452" s="59" t="str">
        <f t="shared" ca="1" si="28"/>
        <v/>
      </c>
    </row>
    <row r="453" spans="1:8" x14ac:dyDescent="0.3">
      <c r="A453" s="51">
        <f t="shared" si="27"/>
        <v>451</v>
      </c>
      <c r="B453" s="29" t="str">
        <f t="shared" si="25"/>
        <v/>
      </c>
      <c r="C453" s="29">
        <f t="shared" si="26"/>
        <v>2</v>
      </c>
      <c r="D453" s="28" t="str">
        <f ca="1">IF($B453&gt;rounds,"",OFFSET(AllPairings!D$1,startRow-1+$A453,0))</f>
        <v/>
      </c>
      <c r="E453" s="28" t="str">
        <f ca="1">IF($B453&gt;rounds,"",OFFSET(AllPairings!E$1,startRow-1+$A453,0))</f>
        <v/>
      </c>
      <c r="F453" s="52" t="e">
        <f ca="1">VLOOKUP($C453,OFFSET(ResultsInput!$B$2,($B453-1)*gamesPerRound,0,gamesPerRound,6),5,FALSE)</f>
        <v>#VALUE!</v>
      </c>
      <c r="G453" s="52" t="e">
        <f ca="1">VLOOKUP($C453,OFFSET(ResultsInput!$B$2,($B453-1)*gamesPerRound,0,gamesPerRound,6),6,FALSE)</f>
        <v>#VALUE!</v>
      </c>
      <c r="H453" s="59" t="str">
        <f t="shared" ca="1" si="28"/>
        <v/>
      </c>
    </row>
    <row r="454" spans="1:8" x14ac:dyDescent="0.3">
      <c r="A454" s="51">
        <f t="shared" si="27"/>
        <v>452</v>
      </c>
      <c r="B454" s="29" t="str">
        <f t="shared" si="25"/>
        <v/>
      </c>
      <c r="C454" s="29">
        <f t="shared" si="26"/>
        <v>3</v>
      </c>
      <c r="D454" s="28" t="str">
        <f ca="1">IF($B454&gt;rounds,"",OFFSET(AllPairings!D$1,startRow-1+$A454,0))</f>
        <v/>
      </c>
      <c r="E454" s="28" t="str">
        <f ca="1">IF($B454&gt;rounds,"",OFFSET(AllPairings!E$1,startRow-1+$A454,0))</f>
        <v/>
      </c>
      <c r="F454" s="52" t="e">
        <f ca="1">VLOOKUP($C454,OFFSET(ResultsInput!$B$2,($B454-1)*gamesPerRound,0,gamesPerRound,6),5,FALSE)</f>
        <v>#VALUE!</v>
      </c>
      <c r="G454" s="52" t="e">
        <f ca="1">VLOOKUP($C454,OFFSET(ResultsInput!$B$2,($B454-1)*gamesPerRound,0,gamesPerRound,6),6,FALSE)</f>
        <v>#VALUE!</v>
      </c>
      <c r="H454" s="59" t="str">
        <f t="shared" ca="1" si="28"/>
        <v/>
      </c>
    </row>
    <row r="455" spans="1:8" x14ac:dyDescent="0.3">
      <c r="A455" s="51">
        <f t="shared" si="27"/>
        <v>453</v>
      </c>
      <c r="B455" s="29" t="str">
        <f t="shared" si="25"/>
        <v/>
      </c>
      <c r="C455" s="29">
        <f t="shared" si="26"/>
        <v>4</v>
      </c>
      <c r="D455" s="28" t="str">
        <f ca="1">IF($B455&gt;rounds,"",OFFSET(AllPairings!D$1,startRow-1+$A455,0))</f>
        <v/>
      </c>
      <c r="E455" s="28" t="str">
        <f ca="1">IF($B455&gt;rounds,"",OFFSET(AllPairings!E$1,startRow-1+$A455,0))</f>
        <v/>
      </c>
      <c r="F455" s="52" t="e">
        <f ca="1">VLOOKUP($C455,OFFSET(ResultsInput!$B$2,($B455-1)*gamesPerRound,0,gamesPerRound,6),5,FALSE)</f>
        <v>#VALUE!</v>
      </c>
      <c r="G455" s="52" t="e">
        <f ca="1">VLOOKUP($C455,OFFSET(ResultsInput!$B$2,($B455-1)*gamesPerRound,0,gamesPerRound,6),6,FALSE)</f>
        <v>#VALUE!</v>
      </c>
      <c r="H455" s="59" t="str">
        <f t="shared" ca="1" si="28"/>
        <v/>
      </c>
    </row>
    <row r="456" spans="1:8" x14ac:dyDescent="0.3">
      <c r="A456" s="51">
        <f t="shared" si="27"/>
        <v>454</v>
      </c>
      <c r="B456" s="29" t="str">
        <f t="shared" si="25"/>
        <v/>
      </c>
      <c r="C456" s="29">
        <f t="shared" si="26"/>
        <v>5</v>
      </c>
      <c r="D456" s="28" t="str">
        <f ca="1">IF($B456&gt;rounds,"",OFFSET(AllPairings!D$1,startRow-1+$A456,0))</f>
        <v/>
      </c>
      <c r="E456" s="28" t="str">
        <f ca="1">IF($B456&gt;rounds,"",OFFSET(AllPairings!E$1,startRow-1+$A456,0))</f>
        <v/>
      </c>
      <c r="F456" s="52" t="e">
        <f ca="1">VLOOKUP($C456,OFFSET(ResultsInput!$B$2,($B456-1)*gamesPerRound,0,gamesPerRound,6),5,FALSE)</f>
        <v>#VALUE!</v>
      </c>
      <c r="G456" s="52" t="e">
        <f ca="1">VLOOKUP($C456,OFFSET(ResultsInput!$B$2,($B456-1)*gamesPerRound,0,gamesPerRound,6),6,FALSE)</f>
        <v>#VALUE!</v>
      </c>
      <c r="H456" s="59" t="str">
        <f t="shared" ca="1" si="28"/>
        <v/>
      </c>
    </row>
    <row r="457" spans="1:8" x14ac:dyDescent="0.3">
      <c r="A457" s="51">
        <f t="shared" si="27"/>
        <v>455</v>
      </c>
      <c r="B457" s="29" t="str">
        <f t="shared" si="25"/>
        <v/>
      </c>
      <c r="C457" s="29">
        <f t="shared" si="26"/>
        <v>6</v>
      </c>
      <c r="D457" s="28" t="str">
        <f ca="1">IF($B457&gt;rounds,"",OFFSET(AllPairings!D$1,startRow-1+$A457,0))</f>
        <v/>
      </c>
      <c r="E457" s="28" t="str">
        <f ca="1">IF($B457&gt;rounds,"",OFFSET(AllPairings!E$1,startRow-1+$A457,0))</f>
        <v/>
      </c>
      <c r="F457" s="52" t="e">
        <f ca="1">VLOOKUP($C457,OFFSET(ResultsInput!$B$2,($B457-1)*gamesPerRound,0,gamesPerRound,6),5,FALSE)</f>
        <v>#VALUE!</v>
      </c>
      <c r="G457" s="52" t="e">
        <f ca="1">VLOOKUP($C457,OFFSET(ResultsInput!$B$2,($B457-1)*gamesPerRound,0,gamesPerRound,6),6,FALSE)</f>
        <v>#VALUE!</v>
      </c>
      <c r="H457" s="59" t="str">
        <f t="shared" ca="1" si="28"/>
        <v/>
      </c>
    </row>
    <row r="458" spans="1:8" x14ac:dyDescent="0.3">
      <c r="A458" s="51">
        <f t="shared" si="27"/>
        <v>456</v>
      </c>
      <c r="B458" s="29" t="str">
        <f t="shared" ref="B458:B469" si="29">IF(INT(A458/gamesPerRound)&lt;rounds,1+INT(A458/gamesPerRound),"")</f>
        <v/>
      </c>
      <c r="C458" s="29">
        <f t="shared" ref="C458:C469" si="30">1+MOD(A458,gamesPerRound)</f>
        <v>7</v>
      </c>
      <c r="D458" s="28" t="str">
        <f ca="1">IF($B458&gt;rounds,"",OFFSET(AllPairings!D$1,startRow-1+$A458,0))</f>
        <v/>
      </c>
      <c r="E458" s="28" t="str">
        <f ca="1">IF($B458&gt;rounds,"",OFFSET(AllPairings!E$1,startRow-1+$A458,0))</f>
        <v/>
      </c>
      <c r="F458" s="52" t="e">
        <f ca="1">VLOOKUP($C458,OFFSET(ResultsInput!$B$2,($B458-1)*gamesPerRound,0,gamesPerRound,6),5,FALSE)</f>
        <v>#VALUE!</v>
      </c>
      <c r="G458" s="52" t="e">
        <f ca="1">VLOOKUP($C458,OFFSET(ResultsInput!$B$2,($B458-1)*gamesPerRound,0,gamesPerRound,6),6,FALSE)</f>
        <v>#VALUE!</v>
      </c>
      <c r="H458" s="59" t="str">
        <f t="shared" ca="1" si="28"/>
        <v/>
      </c>
    </row>
    <row r="459" spans="1:8" x14ac:dyDescent="0.3">
      <c r="A459" s="51">
        <f t="shared" si="27"/>
        <v>457</v>
      </c>
      <c r="B459" s="29" t="str">
        <f t="shared" si="29"/>
        <v/>
      </c>
      <c r="C459" s="29">
        <f t="shared" si="30"/>
        <v>8</v>
      </c>
      <c r="D459" s="28" t="str">
        <f ca="1">IF($B459&gt;rounds,"",OFFSET(AllPairings!D$1,startRow-1+$A459,0))</f>
        <v/>
      </c>
      <c r="E459" s="28" t="str">
        <f ca="1">IF($B459&gt;rounds,"",OFFSET(AllPairings!E$1,startRow-1+$A459,0))</f>
        <v/>
      </c>
      <c r="F459" s="52" t="e">
        <f ca="1">VLOOKUP($C459,OFFSET(ResultsInput!$B$2,($B459-1)*gamesPerRound,0,gamesPerRound,6),5,FALSE)</f>
        <v>#VALUE!</v>
      </c>
      <c r="G459" s="52" t="e">
        <f ca="1">VLOOKUP($C459,OFFSET(ResultsInput!$B$2,($B459-1)*gamesPerRound,0,gamesPerRound,6),6,FALSE)</f>
        <v>#VALUE!</v>
      </c>
      <c r="H459" s="59" t="str">
        <f t="shared" ca="1" si="28"/>
        <v/>
      </c>
    </row>
    <row r="460" spans="1:8" x14ac:dyDescent="0.3">
      <c r="A460" s="51">
        <f t="shared" si="27"/>
        <v>458</v>
      </c>
      <c r="B460" s="29" t="str">
        <f t="shared" si="29"/>
        <v/>
      </c>
      <c r="C460" s="29">
        <f t="shared" si="30"/>
        <v>9</v>
      </c>
      <c r="D460" s="28" t="str">
        <f ca="1">IF($B460&gt;rounds,"",OFFSET(AllPairings!D$1,startRow-1+$A460,0))</f>
        <v/>
      </c>
      <c r="E460" s="28" t="str">
        <f ca="1">IF($B460&gt;rounds,"",OFFSET(AllPairings!E$1,startRow-1+$A460,0))</f>
        <v/>
      </c>
      <c r="F460" s="52" t="e">
        <f ca="1">VLOOKUP($C460,OFFSET(ResultsInput!$B$2,($B460-1)*gamesPerRound,0,gamesPerRound,6),5,FALSE)</f>
        <v>#VALUE!</v>
      </c>
      <c r="G460" s="52" t="e">
        <f ca="1">VLOOKUP($C460,OFFSET(ResultsInput!$B$2,($B460-1)*gamesPerRound,0,gamesPerRound,6),6,FALSE)</f>
        <v>#VALUE!</v>
      </c>
      <c r="H460" s="59" t="str">
        <f t="shared" ca="1" si="28"/>
        <v/>
      </c>
    </row>
    <row r="461" spans="1:8" x14ac:dyDescent="0.3">
      <c r="A461" s="51">
        <f t="shared" si="27"/>
        <v>459</v>
      </c>
      <c r="B461" s="29" t="str">
        <f t="shared" si="29"/>
        <v/>
      </c>
      <c r="C461" s="29">
        <f t="shared" si="30"/>
        <v>10</v>
      </c>
      <c r="D461" s="28" t="str">
        <f ca="1">IF($B461&gt;rounds,"",OFFSET(AllPairings!D$1,startRow-1+$A461,0))</f>
        <v/>
      </c>
      <c r="E461" s="28" t="str">
        <f ca="1">IF($B461&gt;rounds,"",OFFSET(AllPairings!E$1,startRow-1+$A461,0))</f>
        <v/>
      </c>
      <c r="F461" s="52" t="e">
        <f ca="1">VLOOKUP($C461,OFFSET(ResultsInput!$B$2,($B461-1)*gamesPerRound,0,gamesPerRound,6),5,FALSE)</f>
        <v>#VALUE!</v>
      </c>
      <c r="G461" s="52" t="e">
        <f ca="1">VLOOKUP($C461,OFFSET(ResultsInput!$B$2,($B461-1)*gamesPerRound,0,gamesPerRound,6),6,FALSE)</f>
        <v>#VALUE!</v>
      </c>
      <c r="H461" s="59" t="str">
        <f t="shared" ca="1" si="28"/>
        <v/>
      </c>
    </row>
    <row r="462" spans="1:8" x14ac:dyDescent="0.3">
      <c r="A462" s="51">
        <f t="shared" si="27"/>
        <v>460</v>
      </c>
      <c r="B462" s="29" t="str">
        <f t="shared" si="29"/>
        <v/>
      </c>
      <c r="C462" s="29">
        <f t="shared" si="30"/>
        <v>11</v>
      </c>
      <c r="D462" s="28" t="str">
        <f ca="1">IF($B462&gt;rounds,"",OFFSET(AllPairings!D$1,startRow-1+$A462,0))</f>
        <v/>
      </c>
      <c r="E462" s="28" t="str">
        <f ca="1">IF($B462&gt;rounds,"",OFFSET(AllPairings!E$1,startRow-1+$A462,0))</f>
        <v/>
      </c>
      <c r="F462" s="52" t="e">
        <f ca="1">VLOOKUP($C462,OFFSET(ResultsInput!$B$2,($B462-1)*gamesPerRound,0,gamesPerRound,6),5,FALSE)</f>
        <v>#VALUE!</v>
      </c>
      <c r="G462" s="52" t="e">
        <f ca="1">VLOOKUP($C462,OFFSET(ResultsInput!$B$2,($B462-1)*gamesPerRound,0,gamesPerRound,6),6,FALSE)</f>
        <v>#VALUE!</v>
      </c>
      <c r="H462" s="59" t="str">
        <f t="shared" ca="1" si="28"/>
        <v/>
      </c>
    </row>
    <row r="463" spans="1:8" x14ac:dyDescent="0.3">
      <c r="A463" s="51">
        <f t="shared" si="27"/>
        <v>461</v>
      </c>
      <c r="B463" s="29" t="str">
        <f t="shared" si="29"/>
        <v/>
      </c>
      <c r="C463" s="29">
        <f t="shared" si="30"/>
        <v>12</v>
      </c>
      <c r="D463" s="28" t="str">
        <f ca="1">IF($B463&gt;rounds,"",OFFSET(AllPairings!D$1,startRow-1+$A463,0))</f>
        <v/>
      </c>
      <c r="E463" s="28" t="str">
        <f ca="1">IF($B463&gt;rounds,"",OFFSET(AllPairings!E$1,startRow-1+$A463,0))</f>
        <v/>
      </c>
      <c r="F463" s="52" t="e">
        <f ca="1">VLOOKUP($C463,OFFSET(ResultsInput!$B$2,($B463-1)*gamesPerRound,0,gamesPerRound,6),5,FALSE)</f>
        <v>#VALUE!</v>
      </c>
      <c r="G463" s="52" t="e">
        <f ca="1">VLOOKUP($C463,OFFSET(ResultsInput!$B$2,($B463-1)*gamesPerRound,0,gamesPerRound,6),6,FALSE)</f>
        <v>#VALUE!</v>
      </c>
      <c r="H463" s="59" t="str">
        <f t="shared" ca="1" si="28"/>
        <v/>
      </c>
    </row>
    <row r="464" spans="1:8" x14ac:dyDescent="0.3">
      <c r="A464" s="51">
        <f t="shared" si="27"/>
        <v>462</v>
      </c>
      <c r="B464" s="29" t="str">
        <f t="shared" si="29"/>
        <v/>
      </c>
      <c r="C464" s="29">
        <f t="shared" si="30"/>
        <v>13</v>
      </c>
      <c r="D464" s="28" t="str">
        <f ca="1">IF($B464&gt;rounds,"",OFFSET(AllPairings!D$1,startRow-1+$A464,0))</f>
        <v/>
      </c>
      <c r="E464" s="28" t="str">
        <f ca="1">IF($B464&gt;rounds,"",OFFSET(AllPairings!E$1,startRow-1+$A464,0))</f>
        <v/>
      </c>
      <c r="F464" s="52" t="e">
        <f ca="1">VLOOKUP($C464,OFFSET(ResultsInput!$B$2,($B464-1)*gamesPerRound,0,gamesPerRound,6),5,FALSE)</f>
        <v>#VALUE!</v>
      </c>
      <c r="G464" s="52" t="e">
        <f ca="1">VLOOKUP($C464,OFFSET(ResultsInput!$B$2,($B464-1)*gamesPerRound,0,gamesPerRound,6),6,FALSE)</f>
        <v>#VALUE!</v>
      </c>
      <c r="H464" s="59" t="str">
        <f t="shared" ca="1" si="28"/>
        <v/>
      </c>
    </row>
    <row r="465" spans="1:8" x14ac:dyDescent="0.3">
      <c r="A465" s="51">
        <f t="shared" si="27"/>
        <v>463</v>
      </c>
      <c r="B465" s="29" t="str">
        <f t="shared" si="29"/>
        <v/>
      </c>
      <c r="C465" s="29">
        <f t="shared" si="30"/>
        <v>14</v>
      </c>
      <c r="D465" s="28" t="str">
        <f ca="1">IF($B465&gt;rounds,"",OFFSET(AllPairings!D$1,startRow-1+$A465,0))</f>
        <v/>
      </c>
      <c r="E465" s="28" t="str">
        <f ca="1">IF($B465&gt;rounds,"",OFFSET(AllPairings!E$1,startRow-1+$A465,0))</f>
        <v/>
      </c>
      <c r="F465" s="52" t="e">
        <f ca="1">VLOOKUP($C465,OFFSET(ResultsInput!$B$2,($B465-1)*gamesPerRound,0,gamesPerRound,6),5,FALSE)</f>
        <v>#VALUE!</v>
      </c>
      <c r="G465" s="52" t="e">
        <f ca="1">VLOOKUP($C465,OFFSET(ResultsInput!$B$2,($B465-1)*gamesPerRound,0,gamesPerRound,6),6,FALSE)</f>
        <v>#VALUE!</v>
      </c>
      <c r="H465" s="59" t="str">
        <f t="shared" ca="1" si="28"/>
        <v/>
      </c>
    </row>
    <row r="466" spans="1:8" x14ac:dyDescent="0.3">
      <c r="A466" s="51">
        <f t="shared" si="27"/>
        <v>464</v>
      </c>
      <c r="B466" s="29" t="str">
        <f t="shared" si="29"/>
        <v/>
      </c>
      <c r="C466" s="29">
        <f t="shared" si="30"/>
        <v>15</v>
      </c>
      <c r="D466" s="28" t="str">
        <f ca="1">IF($B466&gt;rounds,"",OFFSET(AllPairings!D$1,startRow-1+$A466,0))</f>
        <v/>
      </c>
      <c r="E466" s="28" t="str">
        <f ca="1">IF($B466&gt;rounds,"",OFFSET(AllPairings!E$1,startRow-1+$A466,0))</f>
        <v/>
      </c>
      <c r="F466" s="52" t="e">
        <f ca="1">VLOOKUP($C466,OFFSET(ResultsInput!$B$2,($B466-1)*gamesPerRound,0,gamesPerRound,6),5,FALSE)</f>
        <v>#VALUE!</v>
      </c>
      <c r="G466" s="52" t="e">
        <f ca="1">VLOOKUP($C466,OFFSET(ResultsInput!$B$2,($B466-1)*gamesPerRound,0,gamesPerRound,6),6,FALSE)</f>
        <v>#VALUE!</v>
      </c>
      <c r="H466" s="59" t="str">
        <f t="shared" ca="1" si="28"/>
        <v/>
      </c>
    </row>
    <row r="467" spans="1:8" x14ac:dyDescent="0.3">
      <c r="A467" s="51">
        <f t="shared" si="27"/>
        <v>465</v>
      </c>
      <c r="B467" s="29" t="str">
        <f t="shared" si="29"/>
        <v/>
      </c>
      <c r="C467" s="29">
        <f t="shared" si="30"/>
        <v>16</v>
      </c>
      <c r="D467" s="28" t="str">
        <f ca="1">IF($B467&gt;rounds,"",OFFSET(AllPairings!D$1,startRow-1+$A467,0))</f>
        <v/>
      </c>
      <c r="E467" s="28" t="str">
        <f ca="1">IF($B467&gt;rounds,"",OFFSET(AllPairings!E$1,startRow-1+$A467,0))</f>
        <v/>
      </c>
      <c r="F467" s="52" t="e">
        <f ca="1">VLOOKUP($C467,OFFSET(ResultsInput!$B$2,($B467-1)*gamesPerRound,0,gamesPerRound,6),5,FALSE)</f>
        <v>#VALUE!</v>
      </c>
      <c r="G467" s="52" t="e">
        <f ca="1">VLOOKUP($C467,OFFSET(ResultsInput!$B$2,($B467-1)*gamesPerRound,0,gamesPerRound,6),6,FALSE)</f>
        <v>#VALUE!</v>
      </c>
      <c r="H467" s="59" t="str">
        <f t="shared" ca="1" si="28"/>
        <v/>
      </c>
    </row>
    <row r="468" spans="1:8" x14ac:dyDescent="0.3">
      <c r="A468" s="51">
        <f t="shared" si="27"/>
        <v>466</v>
      </c>
      <c r="B468" s="29" t="str">
        <f t="shared" si="29"/>
        <v/>
      </c>
      <c r="C468" s="29">
        <f t="shared" si="30"/>
        <v>17</v>
      </c>
      <c r="D468" s="28" t="str">
        <f ca="1">IF($B468&gt;rounds,"",OFFSET(AllPairings!D$1,startRow-1+$A468,0))</f>
        <v/>
      </c>
      <c r="E468" s="28" t="str">
        <f ca="1">IF($B468&gt;rounds,"",OFFSET(AllPairings!E$1,startRow-1+$A468,0))</f>
        <v/>
      </c>
      <c r="F468" s="52" t="e">
        <f ca="1">VLOOKUP($C468,OFFSET(ResultsInput!$B$2,($B468-1)*gamesPerRound,0,gamesPerRound,6),5,FALSE)</f>
        <v>#VALUE!</v>
      </c>
      <c r="G468" s="52" t="e">
        <f ca="1">VLOOKUP($C468,OFFSET(ResultsInput!$B$2,($B468-1)*gamesPerRound,0,gamesPerRound,6),6,FALSE)</f>
        <v>#VALUE!</v>
      </c>
      <c r="H468" s="59" t="str">
        <f t="shared" ca="1" si="28"/>
        <v/>
      </c>
    </row>
    <row r="469" spans="1:8" x14ac:dyDescent="0.3">
      <c r="A469" s="51">
        <f t="shared" si="27"/>
        <v>467</v>
      </c>
      <c r="B469" s="29" t="str">
        <f t="shared" si="29"/>
        <v/>
      </c>
      <c r="C469" s="29">
        <f t="shared" si="30"/>
        <v>18</v>
      </c>
      <c r="D469" s="28" t="str">
        <f ca="1">IF($B469&gt;rounds,"",OFFSET(AllPairings!D$1,startRow-1+$A469,0))</f>
        <v/>
      </c>
      <c r="E469" s="28" t="str">
        <f ca="1">IF($B469&gt;rounds,"",OFFSET(AllPairings!E$1,startRow-1+$A469,0))</f>
        <v/>
      </c>
      <c r="F469" s="52" t="e">
        <f ca="1">VLOOKUP($C469,OFFSET(ResultsInput!$B$2,($B469-1)*gamesPerRound,0,gamesPerRound,6),5,FALSE)</f>
        <v>#VALUE!</v>
      </c>
      <c r="G469" s="52" t="e">
        <f ca="1">VLOOKUP($C469,OFFSET(ResultsInput!$B$2,($B469-1)*gamesPerRound,0,gamesPerRound,6),6,FALSE)</f>
        <v>#VALUE!</v>
      </c>
      <c r="H469" s="59" t="str">
        <f t="shared" ca="1" si="28"/>
        <v/>
      </c>
    </row>
  </sheetData>
  <sheetProtection sheet="1" objects="1" scenarios="1" formatCells="0" formatColumns="0" formatRows="0" autoFilter="0"/>
  <phoneticPr fontId="9" type="noConversion"/>
  <conditionalFormatting sqref="F2:G469">
    <cfRule type="cellIs" dxfId="0" priority="1" stopIfTrue="1" operator="between">
      <formula>0</formula>
      <formula>1</formula>
    </cfRule>
  </conditionalFormatting>
  <pageMargins left="0.74803149606299213" right="0.74803149606299213" top="1.6535433070866143" bottom="1.653543307086614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Instructions</vt:lpstr>
      <vt:lpstr>Teams</vt:lpstr>
      <vt:lpstr>TeamSheets</vt:lpstr>
      <vt:lpstr>ResultsInput</vt:lpstr>
      <vt:lpstr>TeamResults</vt:lpstr>
      <vt:lpstr>TeamDeclarations</vt:lpstr>
      <vt:lpstr>PlayerDetails</vt:lpstr>
      <vt:lpstr>ResultSlips</vt:lpstr>
      <vt:lpstr>Pairings</vt:lpstr>
      <vt:lpstr>AllPairings</vt:lpstr>
      <vt:lpstr>Sheet1</vt:lpstr>
      <vt:lpstr>Header</vt:lpstr>
      <vt:lpstr>Player_List</vt:lpstr>
      <vt:lpstr>Results_List</vt:lpstr>
      <vt:lpstr>CountyCodes</vt:lpstr>
      <vt:lpstr>Excel_BuiltIn__FilterDatabase</vt:lpstr>
      <vt:lpstr>gamesPerRound</vt:lpstr>
      <vt:lpstr>playerDetails</vt:lpstr>
      <vt:lpstr>playerDetailsAnchor</vt:lpstr>
      <vt:lpstr>players</vt:lpstr>
      <vt:lpstr>TeamResults!Print_Area</vt:lpstr>
      <vt:lpstr>Teams!Print_Area</vt:lpstr>
      <vt:lpstr>TeamSheets!Print_Area</vt:lpstr>
      <vt:lpstr>rounds</vt:lpstr>
      <vt:lpstr>startRow</vt:lpstr>
      <vt:lpstr>Sub_Submission</vt:lpstr>
      <vt:lpstr>TeamLookup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Roger Thetford</cp:lastModifiedBy>
  <cp:lastPrinted>2016-09-18T18:40:42Z</cp:lastPrinted>
  <dcterms:created xsi:type="dcterms:W3CDTF">2011-12-18T08:05:25Z</dcterms:created>
  <dcterms:modified xsi:type="dcterms:W3CDTF">2024-02-21T11:34:01Z</dcterms:modified>
</cp:coreProperties>
</file>