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150" windowHeight="7800" tabRatio="740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PlayerDeclarations" sheetId="6" r:id="rId6"/>
    <sheet name="ResultSlips" sheetId="7" r:id="rId7"/>
    <sheet name="Pairings" sheetId="8" r:id="rId8"/>
    <sheet name="AllPairings" sheetId="9" r:id="rId9"/>
  </sheets>
  <definedNames>
    <definedName name="_xlnm._FilterDatabase" localSheetId="1" hidden="1">Teams!$C$1:$F$21</definedName>
    <definedName name="Excel_BuiltIn__FilterDatabase">AllPairings!$A$1:$E$439</definedName>
    <definedName name="gamesPerRound">Instructions!$A$3</definedName>
    <definedName name="players">Instructions!$A$2</definedName>
    <definedName name="_xlnm.Print_Area" localSheetId="4">TeamResults!$A$3:$P$88</definedName>
    <definedName name="_xlnm.Print_Area" localSheetId="1">Teams!$C$1:$F$21</definedName>
    <definedName name="_xlnm.Print_Area" localSheetId="2">TeamSheets!$A$3:$O$213</definedName>
    <definedName name="rounds">Instructions!$A$4</definedName>
    <definedName name="startRow">Instructions!$A$5</definedName>
    <definedName name="TeamLookup">Teams!$C$2:$D$27</definedName>
    <definedName name="teams">Instructions!$A$1</definedName>
  </definedNames>
  <calcPr calcId="145621"/>
</workbook>
</file>

<file path=xl/calcChain.xml><?xml version="1.0" encoding="utf-8"?>
<calcChain xmlns="http://schemas.openxmlformats.org/spreadsheetml/2006/main">
  <c r="N394" i="3" l="1"/>
  <c r="M394" i="3"/>
  <c r="L394" i="3"/>
  <c r="K394" i="3"/>
  <c r="J394" i="3"/>
  <c r="I394" i="3"/>
  <c r="H394" i="3"/>
  <c r="G394" i="3"/>
  <c r="F394" i="3"/>
  <c r="E394" i="3"/>
  <c r="D394" i="3"/>
  <c r="C394" i="3"/>
  <c r="B394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P137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C99" i="5"/>
  <c r="AB99" i="5"/>
  <c r="AA99" i="5"/>
  <c r="Z99" i="5"/>
  <c r="Y99" i="5"/>
  <c r="X99" i="5"/>
  <c r="W99" i="5"/>
  <c r="V99" i="5"/>
  <c r="U99" i="5"/>
  <c r="T99" i="5"/>
  <c r="S99" i="5"/>
  <c r="R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C91" i="5"/>
  <c r="AB91" i="5"/>
  <c r="AA91" i="5"/>
  <c r="Z91" i="5"/>
  <c r="Y91" i="5"/>
  <c r="X91" i="5"/>
  <c r="W91" i="5"/>
  <c r="V91" i="5"/>
  <c r="U91" i="5"/>
  <c r="T91" i="5"/>
  <c r="S91" i="5"/>
  <c r="R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C83" i="5"/>
  <c r="AB83" i="5"/>
  <c r="AA83" i="5"/>
  <c r="Z83" i="5"/>
  <c r="Y83" i="5"/>
  <c r="X83" i="5"/>
  <c r="W83" i="5"/>
  <c r="V83" i="5"/>
  <c r="U83" i="5"/>
  <c r="T83" i="5"/>
  <c r="S83" i="5"/>
  <c r="R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C75" i="5"/>
  <c r="AB75" i="5"/>
  <c r="AA75" i="5"/>
  <c r="Z75" i="5"/>
  <c r="Y75" i="5"/>
  <c r="X75" i="5"/>
  <c r="W75" i="5"/>
  <c r="V75" i="5"/>
  <c r="U75" i="5"/>
  <c r="T75" i="5"/>
  <c r="S75" i="5"/>
  <c r="R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C67" i="5"/>
  <c r="AB67" i="5"/>
  <c r="AA67" i="5"/>
  <c r="Z67" i="5"/>
  <c r="Y67" i="5"/>
  <c r="X67" i="5"/>
  <c r="W67" i="5"/>
  <c r="V67" i="5"/>
  <c r="U67" i="5"/>
  <c r="T67" i="5"/>
  <c r="S67" i="5"/>
  <c r="R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C59" i="5"/>
  <c r="AB59" i="5"/>
  <c r="AA59" i="5"/>
  <c r="Z59" i="5"/>
  <c r="Y59" i="5"/>
  <c r="X59" i="5"/>
  <c r="W59" i="5"/>
  <c r="V59" i="5"/>
  <c r="U59" i="5"/>
  <c r="T59" i="5"/>
  <c r="S59" i="5"/>
  <c r="R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51" i="5"/>
  <c r="AB51" i="5"/>
  <c r="AA51" i="5"/>
  <c r="Z51" i="5"/>
  <c r="Y51" i="5"/>
  <c r="X51" i="5"/>
  <c r="W51" i="5"/>
  <c r="V51" i="5"/>
  <c r="U51" i="5"/>
  <c r="T51" i="5"/>
  <c r="S51" i="5"/>
  <c r="R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43" i="5"/>
  <c r="AB43" i="5"/>
  <c r="AA43" i="5"/>
  <c r="Z43" i="5"/>
  <c r="Y43" i="5"/>
  <c r="X43" i="5"/>
  <c r="W43" i="5"/>
  <c r="V43" i="5"/>
  <c r="U43" i="5"/>
  <c r="T43" i="5"/>
  <c r="S43" i="5"/>
  <c r="R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35" i="5"/>
  <c r="AB35" i="5"/>
  <c r="AA35" i="5"/>
  <c r="Z35" i="5"/>
  <c r="Y35" i="5"/>
  <c r="X35" i="5"/>
  <c r="W35" i="5"/>
  <c r="V35" i="5"/>
  <c r="U35" i="5"/>
  <c r="T35" i="5"/>
  <c r="S35" i="5"/>
  <c r="R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27" i="5"/>
  <c r="AB27" i="5"/>
  <c r="AA27" i="5"/>
  <c r="Z27" i="5"/>
  <c r="Y27" i="5"/>
  <c r="X27" i="5"/>
  <c r="W27" i="5"/>
  <c r="V27" i="5"/>
  <c r="U27" i="5"/>
  <c r="T27" i="5"/>
  <c r="S27" i="5"/>
  <c r="R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19" i="5"/>
  <c r="AB19" i="5"/>
  <c r="AA19" i="5"/>
  <c r="Z19" i="5"/>
  <c r="Y19" i="5"/>
  <c r="X19" i="5"/>
  <c r="W19" i="5"/>
  <c r="V19" i="5"/>
  <c r="U19" i="5"/>
  <c r="T19" i="5"/>
  <c r="S19" i="5"/>
  <c r="R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1" i="5"/>
  <c r="AB11" i="5"/>
  <c r="AA11" i="5"/>
  <c r="Z11" i="5"/>
  <c r="Y11" i="5"/>
  <c r="X11" i="5"/>
  <c r="W11" i="5"/>
  <c r="V11" i="5"/>
  <c r="U11" i="5"/>
  <c r="T11" i="5"/>
  <c r="S11" i="5"/>
  <c r="R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3" i="1"/>
  <c r="H242" i="6"/>
  <c r="I242" i="6" s="1"/>
  <c r="H241" i="6"/>
  <c r="I241" i="6" s="1"/>
  <c r="H240" i="6"/>
  <c r="I240" i="6" s="1"/>
  <c r="H239" i="6"/>
  <c r="I239" i="6" s="1"/>
  <c r="H238" i="6"/>
  <c r="I238" i="6" s="1"/>
  <c r="H237" i="6"/>
  <c r="I237" i="6" s="1"/>
  <c r="H236" i="6"/>
  <c r="I236" i="6" s="1"/>
  <c r="H235" i="6"/>
  <c r="I235" i="6" s="1"/>
  <c r="H234" i="6"/>
  <c r="I234" i="6" s="1"/>
  <c r="H233" i="6"/>
  <c r="I233" i="6" s="1"/>
  <c r="H232" i="6"/>
  <c r="I232" i="6" s="1"/>
  <c r="H231" i="6"/>
  <c r="I231" i="6" s="1"/>
  <c r="H230" i="6"/>
  <c r="I230" i="6" s="1"/>
  <c r="H229" i="6"/>
  <c r="I229" i="6" s="1"/>
  <c r="H228" i="6"/>
  <c r="I228" i="6" s="1"/>
  <c r="H227" i="6"/>
  <c r="I227" i="6" s="1"/>
  <c r="H226" i="6"/>
  <c r="I226" i="6" s="1"/>
  <c r="H225" i="6"/>
  <c r="I225" i="6" s="1"/>
  <c r="H224" i="6"/>
  <c r="I224" i="6" s="1"/>
  <c r="H223" i="6"/>
  <c r="I223" i="6" s="1"/>
  <c r="H222" i="6"/>
  <c r="I222" i="6" s="1"/>
  <c r="H221" i="6"/>
  <c r="I221" i="6" s="1"/>
  <c r="H220" i="6"/>
  <c r="I220" i="6" s="1"/>
  <c r="H219" i="6"/>
  <c r="I219" i="6" s="1"/>
  <c r="H218" i="6"/>
  <c r="I218" i="6" s="1"/>
  <c r="H217" i="6"/>
  <c r="I217" i="6" s="1"/>
  <c r="H216" i="6"/>
  <c r="I216" i="6" s="1"/>
  <c r="H215" i="6"/>
  <c r="I215" i="6" s="1"/>
  <c r="H214" i="6"/>
  <c r="I214" i="6" s="1"/>
  <c r="H213" i="6"/>
  <c r="I213" i="6" s="1"/>
  <c r="H212" i="6"/>
  <c r="I212" i="6" s="1"/>
  <c r="H211" i="6"/>
  <c r="I211" i="6" s="1"/>
  <c r="H210" i="6"/>
  <c r="I210" i="6" s="1"/>
  <c r="H209" i="6"/>
  <c r="I209" i="6" s="1"/>
  <c r="H208" i="6"/>
  <c r="I208" i="6" s="1"/>
  <c r="H207" i="6"/>
  <c r="I207" i="6" s="1"/>
  <c r="H206" i="6"/>
  <c r="I206" i="6" s="1"/>
  <c r="H205" i="6"/>
  <c r="I205" i="6" s="1"/>
  <c r="H204" i="6"/>
  <c r="I204" i="6" s="1"/>
  <c r="H203" i="6"/>
  <c r="I203" i="6" s="1"/>
  <c r="H202" i="6"/>
  <c r="I202" i="6" s="1"/>
  <c r="H201" i="6"/>
  <c r="I201" i="6" s="1"/>
  <c r="H200" i="6"/>
  <c r="I200" i="6" s="1"/>
  <c r="H199" i="6"/>
  <c r="I199" i="6" s="1"/>
  <c r="H198" i="6"/>
  <c r="I198" i="6" s="1"/>
  <c r="H197" i="6"/>
  <c r="I197" i="6" s="1"/>
  <c r="H196" i="6"/>
  <c r="I196" i="6" s="1"/>
  <c r="H195" i="6"/>
  <c r="I195" i="6" s="1"/>
  <c r="H194" i="6"/>
  <c r="I194" i="6" s="1"/>
  <c r="H193" i="6"/>
  <c r="I193" i="6" s="1"/>
  <c r="H192" i="6"/>
  <c r="I192" i="6" s="1"/>
  <c r="H191" i="6"/>
  <c r="I191" i="6" s="1"/>
  <c r="H190" i="6"/>
  <c r="I190" i="6" s="1"/>
  <c r="H189" i="6"/>
  <c r="I189" i="6" s="1"/>
  <c r="H188" i="6"/>
  <c r="I188" i="6" s="1"/>
  <c r="H187" i="6"/>
  <c r="I187" i="6" s="1"/>
  <c r="H186" i="6"/>
  <c r="I186" i="6" s="1"/>
  <c r="H185" i="6"/>
  <c r="I185" i="6" s="1"/>
  <c r="H184" i="6"/>
  <c r="I184" i="6" s="1"/>
  <c r="H183" i="6"/>
  <c r="I183" i="6" s="1"/>
  <c r="H182" i="6"/>
  <c r="I182" i="6" s="1"/>
  <c r="H181" i="6"/>
  <c r="I181" i="6" s="1"/>
  <c r="H180" i="6"/>
  <c r="I180" i="6" s="1"/>
  <c r="H179" i="6"/>
  <c r="I179" i="6" s="1"/>
  <c r="H178" i="6"/>
  <c r="I178" i="6" s="1"/>
  <c r="H177" i="6"/>
  <c r="I177" i="6" s="1"/>
  <c r="H176" i="6"/>
  <c r="I176" i="6" s="1"/>
  <c r="H175" i="6"/>
  <c r="I175" i="6" s="1"/>
  <c r="H174" i="6"/>
  <c r="I174" i="6" s="1"/>
  <c r="H173" i="6"/>
  <c r="I173" i="6" s="1"/>
  <c r="H172" i="6"/>
  <c r="I172" i="6" s="1"/>
  <c r="H171" i="6"/>
  <c r="I171" i="6" s="1"/>
  <c r="H170" i="6"/>
  <c r="I170" i="6" s="1"/>
  <c r="H169" i="6"/>
  <c r="I169" i="6" s="1"/>
  <c r="H168" i="6"/>
  <c r="I168" i="6" s="1"/>
  <c r="H167" i="6"/>
  <c r="I167" i="6" s="1"/>
  <c r="H166" i="6"/>
  <c r="I166" i="6" s="1"/>
  <c r="H165" i="6"/>
  <c r="I165" i="6" s="1"/>
  <c r="H164" i="6"/>
  <c r="I164" i="6" s="1"/>
  <c r="H163" i="6"/>
  <c r="I163" i="6" s="1"/>
  <c r="H162" i="6"/>
  <c r="I162" i="6" s="1"/>
  <c r="H161" i="6"/>
  <c r="I161" i="6" s="1"/>
  <c r="H160" i="6"/>
  <c r="I160" i="6" s="1"/>
  <c r="H159" i="6"/>
  <c r="I159" i="6" s="1"/>
  <c r="H158" i="6"/>
  <c r="I158" i="6" s="1"/>
  <c r="H157" i="6"/>
  <c r="I157" i="6" s="1"/>
  <c r="H156" i="6"/>
  <c r="I156" i="6" s="1"/>
  <c r="H155" i="6"/>
  <c r="I155" i="6" s="1"/>
  <c r="H154" i="6"/>
  <c r="I154" i="6" s="1"/>
  <c r="H153" i="6"/>
  <c r="I153" i="6" s="1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3" i="6"/>
  <c r="I143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6" i="6"/>
  <c r="I136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I130" i="6" s="1"/>
  <c r="H129" i="6"/>
  <c r="I129" i="6" s="1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I121" i="6" s="1"/>
  <c r="H120" i="6"/>
  <c r="I120" i="6" s="1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10" i="6"/>
  <c r="I110" i="6" s="1"/>
  <c r="H109" i="6"/>
  <c r="I109" i="6" s="1"/>
  <c r="H108" i="6"/>
  <c r="I108" i="6" s="1"/>
  <c r="H107" i="6"/>
  <c r="I107" i="6" s="1"/>
  <c r="H106" i="6"/>
  <c r="I106" i="6" s="1"/>
  <c r="H105" i="6"/>
  <c r="I105" i="6" s="1"/>
  <c r="H104" i="6"/>
  <c r="I104" i="6" s="1"/>
  <c r="H103" i="6"/>
  <c r="I103" i="6" s="1"/>
  <c r="H102" i="6"/>
  <c r="I102" i="6" s="1"/>
  <c r="H101" i="6"/>
  <c r="I101" i="6" s="1"/>
  <c r="H100" i="6"/>
  <c r="I100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6" i="6"/>
  <c r="I86" i="6" s="1"/>
  <c r="H85" i="6"/>
  <c r="I85" i="6" s="1"/>
  <c r="H84" i="6"/>
  <c r="I84" i="6" s="1"/>
  <c r="H83" i="6"/>
  <c r="I83" i="6" s="1"/>
  <c r="H82" i="6"/>
  <c r="I82" i="6" s="1"/>
  <c r="H81" i="6"/>
  <c r="I81" i="6" s="1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I73" i="6" s="1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H3" i="6"/>
  <c r="C453" i="8" l="1"/>
  <c r="AC67" i="7"/>
  <c r="AC69" i="7"/>
  <c r="AC71" i="7"/>
  <c r="AC73" i="7"/>
  <c r="AC75" i="7"/>
  <c r="AC77" i="7"/>
  <c r="AC79" i="7"/>
  <c r="AC81" i="7"/>
  <c r="AC83" i="7"/>
  <c r="AC85" i="7"/>
  <c r="AC87" i="7"/>
  <c r="AC89" i="7"/>
  <c r="AC91" i="7"/>
  <c r="AC93" i="7"/>
  <c r="AC95" i="7"/>
  <c r="AC97" i="7"/>
  <c r="AC99" i="7"/>
  <c r="AC101" i="7"/>
  <c r="AC103" i="7"/>
  <c r="AC105" i="7"/>
  <c r="AC107" i="7"/>
  <c r="AC109" i="7"/>
  <c r="AC111" i="7"/>
  <c r="AC113" i="7"/>
  <c r="AC115" i="7"/>
  <c r="AC117" i="7"/>
  <c r="AC119" i="7"/>
  <c r="AA67" i="7"/>
  <c r="AA69" i="7"/>
  <c r="AA71" i="7"/>
  <c r="AA73" i="7"/>
  <c r="AA75" i="7"/>
  <c r="AA77" i="7"/>
  <c r="AA79" i="7"/>
  <c r="AA81" i="7"/>
  <c r="AA83" i="7"/>
  <c r="AA85" i="7"/>
  <c r="AA87" i="7"/>
  <c r="AA89" i="7"/>
  <c r="AA91" i="7"/>
  <c r="AA93" i="7"/>
  <c r="AA95" i="7"/>
  <c r="AA97" i="7"/>
  <c r="AA99" i="7"/>
  <c r="AA101" i="7"/>
  <c r="AA103" i="7"/>
  <c r="AA105" i="7"/>
  <c r="AA107" i="7"/>
  <c r="AA109" i="7"/>
  <c r="AA111" i="7"/>
  <c r="AA113" i="7"/>
  <c r="AA115" i="7"/>
  <c r="AA117" i="7"/>
  <c r="AA119" i="7"/>
  <c r="W67" i="7"/>
  <c r="W69" i="7"/>
  <c r="W71" i="7"/>
  <c r="W73" i="7"/>
  <c r="W75" i="7"/>
  <c r="W77" i="7"/>
  <c r="W79" i="7"/>
  <c r="W81" i="7"/>
  <c r="W83" i="7"/>
  <c r="W85" i="7"/>
  <c r="W87" i="7"/>
  <c r="W89" i="7"/>
  <c r="W91" i="7"/>
  <c r="W93" i="7"/>
  <c r="W95" i="7"/>
  <c r="W97" i="7"/>
  <c r="W99" i="7"/>
  <c r="W101" i="7"/>
  <c r="W103" i="7"/>
  <c r="W105" i="7"/>
  <c r="W107" i="7"/>
  <c r="W109" i="7"/>
  <c r="W111" i="7"/>
  <c r="W113" i="7"/>
  <c r="W115" i="7"/>
  <c r="W117" i="7"/>
  <c r="W119" i="7"/>
  <c r="U67" i="7"/>
  <c r="U69" i="7"/>
  <c r="U71" i="7"/>
  <c r="U73" i="7"/>
  <c r="AC68" i="7"/>
  <c r="AC70" i="7"/>
  <c r="AC72" i="7"/>
  <c r="AC74" i="7"/>
  <c r="AC76" i="7"/>
  <c r="AC78" i="7"/>
  <c r="AC80" i="7"/>
  <c r="AC82" i="7"/>
  <c r="AC84" i="7"/>
  <c r="AC86" i="7"/>
  <c r="AC88" i="7"/>
  <c r="AC90" i="7"/>
  <c r="AC92" i="7"/>
  <c r="AC94" i="7"/>
  <c r="AC96" i="7"/>
  <c r="AC98" i="7"/>
  <c r="AC100" i="7"/>
  <c r="AC102" i="7"/>
  <c r="AC104" i="7"/>
  <c r="AC106" i="7"/>
  <c r="AC108" i="7"/>
  <c r="AC110" i="7"/>
  <c r="AC112" i="7"/>
  <c r="AC114" i="7"/>
  <c r="AC116" i="7"/>
  <c r="AC118" i="7"/>
  <c r="AC120" i="7"/>
  <c r="AA68" i="7"/>
  <c r="AA70" i="7"/>
  <c r="AA72" i="7"/>
  <c r="AA74" i="7"/>
  <c r="AA76" i="7"/>
  <c r="AA78" i="7"/>
  <c r="AA80" i="7"/>
  <c r="AA82" i="7"/>
  <c r="AA84" i="7"/>
  <c r="AA86" i="7"/>
  <c r="AA88" i="7"/>
  <c r="AA90" i="7"/>
  <c r="AA92" i="7"/>
  <c r="AA94" i="7"/>
  <c r="AA96" i="7"/>
  <c r="AA98" i="7"/>
  <c r="AA100" i="7"/>
  <c r="AA102" i="7"/>
  <c r="AA104" i="7"/>
  <c r="AA106" i="7"/>
  <c r="AA108" i="7"/>
  <c r="AA110" i="7"/>
  <c r="AA112" i="7"/>
  <c r="AA114" i="7"/>
  <c r="AA116" i="7"/>
  <c r="AA118" i="7"/>
  <c r="AA120" i="7"/>
  <c r="W68" i="7"/>
  <c r="W70" i="7"/>
  <c r="W72" i="7"/>
  <c r="W74" i="7"/>
  <c r="W76" i="7"/>
  <c r="W78" i="7"/>
  <c r="W80" i="7"/>
  <c r="W82" i="7"/>
  <c r="W84" i="7"/>
  <c r="W86" i="7"/>
  <c r="W88" i="7"/>
  <c r="W90" i="7"/>
  <c r="W92" i="7"/>
  <c r="W94" i="7"/>
  <c r="W96" i="7"/>
  <c r="W98" i="7"/>
  <c r="W100" i="7"/>
  <c r="W102" i="7"/>
  <c r="W104" i="7"/>
  <c r="W106" i="7"/>
  <c r="W108" i="7"/>
  <c r="W110" i="7"/>
  <c r="W112" i="7"/>
  <c r="W114" i="7"/>
  <c r="W116" i="7"/>
  <c r="W118" i="7"/>
  <c r="W120" i="7"/>
  <c r="U68" i="7"/>
  <c r="U70" i="7"/>
  <c r="U72" i="7"/>
  <c r="U75" i="7"/>
  <c r="U77" i="7"/>
  <c r="U79" i="7"/>
  <c r="U81" i="7"/>
  <c r="U83" i="7"/>
  <c r="U85" i="7"/>
  <c r="U87" i="7"/>
  <c r="U89" i="7"/>
  <c r="U91" i="7"/>
  <c r="U93" i="7"/>
  <c r="U95" i="7"/>
  <c r="U97" i="7"/>
  <c r="U99" i="7"/>
  <c r="U101" i="7"/>
  <c r="U103" i="7"/>
  <c r="U105" i="7"/>
  <c r="U107" i="7"/>
  <c r="U109" i="7"/>
  <c r="U111" i="7"/>
  <c r="U113" i="7"/>
  <c r="U115" i="7"/>
  <c r="U117" i="7"/>
  <c r="U119" i="7"/>
  <c r="U120" i="7"/>
  <c r="U74" i="7"/>
  <c r="U76" i="7"/>
  <c r="U78" i="7"/>
  <c r="U80" i="7"/>
  <c r="U82" i="7"/>
  <c r="U84" i="7"/>
  <c r="U86" i="7"/>
  <c r="U88" i="7"/>
  <c r="U90" i="7"/>
  <c r="U92" i="7"/>
  <c r="U94" i="7"/>
  <c r="U96" i="7"/>
  <c r="U98" i="7"/>
  <c r="U100" i="7"/>
  <c r="U102" i="7"/>
  <c r="U104" i="7"/>
  <c r="U106" i="7"/>
  <c r="U108" i="7"/>
  <c r="U110" i="7"/>
  <c r="U112" i="7"/>
  <c r="U114" i="7"/>
  <c r="U116" i="7"/>
  <c r="U118" i="7"/>
  <c r="C467" i="8"/>
  <c r="C463" i="8"/>
  <c r="C459" i="8"/>
  <c r="C455" i="8"/>
  <c r="C451" i="8"/>
  <c r="C469" i="8"/>
  <c r="C465" i="8"/>
  <c r="C461" i="8"/>
  <c r="C457" i="8"/>
  <c r="B3" i="8"/>
  <c r="B5" i="8"/>
  <c r="B7" i="8"/>
  <c r="A7" i="4" s="1"/>
  <c r="B9" i="8"/>
  <c r="A9" i="4" s="1"/>
  <c r="B11" i="8"/>
  <c r="B13" i="8"/>
  <c r="B15" i="8"/>
  <c r="B17" i="8"/>
  <c r="B19" i="8"/>
  <c r="B21" i="8"/>
  <c r="B23" i="8"/>
  <c r="B25" i="8"/>
  <c r="B27" i="8"/>
  <c r="B29" i="8"/>
  <c r="B31" i="8"/>
  <c r="B33" i="8"/>
  <c r="B35" i="8"/>
  <c r="B37" i="8"/>
  <c r="B39" i="8"/>
  <c r="B41" i="8"/>
  <c r="B43" i="8"/>
  <c r="B45" i="8"/>
  <c r="B47" i="8"/>
  <c r="B49" i="8"/>
  <c r="B51" i="8"/>
  <c r="B53" i="8"/>
  <c r="B55" i="8"/>
  <c r="B57" i="8"/>
  <c r="B59" i="8"/>
  <c r="B61" i="8"/>
  <c r="B63" i="8"/>
  <c r="B65" i="8"/>
  <c r="B67" i="8"/>
  <c r="B69" i="8"/>
  <c r="B71" i="8"/>
  <c r="B73" i="8"/>
  <c r="B75" i="8"/>
  <c r="B77" i="8"/>
  <c r="B79" i="8"/>
  <c r="B81" i="8"/>
  <c r="B2" i="8"/>
  <c r="B4" i="8"/>
  <c r="B6" i="8"/>
  <c r="A6" i="4" s="1"/>
  <c r="B8" i="8"/>
  <c r="A8" i="4" s="1"/>
  <c r="B10" i="8"/>
  <c r="A10" i="4" s="1"/>
  <c r="B12" i="8"/>
  <c r="B14" i="8"/>
  <c r="B16" i="8"/>
  <c r="B18" i="8"/>
  <c r="B20" i="8"/>
  <c r="B22" i="8"/>
  <c r="B24" i="8"/>
  <c r="B26" i="8"/>
  <c r="B28" i="8"/>
  <c r="B30" i="8"/>
  <c r="B32" i="8"/>
  <c r="B34" i="8"/>
  <c r="B36" i="8"/>
  <c r="B38" i="8"/>
  <c r="B40" i="8"/>
  <c r="B44" i="8"/>
  <c r="B48" i="8"/>
  <c r="B52" i="8"/>
  <c r="B56" i="8"/>
  <c r="B60" i="8"/>
  <c r="B64" i="8"/>
  <c r="B68" i="8"/>
  <c r="B72" i="8"/>
  <c r="B76" i="8"/>
  <c r="B80" i="8"/>
  <c r="B83" i="8"/>
  <c r="B85" i="8"/>
  <c r="B87" i="8"/>
  <c r="B89" i="8"/>
  <c r="B91" i="8"/>
  <c r="B93" i="8"/>
  <c r="B95" i="8"/>
  <c r="B97" i="8"/>
  <c r="B99" i="8"/>
  <c r="B101" i="8"/>
  <c r="B103" i="8"/>
  <c r="B105" i="8"/>
  <c r="B107" i="8"/>
  <c r="B109" i="8"/>
  <c r="B111" i="8"/>
  <c r="B113" i="8"/>
  <c r="B115" i="8"/>
  <c r="B117" i="8"/>
  <c r="B119" i="8"/>
  <c r="B121" i="8"/>
  <c r="B123" i="8"/>
  <c r="B125" i="8"/>
  <c r="B127" i="8"/>
  <c r="B129" i="8"/>
  <c r="B131" i="8"/>
  <c r="B133" i="8"/>
  <c r="B135" i="8"/>
  <c r="B137" i="8"/>
  <c r="B139" i="8"/>
  <c r="B141" i="8"/>
  <c r="B143" i="8"/>
  <c r="B145" i="8"/>
  <c r="B147" i="8"/>
  <c r="B149" i="8"/>
  <c r="B151" i="8"/>
  <c r="B153" i="8"/>
  <c r="B155" i="8"/>
  <c r="B157" i="8"/>
  <c r="B159" i="8"/>
  <c r="B161" i="8"/>
  <c r="B163" i="8"/>
  <c r="B165" i="8"/>
  <c r="B167" i="8"/>
  <c r="B169" i="8"/>
  <c r="B171" i="8"/>
  <c r="B173" i="8"/>
  <c r="B175" i="8"/>
  <c r="B177" i="8"/>
  <c r="B179" i="8"/>
  <c r="B181" i="8"/>
  <c r="B183" i="8"/>
  <c r="B185" i="8"/>
  <c r="B187" i="8"/>
  <c r="B189" i="8"/>
  <c r="B191" i="8"/>
  <c r="B193" i="8"/>
  <c r="B195" i="8"/>
  <c r="B197" i="8"/>
  <c r="B199" i="8"/>
  <c r="B201" i="8"/>
  <c r="B203" i="8"/>
  <c r="B205" i="8"/>
  <c r="B207" i="8"/>
  <c r="B209" i="8"/>
  <c r="B211" i="8"/>
  <c r="B213" i="8"/>
  <c r="B215" i="8"/>
  <c r="B217" i="8"/>
  <c r="B219" i="8"/>
  <c r="B221" i="8"/>
  <c r="B223" i="8"/>
  <c r="B225" i="8"/>
  <c r="B227" i="8"/>
  <c r="B229" i="8"/>
  <c r="B231" i="8"/>
  <c r="B233" i="8"/>
  <c r="B235" i="8"/>
  <c r="B237" i="8"/>
  <c r="B239" i="8"/>
  <c r="B241" i="8"/>
  <c r="B243" i="8"/>
  <c r="B245" i="8"/>
  <c r="B247" i="8"/>
  <c r="B249" i="8"/>
  <c r="B251" i="8"/>
  <c r="B253" i="8"/>
  <c r="B255" i="8"/>
  <c r="B257" i="8"/>
  <c r="B259" i="8"/>
  <c r="B261" i="8"/>
  <c r="B263" i="8"/>
  <c r="B265" i="8"/>
  <c r="B267" i="8"/>
  <c r="B269" i="8"/>
  <c r="B271" i="8"/>
  <c r="B273" i="8"/>
  <c r="B275" i="8"/>
  <c r="B277" i="8"/>
  <c r="B279" i="8"/>
  <c r="B281" i="8"/>
  <c r="B283" i="8"/>
  <c r="B285" i="8"/>
  <c r="B287" i="8"/>
  <c r="B289" i="8"/>
  <c r="B291" i="8"/>
  <c r="B293" i="8"/>
  <c r="B295" i="8"/>
  <c r="B297" i="8"/>
  <c r="B299" i="8"/>
  <c r="B301" i="8"/>
  <c r="B303" i="8"/>
  <c r="B305" i="8"/>
  <c r="B307" i="8"/>
  <c r="B309" i="8"/>
  <c r="B311" i="8"/>
  <c r="B313" i="8"/>
  <c r="B315" i="8"/>
  <c r="B317" i="8"/>
  <c r="B319" i="8"/>
  <c r="B321" i="8"/>
  <c r="B323" i="8"/>
  <c r="B325" i="8"/>
  <c r="B327" i="8"/>
  <c r="B329" i="8"/>
  <c r="B331" i="8"/>
  <c r="B333" i="8"/>
  <c r="B335" i="8"/>
  <c r="B337" i="8"/>
  <c r="B339" i="8"/>
  <c r="B341" i="8"/>
  <c r="B343" i="8"/>
  <c r="B345" i="8"/>
  <c r="B347" i="8"/>
  <c r="B349" i="8"/>
  <c r="B351" i="8"/>
  <c r="B353" i="8"/>
  <c r="B42" i="8"/>
  <c r="B46" i="8"/>
  <c r="B50" i="8"/>
  <c r="B54" i="8"/>
  <c r="B58" i="8"/>
  <c r="B62" i="8"/>
  <c r="B66" i="8"/>
  <c r="B70" i="8"/>
  <c r="B74" i="8"/>
  <c r="B78" i="8"/>
  <c r="B82" i="8"/>
  <c r="B84" i="8"/>
  <c r="B86" i="8"/>
  <c r="B88" i="8"/>
  <c r="B90" i="8"/>
  <c r="B92" i="8"/>
  <c r="B94" i="8"/>
  <c r="B96" i="8"/>
  <c r="B98" i="8"/>
  <c r="B100" i="8"/>
  <c r="B102" i="8"/>
  <c r="B104" i="8"/>
  <c r="B106" i="8"/>
  <c r="B108" i="8"/>
  <c r="B110" i="8"/>
  <c r="B112" i="8"/>
  <c r="B114" i="8"/>
  <c r="B116" i="8"/>
  <c r="B118" i="8"/>
  <c r="B120" i="8"/>
  <c r="B122" i="8"/>
  <c r="B124" i="8"/>
  <c r="B126" i="8"/>
  <c r="B128" i="8"/>
  <c r="B130" i="8"/>
  <c r="B132" i="8"/>
  <c r="B134" i="8"/>
  <c r="B136" i="8"/>
  <c r="B138" i="8"/>
  <c r="B140" i="8"/>
  <c r="B142" i="8"/>
  <c r="B144" i="8"/>
  <c r="B146" i="8"/>
  <c r="B148" i="8"/>
  <c r="B150" i="8"/>
  <c r="B152" i="8"/>
  <c r="B154" i="8"/>
  <c r="B156" i="8"/>
  <c r="B158" i="8"/>
  <c r="B160" i="8"/>
  <c r="B162" i="8"/>
  <c r="B164" i="8"/>
  <c r="B166" i="8"/>
  <c r="B168" i="8"/>
  <c r="B170" i="8"/>
  <c r="B172" i="8"/>
  <c r="B174" i="8"/>
  <c r="B176" i="8"/>
  <c r="B178" i="8"/>
  <c r="B180" i="8"/>
  <c r="B182" i="8"/>
  <c r="B184" i="8"/>
  <c r="B186" i="8"/>
  <c r="B188" i="8"/>
  <c r="B190" i="8"/>
  <c r="B192" i="8"/>
  <c r="B194" i="8"/>
  <c r="B196" i="8"/>
  <c r="B198" i="8"/>
  <c r="B200" i="8"/>
  <c r="B202" i="8"/>
  <c r="B204" i="8"/>
  <c r="B206" i="8"/>
  <c r="B208" i="8"/>
  <c r="B210" i="8"/>
  <c r="B212" i="8"/>
  <c r="B214" i="8"/>
  <c r="B216" i="8"/>
  <c r="B218" i="8"/>
  <c r="B220" i="8"/>
  <c r="B222" i="8"/>
  <c r="B224" i="8"/>
  <c r="B226" i="8"/>
  <c r="B228" i="8"/>
  <c r="B230" i="8"/>
  <c r="B232" i="8"/>
  <c r="B234" i="8"/>
  <c r="B236" i="8"/>
  <c r="B238" i="8"/>
  <c r="B240" i="8"/>
  <c r="B242" i="8"/>
  <c r="B244" i="8"/>
  <c r="B246" i="8"/>
  <c r="B248" i="8"/>
  <c r="B250" i="8"/>
  <c r="B252" i="8"/>
  <c r="B254" i="8"/>
  <c r="B256" i="8"/>
  <c r="B258" i="8"/>
  <c r="B260" i="8"/>
  <c r="B262" i="8"/>
  <c r="B264" i="8"/>
  <c r="B266" i="8"/>
  <c r="B268" i="8"/>
  <c r="B270" i="8"/>
  <c r="B272" i="8"/>
  <c r="B274" i="8"/>
  <c r="B276" i="8"/>
  <c r="B278" i="8"/>
  <c r="B280" i="8"/>
  <c r="B282" i="8"/>
  <c r="B284" i="8"/>
  <c r="B286" i="8"/>
  <c r="B288" i="8"/>
  <c r="B290" i="8"/>
  <c r="B292" i="8"/>
  <c r="B294" i="8"/>
  <c r="B296" i="8"/>
  <c r="B298" i="8"/>
  <c r="B300" i="8"/>
  <c r="B302" i="8"/>
  <c r="B304" i="8"/>
  <c r="B306" i="8"/>
  <c r="B308" i="8"/>
  <c r="B310" i="8"/>
  <c r="B312" i="8"/>
  <c r="B314" i="8"/>
  <c r="B316" i="8"/>
  <c r="B318" i="8"/>
  <c r="B320" i="8"/>
  <c r="B322" i="8"/>
  <c r="B324" i="8"/>
  <c r="B326" i="8"/>
  <c r="B328" i="8"/>
  <c r="B330" i="8"/>
  <c r="B332" i="8"/>
  <c r="B334" i="8"/>
  <c r="B336" i="8"/>
  <c r="B338" i="8"/>
  <c r="B340" i="8"/>
  <c r="B342" i="8"/>
  <c r="B344" i="8"/>
  <c r="B346" i="8"/>
  <c r="B348" i="8"/>
  <c r="B350" i="8"/>
  <c r="B352" i="8"/>
  <c r="B354" i="8"/>
  <c r="B356" i="8"/>
  <c r="B358" i="8"/>
  <c r="B360" i="8"/>
  <c r="B362" i="8"/>
  <c r="B364" i="8"/>
  <c r="B366" i="8"/>
  <c r="B368" i="8"/>
  <c r="B370" i="8"/>
  <c r="B372" i="8"/>
  <c r="B374" i="8"/>
  <c r="B376" i="8"/>
  <c r="B378" i="8"/>
  <c r="B380" i="8"/>
  <c r="B382" i="8"/>
  <c r="B384" i="8"/>
  <c r="B386" i="8"/>
  <c r="B388" i="8"/>
  <c r="B390" i="8"/>
  <c r="B392" i="8"/>
  <c r="B394" i="8"/>
  <c r="B396" i="8"/>
  <c r="B398" i="8"/>
  <c r="B400" i="8"/>
  <c r="B357" i="8"/>
  <c r="B361" i="8"/>
  <c r="B365" i="8"/>
  <c r="B369" i="8"/>
  <c r="B373" i="8"/>
  <c r="B377" i="8"/>
  <c r="B381" i="8"/>
  <c r="B385" i="8"/>
  <c r="B389" i="8"/>
  <c r="B393" i="8"/>
  <c r="B397" i="8"/>
  <c r="B401" i="8"/>
  <c r="B403" i="8"/>
  <c r="B405" i="8"/>
  <c r="B407" i="8"/>
  <c r="B409" i="8"/>
  <c r="B411" i="8"/>
  <c r="B413" i="8"/>
  <c r="B415" i="8"/>
  <c r="B417" i="8"/>
  <c r="B419" i="8"/>
  <c r="B421" i="8"/>
  <c r="B423" i="8"/>
  <c r="B425" i="8"/>
  <c r="B427" i="8"/>
  <c r="B429" i="8"/>
  <c r="B431" i="8"/>
  <c r="B433" i="8"/>
  <c r="B435" i="8"/>
  <c r="B437" i="8"/>
  <c r="B439" i="8"/>
  <c r="B441" i="8"/>
  <c r="B443" i="8"/>
  <c r="B445" i="8"/>
  <c r="B447" i="8"/>
  <c r="B449" i="8"/>
  <c r="B451" i="8"/>
  <c r="B453" i="8"/>
  <c r="B455" i="8"/>
  <c r="B457" i="8"/>
  <c r="B459" i="8"/>
  <c r="B461" i="8"/>
  <c r="B463" i="8"/>
  <c r="B465" i="8"/>
  <c r="B467" i="8"/>
  <c r="B469" i="8"/>
  <c r="B355" i="8"/>
  <c r="B359" i="8"/>
  <c r="B363" i="8"/>
  <c r="B367" i="8"/>
  <c r="B371" i="8"/>
  <c r="B375" i="8"/>
  <c r="B379" i="8"/>
  <c r="B383" i="8"/>
  <c r="B387" i="8"/>
  <c r="B391" i="8"/>
  <c r="B395" i="8"/>
  <c r="B399" i="8"/>
  <c r="B402" i="8"/>
  <c r="B404" i="8"/>
  <c r="B406" i="8"/>
  <c r="B408" i="8"/>
  <c r="B410" i="8"/>
  <c r="B412" i="8"/>
  <c r="B414" i="8"/>
  <c r="B416" i="8"/>
  <c r="B418" i="8"/>
  <c r="B420" i="8"/>
  <c r="B422" i="8"/>
  <c r="B424" i="8"/>
  <c r="B426" i="8"/>
  <c r="B428" i="8"/>
  <c r="B430" i="8"/>
  <c r="B432" i="8"/>
  <c r="B434" i="8"/>
  <c r="B436" i="8"/>
  <c r="B438" i="8"/>
  <c r="B440" i="8"/>
  <c r="B442" i="8"/>
  <c r="B444" i="8"/>
  <c r="B446" i="8"/>
  <c r="B448" i="8"/>
  <c r="B450" i="8"/>
  <c r="B452" i="8"/>
  <c r="B454" i="8"/>
  <c r="B456" i="8"/>
  <c r="B458" i="8"/>
  <c r="B460" i="8"/>
  <c r="B462" i="8"/>
  <c r="B464" i="8"/>
  <c r="B466" i="8"/>
  <c r="B468" i="8"/>
  <c r="C468" i="8"/>
  <c r="C466" i="8"/>
  <c r="C464" i="8"/>
  <c r="C462" i="8"/>
  <c r="C460" i="8"/>
  <c r="C458" i="8"/>
  <c r="C456" i="8"/>
  <c r="C454" i="8"/>
  <c r="C452" i="8"/>
  <c r="C450" i="8"/>
  <c r="C448" i="8"/>
  <c r="C446" i="8"/>
  <c r="C444" i="8"/>
  <c r="C442" i="8"/>
  <c r="C440" i="8"/>
  <c r="C438" i="8"/>
  <c r="C436" i="8"/>
  <c r="C434" i="8"/>
  <c r="C432" i="8"/>
  <c r="C430" i="8"/>
  <c r="C428" i="8"/>
  <c r="C426" i="8"/>
  <c r="C424" i="8"/>
  <c r="C422" i="8"/>
  <c r="C420" i="8"/>
  <c r="C418" i="8"/>
  <c r="C416" i="8"/>
  <c r="C414" i="8"/>
  <c r="C412" i="8"/>
  <c r="C410" i="8"/>
  <c r="C408" i="8"/>
  <c r="C406" i="8"/>
  <c r="C404" i="8"/>
  <c r="C402" i="8"/>
  <c r="C400" i="8"/>
  <c r="C398" i="8"/>
  <c r="C396" i="8"/>
  <c r="C394" i="8"/>
  <c r="C392" i="8"/>
  <c r="C390" i="8"/>
  <c r="C388" i="8"/>
  <c r="C386" i="8"/>
  <c r="C384" i="8"/>
  <c r="C382" i="8"/>
  <c r="C380" i="8"/>
  <c r="C378" i="8"/>
  <c r="C376" i="8"/>
  <c r="C374" i="8"/>
  <c r="C372" i="8"/>
  <c r="C370" i="8"/>
  <c r="C368" i="8"/>
  <c r="C366" i="8"/>
  <c r="C364" i="8"/>
  <c r="C362" i="8"/>
  <c r="C360" i="8"/>
  <c r="C358" i="8"/>
  <c r="C356" i="8"/>
  <c r="C354" i="8"/>
  <c r="C352" i="8"/>
  <c r="C350" i="8"/>
  <c r="C348" i="8"/>
  <c r="C346" i="8"/>
  <c r="C344" i="8"/>
  <c r="C342" i="8"/>
  <c r="C340" i="8"/>
  <c r="C338" i="8"/>
  <c r="C336" i="8"/>
  <c r="C334" i="8"/>
  <c r="C332" i="8"/>
  <c r="C330" i="8"/>
  <c r="C328" i="8"/>
  <c r="C326" i="8"/>
  <c r="C324" i="8"/>
  <c r="C322" i="8"/>
  <c r="C320" i="8"/>
  <c r="C318" i="8"/>
  <c r="C316" i="8"/>
  <c r="C314" i="8"/>
  <c r="C312" i="8"/>
  <c r="C310" i="8"/>
  <c r="C308" i="8"/>
  <c r="C306" i="8"/>
  <c r="C304" i="8"/>
  <c r="C302" i="8"/>
  <c r="C300" i="8"/>
  <c r="C298" i="8"/>
  <c r="C296" i="8"/>
  <c r="C294" i="8"/>
  <c r="C292" i="8"/>
  <c r="C290" i="8"/>
  <c r="C288" i="8"/>
  <c r="C286" i="8"/>
  <c r="C284" i="8"/>
  <c r="C282" i="8"/>
  <c r="C280" i="8"/>
  <c r="C278" i="8"/>
  <c r="C276" i="8"/>
  <c r="C274" i="8"/>
  <c r="C272" i="8"/>
  <c r="C270" i="8"/>
  <c r="C268" i="8"/>
  <c r="C266" i="8"/>
  <c r="C264" i="8"/>
  <c r="C262" i="8"/>
  <c r="C260" i="8"/>
  <c r="C258" i="8"/>
  <c r="C256" i="8"/>
  <c r="C254" i="8"/>
  <c r="C252" i="8"/>
  <c r="C250" i="8"/>
  <c r="C248" i="8"/>
  <c r="C246" i="8"/>
  <c r="C244" i="8"/>
  <c r="C242" i="8"/>
  <c r="C240" i="8"/>
  <c r="C238" i="8"/>
  <c r="C236" i="8"/>
  <c r="C234" i="8"/>
  <c r="C232" i="8"/>
  <c r="C230" i="8"/>
  <c r="C228" i="8"/>
  <c r="C226" i="8"/>
  <c r="C224" i="8"/>
  <c r="C222" i="8"/>
  <c r="C220" i="8"/>
  <c r="C218" i="8"/>
  <c r="C216" i="8"/>
  <c r="C214" i="8"/>
  <c r="C212" i="8"/>
  <c r="C210" i="8"/>
  <c r="C208" i="8"/>
  <c r="C206" i="8"/>
  <c r="C204" i="8"/>
  <c r="C202" i="8"/>
  <c r="C200" i="8"/>
  <c r="C198" i="8"/>
  <c r="C196" i="8"/>
  <c r="C194" i="8"/>
  <c r="C192" i="8"/>
  <c r="C190" i="8"/>
  <c r="C188" i="8"/>
  <c r="C186" i="8"/>
  <c r="C184" i="8"/>
  <c r="C182" i="8"/>
  <c r="C180" i="8"/>
  <c r="C178" i="8"/>
  <c r="C176" i="8"/>
  <c r="C174" i="8"/>
  <c r="C172" i="8"/>
  <c r="C170" i="8"/>
  <c r="C168" i="8"/>
  <c r="C166" i="8"/>
  <c r="C164" i="8"/>
  <c r="C162" i="8"/>
  <c r="C160" i="8"/>
  <c r="C158" i="8"/>
  <c r="C156" i="8"/>
  <c r="C154" i="8"/>
  <c r="C152" i="8"/>
  <c r="C150" i="8"/>
  <c r="C148" i="8"/>
  <c r="C146" i="8"/>
  <c r="C144" i="8"/>
  <c r="C142" i="8"/>
  <c r="C140" i="8"/>
  <c r="C138" i="8"/>
  <c r="C136" i="8"/>
  <c r="C134" i="8"/>
  <c r="C132" i="8"/>
  <c r="C130" i="8"/>
  <c r="C128" i="8"/>
  <c r="C126" i="8"/>
  <c r="C124" i="8"/>
  <c r="C122" i="8"/>
  <c r="C120" i="8"/>
  <c r="C118" i="8"/>
  <c r="C116" i="8"/>
  <c r="C114" i="8"/>
  <c r="C112" i="8"/>
  <c r="C110" i="8"/>
  <c r="C108" i="8"/>
  <c r="C106" i="8"/>
  <c r="C104" i="8"/>
  <c r="C102" i="8"/>
  <c r="C100" i="8"/>
  <c r="C98" i="8"/>
  <c r="C96" i="8"/>
  <c r="C94" i="8"/>
  <c r="C92" i="8"/>
  <c r="C90" i="8"/>
  <c r="C88" i="8"/>
  <c r="C86" i="8"/>
  <c r="C84" i="8"/>
  <c r="C82" i="8"/>
  <c r="C80" i="8"/>
  <c r="C78" i="8"/>
  <c r="C76" i="8"/>
  <c r="C74" i="8"/>
  <c r="C72" i="8"/>
  <c r="C70" i="8"/>
  <c r="C68" i="8"/>
  <c r="C66" i="8"/>
  <c r="C64" i="8"/>
  <c r="C62" i="8"/>
  <c r="C60" i="8"/>
  <c r="C58" i="8"/>
  <c r="C56" i="8"/>
  <c r="C54" i="8"/>
  <c r="C52" i="8"/>
  <c r="C50" i="8"/>
  <c r="C48" i="8"/>
  <c r="C46" i="8"/>
  <c r="C44" i="8"/>
  <c r="C42" i="8"/>
  <c r="C40" i="8"/>
  <c r="C38" i="8"/>
  <c r="C36" i="8"/>
  <c r="C34" i="8"/>
  <c r="C32" i="8"/>
  <c r="C30" i="8"/>
  <c r="C28" i="8"/>
  <c r="C26" i="8"/>
  <c r="C24" i="8"/>
  <c r="C22" i="8"/>
  <c r="C20" i="8"/>
  <c r="C18" i="8"/>
  <c r="C16" i="8"/>
  <c r="C14" i="8"/>
  <c r="C12" i="8"/>
  <c r="C10" i="8"/>
  <c r="C8" i="8"/>
  <c r="C6" i="8"/>
  <c r="C4" i="8"/>
  <c r="C2" i="8"/>
  <c r="C449" i="8"/>
  <c r="C447" i="8"/>
  <c r="C445" i="8"/>
  <c r="C443" i="8"/>
  <c r="C441" i="8"/>
  <c r="C439" i="8"/>
  <c r="C437" i="8"/>
  <c r="C435" i="8"/>
  <c r="C433" i="8"/>
  <c r="C431" i="8"/>
  <c r="C429" i="8"/>
  <c r="C427" i="8"/>
  <c r="C425" i="8"/>
  <c r="C423" i="8"/>
  <c r="C421" i="8"/>
  <c r="C419" i="8"/>
  <c r="C417" i="8"/>
  <c r="C415" i="8"/>
  <c r="C413" i="8"/>
  <c r="C411" i="8"/>
  <c r="C409" i="8"/>
  <c r="C407" i="8"/>
  <c r="C405" i="8"/>
  <c r="C403" i="8"/>
  <c r="C401" i="8"/>
  <c r="C399" i="8"/>
  <c r="C397" i="8"/>
  <c r="C395" i="8"/>
  <c r="C393" i="8"/>
  <c r="C391" i="8"/>
  <c r="C389" i="8"/>
  <c r="C387" i="8"/>
  <c r="C385" i="8"/>
  <c r="C383" i="8"/>
  <c r="C381" i="8"/>
  <c r="C379" i="8"/>
  <c r="C377" i="8"/>
  <c r="C375" i="8"/>
  <c r="C373" i="8"/>
  <c r="C371" i="8"/>
  <c r="C369" i="8"/>
  <c r="C367" i="8"/>
  <c r="C365" i="8"/>
  <c r="C363" i="8"/>
  <c r="C361" i="8"/>
  <c r="C359" i="8"/>
  <c r="C357" i="8"/>
  <c r="C355" i="8"/>
  <c r="C353" i="8"/>
  <c r="C351" i="8"/>
  <c r="C349" i="8"/>
  <c r="C347" i="8"/>
  <c r="C345" i="8"/>
  <c r="C343" i="8"/>
  <c r="C341" i="8"/>
  <c r="C339" i="8"/>
  <c r="C337" i="8"/>
  <c r="C335" i="8"/>
  <c r="C333" i="8"/>
  <c r="C331" i="8"/>
  <c r="C329" i="8"/>
  <c r="C327" i="8"/>
  <c r="C325" i="8"/>
  <c r="C323" i="8"/>
  <c r="C321" i="8"/>
  <c r="C319" i="8"/>
  <c r="C317" i="8"/>
  <c r="C315" i="8"/>
  <c r="C313" i="8"/>
  <c r="C311" i="8"/>
  <c r="C309" i="8"/>
  <c r="C307" i="8"/>
  <c r="C305" i="8"/>
  <c r="C303" i="8"/>
  <c r="C301" i="8"/>
  <c r="C299" i="8"/>
  <c r="C297" i="8"/>
  <c r="C295" i="8"/>
  <c r="C293" i="8"/>
  <c r="C291" i="8"/>
  <c r="C289" i="8"/>
  <c r="C287" i="8"/>
  <c r="C285" i="8"/>
  <c r="C283" i="8"/>
  <c r="C281" i="8"/>
  <c r="C279" i="8"/>
  <c r="C277" i="8"/>
  <c r="C275" i="8"/>
  <c r="C273" i="8"/>
  <c r="C271" i="8"/>
  <c r="C269" i="8"/>
  <c r="C267" i="8"/>
  <c r="C265" i="8"/>
  <c r="C263" i="8"/>
  <c r="C261" i="8"/>
  <c r="C259" i="8"/>
  <c r="C257" i="8"/>
  <c r="C255" i="8"/>
  <c r="C253" i="8"/>
  <c r="C251" i="8"/>
  <c r="C249" i="8"/>
  <c r="C247" i="8"/>
  <c r="C245" i="8"/>
  <c r="C243" i="8"/>
  <c r="C241" i="8"/>
  <c r="C239" i="8"/>
  <c r="C237" i="8"/>
  <c r="C235" i="8"/>
  <c r="C233" i="8"/>
  <c r="C231" i="8"/>
  <c r="C229" i="8"/>
  <c r="C227" i="8"/>
  <c r="C225" i="8"/>
  <c r="C223" i="8"/>
  <c r="C221" i="8"/>
  <c r="C219" i="8"/>
  <c r="C217" i="8"/>
  <c r="C215" i="8"/>
  <c r="C213" i="8"/>
  <c r="C211" i="8"/>
  <c r="C209" i="8"/>
  <c r="C207" i="8"/>
  <c r="C205" i="8"/>
  <c r="C203" i="8"/>
  <c r="C201" i="8"/>
  <c r="C199" i="8"/>
  <c r="C197" i="8"/>
  <c r="C195" i="8"/>
  <c r="C193" i="8"/>
  <c r="C191" i="8"/>
  <c r="C189" i="8"/>
  <c r="C187" i="8"/>
  <c r="C185" i="8"/>
  <c r="C183" i="8"/>
  <c r="C181" i="8"/>
  <c r="C179" i="8"/>
  <c r="C177" i="8"/>
  <c r="C175" i="8"/>
  <c r="C173" i="8"/>
  <c r="C171" i="8"/>
  <c r="C169" i="8"/>
  <c r="C167" i="8"/>
  <c r="C165" i="8"/>
  <c r="C163" i="8"/>
  <c r="C161" i="8"/>
  <c r="C159" i="8"/>
  <c r="C157" i="8"/>
  <c r="C155" i="8"/>
  <c r="C153" i="8"/>
  <c r="C151" i="8"/>
  <c r="C149" i="8"/>
  <c r="C147" i="8"/>
  <c r="C145" i="8"/>
  <c r="C143" i="8"/>
  <c r="C141" i="8"/>
  <c r="C139" i="8"/>
  <c r="C137" i="8"/>
  <c r="C135" i="8"/>
  <c r="C133" i="8"/>
  <c r="C131" i="8"/>
  <c r="C129" i="8"/>
  <c r="C127" i="8"/>
  <c r="C125" i="8"/>
  <c r="C123" i="8"/>
  <c r="C121" i="8"/>
  <c r="C119" i="8"/>
  <c r="C117" i="8"/>
  <c r="C115" i="8"/>
  <c r="C113" i="8"/>
  <c r="C111" i="8"/>
  <c r="C109" i="8"/>
  <c r="C107" i="8"/>
  <c r="C105" i="8"/>
  <c r="C103" i="8"/>
  <c r="C101" i="8"/>
  <c r="C99" i="8"/>
  <c r="C97" i="8"/>
  <c r="C95" i="8"/>
  <c r="C93" i="8"/>
  <c r="C91" i="8"/>
  <c r="C89" i="8"/>
  <c r="C87" i="8"/>
  <c r="C85" i="8"/>
  <c r="C83" i="8"/>
  <c r="C81" i="8"/>
  <c r="C79" i="8"/>
  <c r="C77" i="8"/>
  <c r="C75" i="8"/>
  <c r="C73" i="8"/>
  <c r="C71" i="8"/>
  <c r="C69" i="8"/>
  <c r="C67" i="8"/>
  <c r="C65" i="8"/>
  <c r="C63" i="8"/>
  <c r="C61" i="8"/>
  <c r="C59" i="8"/>
  <c r="C57" i="8"/>
  <c r="C55" i="8"/>
  <c r="C53" i="8"/>
  <c r="C51" i="8"/>
  <c r="C49" i="8"/>
  <c r="C47" i="8"/>
  <c r="C45" i="8"/>
  <c r="C43" i="8"/>
  <c r="C41" i="8"/>
  <c r="C39" i="8"/>
  <c r="C37" i="8"/>
  <c r="C35" i="8"/>
  <c r="C33" i="8"/>
  <c r="C31" i="8"/>
  <c r="C29" i="8"/>
  <c r="C27" i="8"/>
  <c r="C25" i="8"/>
  <c r="C23" i="8"/>
  <c r="C21" i="8"/>
  <c r="C19" i="8"/>
  <c r="C17" i="8"/>
  <c r="C15" i="8"/>
  <c r="C13" i="8"/>
  <c r="C11" i="8"/>
  <c r="C9" i="8"/>
  <c r="C7" i="8"/>
  <c r="C5" i="8"/>
  <c r="C3" i="8"/>
  <c r="A363" i="8" l="1"/>
  <c r="A364" i="8" l="1"/>
  <c r="A365" i="8" l="1"/>
  <c r="A366" i="8" l="1"/>
  <c r="A367" i="8" l="1"/>
  <c r="A368" i="8" l="1"/>
  <c r="A369" i="8" l="1"/>
  <c r="A370" i="8" l="1"/>
  <c r="A371" i="8" l="1"/>
  <c r="A372" i="8" l="1"/>
  <c r="A373" i="8" l="1"/>
  <c r="A374" i="8" l="1"/>
  <c r="A375" i="8" l="1"/>
  <c r="A376" i="8" l="1"/>
  <c r="A377" i="8" l="1"/>
  <c r="A378" i="8" l="1"/>
  <c r="A379" i="8" l="1"/>
  <c r="A380" i="8" l="1"/>
  <c r="A381" i="8" l="1"/>
  <c r="A382" i="8" l="1"/>
  <c r="A383" i="8" l="1"/>
  <c r="A384" i="8" l="1"/>
  <c r="A385" i="8" l="1"/>
  <c r="A386" i="8" l="1"/>
  <c r="A387" i="8" l="1"/>
  <c r="A388" i="8" l="1"/>
  <c r="A389" i="8" l="1"/>
  <c r="A390" i="8" l="1"/>
  <c r="A391" i="8" l="1"/>
  <c r="A392" i="8" l="1"/>
  <c r="A393" i="8" l="1"/>
  <c r="A394" i="8" l="1"/>
  <c r="A395" i="8" l="1"/>
  <c r="A396" i="8" l="1"/>
  <c r="A397" i="8" l="1"/>
  <c r="A398" i="8" l="1"/>
  <c r="A399" i="8" l="1"/>
  <c r="A400" i="8" l="1"/>
  <c r="A401" i="8" l="1"/>
  <c r="A402" i="8" l="1"/>
  <c r="A403" i="8" l="1"/>
  <c r="A404" i="8" l="1"/>
  <c r="A405" i="8" l="1"/>
  <c r="A406" i="8" l="1"/>
  <c r="A407" i="8" l="1"/>
  <c r="A408" i="8" l="1"/>
  <c r="A409" i="8" l="1"/>
  <c r="A410" i="8" l="1"/>
  <c r="A411" i="8" l="1"/>
  <c r="A412" i="8" l="1"/>
  <c r="A413" i="8" l="1"/>
  <c r="A414" i="8" l="1"/>
  <c r="A415" i="8" l="1"/>
  <c r="A416" i="8" l="1"/>
  <c r="A417" i="8" l="1"/>
  <c r="A418" i="8" l="1"/>
  <c r="A419" i="8" l="1"/>
  <c r="A420" i="8" l="1"/>
  <c r="A421" i="8" l="1"/>
  <c r="A422" i="8" l="1"/>
  <c r="A423" i="8" l="1"/>
  <c r="A424" i="8" l="1"/>
  <c r="A425" i="8" l="1"/>
  <c r="A426" i="8" l="1"/>
  <c r="A427" i="8" l="1"/>
  <c r="A428" i="8" l="1"/>
  <c r="A429" i="8" l="1"/>
  <c r="A430" i="8" l="1"/>
  <c r="A431" i="8" l="1"/>
  <c r="A432" i="8" l="1"/>
  <c r="A433" i="8" l="1"/>
  <c r="A434" i="8" l="1"/>
  <c r="A435" i="8" l="1"/>
  <c r="A436" i="8" l="1"/>
  <c r="A437" i="8" l="1"/>
  <c r="A438" i="8" l="1"/>
  <c r="A439" i="8" l="1"/>
  <c r="A440" i="8" l="1"/>
  <c r="A441" i="8" l="1"/>
  <c r="A442" i="8" l="1"/>
  <c r="A443" i="8" l="1"/>
  <c r="A444" i="8" l="1"/>
  <c r="A445" i="8" l="1"/>
  <c r="A446" i="8" l="1"/>
  <c r="A447" i="8" l="1"/>
  <c r="A448" i="8" l="1"/>
  <c r="A449" i="8" l="1"/>
  <c r="A450" i="8" l="1"/>
  <c r="A451" i="8" l="1"/>
  <c r="A452" i="8" l="1"/>
  <c r="A453" i="8" l="1"/>
  <c r="A454" i="8" l="1"/>
  <c r="A455" i="8" l="1"/>
  <c r="A456" i="8" l="1"/>
  <c r="A457" i="8" l="1"/>
  <c r="A458" i="8" l="1"/>
  <c r="A459" i="8" l="1"/>
  <c r="A460" i="8" l="1"/>
  <c r="A461" i="8" l="1"/>
  <c r="A462" i="8" l="1"/>
  <c r="A463" i="8" l="1"/>
  <c r="A464" i="8" l="1"/>
  <c r="A465" i="8" l="1"/>
  <c r="A466" i="8" l="1"/>
  <c r="A467" i="8" l="1"/>
  <c r="A468" i="8" l="1"/>
  <c r="A469" i="8" l="1"/>
  <c r="G361" i="4" l="1"/>
  <c r="F361" i="4"/>
  <c r="E361" i="4"/>
  <c r="D361" i="4"/>
  <c r="A5" i="1" l="1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137" i="6"/>
  <c r="G137" i="6" s="1"/>
  <c r="F138" i="6"/>
  <c r="G138" i="6" s="1"/>
  <c r="F139" i="6"/>
  <c r="G139" i="6" s="1"/>
  <c r="F140" i="6"/>
  <c r="G140" i="6" s="1"/>
  <c r="F141" i="6"/>
  <c r="G141" i="6" s="1"/>
  <c r="F142" i="6"/>
  <c r="G142" i="6" s="1"/>
  <c r="F143" i="6"/>
  <c r="G143" i="6" s="1"/>
  <c r="F144" i="6"/>
  <c r="G144" i="6" s="1"/>
  <c r="F145" i="6"/>
  <c r="G145" i="6" s="1"/>
  <c r="F146" i="6"/>
  <c r="G146" i="6" s="1"/>
  <c r="F147" i="6"/>
  <c r="G147" i="6" s="1"/>
  <c r="F148" i="6"/>
  <c r="G148" i="6" s="1"/>
  <c r="F149" i="6"/>
  <c r="G149" i="6" s="1"/>
  <c r="F150" i="6"/>
  <c r="G150" i="6" s="1"/>
  <c r="F151" i="6"/>
  <c r="G151" i="6" s="1"/>
  <c r="F152" i="6"/>
  <c r="G152" i="6" s="1"/>
  <c r="F153" i="6"/>
  <c r="G153" i="6" s="1"/>
  <c r="F154" i="6"/>
  <c r="G154" i="6" s="1"/>
  <c r="F155" i="6"/>
  <c r="G155" i="6" s="1"/>
  <c r="F156" i="6"/>
  <c r="G156" i="6" s="1"/>
  <c r="F157" i="6"/>
  <c r="G157" i="6" s="1"/>
  <c r="F158" i="6"/>
  <c r="G158" i="6" s="1"/>
  <c r="F159" i="6"/>
  <c r="G159" i="6" s="1"/>
  <c r="F160" i="6"/>
  <c r="G160" i="6" s="1"/>
  <c r="F161" i="6"/>
  <c r="G161" i="6" s="1"/>
  <c r="F162" i="6"/>
  <c r="G162" i="6" s="1"/>
  <c r="F163" i="6"/>
  <c r="G163" i="6" s="1"/>
  <c r="F164" i="6"/>
  <c r="G164" i="6" s="1"/>
  <c r="F165" i="6"/>
  <c r="G165" i="6" s="1"/>
  <c r="F166" i="6"/>
  <c r="G166" i="6" s="1"/>
  <c r="F167" i="6"/>
  <c r="G167" i="6" s="1"/>
  <c r="F168" i="6"/>
  <c r="G168" i="6" s="1"/>
  <c r="F169" i="6"/>
  <c r="G169" i="6" s="1"/>
  <c r="F170" i="6"/>
  <c r="G170" i="6" s="1"/>
  <c r="D171" i="6"/>
  <c r="F171" i="6"/>
  <c r="G171" i="6" s="1"/>
  <c r="C172" i="6"/>
  <c r="D172" i="6" s="1"/>
  <c r="F172" i="6"/>
  <c r="G172" i="6" s="1"/>
  <c r="C173" i="6"/>
  <c r="D173" i="6" s="1"/>
  <c r="F173" i="6"/>
  <c r="G173" i="6" s="1"/>
  <c r="C174" i="6"/>
  <c r="D174" i="6" s="1"/>
  <c r="F174" i="6"/>
  <c r="G174" i="6" s="1"/>
  <c r="C175" i="6"/>
  <c r="D175" i="6" s="1"/>
  <c r="F175" i="6"/>
  <c r="G175" i="6" s="1"/>
  <c r="C176" i="6"/>
  <c r="D176" i="6" s="1"/>
  <c r="F176" i="6"/>
  <c r="G176" i="6" s="1"/>
  <c r="C177" i="6"/>
  <c r="D177" i="6" s="1"/>
  <c r="F177" i="6"/>
  <c r="G177" i="6" s="1"/>
  <c r="C178" i="6"/>
  <c r="D178" i="6" s="1"/>
  <c r="F178" i="6"/>
  <c r="G178" i="6" s="1"/>
  <c r="C179" i="6"/>
  <c r="D179" i="6" s="1"/>
  <c r="F179" i="6"/>
  <c r="G179" i="6" s="1"/>
  <c r="C180" i="6"/>
  <c r="D180" i="6" s="1"/>
  <c r="F180" i="6"/>
  <c r="G180" i="6" s="1"/>
  <c r="C181" i="6"/>
  <c r="D181" i="6" s="1"/>
  <c r="F181" i="6"/>
  <c r="G181" i="6" s="1"/>
  <c r="C182" i="6"/>
  <c r="D182" i="6" s="1"/>
  <c r="F182" i="6"/>
  <c r="G182" i="6" s="1"/>
  <c r="D183" i="6"/>
  <c r="F183" i="6"/>
  <c r="G183" i="6" s="1"/>
  <c r="C184" i="6"/>
  <c r="D184" i="6" s="1"/>
  <c r="F184" i="6"/>
  <c r="G184" i="6" s="1"/>
  <c r="C185" i="6"/>
  <c r="D185" i="6" s="1"/>
  <c r="F185" i="6"/>
  <c r="G185" i="6" s="1"/>
  <c r="C186" i="6"/>
  <c r="D186" i="6" s="1"/>
  <c r="F186" i="6"/>
  <c r="G186" i="6" s="1"/>
  <c r="C187" i="6"/>
  <c r="D187" i="6" s="1"/>
  <c r="F187" i="6"/>
  <c r="G187" i="6" s="1"/>
  <c r="C188" i="6"/>
  <c r="D188" i="6" s="1"/>
  <c r="F188" i="6"/>
  <c r="G188" i="6" s="1"/>
  <c r="C189" i="6"/>
  <c r="D189" i="6" s="1"/>
  <c r="F189" i="6"/>
  <c r="G189" i="6" s="1"/>
  <c r="C190" i="6"/>
  <c r="D190" i="6" s="1"/>
  <c r="F190" i="6"/>
  <c r="G190" i="6" s="1"/>
  <c r="C191" i="6"/>
  <c r="D191" i="6" s="1"/>
  <c r="F191" i="6"/>
  <c r="G191" i="6" s="1"/>
  <c r="C192" i="6"/>
  <c r="D192" i="6" s="1"/>
  <c r="F192" i="6"/>
  <c r="G192" i="6" s="1"/>
  <c r="C193" i="6"/>
  <c r="D193" i="6" s="1"/>
  <c r="F193" i="6"/>
  <c r="G193" i="6" s="1"/>
  <c r="C194" i="6"/>
  <c r="D194" i="6" s="1"/>
  <c r="F194" i="6"/>
  <c r="G194" i="6" s="1"/>
  <c r="D195" i="6"/>
  <c r="F195" i="6"/>
  <c r="G195" i="6"/>
  <c r="C196" i="6"/>
  <c r="D196" i="6"/>
  <c r="F196" i="6"/>
  <c r="G196" i="6"/>
  <c r="C197" i="6"/>
  <c r="D197" i="6"/>
  <c r="F197" i="6"/>
  <c r="G197" i="6"/>
  <c r="C198" i="6"/>
  <c r="D198" i="6"/>
  <c r="F198" i="6"/>
  <c r="G198" i="6"/>
  <c r="C199" i="6"/>
  <c r="D199" i="6"/>
  <c r="F199" i="6"/>
  <c r="G199" i="6"/>
  <c r="C200" i="6"/>
  <c r="D200" i="6"/>
  <c r="F200" i="6"/>
  <c r="G200" i="6"/>
  <c r="C201" i="6"/>
  <c r="D201" i="6"/>
  <c r="F201" i="6"/>
  <c r="G201" i="6"/>
  <c r="C202" i="6"/>
  <c r="D202" i="6"/>
  <c r="F202" i="6"/>
  <c r="G202" i="6"/>
  <c r="C203" i="6"/>
  <c r="D203" i="6"/>
  <c r="F203" i="6"/>
  <c r="G203" i="6"/>
  <c r="C204" i="6"/>
  <c r="D204" i="6"/>
  <c r="F204" i="6"/>
  <c r="G204" i="6"/>
  <c r="C205" i="6"/>
  <c r="D205" i="6"/>
  <c r="F205" i="6"/>
  <c r="G205" i="6"/>
  <c r="C206" i="6"/>
  <c r="D206" i="6"/>
  <c r="F206" i="6"/>
  <c r="G206" i="6"/>
  <c r="D207" i="6"/>
  <c r="F207" i="6"/>
  <c r="G207" i="6" s="1"/>
  <c r="C208" i="6"/>
  <c r="D208" i="6" s="1"/>
  <c r="F208" i="6"/>
  <c r="G208" i="6" s="1"/>
  <c r="C209" i="6"/>
  <c r="D209" i="6" s="1"/>
  <c r="F209" i="6"/>
  <c r="G209" i="6" s="1"/>
  <c r="C210" i="6"/>
  <c r="D210" i="6" s="1"/>
  <c r="F210" i="6"/>
  <c r="G210" i="6" s="1"/>
  <c r="C211" i="6"/>
  <c r="D211" i="6" s="1"/>
  <c r="F211" i="6"/>
  <c r="G211" i="6" s="1"/>
  <c r="C212" i="6"/>
  <c r="D212" i="6" s="1"/>
  <c r="F212" i="6"/>
  <c r="G212" i="6" s="1"/>
  <c r="C213" i="6"/>
  <c r="D213" i="6" s="1"/>
  <c r="F213" i="6"/>
  <c r="G213" i="6" s="1"/>
  <c r="C214" i="6"/>
  <c r="D214" i="6" s="1"/>
  <c r="F214" i="6"/>
  <c r="G214" i="6" s="1"/>
  <c r="C215" i="6"/>
  <c r="D215" i="6" s="1"/>
  <c r="F215" i="6"/>
  <c r="G215" i="6" s="1"/>
  <c r="C216" i="6"/>
  <c r="D216" i="6" s="1"/>
  <c r="F216" i="6"/>
  <c r="G216" i="6" s="1"/>
  <c r="C217" i="6"/>
  <c r="D217" i="6" s="1"/>
  <c r="F217" i="6"/>
  <c r="G217" i="6" s="1"/>
  <c r="C218" i="6"/>
  <c r="D218" i="6" s="1"/>
  <c r="F218" i="6"/>
  <c r="G218" i="6" s="1"/>
  <c r="D219" i="6"/>
  <c r="F219" i="6"/>
  <c r="G219" i="6" s="1"/>
  <c r="C220" i="6"/>
  <c r="D220" i="6" s="1"/>
  <c r="F220" i="6"/>
  <c r="G220" i="6" s="1"/>
  <c r="C221" i="6"/>
  <c r="D221" i="6" s="1"/>
  <c r="F221" i="6"/>
  <c r="G221" i="6" s="1"/>
  <c r="C222" i="6"/>
  <c r="D222" i="6" s="1"/>
  <c r="F222" i="6"/>
  <c r="G222" i="6" s="1"/>
  <c r="C223" i="6"/>
  <c r="D223" i="6" s="1"/>
  <c r="F223" i="6"/>
  <c r="G223" i="6" s="1"/>
  <c r="C224" i="6"/>
  <c r="D224" i="6" s="1"/>
  <c r="F224" i="6"/>
  <c r="G224" i="6" s="1"/>
  <c r="C225" i="6"/>
  <c r="D225" i="6" s="1"/>
  <c r="F225" i="6"/>
  <c r="G225" i="6" s="1"/>
  <c r="C226" i="6"/>
  <c r="D226" i="6" s="1"/>
  <c r="F226" i="6"/>
  <c r="G226" i="6" s="1"/>
  <c r="C227" i="6"/>
  <c r="D227" i="6" s="1"/>
  <c r="F227" i="6"/>
  <c r="G227" i="6" s="1"/>
  <c r="C228" i="6"/>
  <c r="D228" i="6" s="1"/>
  <c r="F228" i="6"/>
  <c r="G228" i="6" s="1"/>
  <c r="C229" i="6"/>
  <c r="D229" i="6" s="1"/>
  <c r="F229" i="6"/>
  <c r="G229" i="6" s="1"/>
  <c r="C230" i="6"/>
  <c r="D230" i="6" s="1"/>
  <c r="F230" i="6"/>
  <c r="G230" i="6" s="1"/>
  <c r="D231" i="6"/>
  <c r="F231" i="6"/>
  <c r="G231" i="6" s="1"/>
  <c r="C232" i="6"/>
  <c r="D232" i="6" s="1"/>
  <c r="F232" i="6"/>
  <c r="G232" i="6" s="1"/>
  <c r="C233" i="6"/>
  <c r="D233" i="6" s="1"/>
  <c r="F233" i="6"/>
  <c r="G233" i="6" s="1"/>
  <c r="C234" i="6"/>
  <c r="D234" i="6" s="1"/>
  <c r="F234" i="6"/>
  <c r="G234" i="6" s="1"/>
  <c r="C235" i="6"/>
  <c r="D235" i="6" s="1"/>
  <c r="F235" i="6"/>
  <c r="G235" i="6" s="1"/>
  <c r="C236" i="6"/>
  <c r="D236" i="6" s="1"/>
  <c r="F236" i="6"/>
  <c r="G236" i="6" s="1"/>
  <c r="C237" i="6"/>
  <c r="D237" i="6" s="1"/>
  <c r="F237" i="6"/>
  <c r="G237" i="6" s="1"/>
  <c r="C238" i="6"/>
  <c r="D238" i="6" s="1"/>
  <c r="F238" i="6"/>
  <c r="G238" i="6" s="1"/>
  <c r="C239" i="6"/>
  <c r="D239" i="6" s="1"/>
  <c r="F239" i="6"/>
  <c r="G239" i="6" s="1"/>
  <c r="C240" i="6"/>
  <c r="D240" i="6" s="1"/>
  <c r="F240" i="6"/>
  <c r="G240" i="6" s="1"/>
  <c r="C241" i="6"/>
  <c r="D241" i="6" s="1"/>
  <c r="F241" i="6"/>
  <c r="G241" i="6" s="1"/>
  <c r="C242" i="6"/>
  <c r="D242" i="6" s="1"/>
  <c r="F242" i="6"/>
  <c r="G242" i="6" s="1"/>
  <c r="A1" i="4"/>
  <c r="F2" i="4"/>
  <c r="G2" i="4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/>
  <c r="F26" i="4"/>
  <c r="G26" i="4"/>
  <c r="F27" i="4"/>
  <c r="G27" i="4"/>
  <c r="F28" i="4"/>
  <c r="G28" i="4"/>
  <c r="F29" i="4"/>
  <c r="G29" i="4" s="1"/>
  <c r="F30" i="4"/>
  <c r="G30" i="4" s="1"/>
  <c r="F31" i="4"/>
  <c r="G31" i="4"/>
  <c r="F32" i="4"/>
  <c r="G32" i="4"/>
  <c r="F33" i="4"/>
  <c r="G33" i="4" s="1"/>
  <c r="F34" i="4"/>
  <c r="G34" i="4" s="1"/>
  <c r="F35" i="4"/>
  <c r="G35" i="4"/>
  <c r="F36" i="4"/>
  <c r="G36" i="4"/>
  <c r="F37" i="4"/>
  <c r="G37" i="4" s="1"/>
  <c r="F38" i="4"/>
  <c r="G38" i="4" s="1"/>
  <c r="F39" i="4"/>
  <c r="G39" i="4"/>
  <c r="F40" i="4"/>
  <c r="G40" i="4"/>
  <c r="F41" i="4"/>
  <c r="G41" i="4" s="1"/>
  <c r="F42" i="4"/>
  <c r="G42" i="4" s="1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F64" i="4"/>
  <c r="G64" i="4"/>
  <c r="F65" i="4"/>
  <c r="G65" i="4"/>
  <c r="F66" i="4"/>
  <c r="G66" i="4"/>
  <c r="F67" i="4"/>
  <c r="G67" i="4"/>
  <c r="D68" i="4"/>
  <c r="E68" i="4"/>
  <c r="F68" i="4"/>
  <c r="G68" i="4"/>
  <c r="D69" i="4"/>
  <c r="E69" i="4"/>
  <c r="F69" i="4"/>
  <c r="G69" i="4"/>
  <c r="D70" i="4"/>
  <c r="E70" i="4"/>
  <c r="F70" i="4"/>
  <c r="G70" i="4"/>
  <c r="D71" i="4"/>
  <c r="E71" i="4"/>
  <c r="F71" i="4"/>
  <c r="G71" i="4"/>
  <c r="D72" i="4"/>
  <c r="E72" i="4"/>
  <c r="F72" i="4"/>
  <c r="G72" i="4"/>
  <c r="D73" i="4"/>
  <c r="E73" i="4"/>
  <c r="F73" i="4"/>
  <c r="G73" i="4"/>
  <c r="D74" i="4"/>
  <c r="E74" i="4"/>
  <c r="F74" i="4"/>
  <c r="G74" i="4"/>
  <c r="D75" i="4"/>
  <c r="E75" i="4"/>
  <c r="F75" i="4"/>
  <c r="G75" i="4"/>
  <c r="D76" i="4"/>
  <c r="E76" i="4"/>
  <c r="F76" i="4"/>
  <c r="G76" i="4"/>
  <c r="D77" i="4"/>
  <c r="E77" i="4"/>
  <c r="F77" i="4"/>
  <c r="G77" i="4"/>
  <c r="D78" i="4"/>
  <c r="E78" i="4"/>
  <c r="F78" i="4"/>
  <c r="G78" i="4"/>
  <c r="D79" i="4"/>
  <c r="E79" i="4"/>
  <c r="F79" i="4"/>
  <c r="G79" i="4"/>
  <c r="D80" i="4"/>
  <c r="E80" i="4"/>
  <c r="F80" i="4"/>
  <c r="G80" i="4"/>
  <c r="D81" i="4"/>
  <c r="E81" i="4"/>
  <c r="F81" i="4"/>
  <c r="G81" i="4"/>
  <c r="D82" i="4"/>
  <c r="E82" i="4"/>
  <c r="F82" i="4"/>
  <c r="G82" i="4"/>
  <c r="D83" i="4"/>
  <c r="E83" i="4"/>
  <c r="F83" i="4"/>
  <c r="G83" i="4"/>
  <c r="D84" i="4"/>
  <c r="E84" i="4"/>
  <c r="F84" i="4"/>
  <c r="G84" i="4"/>
  <c r="D85" i="4"/>
  <c r="E85" i="4"/>
  <c r="F85" i="4"/>
  <c r="G85" i="4"/>
  <c r="D86" i="4"/>
  <c r="E86" i="4"/>
  <c r="F86" i="4"/>
  <c r="G86" i="4"/>
  <c r="D87" i="4"/>
  <c r="E87" i="4"/>
  <c r="F87" i="4"/>
  <c r="G87" i="4"/>
  <c r="D88" i="4"/>
  <c r="E88" i="4"/>
  <c r="F88" i="4"/>
  <c r="G88" i="4"/>
  <c r="D89" i="4"/>
  <c r="E89" i="4"/>
  <c r="F89" i="4"/>
  <c r="G89" i="4"/>
  <c r="D90" i="4"/>
  <c r="E90" i="4"/>
  <c r="F90" i="4"/>
  <c r="G90" i="4"/>
  <c r="D91" i="4"/>
  <c r="E91" i="4"/>
  <c r="F91" i="4"/>
  <c r="G91" i="4"/>
  <c r="D92" i="4"/>
  <c r="E92" i="4"/>
  <c r="F92" i="4"/>
  <c r="G92" i="4"/>
  <c r="D93" i="4"/>
  <c r="E93" i="4"/>
  <c r="F93" i="4"/>
  <c r="G93" i="4"/>
  <c r="D94" i="4"/>
  <c r="E94" i="4"/>
  <c r="F94" i="4"/>
  <c r="G94" i="4"/>
  <c r="D95" i="4"/>
  <c r="E95" i="4"/>
  <c r="F95" i="4"/>
  <c r="G95" i="4"/>
  <c r="D96" i="4"/>
  <c r="E96" i="4"/>
  <c r="F96" i="4"/>
  <c r="G96" i="4"/>
  <c r="D97" i="4"/>
  <c r="E97" i="4"/>
  <c r="F97" i="4"/>
  <c r="G97" i="4"/>
  <c r="D98" i="4"/>
  <c r="E98" i="4"/>
  <c r="F98" i="4"/>
  <c r="G98" i="4"/>
  <c r="D99" i="4"/>
  <c r="E99" i="4"/>
  <c r="F99" i="4"/>
  <c r="G99" i="4"/>
  <c r="D100" i="4"/>
  <c r="E100" i="4"/>
  <c r="F100" i="4"/>
  <c r="G100" i="4"/>
  <c r="D101" i="4"/>
  <c r="E101" i="4"/>
  <c r="F101" i="4"/>
  <c r="G101" i="4"/>
  <c r="D102" i="4"/>
  <c r="E102" i="4"/>
  <c r="F102" i="4"/>
  <c r="G102" i="4"/>
  <c r="D103" i="4"/>
  <c r="E103" i="4"/>
  <c r="F103" i="4"/>
  <c r="G103" i="4"/>
  <c r="D104" i="4"/>
  <c r="E104" i="4"/>
  <c r="F104" i="4"/>
  <c r="G104" i="4"/>
  <c r="D105" i="4"/>
  <c r="E105" i="4"/>
  <c r="F105" i="4"/>
  <c r="G105" i="4"/>
  <c r="D106" i="4"/>
  <c r="E106" i="4"/>
  <c r="F106" i="4"/>
  <c r="G106" i="4"/>
  <c r="D107" i="4"/>
  <c r="E107" i="4"/>
  <c r="F107" i="4"/>
  <c r="G107" i="4"/>
  <c r="D108" i="4"/>
  <c r="E108" i="4"/>
  <c r="F108" i="4"/>
  <c r="G108" i="4"/>
  <c r="D109" i="4"/>
  <c r="E109" i="4"/>
  <c r="F109" i="4"/>
  <c r="G109" i="4"/>
  <c r="D110" i="4"/>
  <c r="E110" i="4"/>
  <c r="F110" i="4"/>
  <c r="G110" i="4"/>
  <c r="D111" i="4"/>
  <c r="E111" i="4"/>
  <c r="F111" i="4"/>
  <c r="G111" i="4"/>
  <c r="D112" i="4"/>
  <c r="E112" i="4"/>
  <c r="F112" i="4"/>
  <c r="G112" i="4"/>
  <c r="D113" i="4"/>
  <c r="E113" i="4"/>
  <c r="F113" i="4"/>
  <c r="G113" i="4"/>
  <c r="D114" i="4"/>
  <c r="E114" i="4"/>
  <c r="F114" i="4"/>
  <c r="G114" i="4"/>
  <c r="D115" i="4"/>
  <c r="E115" i="4"/>
  <c r="F115" i="4"/>
  <c r="G115" i="4"/>
  <c r="D116" i="4"/>
  <c r="E116" i="4"/>
  <c r="F116" i="4"/>
  <c r="G116" i="4"/>
  <c r="D117" i="4"/>
  <c r="E117" i="4"/>
  <c r="F117" i="4"/>
  <c r="G117" i="4"/>
  <c r="D118" i="4"/>
  <c r="E118" i="4"/>
  <c r="F118" i="4"/>
  <c r="G118" i="4"/>
  <c r="D119" i="4"/>
  <c r="E119" i="4"/>
  <c r="F119" i="4"/>
  <c r="G119" i="4"/>
  <c r="D120" i="4"/>
  <c r="E120" i="4"/>
  <c r="F120" i="4"/>
  <c r="G120" i="4"/>
  <c r="D121" i="4"/>
  <c r="E121" i="4"/>
  <c r="F121" i="4"/>
  <c r="G121" i="4"/>
  <c r="D122" i="4"/>
  <c r="E122" i="4"/>
  <c r="F122" i="4"/>
  <c r="G122" i="4"/>
  <c r="D123" i="4"/>
  <c r="E123" i="4"/>
  <c r="F123" i="4"/>
  <c r="G123" i="4"/>
  <c r="D124" i="4"/>
  <c r="E124" i="4"/>
  <c r="F124" i="4"/>
  <c r="G124" i="4"/>
  <c r="D125" i="4"/>
  <c r="E125" i="4"/>
  <c r="F125" i="4"/>
  <c r="G125" i="4"/>
  <c r="D126" i="4"/>
  <c r="E126" i="4"/>
  <c r="F126" i="4"/>
  <c r="G126" i="4"/>
  <c r="D127" i="4"/>
  <c r="E127" i="4"/>
  <c r="F127" i="4"/>
  <c r="G127" i="4"/>
  <c r="D128" i="4"/>
  <c r="E128" i="4"/>
  <c r="F128" i="4"/>
  <c r="G128" i="4"/>
  <c r="D129" i="4"/>
  <c r="E129" i="4"/>
  <c r="F129" i="4"/>
  <c r="G129" i="4"/>
  <c r="D130" i="4"/>
  <c r="E130" i="4"/>
  <c r="F130" i="4"/>
  <c r="G130" i="4"/>
  <c r="D131" i="4"/>
  <c r="E131" i="4"/>
  <c r="F131" i="4"/>
  <c r="G131" i="4"/>
  <c r="D132" i="4"/>
  <c r="E132" i="4"/>
  <c r="F132" i="4"/>
  <c r="G132" i="4"/>
  <c r="D133" i="4"/>
  <c r="E133" i="4"/>
  <c r="F133" i="4"/>
  <c r="G133" i="4"/>
  <c r="D134" i="4"/>
  <c r="E134" i="4"/>
  <c r="F134" i="4"/>
  <c r="G134" i="4"/>
  <c r="D135" i="4"/>
  <c r="E135" i="4"/>
  <c r="F135" i="4"/>
  <c r="G135" i="4"/>
  <c r="D136" i="4"/>
  <c r="E136" i="4"/>
  <c r="F136" i="4"/>
  <c r="G136" i="4"/>
  <c r="D137" i="4"/>
  <c r="E137" i="4"/>
  <c r="F137" i="4"/>
  <c r="G137" i="4"/>
  <c r="D138" i="4"/>
  <c r="E138" i="4"/>
  <c r="F138" i="4"/>
  <c r="G138" i="4"/>
  <c r="D139" i="4"/>
  <c r="E139" i="4"/>
  <c r="F139" i="4"/>
  <c r="G139" i="4"/>
  <c r="D140" i="4"/>
  <c r="E140" i="4"/>
  <c r="F140" i="4"/>
  <c r="G140" i="4"/>
  <c r="D141" i="4"/>
  <c r="E141" i="4"/>
  <c r="F141" i="4"/>
  <c r="G141" i="4"/>
  <c r="D142" i="4"/>
  <c r="E142" i="4"/>
  <c r="F142" i="4"/>
  <c r="G142" i="4"/>
  <c r="D143" i="4"/>
  <c r="E143" i="4"/>
  <c r="F143" i="4"/>
  <c r="G143" i="4"/>
  <c r="D144" i="4"/>
  <c r="E144" i="4"/>
  <c r="F144" i="4"/>
  <c r="G144" i="4"/>
  <c r="D145" i="4"/>
  <c r="E145" i="4"/>
  <c r="F145" i="4"/>
  <c r="G145" i="4"/>
  <c r="D146" i="4"/>
  <c r="E146" i="4"/>
  <c r="F146" i="4"/>
  <c r="G146" i="4"/>
  <c r="D147" i="4"/>
  <c r="E147" i="4"/>
  <c r="F147" i="4"/>
  <c r="G147" i="4"/>
  <c r="D148" i="4"/>
  <c r="E148" i="4"/>
  <c r="F148" i="4"/>
  <c r="G148" i="4"/>
  <c r="D149" i="4"/>
  <c r="E149" i="4"/>
  <c r="F149" i="4"/>
  <c r="G149" i="4"/>
  <c r="D150" i="4"/>
  <c r="E150" i="4"/>
  <c r="F150" i="4"/>
  <c r="G150" i="4"/>
  <c r="D151" i="4"/>
  <c r="E151" i="4"/>
  <c r="F151" i="4"/>
  <c r="G151" i="4"/>
  <c r="D152" i="4"/>
  <c r="E152" i="4"/>
  <c r="F152" i="4"/>
  <c r="G152" i="4"/>
  <c r="D153" i="4"/>
  <c r="E153" i="4"/>
  <c r="F153" i="4"/>
  <c r="G153" i="4"/>
  <c r="D154" i="4"/>
  <c r="E154" i="4"/>
  <c r="F154" i="4"/>
  <c r="G154" i="4"/>
  <c r="D155" i="4"/>
  <c r="E155" i="4"/>
  <c r="F155" i="4"/>
  <c r="G155" i="4"/>
  <c r="D156" i="4"/>
  <c r="E156" i="4"/>
  <c r="F156" i="4"/>
  <c r="G156" i="4"/>
  <c r="D157" i="4"/>
  <c r="E157" i="4"/>
  <c r="F157" i="4"/>
  <c r="G157" i="4"/>
  <c r="D158" i="4"/>
  <c r="E158" i="4"/>
  <c r="F158" i="4"/>
  <c r="G158" i="4"/>
  <c r="D159" i="4"/>
  <c r="E159" i="4"/>
  <c r="F159" i="4"/>
  <c r="G159" i="4"/>
  <c r="D160" i="4"/>
  <c r="E160" i="4"/>
  <c r="F160" i="4"/>
  <c r="G160" i="4"/>
  <c r="D161" i="4"/>
  <c r="E161" i="4"/>
  <c r="F161" i="4"/>
  <c r="G161" i="4"/>
  <c r="D162" i="4"/>
  <c r="E162" i="4"/>
  <c r="F162" i="4"/>
  <c r="G162" i="4"/>
  <c r="D163" i="4"/>
  <c r="E163" i="4"/>
  <c r="F163" i="4"/>
  <c r="G163" i="4"/>
  <c r="D164" i="4"/>
  <c r="E164" i="4"/>
  <c r="F164" i="4"/>
  <c r="G164" i="4"/>
  <c r="D165" i="4"/>
  <c r="E165" i="4"/>
  <c r="F165" i="4"/>
  <c r="G165" i="4"/>
  <c r="D166" i="4"/>
  <c r="E166" i="4"/>
  <c r="F166" i="4"/>
  <c r="G166" i="4"/>
  <c r="D167" i="4"/>
  <c r="E167" i="4"/>
  <c r="F167" i="4"/>
  <c r="G167" i="4"/>
  <c r="D168" i="4"/>
  <c r="E168" i="4"/>
  <c r="F168" i="4"/>
  <c r="G168" i="4"/>
  <c r="D169" i="4"/>
  <c r="E169" i="4"/>
  <c r="F169" i="4"/>
  <c r="G169" i="4"/>
  <c r="D170" i="4"/>
  <c r="E170" i="4"/>
  <c r="F170" i="4"/>
  <c r="G170" i="4"/>
  <c r="D171" i="4"/>
  <c r="E171" i="4"/>
  <c r="F171" i="4"/>
  <c r="G171" i="4"/>
  <c r="D172" i="4"/>
  <c r="E172" i="4"/>
  <c r="F172" i="4"/>
  <c r="G172" i="4"/>
  <c r="D173" i="4"/>
  <c r="E173" i="4"/>
  <c r="F173" i="4"/>
  <c r="G173" i="4"/>
  <c r="D174" i="4"/>
  <c r="E174" i="4"/>
  <c r="F174" i="4"/>
  <c r="G174" i="4"/>
  <c r="D175" i="4"/>
  <c r="E175" i="4"/>
  <c r="F175" i="4"/>
  <c r="G175" i="4"/>
  <c r="D176" i="4"/>
  <c r="E176" i="4"/>
  <c r="F176" i="4"/>
  <c r="G176" i="4"/>
  <c r="D177" i="4"/>
  <c r="E177" i="4"/>
  <c r="F177" i="4"/>
  <c r="G177" i="4"/>
  <c r="D178" i="4"/>
  <c r="E178" i="4"/>
  <c r="F178" i="4"/>
  <c r="G178" i="4"/>
  <c r="D179" i="4"/>
  <c r="E179" i="4"/>
  <c r="F179" i="4"/>
  <c r="G179" i="4"/>
  <c r="D180" i="4"/>
  <c r="E180" i="4"/>
  <c r="F180" i="4"/>
  <c r="G180" i="4"/>
  <c r="D181" i="4"/>
  <c r="E181" i="4"/>
  <c r="F181" i="4"/>
  <c r="G181" i="4"/>
  <c r="D182" i="4"/>
  <c r="E182" i="4"/>
  <c r="F182" i="4"/>
  <c r="G182" i="4"/>
  <c r="D183" i="4"/>
  <c r="E183" i="4"/>
  <c r="F183" i="4"/>
  <c r="G183" i="4"/>
  <c r="D184" i="4"/>
  <c r="E184" i="4"/>
  <c r="F184" i="4"/>
  <c r="G184" i="4"/>
  <c r="D185" i="4"/>
  <c r="E185" i="4"/>
  <c r="F185" i="4"/>
  <c r="G185" i="4"/>
  <c r="D186" i="4"/>
  <c r="E186" i="4"/>
  <c r="F186" i="4"/>
  <c r="G186" i="4"/>
  <c r="D187" i="4"/>
  <c r="E187" i="4"/>
  <c r="F187" i="4"/>
  <c r="G187" i="4"/>
  <c r="D188" i="4"/>
  <c r="E188" i="4"/>
  <c r="F188" i="4"/>
  <c r="G188" i="4"/>
  <c r="D189" i="4"/>
  <c r="E189" i="4"/>
  <c r="F189" i="4"/>
  <c r="G189" i="4"/>
  <c r="D190" i="4"/>
  <c r="E190" i="4"/>
  <c r="F190" i="4"/>
  <c r="G190" i="4"/>
  <c r="D191" i="4"/>
  <c r="E191" i="4"/>
  <c r="F191" i="4"/>
  <c r="G191" i="4"/>
  <c r="D192" i="4"/>
  <c r="E192" i="4"/>
  <c r="F192" i="4"/>
  <c r="G192" i="4"/>
  <c r="D193" i="4"/>
  <c r="E193" i="4"/>
  <c r="F193" i="4"/>
  <c r="G193" i="4"/>
  <c r="D194" i="4"/>
  <c r="E194" i="4"/>
  <c r="F194" i="4"/>
  <c r="G194" i="4"/>
  <c r="D195" i="4"/>
  <c r="E195" i="4"/>
  <c r="F195" i="4"/>
  <c r="G195" i="4"/>
  <c r="D196" i="4"/>
  <c r="E196" i="4"/>
  <c r="F196" i="4"/>
  <c r="G196" i="4"/>
  <c r="D197" i="4"/>
  <c r="E197" i="4"/>
  <c r="F197" i="4"/>
  <c r="G197" i="4"/>
  <c r="D198" i="4"/>
  <c r="E198" i="4"/>
  <c r="F198" i="4"/>
  <c r="G198" i="4"/>
  <c r="D199" i="4"/>
  <c r="E199" i="4"/>
  <c r="F199" i="4"/>
  <c r="G199" i="4"/>
  <c r="D200" i="4"/>
  <c r="E200" i="4"/>
  <c r="F200" i="4"/>
  <c r="G200" i="4"/>
  <c r="D201" i="4"/>
  <c r="E201" i="4"/>
  <c r="F201" i="4"/>
  <c r="G201" i="4"/>
  <c r="D202" i="4"/>
  <c r="E202" i="4"/>
  <c r="F202" i="4"/>
  <c r="G202" i="4"/>
  <c r="D203" i="4"/>
  <c r="E203" i="4"/>
  <c r="F203" i="4"/>
  <c r="G203" i="4"/>
  <c r="D204" i="4"/>
  <c r="E204" i="4"/>
  <c r="F204" i="4"/>
  <c r="G204" i="4"/>
  <c r="D205" i="4"/>
  <c r="E205" i="4"/>
  <c r="F205" i="4"/>
  <c r="G205" i="4"/>
  <c r="D206" i="4"/>
  <c r="E206" i="4"/>
  <c r="F206" i="4"/>
  <c r="G206" i="4"/>
  <c r="D207" i="4"/>
  <c r="E207" i="4"/>
  <c r="F207" i="4"/>
  <c r="G207" i="4"/>
  <c r="D208" i="4"/>
  <c r="E208" i="4"/>
  <c r="F208" i="4"/>
  <c r="G208" i="4"/>
  <c r="D209" i="4"/>
  <c r="E209" i="4"/>
  <c r="F209" i="4"/>
  <c r="G209" i="4"/>
  <c r="F210" i="4"/>
  <c r="G210" i="4"/>
  <c r="D211" i="4"/>
  <c r="E211" i="4"/>
  <c r="F211" i="4"/>
  <c r="G211" i="4"/>
  <c r="D212" i="4"/>
  <c r="E212" i="4"/>
  <c r="F212" i="4"/>
  <c r="G212" i="4"/>
  <c r="D213" i="4"/>
  <c r="E213" i="4"/>
  <c r="F213" i="4"/>
  <c r="G213" i="4"/>
  <c r="D214" i="4"/>
  <c r="E214" i="4"/>
  <c r="F214" i="4"/>
  <c r="G214" i="4"/>
  <c r="D215" i="4"/>
  <c r="E215" i="4"/>
  <c r="F215" i="4"/>
  <c r="G215" i="4"/>
  <c r="D216" i="4"/>
  <c r="E216" i="4"/>
  <c r="F216" i="4"/>
  <c r="G216" i="4"/>
  <c r="D217" i="4"/>
  <c r="E217" i="4"/>
  <c r="F217" i="4"/>
  <c r="G217" i="4"/>
  <c r="D218" i="4"/>
  <c r="E218" i="4"/>
  <c r="F218" i="4"/>
  <c r="G218" i="4"/>
  <c r="D219" i="4"/>
  <c r="E219" i="4"/>
  <c r="F219" i="4"/>
  <c r="G219" i="4"/>
  <c r="D220" i="4"/>
  <c r="E220" i="4"/>
  <c r="F220" i="4"/>
  <c r="G220" i="4"/>
  <c r="D221" i="4"/>
  <c r="E221" i="4"/>
  <c r="F221" i="4"/>
  <c r="G221" i="4"/>
  <c r="D222" i="4"/>
  <c r="E222" i="4"/>
  <c r="F222" i="4"/>
  <c r="G222" i="4"/>
  <c r="D223" i="4"/>
  <c r="E223" i="4"/>
  <c r="F223" i="4"/>
  <c r="G223" i="4"/>
  <c r="D224" i="4"/>
  <c r="E224" i="4"/>
  <c r="F224" i="4"/>
  <c r="G224" i="4"/>
  <c r="D225" i="4"/>
  <c r="E225" i="4"/>
  <c r="F225" i="4"/>
  <c r="G225" i="4"/>
  <c r="D226" i="4"/>
  <c r="E226" i="4"/>
  <c r="F226" i="4"/>
  <c r="G226" i="4"/>
  <c r="D227" i="4"/>
  <c r="E227" i="4"/>
  <c r="F227" i="4"/>
  <c r="G227" i="4"/>
  <c r="D228" i="4"/>
  <c r="E228" i="4"/>
  <c r="F228" i="4"/>
  <c r="G228" i="4"/>
  <c r="D229" i="4"/>
  <c r="E229" i="4"/>
  <c r="F229" i="4"/>
  <c r="G229" i="4"/>
  <c r="D230" i="4"/>
  <c r="E230" i="4"/>
  <c r="F230" i="4"/>
  <c r="G230" i="4"/>
  <c r="D231" i="4"/>
  <c r="E231" i="4"/>
  <c r="F231" i="4"/>
  <c r="G231" i="4"/>
  <c r="D232" i="4"/>
  <c r="E232" i="4"/>
  <c r="F232" i="4"/>
  <c r="G232" i="4"/>
  <c r="D233" i="4"/>
  <c r="E233" i="4"/>
  <c r="F233" i="4"/>
  <c r="G233" i="4"/>
  <c r="D234" i="4"/>
  <c r="E234" i="4"/>
  <c r="F234" i="4"/>
  <c r="G234" i="4"/>
  <c r="D235" i="4"/>
  <c r="E235" i="4"/>
  <c r="F235" i="4"/>
  <c r="G235" i="4"/>
  <c r="D236" i="4"/>
  <c r="E236" i="4"/>
  <c r="F236" i="4"/>
  <c r="G236" i="4"/>
  <c r="D237" i="4"/>
  <c r="E237" i="4"/>
  <c r="F237" i="4"/>
  <c r="G237" i="4"/>
  <c r="D238" i="4"/>
  <c r="E238" i="4"/>
  <c r="F238" i="4"/>
  <c r="G238" i="4"/>
  <c r="D239" i="4"/>
  <c r="E239" i="4"/>
  <c r="F239" i="4"/>
  <c r="G239" i="4"/>
  <c r="D240" i="4"/>
  <c r="E240" i="4"/>
  <c r="F240" i="4"/>
  <c r="G240" i="4"/>
  <c r="D241" i="4"/>
  <c r="E241" i="4"/>
  <c r="F241" i="4"/>
  <c r="G241" i="4"/>
  <c r="D242" i="4"/>
  <c r="E242" i="4"/>
  <c r="F242" i="4"/>
  <c r="G242" i="4"/>
  <c r="D243" i="4"/>
  <c r="E243" i="4"/>
  <c r="F243" i="4"/>
  <c r="G243" i="4"/>
  <c r="D244" i="4"/>
  <c r="E244" i="4"/>
  <c r="F244" i="4"/>
  <c r="G244" i="4"/>
  <c r="D245" i="4"/>
  <c r="E245" i="4"/>
  <c r="F245" i="4"/>
  <c r="G245" i="4"/>
  <c r="D246" i="4"/>
  <c r="E246" i="4"/>
  <c r="F246" i="4"/>
  <c r="G246" i="4"/>
  <c r="D247" i="4"/>
  <c r="E247" i="4"/>
  <c r="F247" i="4"/>
  <c r="G247" i="4"/>
  <c r="D248" i="4"/>
  <c r="E248" i="4"/>
  <c r="F248" i="4"/>
  <c r="G248" i="4"/>
  <c r="D249" i="4"/>
  <c r="E249" i="4"/>
  <c r="F249" i="4"/>
  <c r="G249" i="4"/>
  <c r="D250" i="4"/>
  <c r="E250" i="4"/>
  <c r="F250" i="4"/>
  <c r="G250" i="4"/>
  <c r="D251" i="4"/>
  <c r="E251" i="4"/>
  <c r="F251" i="4"/>
  <c r="G251" i="4"/>
  <c r="D252" i="4"/>
  <c r="E252" i="4"/>
  <c r="F252" i="4"/>
  <c r="G252" i="4"/>
  <c r="D253" i="4"/>
  <c r="E253" i="4"/>
  <c r="F253" i="4"/>
  <c r="G253" i="4"/>
  <c r="D254" i="4"/>
  <c r="E254" i="4"/>
  <c r="F254" i="4"/>
  <c r="G254" i="4"/>
  <c r="D255" i="4"/>
  <c r="E255" i="4"/>
  <c r="F255" i="4"/>
  <c r="G255" i="4"/>
  <c r="D256" i="4"/>
  <c r="E256" i="4"/>
  <c r="F256" i="4"/>
  <c r="G256" i="4"/>
  <c r="D257" i="4"/>
  <c r="E257" i="4"/>
  <c r="F257" i="4"/>
  <c r="G257" i="4"/>
  <c r="D258" i="4"/>
  <c r="E258" i="4"/>
  <c r="F258" i="4"/>
  <c r="G258" i="4"/>
  <c r="D259" i="4"/>
  <c r="E259" i="4"/>
  <c r="F259" i="4"/>
  <c r="G259" i="4"/>
  <c r="D260" i="4"/>
  <c r="E260" i="4"/>
  <c r="F260" i="4"/>
  <c r="G260" i="4"/>
  <c r="D261" i="4"/>
  <c r="E261" i="4"/>
  <c r="F261" i="4"/>
  <c r="G261" i="4"/>
  <c r="D262" i="4"/>
  <c r="E262" i="4"/>
  <c r="F262" i="4"/>
  <c r="G262" i="4"/>
  <c r="D263" i="4"/>
  <c r="E263" i="4"/>
  <c r="F263" i="4"/>
  <c r="G263" i="4"/>
  <c r="D264" i="4"/>
  <c r="E264" i="4"/>
  <c r="F264" i="4"/>
  <c r="G264" i="4"/>
  <c r="D265" i="4"/>
  <c r="E265" i="4"/>
  <c r="F265" i="4"/>
  <c r="G265" i="4"/>
  <c r="D266" i="4"/>
  <c r="E266" i="4"/>
  <c r="F266" i="4"/>
  <c r="G266" i="4"/>
  <c r="D267" i="4"/>
  <c r="E267" i="4"/>
  <c r="F267" i="4"/>
  <c r="G267" i="4"/>
  <c r="D268" i="4"/>
  <c r="E268" i="4"/>
  <c r="F268" i="4"/>
  <c r="G268" i="4"/>
  <c r="D269" i="4"/>
  <c r="E269" i="4"/>
  <c r="F269" i="4"/>
  <c r="G269" i="4"/>
  <c r="D270" i="4"/>
  <c r="E270" i="4"/>
  <c r="F270" i="4"/>
  <c r="G270" i="4"/>
  <c r="D271" i="4"/>
  <c r="E271" i="4"/>
  <c r="F271" i="4"/>
  <c r="G271" i="4"/>
  <c r="D272" i="4"/>
  <c r="E272" i="4"/>
  <c r="F272" i="4"/>
  <c r="G272" i="4"/>
  <c r="D273" i="4"/>
  <c r="E273" i="4"/>
  <c r="F273" i="4"/>
  <c r="G273" i="4"/>
  <c r="D274" i="4"/>
  <c r="E274" i="4"/>
  <c r="F274" i="4"/>
  <c r="G274" i="4"/>
  <c r="D275" i="4"/>
  <c r="E275" i="4"/>
  <c r="F275" i="4"/>
  <c r="G275" i="4"/>
  <c r="D276" i="4"/>
  <c r="E276" i="4"/>
  <c r="F276" i="4"/>
  <c r="G276" i="4"/>
  <c r="D277" i="4"/>
  <c r="E277" i="4"/>
  <c r="F277" i="4"/>
  <c r="G277" i="4"/>
  <c r="D278" i="4"/>
  <c r="E278" i="4"/>
  <c r="F278" i="4"/>
  <c r="G278" i="4"/>
  <c r="D279" i="4"/>
  <c r="E279" i="4"/>
  <c r="F279" i="4"/>
  <c r="G279" i="4"/>
  <c r="D280" i="4"/>
  <c r="E280" i="4"/>
  <c r="F280" i="4"/>
  <c r="G280" i="4"/>
  <c r="D281" i="4"/>
  <c r="E281" i="4"/>
  <c r="F281" i="4"/>
  <c r="G281" i="4"/>
  <c r="D282" i="4"/>
  <c r="E282" i="4"/>
  <c r="F282" i="4"/>
  <c r="G282" i="4"/>
  <c r="D283" i="4"/>
  <c r="E283" i="4"/>
  <c r="F283" i="4"/>
  <c r="G283" i="4"/>
  <c r="D284" i="4"/>
  <c r="E284" i="4"/>
  <c r="F284" i="4"/>
  <c r="G284" i="4"/>
  <c r="D285" i="4"/>
  <c r="E285" i="4"/>
  <c r="F285" i="4"/>
  <c r="G285" i="4"/>
  <c r="D286" i="4"/>
  <c r="E286" i="4"/>
  <c r="F286" i="4"/>
  <c r="G286" i="4"/>
  <c r="D287" i="4"/>
  <c r="E287" i="4"/>
  <c r="F287" i="4"/>
  <c r="G287" i="4"/>
  <c r="D288" i="4"/>
  <c r="E288" i="4"/>
  <c r="F288" i="4"/>
  <c r="G288" i="4"/>
  <c r="D289" i="4"/>
  <c r="E289" i="4"/>
  <c r="F289" i="4"/>
  <c r="G289" i="4"/>
  <c r="D290" i="4"/>
  <c r="E290" i="4"/>
  <c r="F290" i="4"/>
  <c r="G290" i="4"/>
  <c r="D291" i="4"/>
  <c r="E291" i="4"/>
  <c r="F291" i="4"/>
  <c r="G291" i="4"/>
  <c r="D292" i="4"/>
  <c r="E292" i="4"/>
  <c r="F292" i="4"/>
  <c r="G292" i="4"/>
  <c r="D293" i="4"/>
  <c r="E293" i="4"/>
  <c r="F293" i="4"/>
  <c r="G293" i="4"/>
  <c r="D294" i="4"/>
  <c r="E294" i="4"/>
  <c r="F294" i="4"/>
  <c r="G294" i="4"/>
  <c r="D295" i="4"/>
  <c r="E295" i="4"/>
  <c r="F295" i="4"/>
  <c r="G295" i="4"/>
  <c r="D296" i="4"/>
  <c r="E296" i="4"/>
  <c r="F296" i="4"/>
  <c r="G296" i="4"/>
  <c r="D297" i="4"/>
  <c r="E297" i="4"/>
  <c r="F297" i="4"/>
  <c r="G297" i="4"/>
  <c r="D298" i="4"/>
  <c r="E298" i="4"/>
  <c r="F298" i="4"/>
  <c r="G298" i="4"/>
  <c r="D299" i="4"/>
  <c r="E299" i="4"/>
  <c r="F299" i="4"/>
  <c r="G299" i="4"/>
  <c r="D300" i="4"/>
  <c r="E300" i="4"/>
  <c r="F300" i="4"/>
  <c r="G300" i="4"/>
  <c r="D301" i="4"/>
  <c r="E301" i="4"/>
  <c r="F301" i="4"/>
  <c r="G301" i="4"/>
  <c r="D302" i="4"/>
  <c r="E302" i="4"/>
  <c r="F302" i="4"/>
  <c r="G302" i="4"/>
  <c r="D303" i="4"/>
  <c r="E303" i="4"/>
  <c r="F303" i="4"/>
  <c r="G303" i="4"/>
  <c r="D304" i="4"/>
  <c r="E304" i="4"/>
  <c r="F304" i="4"/>
  <c r="G304" i="4"/>
  <c r="D305" i="4"/>
  <c r="E305" i="4"/>
  <c r="F305" i="4"/>
  <c r="G305" i="4"/>
  <c r="D306" i="4"/>
  <c r="E306" i="4"/>
  <c r="F306" i="4"/>
  <c r="G306" i="4"/>
  <c r="D307" i="4"/>
  <c r="E307" i="4"/>
  <c r="F307" i="4"/>
  <c r="G307" i="4"/>
  <c r="D308" i="4"/>
  <c r="E308" i="4"/>
  <c r="F308" i="4"/>
  <c r="G308" i="4"/>
  <c r="D309" i="4"/>
  <c r="E309" i="4"/>
  <c r="F309" i="4"/>
  <c r="G309" i="4"/>
  <c r="D310" i="4"/>
  <c r="E310" i="4"/>
  <c r="F310" i="4"/>
  <c r="G310" i="4"/>
  <c r="D311" i="4"/>
  <c r="E311" i="4"/>
  <c r="F311" i="4"/>
  <c r="G311" i="4"/>
  <c r="D312" i="4"/>
  <c r="E312" i="4"/>
  <c r="F312" i="4"/>
  <c r="G312" i="4"/>
  <c r="D313" i="4"/>
  <c r="E313" i="4"/>
  <c r="F313" i="4"/>
  <c r="G313" i="4"/>
  <c r="D314" i="4"/>
  <c r="E314" i="4"/>
  <c r="F314" i="4"/>
  <c r="G314" i="4"/>
  <c r="D315" i="4"/>
  <c r="E315" i="4"/>
  <c r="F315" i="4"/>
  <c r="G315" i="4"/>
  <c r="D316" i="4"/>
  <c r="E316" i="4"/>
  <c r="F316" i="4"/>
  <c r="G316" i="4"/>
  <c r="D317" i="4"/>
  <c r="E317" i="4"/>
  <c r="F317" i="4"/>
  <c r="G317" i="4"/>
  <c r="D318" i="4"/>
  <c r="E318" i="4"/>
  <c r="F318" i="4"/>
  <c r="G318" i="4"/>
  <c r="D319" i="4"/>
  <c r="E319" i="4"/>
  <c r="F319" i="4"/>
  <c r="G319" i="4"/>
  <c r="D320" i="4"/>
  <c r="E320" i="4"/>
  <c r="F320" i="4"/>
  <c r="G320" i="4"/>
  <c r="D321" i="4"/>
  <c r="E321" i="4"/>
  <c r="F321" i="4"/>
  <c r="G321" i="4"/>
  <c r="D322" i="4"/>
  <c r="E322" i="4"/>
  <c r="F322" i="4"/>
  <c r="G322" i="4"/>
  <c r="D323" i="4"/>
  <c r="E323" i="4"/>
  <c r="F323" i="4"/>
  <c r="G323" i="4"/>
  <c r="D324" i="4"/>
  <c r="E324" i="4"/>
  <c r="F324" i="4"/>
  <c r="G324" i="4"/>
  <c r="D325" i="4"/>
  <c r="E325" i="4"/>
  <c r="F325" i="4"/>
  <c r="G325" i="4"/>
  <c r="D326" i="4"/>
  <c r="E326" i="4"/>
  <c r="F326" i="4"/>
  <c r="G326" i="4"/>
  <c r="D327" i="4"/>
  <c r="E327" i="4"/>
  <c r="F327" i="4"/>
  <c r="G327" i="4"/>
  <c r="D328" i="4"/>
  <c r="E328" i="4"/>
  <c r="F328" i="4"/>
  <c r="G328" i="4"/>
  <c r="D329" i="4"/>
  <c r="E329" i="4"/>
  <c r="F329" i="4"/>
  <c r="G329" i="4"/>
  <c r="D330" i="4"/>
  <c r="E330" i="4"/>
  <c r="F330" i="4"/>
  <c r="G330" i="4"/>
  <c r="D331" i="4"/>
  <c r="E331" i="4"/>
  <c r="F331" i="4"/>
  <c r="G331" i="4"/>
  <c r="D332" i="4"/>
  <c r="E332" i="4"/>
  <c r="F332" i="4"/>
  <c r="G332" i="4"/>
  <c r="D333" i="4"/>
  <c r="E333" i="4"/>
  <c r="F333" i="4"/>
  <c r="G333" i="4"/>
  <c r="D334" i="4"/>
  <c r="E334" i="4"/>
  <c r="F334" i="4"/>
  <c r="G334" i="4"/>
  <c r="D335" i="4"/>
  <c r="E335" i="4"/>
  <c r="F335" i="4"/>
  <c r="G335" i="4"/>
  <c r="D336" i="4"/>
  <c r="E336" i="4"/>
  <c r="F336" i="4"/>
  <c r="G336" i="4"/>
  <c r="D337" i="4"/>
  <c r="E337" i="4"/>
  <c r="F337" i="4"/>
  <c r="G337" i="4"/>
  <c r="D338" i="4"/>
  <c r="E338" i="4"/>
  <c r="F338" i="4"/>
  <c r="G338" i="4"/>
  <c r="D339" i="4"/>
  <c r="E339" i="4"/>
  <c r="F339" i="4"/>
  <c r="G339" i="4"/>
  <c r="D340" i="4"/>
  <c r="E340" i="4"/>
  <c r="F340" i="4"/>
  <c r="G340" i="4"/>
  <c r="D341" i="4"/>
  <c r="E341" i="4"/>
  <c r="F341" i="4"/>
  <c r="G341" i="4"/>
  <c r="D342" i="4"/>
  <c r="E342" i="4"/>
  <c r="F342" i="4"/>
  <c r="G342" i="4"/>
  <c r="D343" i="4"/>
  <c r="E343" i="4"/>
  <c r="F343" i="4"/>
  <c r="G343" i="4"/>
  <c r="D344" i="4"/>
  <c r="E344" i="4"/>
  <c r="F344" i="4"/>
  <c r="G344" i="4"/>
  <c r="D345" i="4"/>
  <c r="E345" i="4"/>
  <c r="F345" i="4"/>
  <c r="G345" i="4"/>
  <c r="D346" i="4"/>
  <c r="E346" i="4"/>
  <c r="F346" i="4"/>
  <c r="G346" i="4"/>
  <c r="D347" i="4"/>
  <c r="E347" i="4"/>
  <c r="F347" i="4"/>
  <c r="G347" i="4"/>
  <c r="D348" i="4"/>
  <c r="E348" i="4"/>
  <c r="F348" i="4"/>
  <c r="G348" i="4"/>
  <c r="D349" i="4"/>
  <c r="E349" i="4"/>
  <c r="F349" i="4"/>
  <c r="G349" i="4"/>
  <c r="D350" i="4"/>
  <c r="E350" i="4"/>
  <c r="F350" i="4"/>
  <c r="G350" i="4"/>
  <c r="D351" i="4"/>
  <c r="E351" i="4"/>
  <c r="F351" i="4"/>
  <c r="G351" i="4"/>
  <c r="D352" i="4"/>
  <c r="E352" i="4"/>
  <c r="F352" i="4"/>
  <c r="G352" i="4"/>
  <c r="D353" i="4"/>
  <c r="E353" i="4"/>
  <c r="F353" i="4"/>
  <c r="G353" i="4"/>
  <c r="D354" i="4"/>
  <c r="E354" i="4"/>
  <c r="F354" i="4"/>
  <c r="G354" i="4"/>
  <c r="D355" i="4"/>
  <c r="E355" i="4"/>
  <c r="F355" i="4"/>
  <c r="G355" i="4"/>
  <c r="D356" i="4"/>
  <c r="E356" i="4"/>
  <c r="F356" i="4"/>
  <c r="G356" i="4"/>
  <c r="D357" i="4"/>
  <c r="E357" i="4"/>
  <c r="F357" i="4"/>
  <c r="G357" i="4"/>
  <c r="D358" i="4"/>
  <c r="E358" i="4"/>
  <c r="F358" i="4"/>
  <c r="G358" i="4"/>
  <c r="D359" i="4"/>
  <c r="E359" i="4"/>
  <c r="F359" i="4"/>
  <c r="G359" i="4"/>
  <c r="D360" i="4"/>
  <c r="E360" i="4"/>
  <c r="F360" i="4"/>
  <c r="G360" i="4"/>
  <c r="B3" i="5"/>
  <c r="C3" i="5"/>
  <c r="D3" i="5"/>
  <c r="E3" i="5"/>
  <c r="F3" i="5"/>
  <c r="G3" i="5"/>
  <c r="H3" i="5"/>
  <c r="I3" i="5"/>
  <c r="J3" i="5"/>
  <c r="K3" i="5"/>
  <c r="L3" i="5"/>
  <c r="M3" i="5"/>
  <c r="N3" i="5"/>
  <c r="R3" i="5"/>
  <c r="S3" i="5"/>
  <c r="T3" i="5"/>
  <c r="U3" i="5"/>
  <c r="V3" i="5"/>
  <c r="W3" i="5"/>
  <c r="X3" i="5"/>
  <c r="Y3" i="5"/>
  <c r="Z3" i="5"/>
  <c r="AA3" i="5"/>
  <c r="AB3" i="5"/>
  <c r="AC3" i="5"/>
  <c r="B3" i="3"/>
  <c r="C3" i="3"/>
  <c r="D3" i="3"/>
  <c r="E3" i="3"/>
  <c r="F3" i="3"/>
  <c r="G3" i="3"/>
  <c r="H3" i="3"/>
  <c r="I3" i="3"/>
  <c r="J3" i="3"/>
  <c r="K3" i="3"/>
  <c r="L3" i="3"/>
  <c r="M3" i="3"/>
  <c r="N3" i="3"/>
  <c r="A251" i="4" l="1"/>
  <c r="H251" i="4" s="1"/>
  <c r="A267" i="4"/>
  <c r="H267" i="4" s="1"/>
  <c r="A2" i="4"/>
  <c r="D275" i="8"/>
  <c r="D151" i="8"/>
  <c r="D234" i="8"/>
  <c r="F290" i="8"/>
  <c r="A302" i="4"/>
  <c r="H302" i="4" s="1"/>
  <c r="A298" i="4"/>
  <c r="H298" i="4" s="1"/>
  <c r="A294" i="4"/>
  <c r="H294" i="4" s="1"/>
  <c r="A290" i="4"/>
  <c r="H290" i="4" s="1"/>
  <c r="A286" i="4"/>
  <c r="H286" i="4" s="1"/>
  <c r="A279" i="4"/>
  <c r="H279" i="4" s="1"/>
  <c r="A275" i="4"/>
  <c r="H275" i="4" s="1"/>
  <c r="D318" i="8"/>
  <c r="D314" i="8"/>
  <c r="D310" i="8"/>
  <c r="D306" i="8"/>
  <c r="D269" i="8"/>
  <c r="D315" i="8"/>
  <c r="D307" i="8"/>
  <c r="D200" i="8"/>
  <c r="G222" i="8"/>
  <c r="F224" i="8"/>
  <c r="F226" i="8"/>
  <c r="F232" i="8"/>
  <c r="G234" i="8"/>
  <c r="F238" i="8"/>
  <c r="F240" i="8"/>
  <c r="G242" i="8"/>
  <c r="F244" i="8"/>
  <c r="F249" i="8"/>
  <c r="F251" i="8"/>
  <c r="G253" i="8"/>
  <c r="F255" i="8"/>
  <c r="F257" i="8"/>
  <c r="D264" i="8"/>
  <c r="U65" i="7" s="1"/>
  <c r="F265" i="8"/>
  <c r="G267" i="8"/>
  <c r="G269" i="8"/>
  <c r="F271" i="8"/>
  <c r="F273" i="8"/>
  <c r="F275" i="8"/>
  <c r="G277" i="8"/>
  <c r="F279" i="8"/>
  <c r="F281" i="8"/>
  <c r="F283" i="8"/>
  <c r="G285" i="8"/>
  <c r="D227" i="8"/>
  <c r="D246" i="8"/>
  <c r="D238" i="8"/>
  <c r="D230" i="8"/>
  <c r="D252" i="8"/>
  <c r="U53" i="7" s="1"/>
  <c r="D271" i="8"/>
  <c r="D267" i="8"/>
  <c r="D251" i="8"/>
  <c r="D157" i="8"/>
  <c r="D161" i="8"/>
  <c r="G166" i="8"/>
  <c r="F169" i="8"/>
  <c r="F173" i="8"/>
  <c r="F177" i="8"/>
  <c r="G178" i="8"/>
  <c r="G179" i="8"/>
  <c r="F181" i="8"/>
  <c r="G183" i="8"/>
  <c r="G185" i="8"/>
  <c r="G187" i="8"/>
  <c r="F193" i="8"/>
  <c r="G195" i="8"/>
  <c r="F197" i="8"/>
  <c r="G202" i="8"/>
  <c r="G203" i="8"/>
  <c r="F206" i="8"/>
  <c r="F209" i="8"/>
  <c r="F211" i="8"/>
  <c r="G213" i="8"/>
  <c r="D228" i="8"/>
  <c r="D220" i="8"/>
  <c r="D205" i="8"/>
  <c r="D188" i="8"/>
  <c r="D178" i="8"/>
  <c r="D166" i="8"/>
  <c r="D180" i="8"/>
  <c r="D172" i="8"/>
  <c r="D189" i="8"/>
  <c r="D185" i="8"/>
  <c r="D181" i="8"/>
  <c r="D177" i="8"/>
  <c r="D173" i="8"/>
  <c r="D169" i="8"/>
  <c r="D158" i="8"/>
  <c r="D6" i="8"/>
  <c r="D103" i="8"/>
  <c r="F133" i="8"/>
  <c r="F140" i="8"/>
  <c r="G144" i="8"/>
  <c r="G152" i="8"/>
  <c r="G154" i="8"/>
  <c r="F131" i="8"/>
  <c r="D129" i="8"/>
  <c r="F127" i="8"/>
  <c r="G121" i="8"/>
  <c r="G117" i="8"/>
  <c r="F109" i="8"/>
  <c r="F103" i="8"/>
  <c r="F99" i="8"/>
  <c r="G89" i="8"/>
  <c r="D75" i="8"/>
  <c r="D22" i="8"/>
  <c r="D311" i="8"/>
  <c r="D303" i="8"/>
  <c r="D59" i="8"/>
  <c r="D51" i="8"/>
  <c r="D43" i="8"/>
  <c r="D35" i="8"/>
  <c r="D27" i="8"/>
  <c r="D14" i="8"/>
  <c r="D29" i="8"/>
  <c r="D316" i="8"/>
  <c r="D312" i="8"/>
  <c r="D308" i="8"/>
  <c r="D304" i="8"/>
  <c r="D146" i="8"/>
  <c r="D133" i="8"/>
  <c r="D131" i="8"/>
  <c r="D99" i="8"/>
  <c r="D88" i="8"/>
  <c r="H7" i="4"/>
  <c r="H2" i="4"/>
  <c r="H8" i="4"/>
  <c r="H6" i="4"/>
  <c r="F222" i="8"/>
  <c r="F298" i="8"/>
  <c r="F267" i="8"/>
  <c r="F250" i="8"/>
  <c r="F243" i="8"/>
  <c r="F234" i="8"/>
  <c r="F202" i="8"/>
  <c r="A319" i="8"/>
  <c r="G300" i="8"/>
  <c r="G280" i="8"/>
  <c r="G264" i="8"/>
  <c r="G248" i="8"/>
  <c r="G232" i="8"/>
  <c r="G216" i="8"/>
  <c r="G206" i="8"/>
  <c r="F185" i="8"/>
  <c r="F198" i="8"/>
  <c r="F194" i="8"/>
  <c r="F190" i="8"/>
  <c r="F182" i="8"/>
  <c r="F178" i="8"/>
  <c r="F174" i="8"/>
  <c r="F166" i="8"/>
  <c r="D2" i="8"/>
  <c r="G2" i="8"/>
  <c r="F105" i="8"/>
  <c r="F79" i="8"/>
  <c r="G297" i="8"/>
  <c r="G289" i="8"/>
  <c r="G281" i="8"/>
  <c r="G273" i="8"/>
  <c r="G265" i="8"/>
  <c r="G257" i="8"/>
  <c r="G249" i="8"/>
  <c r="G241" i="8"/>
  <c r="G237" i="8"/>
  <c r="G233" i="8"/>
  <c r="G229" i="8"/>
  <c r="G225" i="8"/>
  <c r="G221" i="8"/>
  <c r="G217" i="8"/>
  <c r="F301" i="8"/>
  <c r="G299" i="8"/>
  <c r="G298" i="8"/>
  <c r="G295" i="8"/>
  <c r="G291" i="8"/>
  <c r="F289" i="8"/>
  <c r="G287" i="8"/>
  <c r="F285" i="8"/>
  <c r="G282" i="8"/>
  <c r="G279" i="8"/>
  <c r="F277" i="8"/>
  <c r="G274" i="8"/>
  <c r="G271" i="8"/>
  <c r="F269" i="8"/>
  <c r="G266" i="8"/>
  <c r="G263" i="8"/>
  <c r="G262" i="8"/>
  <c r="F261" i="8"/>
  <c r="G258" i="8"/>
  <c r="G255" i="8"/>
  <c r="G254" i="8"/>
  <c r="F253" i="8"/>
  <c r="G250" i="8"/>
  <c r="G247" i="8"/>
  <c r="G246" i="8"/>
  <c r="F245" i="8"/>
  <c r="G243" i="8"/>
  <c r="F241" i="8"/>
  <c r="F237" i="8"/>
  <c r="F233" i="8"/>
  <c r="F229" i="8"/>
  <c r="F225" i="8"/>
  <c r="F221" i="8"/>
  <c r="F217" i="8"/>
  <c r="G214" i="8"/>
  <c r="G210" i="8"/>
  <c r="G148" i="8"/>
  <c r="G132" i="8"/>
  <c r="G124" i="8"/>
  <c r="G120" i="8"/>
  <c r="G116" i="8"/>
  <c r="G112" i="8"/>
  <c r="G108" i="8"/>
  <c r="G104" i="8"/>
  <c r="G100" i="8"/>
  <c r="G92" i="8"/>
  <c r="G88" i="8"/>
  <c r="G84" i="8"/>
  <c r="G197" i="8"/>
  <c r="G189" i="8"/>
  <c r="G181" i="8"/>
  <c r="G173" i="8"/>
  <c r="G165" i="8"/>
  <c r="G163" i="8"/>
  <c r="G161" i="8"/>
  <c r="G159" i="8"/>
  <c r="G158" i="8"/>
  <c r="F156" i="8"/>
  <c r="G150" i="8"/>
  <c r="G149" i="8"/>
  <c r="F148" i="8"/>
  <c r="G141" i="8"/>
  <c r="G134" i="8"/>
  <c r="G133" i="8"/>
  <c r="F132" i="8"/>
  <c r="G130" i="8"/>
  <c r="G129" i="8"/>
  <c r="G126" i="8"/>
  <c r="G122" i="8"/>
  <c r="F120" i="8"/>
  <c r="G118" i="8"/>
  <c r="F116" i="8"/>
  <c r="G114" i="8"/>
  <c r="G113" i="8"/>
  <c r="F112" i="8"/>
  <c r="G110" i="8"/>
  <c r="G106" i="8"/>
  <c r="F104" i="8"/>
  <c r="F100" i="8"/>
  <c r="G98" i="8"/>
  <c r="G97" i="8"/>
  <c r="G94" i="8"/>
  <c r="G90" i="8"/>
  <c r="F88" i="8"/>
  <c r="G86" i="8"/>
  <c r="F84" i="8"/>
  <c r="G81" i="8"/>
  <c r="G77" i="8"/>
  <c r="G74" i="8"/>
  <c r="U47" i="7" l="1"/>
  <c r="AA10" i="7"/>
  <c r="U39" i="7"/>
  <c r="G239" i="8"/>
  <c r="F227" i="8"/>
  <c r="G219" i="8"/>
  <c r="F236" i="8"/>
  <c r="F230" i="8"/>
  <c r="F220" i="8"/>
  <c r="G293" i="8"/>
  <c r="F297" i="8"/>
  <c r="G301" i="8"/>
  <c r="F302" i="8"/>
  <c r="F71" i="8"/>
  <c r="F75" i="8"/>
  <c r="G105" i="8"/>
  <c r="G215" i="8"/>
  <c r="G207" i="8"/>
  <c r="G175" i="8"/>
  <c r="G171" i="8"/>
  <c r="G167" i="8"/>
  <c r="G199" i="8"/>
  <c r="F191" i="8"/>
  <c r="F93" i="8"/>
  <c r="F101" i="8"/>
  <c r="G146" i="8"/>
  <c r="G292" i="8"/>
  <c r="G142" i="8"/>
  <c r="G138" i="8"/>
  <c r="G82" i="8"/>
  <c r="G96" i="8"/>
  <c r="F216" i="8"/>
  <c r="F213" i="8"/>
  <c r="G245" i="8"/>
  <c r="G261" i="8"/>
  <c r="G278" i="8"/>
  <c r="G270" i="8"/>
  <c r="G78" i="8"/>
  <c r="G68" i="8"/>
  <c r="G76" i="8"/>
  <c r="F108" i="8"/>
  <c r="F153" i="8"/>
  <c r="F144" i="8"/>
  <c r="G140" i="8"/>
  <c r="G102" i="8"/>
  <c r="F76" i="8"/>
  <c r="F92" i="8"/>
  <c r="F96" i="8"/>
  <c r="F124" i="8"/>
  <c r="F128" i="8"/>
  <c r="G153" i="8"/>
  <c r="G157" i="8"/>
  <c r="G169" i="8"/>
  <c r="G177" i="8"/>
  <c r="G193" i="8"/>
  <c r="G128" i="8"/>
  <c r="G156" i="8"/>
  <c r="G223" i="8"/>
  <c r="G227" i="8"/>
  <c r="G231" i="8"/>
  <c r="G235" i="8"/>
  <c r="G251" i="8"/>
  <c r="G259" i="8"/>
  <c r="G275" i="8"/>
  <c r="G283" i="8"/>
  <c r="G290" i="8"/>
  <c r="F293" i="8"/>
  <c r="G209" i="8"/>
  <c r="G224" i="8"/>
  <c r="G240" i="8"/>
  <c r="F242" i="8"/>
  <c r="F74" i="8"/>
  <c r="F137" i="8"/>
  <c r="F67" i="8"/>
  <c r="G80" i="8"/>
  <c r="G85" i="8"/>
  <c r="F97" i="8"/>
  <c r="F129" i="8"/>
  <c r="A238" i="4"/>
  <c r="H238" i="4" s="1"/>
  <c r="G46" i="8"/>
  <c r="F80" i="8"/>
  <c r="G93" i="8"/>
  <c r="G101" i="8"/>
  <c r="G109" i="8"/>
  <c r="G125" i="8"/>
  <c r="F136" i="8"/>
  <c r="F152" i="8"/>
  <c r="G191" i="8"/>
  <c r="G136" i="8"/>
  <c r="G211" i="8"/>
  <c r="F165" i="8"/>
  <c r="F161" i="8"/>
  <c r="F157" i="8"/>
  <c r="F119" i="8"/>
  <c r="G111" i="8"/>
  <c r="F87" i="8"/>
  <c r="D114" i="8"/>
  <c r="H114" i="8" s="1"/>
  <c r="F117" i="8"/>
  <c r="G190" i="8"/>
  <c r="F270" i="8"/>
  <c r="F258" i="8"/>
  <c r="F254" i="8"/>
  <c r="H275" i="8"/>
  <c r="F228" i="8"/>
  <c r="G220" i="8"/>
  <c r="F72" i="8"/>
  <c r="D25" i="8"/>
  <c r="D49" i="8"/>
  <c r="D53" i="8"/>
  <c r="D57" i="8"/>
  <c r="D65" i="8"/>
  <c r="G70" i="8"/>
  <c r="D76" i="8"/>
  <c r="F77" i="8"/>
  <c r="D79" i="8"/>
  <c r="D162" i="8"/>
  <c r="D152" i="8"/>
  <c r="D148" i="8"/>
  <c r="D144" i="8"/>
  <c r="D140" i="8"/>
  <c r="D116" i="8"/>
  <c r="D108" i="8"/>
  <c r="H9" i="4"/>
  <c r="A210" i="4"/>
  <c r="H210" i="4" s="1"/>
  <c r="A194" i="4"/>
  <c r="H194" i="4" s="1"/>
  <c r="A150" i="4"/>
  <c r="H150" i="4" s="1"/>
  <c r="D142" i="8"/>
  <c r="D120" i="8"/>
  <c r="D112" i="8"/>
  <c r="A273" i="4"/>
  <c r="H273" i="4" s="1"/>
  <c r="A265" i="4"/>
  <c r="H265" i="4" s="1"/>
  <c r="A263" i="4"/>
  <c r="H263" i="4" s="1"/>
  <c r="A261" i="4"/>
  <c r="H261" i="4" s="1"/>
  <c r="A249" i="4"/>
  <c r="H249" i="4" s="1"/>
  <c r="A239" i="4"/>
  <c r="H239" i="4" s="1"/>
  <c r="A227" i="4"/>
  <c r="H227" i="4" s="1"/>
  <c r="A199" i="4"/>
  <c r="H199" i="4" s="1"/>
  <c r="A184" i="4"/>
  <c r="H184" i="4" s="1"/>
  <c r="F115" i="8"/>
  <c r="A200" i="4"/>
  <c r="H200" i="4" s="1"/>
  <c r="A187" i="4"/>
  <c r="H187" i="4" s="1"/>
  <c r="A183" i="4"/>
  <c r="H183" i="4" s="1"/>
  <c r="A179" i="4"/>
  <c r="H179" i="4" s="1"/>
  <c r="A175" i="4"/>
  <c r="H175" i="4" s="1"/>
  <c r="A171" i="4"/>
  <c r="H171" i="4" s="1"/>
  <c r="A167" i="4"/>
  <c r="H167" i="4" s="1"/>
  <c r="F145" i="8"/>
  <c r="A96" i="4"/>
  <c r="H96" i="4" s="1"/>
  <c r="A170" i="4"/>
  <c r="H170" i="4" s="1"/>
  <c r="A224" i="4"/>
  <c r="H224" i="4" s="1"/>
  <c r="A240" i="4"/>
  <c r="H240" i="4" s="1"/>
  <c r="A230" i="4"/>
  <c r="H230" i="4" s="1"/>
  <c r="F296" i="8"/>
  <c r="A304" i="4"/>
  <c r="H304" i="4" s="1"/>
  <c r="A308" i="4"/>
  <c r="H308" i="4" s="1"/>
  <c r="A312" i="4"/>
  <c r="H312" i="4" s="1"/>
  <c r="A316" i="4"/>
  <c r="H316" i="4" s="1"/>
  <c r="F299" i="8"/>
  <c r="F295" i="8"/>
  <c r="F291" i="8"/>
  <c r="F287" i="8"/>
  <c r="D279" i="8"/>
  <c r="D290" i="8"/>
  <c r="D298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G448" i="8"/>
  <c r="F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G388" i="8"/>
  <c r="F388" i="8"/>
  <c r="D387" i="8"/>
  <c r="D386" i="8"/>
  <c r="F385" i="8"/>
  <c r="G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93" i="8"/>
  <c r="D67" i="8"/>
  <c r="D69" i="8"/>
  <c r="H69" i="8" s="1"/>
  <c r="D18" i="8"/>
  <c r="D78" i="8"/>
  <c r="D80" i="8"/>
  <c r="D72" i="8"/>
  <c r="D82" i="8"/>
  <c r="A90" i="4"/>
  <c r="H90" i="4" s="1"/>
  <c r="F94" i="8"/>
  <c r="F102" i="8"/>
  <c r="A118" i="4"/>
  <c r="H118" i="4" s="1"/>
  <c r="A122" i="4"/>
  <c r="H122" i="4" s="1"/>
  <c r="F126" i="8"/>
  <c r="D159" i="8"/>
  <c r="D139" i="8"/>
  <c r="D213" i="8"/>
  <c r="D211" i="8"/>
  <c r="D209" i="8"/>
  <c r="A207" i="4"/>
  <c r="H207" i="4" s="1"/>
  <c r="D197" i="8"/>
  <c r="D195" i="8"/>
  <c r="D193" i="8"/>
  <c r="D191" i="8"/>
  <c r="D231" i="8"/>
  <c r="U32" i="7" s="1"/>
  <c r="A264" i="4"/>
  <c r="H264" i="4" s="1"/>
  <c r="A262" i="4"/>
  <c r="H262" i="4" s="1"/>
  <c r="A241" i="4"/>
  <c r="H241" i="4" s="1"/>
  <c r="A221" i="4"/>
  <c r="H221" i="4" s="1"/>
  <c r="A188" i="4"/>
  <c r="H188" i="4" s="1"/>
  <c r="A180" i="4"/>
  <c r="H180" i="4" s="1"/>
  <c r="A172" i="4"/>
  <c r="H172" i="4" s="1"/>
  <c r="A131" i="4"/>
  <c r="H131" i="4" s="1"/>
  <c r="A99" i="4"/>
  <c r="H99" i="4" s="1"/>
  <c r="A245" i="4"/>
  <c r="H245" i="4" s="1"/>
  <c r="A243" i="4"/>
  <c r="H243" i="4" s="1"/>
  <c r="A217" i="4"/>
  <c r="H217" i="4" s="1"/>
  <c r="A202" i="4"/>
  <c r="H202" i="4" s="1"/>
  <c r="A189" i="4"/>
  <c r="H189" i="4" s="1"/>
  <c r="A185" i="4"/>
  <c r="H185" i="4" s="1"/>
  <c r="A181" i="4"/>
  <c r="H181" i="4" s="1"/>
  <c r="A177" i="4"/>
  <c r="H177" i="4" s="1"/>
  <c r="A173" i="4"/>
  <c r="H173" i="4" s="1"/>
  <c r="A169" i="4"/>
  <c r="H169" i="4" s="1"/>
  <c r="A164" i="4"/>
  <c r="H164" i="4" s="1"/>
  <c r="A133" i="4"/>
  <c r="H133" i="4" s="1"/>
  <c r="A104" i="4"/>
  <c r="H104" i="4" s="1"/>
  <c r="A86" i="4"/>
  <c r="H86" i="4" s="1"/>
  <c r="A158" i="4"/>
  <c r="H158" i="4" s="1"/>
  <c r="A178" i="4"/>
  <c r="H178" i="4" s="1"/>
  <c r="A220" i="4"/>
  <c r="H220" i="4" s="1"/>
  <c r="A228" i="4"/>
  <c r="H228" i="4" s="1"/>
  <c r="A236" i="4"/>
  <c r="H236" i="4" s="1"/>
  <c r="A303" i="4"/>
  <c r="H303" i="4" s="1"/>
  <c r="A307" i="4"/>
  <c r="H307" i="4" s="1"/>
  <c r="A311" i="4"/>
  <c r="H311" i="4" s="1"/>
  <c r="A315" i="4"/>
  <c r="H315" i="4" s="1"/>
  <c r="A253" i="4"/>
  <c r="H253" i="4" s="1"/>
  <c r="A269" i="4"/>
  <c r="H269" i="4" s="1"/>
  <c r="A306" i="4"/>
  <c r="H306" i="4" s="1"/>
  <c r="A310" i="4"/>
  <c r="H310" i="4" s="1"/>
  <c r="A314" i="4"/>
  <c r="H314" i="4" s="1"/>
  <c r="A318" i="4"/>
  <c r="H318" i="4" s="1"/>
  <c r="A270" i="4"/>
  <c r="H270" i="4" s="1"/>
  <c r="A254" i="4"/>
  <c r="H254" i="4" s="1"/>
  <c r="A234" i="4"/>
  <c r="H234" i="4" s="1"/>
  <c r="A151" i="4"/>
  <c r="H151" i="4" s="1"/>
  <c r="A255" i="4"/>
  <c r="H255" i="4" s="1"/>
  <c r="A271" i="4"/>
  <c r="H271" i="4" s="1"/>
  <c r="F469" i="8"/>
  <c r="G469" i="8"/>
  <c r="F468" i="8"/>
  <c r="G468" i="8"/>
  <c r="F467" i="8"/>
  <c r="G467" i="8"/>
  <c r="F466" i="8"/>
  <c r="G466" i="8"/>
  <c r="F465" i="8"/>
  <c r="G465" i="8"/>
  <c r="F464" i="8"/>
  <c r="G464" i="8"/>
  <c r="F463" i="8"/>
  <c r="G463" i="8"/>
  <c r="F462" i="8"/>
  <c r="G462" i="8"/>
  <c r="F461" i="8"/>
  <c r="G461" i="8"/>
  <c r="F460" i="8"/>
  <c r="G460" i="8"/>
  <c r="G459" i="8"/>
  <c r="F459" i="8"/>
  <c r="G458" i="8"/>
  <c r="F458" i="8"/>
  <c r="G457" i="8"/>
  <c r="F457" i="8"/>
  <c r="G456" i="8"/>
  <c r="F456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D448" i="8"/>
  <c r="G447" i="8"/>
  <c r="F447" i="8"/>
  <c r="G446" i="8"/>
  <c r="F446" i="8"/>
  <c r="G445" i="8"/>
  <c r="F445" i="8"/>
  <c r="G444" i="8"/>
  <c r="F444" i="8"/>
  <c r="G443" i="8"/>
  <c r="F443" i="8"/>
  <c r="G442" i="8"/>
  <c r="F442" i="8"/>
  <c r="G441" i="8"/>
  <c r="F441" i="8"/>
  <c r="G440" i="8"/>
  <c r="F440" i="8"/>
  <c r="G439" i="8"/>
  <c r="F439" i="8"/>
  <c r="G438" i="8"/>
  <c r="F438" i="8"/>
  <c r="G437" i="8"/>
  <c r="F437" i="8"/>
  <c r="G436" i="8"/>
  <c r="F436" i="8"/>
  <c r="G435" i="8"/>
  <c r="F435" i="8"/>
  <c r="G434" i="8"/>
  <c r="F434" i="8"/>
  <c r="G433" i="8"/>
  <c r="F433" i="8"/>
  <c r="G432" i="8"/>
  <c r="F432" i="8"/>
  <c r="G431" i="8"/>
  <c r="F431" i="8"/>
  <c r="G430" i="8"/>
  <c r="F430" i="8"/>
  <c r="G429" i="8"/>
  <c r="F429" i="8"/>
  <c r="F428" i="8"/>
  <c r="G428" i="8"/>
  <c r="G427" i="8"/>
  <c r="F427" i="8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G418" i="8"/>
  <c r="F418" i="8"/>
  <c r="G417" i="8"/>
  <c r="F417" i="8"/>
  <c r="G416" i="8"/>
  <c r="F416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F392" i="8"/>
  <c r="G392" i="8"/>
  <c r="G391" i="8"/>
  <c r="F391" i="8"/>
  <c r="G390" i="8"/>
  <c r="F390" i="8"/>
  <c r="G389" i="8"/>
  <c r="F389" i="8"/>
  <c r="D388" i="8"/>
  <c r="G387" i="8"/>
  <c r="F387" i="8"/>
  <c r="G386" i="8"/>
  <c r="F386" i="8"/>
  <c r="D385" i="8"/>
  <c r="F384" i="8"/>
  <c r="G384" i="8"/>
  <c r="F383" i="8"/>
  <c r="G383" i="8"/>
  <c r="F382" i="8"/>
  <c r="G382" i="8"/>
  <c r="F381" i="8"/>
  <c r="G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G368" i="8"/>
  <c r="F368" i="8"/>
  <c r="G367" i="8"/>
  <c r="F367" i="8"/>
  <c r="F366" i="8"/>
  <c r="G366" i="8"/>
  <c r="F365" i="8"/>
  <c r="G365" i="8"/>
  <c r="G364" i="8"/>
  <c r="F364" i="8"/>
  <c r="G363" i="8"/>
  <c r="F363" i="8"/>
  <c r="A166" i="4"/>
  <c r="H166" i="4" s="1"/>
  <c r="C58" i="7"/>
  <c r="C74" i="7"/>
  <c r="H303" i="8"/>
  <c r="H311" i="8"/>
  <c r="C77" i="7"/>
  <c r="H158" i="8"/>
  <c r="H173" i="8"/>
  <c r="H181" i="8"/>
  <c r="H189" i="8"/>
  <c r="H180" i="8"/>
  <c r="H178" i="8"/>
  <c r="H205" i="8"/>
  <c r="H220" i="8"/>
  <c r="H267" i="8"/>
  <c r="H271" i="8"/>
  <c r="H264" i="8"/>
  <c r="H238" i="8"/>
  <c r="H234" i="8"/>
  <c r="H304" i="8"/>
  <c r="H316" i="8"/>
  <c r="C28" i="7"/>
  <c r="C64" i="7"/>
  <c r="H307" i="8"/>
  <c r="H315" i="8"/>
  <c r="H161" i="8"/>
  <c r="H169" i="8"/>
  <c r="H177" i="8"/>
  <c r="H185" i="8"/>
  <c r="H172" i="8"/>
  <c r="H166" i="8"/>
  <c r="H188" i="8"/>
  <c r="H200" i="8"/>
  <c r="H228" i="8"/>
  <c r="H151" i="8"/>
  <c r="H251" i="8"/>
  <c r="H269" i="8"/>
  <c r="H252" i="8"/>
  <c r="H230" i="8"/>
  <c r="H246" i="8"/>
  <c r="H227" i="8"/>
  <c r="A259" i="4"/>
  <c r="H259" i="4" s="1"/>
  <c r="F259" i="8"/>
  <c r="A247" i="4"/>
  <c r="H247" i="4" s="1"/>
  <c r="F247" i="8"/>
  <c r="A235" i="4"/>
  <c r="H235" i="4" s="1"/>
  <c r="D235" i="8"/>
  <c r="A231" i="4"/>
  <c r="H231" i="4" s="1"/>
  <c r="F231" i="8"/>
  <c r="A223" i="4"/>
  <c r="H223" i="4" s="1"/>
  <c r="D223" i="8"/>
  <c r="U24" i="7" s="1"/>
  <c r="A215" i="4"/>
  <c r="H215" i="4" s="1"/>
  <c r="D215" i="8"/>
  <c r="U16" i="7" s="1"/>
  <c r="A176" i="4"/>
  <c r="H176" i="4" s="1"/>
  <c r="A168" i="4"/>
  <c r="H168" i="4" s="1"/>
  <c r="A154" i="4"/>
  <c r="H154" i="4" s="1"/>
  <c r="D154" i="8"/>
  <c r="A244" i="4"/>
  <c r="H244" i="4" s="1"/>
  <c r="D244" i="8"/>
  <c r="A218" i="4"/>
  <c r="H218" i="4" s="1"/>
  <c r="D218" i="8"/>
  <c r="U19" i="7" s="1"/>
  <c r="A216" i="4"/>
  <c r="H216" i="4" s="1"/>
  <c r="A204" i="4"/>
  <c r="H204" i="4" s="1"/>
  <c r="D204" i="8"/>
  <c r="A137" i="4"/>
  <c r="H137" i="4" s="1"/>
  <c r="D137" i="8"/>
  <c r="A128" i="4"/>
  <c r="H128" i="4" s="1"/>
  <c r="D128" i="8"/>
  <c r="A74" i="4"/>
  <c r="H74" i="4" s="1"/>
  <c r="D74" i="8"/>
  <c r="H74" i="8" s="1"/>
  <c r="A143" i="4"/>
  <c r="H143" i="4" s="1"/>
  <c r="D143" i="8"/>
  <c r="A186" i="4"/>
  <c r="H186" i="4" s="1"/>
  <c r="D186" i="8"/>
  <c r="A201" i="4"/>
  <c r="H201" i="4" s="1"/>
  <c r="D201" i="8"/>
  <c r="A232" i="4"/>
  <c r="H232" i="4" s="1"/>
  <c r="D232" i="8"/>
  <c r="A305" i="4"/>
  <c r="H305" i="4" s="1"/>
  <c r="D305" i="8"/>
  <c r="A309" i="4"/>
  <c r="H309" i="4" s="1"/>
  <c r="D309" i="8"/>
  <c r="A313" i="4"/>
  <c r="H313" i="4" s="1"/>
  <c r="D313" i="8"/>
  <c r="A317" i="4"/>
  <c r="H317" i="4" s="1"/>
  <c r="D317" i="8"/>
  <c r="A182" i="4"/>
  <c r="H182" i="4" s="1"/>
  <c r="D182" i="8"/>
  <c r="U1" i="7" s="1"/>
  <c r="A257" i="4"/>
  <c r="H257" i="4" s="1"/>
  <c r="D257" i="8"/>
  <c r="F288" i="8"/>
  <c r="F292" i="8"/>
  <c r="A268" i="4"/>
  <c r="H268" i="4" s="1"/>
  <c r="D268" i="8"/>
  <c r="AA3" i="7" s="1"/>
  <c r="A256" i="4"/>
  <c r="H256" i="4" s="1"/>
  <c r="D256" i="8"/>
  <c r="U57" i="7" s="1"/>
  <c r="A252" i="4"/>
  <c r="H252" i="4" s="1"/>
  <c r="A226" i="4"/>
  <c r="H226" i="4" s="1"/>
  <c r="D226" i="8"/>
  <c r="A205" i="4"/>
  <c r="H205" i="4" s="1"/>
  <c r="A174" i="4"/>
  <c r="H174" i="4" s="1"/>
  <c r="A107" i="4"/>
  <c r="H107" i="4" s="1"/>
  <c r="A222" i="4"/>
  <c r="H222" i="4" s="1"/>
  <c r="D222" i="8"/>
  <c r="U23" i="7" s="1"/>
  <c r="D286" i="8"/>
  <c r="F286" i="8"/>
  <c r="D294" i="8"/>
  <c r="F294" i="8"/>
  <c r="D302" i="8"/>
  <c r="G137" i="8"/>
  <c r="G145" i="8"/>
  <c r="G201" i="8"/>
  <c r="G205" i="8"/>
  <c r="G218" i="8"/>
  <c r="G226" i="8"/>
  <c r="G230" i="8"/>
  <c r="G238" i="8"/>
  <c r="G286" i="8"/>
  <c r="G294" i="8"/>
  <c r="G302" i="8"/>
  <c r="F170" i="8"/>
  <c r="F186" i="8"/>
  <c r="F167" i="8"/>
  <c r="F171" i="8"/>
  <c r="F175" i="8"/>
  <c r="F179" i="8"/>
  <c r="F183" i="8"/>
  <c r="F187" i="8"/>
  <c r="F199" i="8"/>
  <c r="F201" i="8"/>
  <c r="G228" i="8"/>
  <c r="G236" i="8"/>
  <c r="G244" i="8"/>
  <c r="G256" i="8"/>
  <c r="G272" i="8"/>
  <c r="G288" i="8"/>
  <c r="G296" i="8"/>
  <c r="F218" i="8"/>
  <c r="F252" i="8"/>
  <c r="F300" i="8"/>
  <c r="D107" i="8"/>
  <c r="F263" i="8"/>
  <c r="D84" i="8"/>
  <c r="H84" i="8" s="1"/>
  <c r="F110" i="8"/>
  <c r="D110" i="8"/>
  <c r="F155" i="8"/>
  <c r="G155" i="8"/>
  <c r="F149" i="8"/>
  <c r="F130" i="8"/>
  <c r="D96" i="8"/>
  <c r="D167" i="8"/>
  <c r="D171" i="8"/>
  <c r="D175" i="8"/>
  <c r="D179" i="8"/>
  <c r="D183" i="8"/>
  <c r="D187" i="8"/>
  <c r="U6" i="7" s="1"/>
  <c r="D168" i="8"/>
  <c r="D176" i="8"/>
  <c r="D184" i="8"/>
  <c r="D199" i="8"/>
  <c r="D174" i="8"/>
  <c r="D216" i="8"/>
  <c r="U35" i="7" s="1"/>
  <c r="D224" i="8"/>
  <c r="D170" i="8"/>
  <c r="F208" i="8"/>
  <c r="G186" i="8"/>
  <c r="G182" i="8"/>
  <c r="G174" i="8"/>
  <c r="G170" i="8"/>
  <c r="D247" i="8"/>
  <c r="D255" i="8"/>
  <c r="D240" i="8"/>
  <c r="U41" i="7" s="1"/>
  <c r="F73" i="8"/>
  <c r="G87" i="8"/>
  <c r="G160" i="8"/>
  <c r="F154" i="8"/>
  <c r="F215" i="8"/>
  <c r="F205" i="8"/>
  <c r="F280" i="8"/>
  <c r="F272" i="8"/>
  <c r="F256" i="8"/>
  <c r="G252" i="8"/>
  <c r="G71" i="8"/>
  <c r="D194" i="8"/>
  <c r="F69" i="8"/>
  <c r="D239" i="8"/>
  <c r="D249" i="8"/>
  <c r="U50" i="7" s="1"/>
  <c r="D263" i="8"/>
  <c r="U64" i="7" s="1"/>
  <c r="G69" i="8"/>
  <c r="G73" i="8"/>
  <c r="G72" i="8"/>
  <c r="D31" i="8"/>
  <c r="C30" i="7" s="1"/>
  <c r="D39" i="8"/>
  <c r="D47" i="8"/>
  <c r="H47" i="8" s="1"/>
  <c r="D55" i="8"/>
  <c r="C54" i="7" s="1"/>
  <c r="D63" i="8"/>
  <c r="D210" i="8"/>
  <c r="G67" i="8"/>
  <c r="F122" i="8"/>
  <c r="F98" i="8"/>
  <c r="G79" i="8"/>
  <c r="F195" i="8"/>
  <c r="F162" i="8"/>
  <c r="F235" i="8"/>
  <c r="F219" i="8"/>
  <c r="D10" i="8"/>
  <c r="D71" i="8"/>
  <c r="H71" i="8" s="1"/>
  <c r="F91" i="8"/>
  <c r="G95" i="8"/>
  <c r="F95" i="8"/>
  <c r="G107" i="8"/>
  <c r="F107" i="8"/>
  <c r="F284" i="8"/>
  <c r="G284" i="8"/>
  <c r="F278" i="8"/>
  <c r="F276" i="8"/>
  <c r="G276" i="8"/>
  <c r="F268" i="8"/>
  <c r="G268" i="8"/>
  <c r="A260" i="4"/>
  <c r="H260" i="4" s="1"/>
  <c r="F260" i="8"/>
  <c r="G260" i="8"/>
  <c r="A248" i="4"/>
  <c r="H248" i="4" s="1"/>
  <c r="F248" i="8"/>
  <c r="A246" i="4"/>
  <c r="H246" i="4" s="1"/>
  <c r="F246" i="8"/>
  <c r="A237" i="4"/>
  <c r="H237" i="4" s="1"/>
  <c r="D237" i="8"/>
  <c r="A233" i="4"/>
  <c r="H233" i="4" s="1"/>
  <c r="D233" i="8"/>
  <c r="U34" i="7" s="1"/>
  <c r="A229" i="4"/>
  <c r="H229" i="4" s="1"/>
  <c r="D229" i="8"/>
  <c r="U30" i="7" s="1"/>
  <c r="A225" i="4"/>
  <c r="H225" i="4" s="1"/>
  <c r="D225" i="8"/>
  <c r="A203" i="4"/>
  <c r="H203" i="4" s="1"/>
  <c r="D203" i="8"/>
  <c r="U4" i="7" s="1"/>
  <c r="A147" i="4"/>
  <c r="H147" i="4" s="1"/>
  <c r="D147" i="8"/>
  <c r="F210" i="8"/>
  <c r="F2" i="8"/>
  <c r="F143" i="8"/>
  <c r="G143" i="8"/>
  <c r="F141" i="8"/>
  <c r="F125" i="8"/>
  <c r="F111" i="8"/>
  <c r="D87" i="8"/>
  <c r="F83" i="8"/>
  <c r="F214" i="8"/>
  <c r="F212" i="8"/>
  <c r="G212" i="8"/>
  <c r="G204" i="8"/>
  <c r="F204" i="8"/>
  <c r="G200" i="8"/>
  <c r="F200" i="8"/>
  <c r="G198" i="8"/>
  <c r="A196" i="4"/>
  <c r="H196" i="4" s="1"/>
  <c r="F196" i="8"/>
  <c r="D192" i="8"/>
  <c r="F192" i="8"/>
  <c r="G188" i="8"/>
  <c r="F188" i="8"/>
  <c r="G184" i="8"/>
  <c r="F184" i="8"/>
  <c r="G180" i="8"/>
  <c r="F180" i="8"/>
  <c r="G176" i="8"/>
  <c r="F176" i="8"/>
  <c r="G172" i="8"/>
  <c r="F172" i="8"/>
  <c r="G168" i="8"/>
  <c r="F168" i="8"/>
  <c r="F163" i="8"/>
  <c r="D262" i="8"/>
  <c r="U63" i="7" s="1"/>
  <c r="F189" i="8"/>
  <c r="D86" i="8"/>
  <c r="F86" i="8"/>
  <c r="D104" i="8"/>
  <c r="G164" i="8"/>
  <c r="F158" i="8"/>
  <c r="D202" i="8"/>
  <c r="U3" i="7" s="1"/>
  <c r="D217" i="8"/>
  <c r="U18" i="7" s="1"/>
  <c r="F203" i="8"/>
  <c r="D245" i="8"/>
  <c r="U46" i="7" s="1"/>
  <c r="D253" i="8"/>
  <c r="U54" i="7" s="1"/>
  <c r="D236" i="8"/>
  <c r="U37" i="7" s="1"/>
  <c r="D254" i="8"/>
  <c r="D270" i="8"/>
  <c r="AA5" i="7" s="1"/>
  <c r="D97" i="8"/>
  <c r="F123" i="8"/>
  <c r="D125" i="8"/>
  <c r="G151" i="8"/>
  <c r="F151" i="8"/>
  <c r="G147" i="8"/>
  <c r="F147" i="8"/>
  <c r="G139" i="8"/>
  <c r="F139" i="8"/>
  <c r="G135" i="8"/>
  <c r="F135" i="8"/>
  <c r="A212" i="4"/>
  <c r="H212" i="4" s="1"/>
  <c r="D208" i="8"/>
  <c r="G208" i="8"/>
  <c r="F159" i="8"/>
  <c r="D101" i="8"/>
  <c r="D105" i="8"/>
  <c r="D135" i="8"/>
  <c r="D73" i="8"/>
  <c r="C72" i="7" s="1"/>
  <c r="D77" i="8"/>
  <c r="G62" i="8"/>
  <c r="G54" i="8"/>
  <c r="G38" i="8"/>
  <c r="G30" i="8"/>
  <c r="G192" i="8"/>
  <c r="G194" i="8"/>
  <c r="G196" i="8"/>
  <c r="F266" i="8"/>
  <c r="F282" i="8"/>
  <c r="D150" i="8"/>
  <c r="F262" i="8"/>
  <c r="F106" i="8"/>
  <c r="F114" i="8"/>
  <c r="F150" i="8"/>
  <c r="F146" i="8"/>
  <c r="F142" i="8"/>
  <c r="F138" i="8"/>
  <c r="F134" i="8"/>
  <c r="D241" i="8"/>
  <c r="U42" i="7" s="1"/>
  <c r="D248" i="8"/>
  <c r="U49" i="7" s="1"/>
  <c r="F90" i="8"/>
  <c r="D281" i="8"/>
  <c r="AA16" i="7" s="1"/>
  <c r="A281" i="4"/>
  <c r="H281" i="4" s="1"/>
  <c r="A288" i="4"/>
  <c r="H288" i="4" s="1"/>
  <c r="D288" i="8"/>
  <c r="AA23" i="7" s="1"/>
  <c r="A292" i="4"/>
  <c r="H292" i="4" s="1"/>
  <c r="D292" i="8"/>
  <c r="AA27" i="7" s="1"/>
  <c r="A296" i="4"/>
  <c r="H296" i="4" s="1"/>
  <c r="D296" i="8"/>
  <c r="A300" i="4"/>
  <c r="H300" i="4" s="1"/>
  <c r="D300" i="8"/>
  <c r="D301" i="8"/>
  <c r="A301" i="4"/>
  <c r="H301" i="4" s="1"/>
  <c r="D299" i="8"/>
  <c r="AA34" i="7" s="1"/>
  <c r="A299" i="4"/>
  <c r="H299" i="4" s="1"/>
  <c r="D297" i="8"/>
  <c r="A297" i="4"/>
  <c r="H297" i="4" s="1"/>
  <c r="D295" i="8"/>
  <c r="AA30" i="7" s="1"/>
  <c r="A295" i="4"/>
  <c r="H295" i="4" s="1"/>
  <c r="D293" i="8"/>
  <c r="AA28" i="7" s="1"/>
  <c r="A293" i="4"/>
  <c r="H293" i="4" s="1"/>
  <c r="D291" i="8"/>
  <c r="AA26" i="7" s="1"/>
  <c r="A291" i="4"/>
  <c r="H291" i="4" s="1"/>
  <c r="D289" i="8"/>
  <c r="A289" i="4"/>
  <c r="H289" i="4" s="1"/>
  <c r="D287" i="8"/>
  <c r="AA22" i="7" s="1"/>
  <c r="A287" i="4"/>
  <c r="H287" i="4" s="1"/>
  <c r="D285" i="8"/>
  <c r="A285" i="4"/>
  <c r="H285" i="4" s="1"/>
  <c r="D272" i="8"/>
  <c r="AA7" i="7" s="1"/>
  <c r="A272" i="4"/>
  <c r="H272" i="4" s="1"/>
  <c r="D242" i="8"/>
  <c r="U43" i="7" s="1"/>
  <c r="A242" i="4"/>
  <c r="H242" i="4" s="1"/>
  <c r="D277" i="8"/>
  <c r="AA12" i="7" s="1"/>
  <c r="A277" i="4"/>
  <c r="H277" i="4" s="1"/>
  <c r="D283" i="8"/>
  <c r="A283" i="4"/>
  <c r="H283" i="4" s="1"/>
  <c r="D258" i="8"/>
  <c r="U59" i="7" s="1"/>
  <c r="A258" i="4"/>
  <c r="H258" i="4" s="1"/>
  <c r="D190" i="8"/>
  <c r="A190" i="4"/>
  <c r="H190" i="4" s="1"/>
  <c r="F85" i="8"/>
  <c r="F81" i="8"/>
  <c r="F239" i="8"/>
  <c r="F223" i="8"/>
  <c r="F89" i="8"/>
  <c r="F113" i="8"/>
  <c r="F121" i="8"/>
  <c r="F160" i="8"/>
  <c r="F164" i="8"/>
  <c r="F207" i="8"/>
  <c r="D33" i="8"/>
  <c r="F274" i="8"/>
  <c r="D37" i="8"/>
  <c r="C36" i="7" s="1"/>
  <c r="F82" i="8"/>
  <c r="D61" i="8"/>
  <c r="D90" i="8"/>
  <c r="D95" i="8"/>
  <c r="D118" i="8"/>
  <c r="D122" i="8"/>
  <c r="D127" i="8"/>
  <c r="F118" i="8"/>
  <c r="F264" i="8"/>
  <c r="G99" i="8"/>
  <c r="G131" i="8"/>
  <c r="D164" i="8"/>
  <c r="D243" i="8"/>
  <c r="U44" i="7" s="1"/>
  <c r="D221" i="8"/>
  <c r="U22" i="7" s="1"/>
  <c r="D260" i="8"/>
  <c r="U61" i="7" s="1"/>
  <c r="D259" i="8"/>
  <c r="U60" i="7" s="1"/>
  <c r="D261" i="8"/>
  <c r="U62" i="7" s="1"/>
  <c r="D265" i="8"/>
  <c r="U66" i="7" s="1"/>
  <c r="D273" i="8"/>
  <c r="AA8" i="7" s="1"/>
  <c r="D45" i="8"/>
  <c r="G75" i="8"/>
  <c r="D284" i="8"/>
  <c r="AA19" i="7" s="1"/>
  <c r="A284" i="4"/>
  <c r="H284" i="4" s="1"/>
  <c r="D282" i="8"/>
  <c r="AA17" i="7" s="1"/>
  <c r="A282" i="4"/>
  <c r="H282" i="4" s="1"/>
  <c r="D280" i="8"/>
  <c r="AA15" i="7" s="1"/>
  <c r="A280" i="4"/>
  <c r="H280" i="4" s="1"/>
  <c r="D278" i="8"/>
  <c r="AA13" i="7" s="1"/>
  <c r="A278" i="4"/>
  <c r="H278" i="4" s="1"/>
  <c r="D276" i="8"/>
  <c r="AA11" i="7" s="1"/>
  <c r="A276" i="4"/>
  <c r="H276" i="4" s="1"/>
  <c r="D274" i="8"/>
  <c r="A274" i="4"/>
  <c r="H274" i="4" s="1"/>
  <c r="D266" i="8"/>
  <c r="AA1" i="7" s="1"/>
  <c r="A266" i="4"/>
  <c r="H266" i="4" s="1"/>
  <c r="D250" i="8"/>
  <c r="U51" i="7" s="1"/>
  <c r="A250" i="4"/>
  <c r="H250" i="4" s="1"/>
  <c r="D219" i="8"/>
  <c r="U20" i="7" s="1"/>
  <c r="A219" i="4"/>
  <c r="H219" i="4" s="1"/>
  <c r="D206" i="8"/>
  <c r="U7" i="7" s="1"/>
  <c r="A206" i="4"/>
  <c r="H206" i="4" s="1"/>
  <c r="H29" i="8"/>
  <c r="G103" i="8"/>
  <c r="G127" i="8"/>
  <c r="D207" i="8"/>
  <c r="U8" i="7" s="1"/>
  <c r="D196" i="8"/>
  <c r="G123" i="8"/>
  <c r="D41" i="8"/>
  <c r="F68" i="8"/>
  <c r="D83" i="8"/>
  <c r="G83" i="8"/>
  <c r="G91" i="8"/>
  <c r="G115" i="8"/>
  <c r="G119" i="8"/>
  <c r="G162" i="8"/>
  <c r="D68" i="8"/>
  <c r="D214" i="8"/>
  <c r="U15" i="7" s="1"/>
  <c r="A214" i="4"/>
  <c r="H214" i="4" s="1"/>
  <c r="A208" i="4"/>
  <c r="H208" i="4" s="1"/>
  <c r="D198" i="8"/>
  <c r="A198" i="4"/>
  <c r="H198" i="4" s="1"/>
  <c r="A192" i="4"/>
  <c r="H192" i="4" s="1"/>
  <c r="D155" i="8"/>
  <c r="A155" i="4"/>
  <c r="H155" i="4" s="1"/>
  <c r="A146" i="4"/>
  <c r="H146" i="4" s="1"/>
  <c r="A142" i="4"/>
  <c r="H142" i="4" s="1"/>
  <c r="D138" i="8"/>
  <c r="A138" i="4"/>
  <c r="H138" i="4" s="1"/>
  <c r="D134" i="8"/>
  <c r="A134" i="4"/>
  <c r="H134" i="4" s="1"/>
  <c r="A120" i="4"/>
  <c r="H120" i="4" s="1"/>
  <c r="A112" i="4"/>
  <c r="H112" i="4" s="1"/>
  <c r="A88" i="4"/>
  <c r="H88" i="4" s="1"/>
  <c r="D212" i="8"/>
  <c r="U13" i="7" s="1"/>
  <c r="A213" i="4"/>
  <c r="H213" i="4" s="1"/>
  <c r="A211" i="4"/>
  <c r="H211" i="4" s="1"/>
  <c r="A209" i="4"/>
  <c r="H209" i="4" s="1"/>
  <c r="A197" i="4"/>
  <c r="H197" i="4" s="1"/>
  <c r="A195" i="4"/>
  <c r="H195" i="4" s="1"/>
  <c r="A193" i="4"/>
  <c r="H193" i="4" s="1"/>
  <c r="A191" i="4"/>
  <c r="H191" i="4" s="1"/>
  <c r="A161" i="4"/>
  <c r="H161" i="4" s="1"/>
  <c r="A157" i="4"/>
  <c r="H157" i="4" s="1"/>
  <c r="D117" i="8"/>
  <c r="A117" i="4"/>
  <c r="H117" i="4" s="1"/>
  <c r="D109" i="8"/>
  <c r="A109" i="4"/>
  <c r="H109" i="4" s="1"/>
  <c r="F78" i="8"/>
  <c r="H308" i="8"/>
  <c r="H312" i="8"/>
  <c r="H306" i="8"/>
  <c r="H310" i="8"/>
  <c r="H314" i="8"/>
  <c r="G26" i="8"/>
  <c r="G34" i="8"/>
  <c r="G42" i="8"/>
  <c r="G50" i="8"/>
  <c r="G58" i="8"/>
  <c r="G66" i="8"/>
  <c r="G24" i="8"/>
  <c r="G28" i="8"/>
  <c r="G32" i="8"/>
  <c r="G36" i="8"/>
  <c r="G40" i="8"/>
  <c r="G44" i="8"/>
  <c r="G48" i="8"/>
  <c r="G52" i="8"/>
  <c r="G56" i="8"/>
  <c r="G60" i="8"/>
  <c r="G64" i="8"/>
  <c r="A165" i="4"/>
  <c r="H165" i="4" s="1"/>
  <c r="D165" i="8"/>
  <c r="D163" i="8"/>
  <c r="A163" i="4"/>
  <c r="H163" i="4" s="1"/>
  <c r="A159" i="4"/>
  <c r="H159" i="4" s="1"/>
  <c r="D153" i="8"/>
  <c r="A153" i="4"/>
  <c r="H153" i="4" s="1"/>
  <c r="D149" i="8"/>
  <c r="A149" i="4"/>
  <c r="H149" i="4" s="1"/>
  <c r="D145" i="8"/>
  <c r="A145" i="4"/>
  <c r="H145" i="4" s="1"/>
  <c r="D141" i="8"/>
  <c r="A141" i="4"/>
  <c r="H141" i="4" s="1"/>
  <c r="A139" i="4"/>
  <c r="H139" i="4" s="1"/>
  <c r="A135" i="4"/>
  <c r="H135" i="4" s="1"/>
  <c r="A87" i="4"/>
  <c r="H87" i="4" s="1"/>
  <c r="A162" i="4"/>
  <c r="H162" i="4" s="1"/>
  <c r="D160" i="8"/>
  <c r="A160" i="4"/>
  <c r="H160" i="4" s="1"/>
  <c r="D156" i="8"/>
  <c r="A156" i="4"/>
  <c r="H156" i="4" s="1"/>
  <c r="A152" i="4"/>
  <c r="H152" i="4" s="1"/>
  <c r="A148" i="4"/>
  <c r="H148" i="4" s="1"/>
  <c r="A144" i="4"/>
  <c r="H144" i="4" s="1"/>
  <c r="A140" i="4"/>
  <c r="H140" i="4" s="1"/>
  <c r="D136" i="8"/>
  <c r="A136" i="4"/>
  <c r="H136" i="4" s="1"/>
  <c r="D132" i="8"/>
  <c r="A132" i="4"/>
  <c r="H132" i="4" s="1"/>
  <c r="A127" i="4"/>
  <c r="H127" i="4" s="1"/>
  <c r="D124" i="8"/>
  <c r="A124" i="4"/>
  <c r="H124" i="4" s="1"/>
  <c r="A121" i="4"/>
  <c r="H121" i="4" s="1"/>
  <c r="D121" i="8"/>
  <c r="A116" i="4"/>
  <c r="H116" i="4" s="1"/>
  <c r="D113" i="8"/>
  <c r="A113" i="4"/>
  <c r="H113" i="4" s="1"/>
  <c r="A108" i="4"/>
  <c r="H108" i="4" s="1"/>
  <c r="A103" i="4"/>
  <c r="H103" i="4" s="1"/>
  <c r="D100" i="8"/>
  <c r="A100" i="4"/>
  <c r="H100" i="4" s="1"/>
  <c r="A95" i="4"/>
  <c r="H95" i="4" s="1"/>
  <c r="D92" i="8"/>
  <c r="A92" i="4"/>
  <c r="H92" i="4" s="1"/>
  <c r="A89" i="4"/>
  <c r="H89" i="4" s="1"/>
  <c r="D89" i="8"/>
  <c r="A72" i="4"/>
  <c r="H72" i="4" s="1"/>
  <c r="A82" i="4"/>
  <c r="H82" i="4" s="1"/>
  <c r="A84" i="4"/>
  <c r="H84" i="4" s="1"/>
  <c r="D94" i="8"/>
  <c r="A94" i="4"/>
  <c r="H94" i="4" s="1"/>
  <c r="D98" i="8"/>
  <c r="A98" i="4"/>
  <c r="H98" i="4" s="1"/>
  <c r="D102" i="8"/>
  <c r="A102" i="4"/>
  <c r="H102" i="4" s="1"/>
  <c r="D106" i="8"/>
  <c r="A106" i="4"/>
  <c r="H106" i="4" s="1"/>
  <c r="A110" i="4"/>
  <c r="H110" i="4" s="1"/>
  <c r="A114" i="4"/>
  <c r="H114" i="4" s="1"/>
  <c r="D126" i="8"/>
  <c r="A126" i="4"/>
  <c r="H126" i="4" s="1"/>
  <c r="D130" i="8"/>
  <c r="A130" i="4"/>
  <c r="H130" i="4" s="1"/>
  <c r="A83" i="4"/>
  <c r="H83" i="4" s="1"/>
  <c r="D85" i="8"/>
  <c r="A85" i="4"/>
  <c r="H85" i="4" s="1"/>
  <c r="D91" i="8"/>
  <c r="A91" i="4"/>
  <c r="H91" i="4" s="1"/>
  <c r="A93" i="4"/>
  <c r="H93" i="4" s="1"/>
  <c r="A97" i="4"/>
  <c r="H97" i="4" s="1"/>
  <c r="A101" i="4"/>
  <c r="H101" i="4" s="1"/>
  <c r="A105" i="4"/>
  <c r="H105" i="4" s="1"/>
  <c r="D111" i="8"/>
  <c r="A111" i="4"/>
  <c r="H111" i="4" s="1"/>
  <c r="D115" i="8"/>
  <c r="A115" i="4"/>
  <c r="H115" i="4" s="1"/>
  <c r="D119" i="8"/>
  <c r="A119" i="4"/>
  <c r="H119" i="4" s="1"/>
  <c r="D123" i="8"/>
  <c r="A123" i="4"/>
  <c r="H123" i="4" s="1"/>
  <c r="A125" i="4"/>
  <c r="H125" i="4" s="1"/>
  <c r="A129" i="4"/>
  <c r="H129" i="4" s="1"/>
  <c r="A18" i="4"/>
  <c r="H18" i="4" s="1"/>
  <c r="A71" i="4"/>
  <c r="H71" i="4" s="1"/>
  <c r="A75" i="4"/>
  <c r="H75" i="4" s="1"/>
  <c r="A78" i="4"/>
  <c r="H78" i="4" s="1"/>
  <c r="A80" i="4"/>
  <c r="H80" i="4" s="1"/>
  <c r="A73" i="4"/>
  <c r="H73" i="4" s="1"/>
  <c r="A77" i="4"/>
  <c r="H77" i="4" s="1"/>
  <c r="A79" i="4"/>
  <c r="H79" i="4" s="1"/>
  <c r="D81" i="8"/>
  <c r="A81" i="4"/>
  <c r="H81" i="4" s="1"/>
  <c r="A22" i="4"/>
  <c r="H22" i="4" s="1"/>
  <c r="H10" i="4"/>
  <c r="A25" i="4"/>
  <c r="A29" i="4"/>
  <c r="A33" i="4"/>
  <c r="A37" i="4"/>
  <c r="A41" i="4"/>
  <c r="A45" i="4"/>
  <c r="H45" i="4" s="1"/>
  <c r="A49" i="4"/>
  <c r="H49" i="4" s="1"/>
  <c r="A53" i="4"/>
  <c r="A57" i="4"/>
  <c r="A61" i="4"/>
  <c r="A65" i="4"/>
  <c r="A68" i="4"/>
  <c r="H68" i="4" s="1"/>
  <c r="F70" i="8"/>
  <c r="A70" i="4"/>
  <c r="H70" i="4" s="1"/>
  <c r="D70" i="8"/>
  <c r="A76" i="4"/>
  <c r="H76" i="4" s="1"/>
  <c r="F5" i="8"/>
  <c r="F9" i="8"/>
  <c r="F13" i="8"/>
  <c r="F17" i="8"/>
  <c r="F21" i="8"/>
  <c r="A14" i="4"/>
  <c r="H14" i="4" s="1"/>
  <c r="A27" i="4"/>
  <c r="H27" i="4" s="1"/>
  <c r="A31" i="4"/>
  <c r="A35" i="4"/>
  <c r="A39" i="4"/>
  <c r="A43" i="4"/>
  <c r="A47" i="4"/>
  <c r="H47" i="4" s="1"/>
  <c r="A51" i="4"/>
  <c r="A55" i="4"/>
  <c r="A59" i="4"/>
  <c r="A63" i="4"/>
  <c r="A67" i="4"/>
  <c r="A69" i="4"/>
  <c r="H69" i="4" s="1"/>
  <c r="H59" i="8"/>
  <c r="H88" i="8"/>
  <c r="H318" i="8"/>
  <c r="H75" i="8"/>
  <c r="H99" i="8"/>
  <c r="H103" i="8"/>
  <c r="H129" i="8"/>
  <c r="H131" i="8"/>
  <c r="H133" i="8"/>
  <c r="H146" i="8"/>
  <c r="H157" i="8"/>
  <c r="C50" i="7"/>
  <c r="C5" i="7"/>
  <c r="C13" i="7"/>
  <c r="D14" i="4"/>
  <c r="C21" i="7"/>
  <c r="D22" i="4"/>
  <c r="C26" i="7"/>
  <c r="D27" i="4"/>
  <c r="C34" i="7"/>
  <c r="D35" i="4"/>
  <c r="C42" i="7"/>
  <c r="D43" i="4"/>
  <c r="D18" i="4"/>
  <c r="D25" i="4"/>
  <c r="D33" i="4"/>
  <c r="H14" i="8"/>
  <c r="D31" i="4"/>
  <c r="D47" i="4"/>
  <c r="D41" i="4"/>
  <c r="D49" i="4"/>
  <c r="H35" i="8"/>
  <c r="C1" i="7"/>
  <c r="D2" i="4"/>
  <c r="H6" i="8"/>
  <c r="H22" i="8"/>
  <c r="H27" i="8"/>
  <c r="H2" i="8"/>
  <c r="H43" i="8"/>
  <c r="H51" i="8"/>
  <c r="D66" i="8"/>
  <c r="A66" i="4"/>
  <c r="D64" i="8"/>
  <c r="F64" i="8"/>
  <c r="A64" i="4"/>
  <c r="D62" i="8"/>
  <c r="A62" i="4"/>
  <c r="D60" i="8"/>
  <c r="F60" i="8"/>
  <c r="A60" i="4"/>
  <c r="D58" i="8"/>
  <c r="A58" i="4"/>
  <c r="D56" i="8"/>
  <c r="F56" i="8"/>
  <c r="A56" i="4"/>
  <c r="D54" i="8"/>
  <c r="A54" i="4"/>
  <c r="D52" i="8"/>
  <c r="F52" i="8"/>
  <c r="A52" i="4"/>
  <c r="D50" i="8"/>
  <c r="A50" i="4"/>
  <c r="H50" i="4" s="1"/>
  <c r="D48" i="8"/>
  <c r="F48" i="8"/>
  <c r="A48" i="4"/>
  <c r="H48" i="4" s="1"/>
  <c r="D46" i="8"/>
  <c r="A46" i="4"/>
  <c r="H46" i="4" s="1"/>
  <c r="D44" i="8"/>
  <c r="F44" i="8"/>
  <c r="A44" i="4"/>
  <c r="H44" i="4" s="1"/>
  <c r="D42" i="8"/>
  <c r="A42" i="4"/>
  <c r="H42" i="4" s="1"/>
  <c r="D40" i="8"/>
  <c r="F40" i="8"/>
  <c r="A40" i="4"/>
  <c r="H40" i="4" s="1"/>
  <c r="D38" i="8"/>
  <c r="A38" i="4"/>
  <c r="H38" i="4" s="1"/>
  <c r="D36" i="8"/>
  <c r="F36" i="8"/>
  <c r="A36" i="4"/>
  <c r="H36" i="4" s="1"/>
  <c r="D34" i="8"/>
  <c r="A34" i="4"/>
  <c r="H34" i="4" s="1"/>
  <c r="D32" i="8"/>
  <c r="F32" i="8"/>
  <c r="A32" i="4"/>
  <c r="H32" i="4" s="1"/>
  <c r="D30" i="8"/>
  <c r="A30" i="4"/>
  <c r="H30" i="4" s="1"/>
  <c r="D28" i="8"/>
  <c r="F28" i="8"/>
  <c r="A28" i="4"/>
  <c r="H28" i="4" s="1"/>
  <c r="D26" i="8"/>
  <c r="A26" i="4"/>
  <c r="H26" i="4" s="1"/>
  <c r="D24" i="8"/>
  <c r="F24" i="8"/>
  <c r="A24" i="4"/>
  <c r="H24" i="4" s="1"/>
  <c r="D20" i="8"/>
  <c r="A20" i="4"/>
  <c r="H20" i="4" s="1"/>
  <c r="D16" i="8"/>
  <c r="A16" i="4"/>
  <c r="H16" i="4" s="1"/>
  <c r="D12" i="8"/>
  <c r="A12" i="4"/>
  <c r="H12" i="4" s="1"/>
  <c r="D8" i="8"/>
  <c r="D4" i="8"/>
  <c r="A4" i="4"/>
  <c r="H4" i="4" s="1"/>
  <c r="F26" i="8"/>
  <c r="F42" i="8"/>
  <c r="F58" i="8"/>
  <c r="F30" i="8"/>
  <c r="F46" i="8"/>
  <c r="F62" i="8"/>
  <c r="F304" i="8"/>
  <c r="G304" i="8"/>
  <c r="F306" i="8"/>
  <c r="G306" i="8"/>
  <c r="F308" i="8"/>
  <c r="G308" i="8"/>
  <c r="F310" i="8"/>
  <c r="G310" i="8"/>
  <c r="F312" i="8"/>
  <c r="G312" i="8"/>
  <c r="F314" i="8"/>
  <c r="G314" i="8"/>
  <c r="F316" i="8"/>
  <c r="G316" i="8"/>
  <c r="F318" i="8"/>
  <c r="G318" i="8"/>
  <c r="F65" i="8"/>
  <c r="G65" i="8"/>
  <c r="F63" i="8"/>
  <c r="G63" i="8"/>
  <c r="F61" i="8"/>
  <c r="G61" i="8"/>
  <c r="F59" i="8"/>
  <c r="G59" i="8"/>
  <c r="F57" i="8"/>
  <c r="G57" i="8"/>
  <c r="F55" i="8"/>
  <c r="G55" i="8"/>
  <c r="F53" i="8"/>
  <c r="G53" i="8"/>
  <c r="F51" i="8"/>
  <c r="G51" i="8"/>
  <c r="F49" i="8"/>
  <c r="G49" i="8"/>
  <c r="F47" i="8"/>
  <c r="G47" i="8"/>
  <c r="F45" i="8"/>
  <c r="G45" i="8"/>
  <c r="F43" i="8"/>
  <c r="G43" i="8"/>
  <c r="F41" i="8"/>
  <c r="G41" i="8"/>
  <c r="F39" i="8"/>
  <c r="G39" i="8"/>
  <c r="F37" i="8"/>
  <c r="G37" i="8"/>
  <c r="F35" i="8"/>
  <c r="G35" i="8"/>
  <c r="F33" i="8"/>
  <c r="G33" i="8"/>
  <c r="F31" i="8"/>
  <c r="G31" i="8"/>
  <c r="F29" i="8"/>
  <c r="G29" i="8"/>
  <c r="F27" i="8"/>
  <c r="G27" i="8"/>
  <c r="F25" i="8"/>
  <c r="G25" i="8"/>
  <c r="F34" i="8"/>
  <c r="F50" i="8"/>
  <c r="F66" i="8"/>
  <c r="F38" i="8"/>
  <c r="F54" i="8"/>
  <c r="F303" i="8"/>
  <c r="G303" i="8"/>
  <c r="F305" i="8"/>
  <c r="G305" i="8"/>
  <c r="F307" i="8"/>
  <c r="G307" i="8"/>
  <c r="F309" i="8"/>
  <c r="G309" i="8"/>
  <c r="F311" i="8"/>
  <c r="G311" i="8"/>
  <c r="F313" i="8"/>
  <c r="G313" i="8"/>
  <c r="F315" i="8"/>
  <c r="G315" i="8"/>
  <c r="F317" i="8"/>
  <c r="G317" i="8"/>
  <c r="A320" i="8"/>
  <c r="F4" i="8"/>
  <c r="G4" i="8"/>
  <c r="F6" i="8"/>
  <c r="G6" i="8"/>
  <c r="F8" i="8"/>
  <c r="G8" i="8"/>
  <c r="F10" i="8"/>
  <c r="G10" i="8"/>
  <c r="F12" i="8"/>
  <c r="G12" i="8"/>
  <c r="F14" i="8"/>
  <c r="G14" i="8"/>
  <c r="F16" i="8"/>
  <c r="G16" i="8"/>
  <c r="F18" i="8"/>
  <c r="G18" i="8"/>
  <c r="F20" i="8"/>
  <c r="G20" i="8"/>
  <c r="F22" i="8"/>
  <c r="G22" i="8"/>
  <c r="G3" i="8"/>
  <c r="D3" i="8"/>
  <c r="A3" i="4"/>
  <c r="H3" i="4" s="1"/>
  <c r="G5" i="8"/>
  <c r="D5" i="8"/>
  <c r="A5" i="4"/>
  <c r="H5" i="4" s="1"/>
  <c r="G7" i="8"/>
  <c r="D7" i="8"/>
  <c r="G9" i="8"/>
  <c r="D9" i="8"/>
  <c r="G11" i="8"/>
  <c r="D11" i="8"/>
  <c r="A11" i="4"/>
  <c r="H11" i="4" s="1"/>
  <c r="G13" i="8"/>
  <c r="D13" i="8"/>
  <c r="A13" i="4"/>
  <c r="H13" i="4" s="1"/>
  <c r="G15" i="8"/>
  <c r="D15" i="8"/>
  <c r="A15" i="4"/>
  <c r="H15" i="4" s="1"/>
  <c r="G17" i="8"/>
  <c r="D17" i="8"/>
  <c r="A17" i="4"/>
  <c r="H17" i="4" s="1"/>
  <c r="G19" i="8"/>
  <c r="D19" i="8"/>
  <c r="A19" i="4"/>
  <c r="H19" i="4" s="1"/>
  <c r="G21" i="8"/>
  <c r="D21" i="8"/>
  <c r="A21" i="4"/>
  <c r="H21" i="4" s="1"/>
  <c r="G23" i="8"/>
  <c r="D23" i="8"/>
  <c r="A23" i="4"/>
  <c r="H23" i="4" s="1"/>
  <c r="F3" i="8"/>
  <c r="F7" i="8"/>
  <c r="F11" i="8"/>
  <c r="F15" i="8"/>
  <c r="F19" i="8"/>
  <c r="F23" i="8"/>
  <c r="AA9" i="7" l="1"/>
  <c r="AA18" i="7"/>
  <c r="AA20" i="7"/>
  <c r="AA24" i="7"/>
  <c r="AA32" i="7"/>
  <c r="AA36" i="7"/>
  <c r="U11" i="7"/>
  <c r="U56" i="7"/>
  <c r="U25" i="7"/>
  <c r="AA37" i="7"/>
  <c r="AA29" i="7"/>
  <c r="AA21" i="7"/>
  <c r="U27" i="7"/>
  <c r="U45" i="7"/>
  <c r="U36" i="7"/>
  <c r="U10" i="7"/>
  <c r="U14" i="7"/>
  <c r="AA25" i="7"/>
  <c r="AA53" i="7"/>
  <c r="AA4" i="7"/>
  <c r="U28" i="7"/>
  <c r="AA2" i="7"/>
  <c r="AA46" i="7"/>
  <c r="AA39" i="7"/>
  <c r="AA41" i="7"/>
  <c r="U31" i="7"/>
  <c r="U52" i="7"/>
  <c r="AA51" i="7"/>
  <c r="AA35" i="7"/>
  <c r="AA31" i="7"/>
  <c r="U9" i="7"/>
  <c r="U55" i="7"/>
  <c r="U26" i="7"/>
  <c r="U38" i="7"/>
  <c r="U40" i="7"/>
  <c r="U48" i="7"/>
  <c r="U17" i="7"/>
  <c r="U58" i="7"/>
  <c r="AA52" i="7"/>
  <c r="AA48" i="7"/>
  <c r="AA44" i="7"/>
  <c r="AA40" i="7"/>
  <c r="U33" i="7"/>
  <c r="U2" i="7"/>
  <c r="U5" i="7"/>
  <c r="U12" i="7"/>
  <c r="AA33" i="7"/>
  <c r="AA14" i="7"/>
  <c r="AA45" i="7"/>
  <c r="AA42" i="7"/>
  <c r="U21" i="7"/>
  <c r="AA47" i="7"/>
  <c r="AA49" i="7"/>
  <c r="AA50" i="7"/>
  <c r="AA6" i="7"/>
  <c r="U29" i="7"/>
  <c r="AA38" i="7"/>
  <c r="AA43" i="7"/>
  <c r="H52" i="4"/>
  <c r="D52" i="4"/>
  <c r="H63" i="4"/>
  <c r="D63" i="4"/>
  <c r="H55" i="4"/>
  <c r="D55" i="4"/>
  <c r="H39" i="4"/>
  <c r="H31" i="4"/>
  <c r="H61" i="4"/>
  <c r="D61" i="4"/>
  <c r="H53" i="4"/>
  <c r="D53" i="4"/>
  <c r="H37" i="4"/>
  <c r="D37" i="4"/>
  <c r="H29" i="4"/>
  <c r="D29" i="4"/>
  <c r="H58" i="4"/>
  <c r="D58" i="4"/>
  <c r="H60" i="4"/>
  <c r="D60" i="4"/>
  <c r="H66" i="4"/>
  <c r="D66" i="4"/>
  <c r="H54" i="4"/>
  <c r="D54" i="4"/>
  <c r="H56" i="4"/>
  <c r="D56" i="4"/>
  <c r="H62" i="4"/>
  <c r="D62" i="4"/>
  <c r="H64" i="4"/>
  <c r="D64" i="4"/>
  <c r="D39" i="4"/>
  <c r="D10" i="4"/>
  <c r="D45" i="4"/>
  <c r="H67" i="4"/>
  <c r="D67" i="4"/>
  <c r="H59" i="4"/>
  <c r="D59" i="4"/>
  <c r="H51" i="4"/>
  <c r="D51" i="4"/>
  <c r="H43" i="4"/>
  <c r="H35" i="4"/>
  <c r="H65" i="4"/>
  <c r="D65" i="4"/>
  <c r="H57" i="4"/>
  <c r="D57" i="4"/>
  <c r="H41" i="4"/>
  <c r="H33" i="4"/>
  <c r="H25" i="4"/>
  <c r="C38" i="7"/>
  <c r="H110" i="8"/>
  <c r="C17" i="7"/>
  <c r="H270" i="3"/>
  <c r="C270" i="3"/>
  <c r="E270" i="3"/>
  <c r="G270" i="3"/>
  <c r="I270" i="3"/>
  <c r="K270" i="3"/>
  <c r="M270" i="3"/>
  <c r="J270" i="3"/>
  <c r="D293" i="3"/>
  <c r="H293" i="3"/>
  <c r="L293" i="3"/>
  <c r="D270" i="3"/>
  <c r="L270" i="3"/>
  <c r="N270" i="3"/>
  <c r="J293" i="3"/>
  <c r="E316" i="3"/>
  <c r="I316" i="3"/>
  <c r="M316" i="3"/>
  <c r="D339" i="3"/>
  <c r="F339" i="3"/>
  <c r="H339" i="3"/>
  <c r="J339" i="3"/>
  <c r="L339" i="3"/>
  <c r="N339" i="3"/>
  <c r="E293" i="3"/>
  <c r="I293" i="3"/>
  <c r="M293" i="3"/>
  <c r="F316" i="3"/>
  <c r="J316" i="3"/>
  <c r="N316" i="3"/>
  <c r="C339" i="3"/>
  <c r="E339" i="3"/>
  <c r="G339" i="3"/>
  <c r="I339" i="3"/>
  <c r="M339" i="3"/>
  <c r="F362" i="3"/>
  <c r="J362" i="3"/>
  <c r="N362" i="3"/>
  <c r="C385" i="3"/>
  <c r="E385" i="3"/>
  <c r="E362" i="3"/>
  <c r="I362" i="3"/>
  <c r="M362" i="3"/>
  <c r="F385" i="3"/>
  <c r="J385" i="3"/>
  <c r="N385" i="3"/>
  <c r="C408" i="3"/>
  <c r="E408" i="3"/>
  <c r="G408" i="3"/>
  <c r="I408" i="3"/>
  <c r="K408" i="3"/>
  <c r="G385" i="3"/>
  <c r="K385" i="3"/>
  <c r="M408" i="3"/>
  <c r="F270" i="3"/>
  <c r="F293" i="3"/>
  <c r="N293" i="3"/>
  <c r="C316" i="3"/>
  <c r="G316" i="3"/>
  <c r="K316" i="3"/>
  <c r="C293" i="3"/>
  <c r="G293" i="3"/>
  <c r="K293" i="3"/>
  <c r="D316" i="3"/>
  <c r="H316" i="3"/>
  <c r="L316" i="3"/>
  <c r="K339" i="3"/>
  <c r="D362" i="3"/>
  <c r="H362" i="3"/>
  <c r="L362" i="3"/>
  <c r="C362" i="3"/>
  <c r="G362" i="3"/>
  <c r="K362" i="3"/>
  <c r="D385" i="3"/>
  <c r="H385" i="3"/>
  <c r="L385" i="3"/>
  <c r="I385" i="3"/>
  <c r="M385" i="3"/>
  <c r="D408" i="3"/>
  <c r="F408" i="3"/>
  <c r="H408" i="3"/>
  <c r="J408" i="3"/>
  <c r="L408" i="3"/>
  <c r="N408" i="3"/>
  <c r="N406" i="3"/>
  <c r="J406" i="3"/>
  <c r="F406" i="3"/>
  <c r="M383" i="3"/>
  <c r="L383" i="3"/>
  <c r="D383" i="3"/>
  <c r="G360" i="3"/>
  <c r="L360" i="3"/>
  <c r="D360" i="3"/>
  <c r="L314" i="3"/>
  <c r="D314" i="3"/>
  <c r="G291" i="3"/>
  <c r="K314" i="3"/>
  <c r="C314" i="3"/>
  <c r="F291" i="3"/>
  <c r="M406" i="3"/>
  <c r="G383" i="3"/>
  <c r="I406" i="3"/>
  <c r="E406" i="3"/>
  <c r="N383" i="3"/>
  <c r="F383" i="3"/>
  <c r="I360" i="3"/>
  <c r="E383" i="3"/>
  <c r="N360" i="3"/>
  <c r="F360" i="3"/>
  <c r="I337" i="3"/>
  <c r="E337" i="3"/>
  <c r="N314" i="3"/>
  <c r="F314" i="3"/>
  <c r="I291" i="3"/>
  <c r="N337" i="3"/>
  <c r="J337" i="3"/>
  <c r="F337" i="3"/>
  <c r="M314" i="3"/>
  <c r="E314" i="3"/>
  <c r="F268" i="3"/>
  <c r="D268" i="3"/>
  <c r="L291" i="3"/>
  <c r="D291" i="3"/>
  <c r="M268" i="3"/>
  <c r="I268" i="3"/>
  <c r="E268" i="3"/>
  <c r="H268" i="3"/>
  <c r="K249" i="3"/>
  <c r="J272" i="3"/>
  <c r="L272" i="3"/>
  <c r="N272" i="3"/>
  <c r="H272" i="3"/>
  <c r="C272" i="3"/>
  <c r="E272" i="3"/>
  <c r="G272" i="3"/>
  <c r="I272" i="3"/>
  <c r="K272" i="3"/>
  <c r="M272" i="3"/>
  <c r="D272" i="3"/>
  <c r="F272" i="3"/>
  <c r="F295" i="3"/>
  <c r="J295" i="3"/>
  <c r="N295" i="3"/>
  <c r="E318" i="3"/>
  <c r="I318" i="3"/>
  <c r="M318" i="3"/>
  <c r="D341" i="3"/>
  <c r="F341" i="3"/>
  <c r="H341" i="3"/>
  <c r="J341" i="3"/>
  <c r="L341" i="3"/>
  <c r="N341" i="3"/>
  <c r="E295" i="3"/>
  <c r="I295" i="3"/>
  <c r="M295" i="3"/>
  <c r="F318" i="3"/>
  <c r="J318" i="3"/>
  <c r="N318" i="3"/>
  <c r="C341" i="3"/>
  <c r="E341" i="3"/>
  <c r="G341" i="3"/>
  <c r="I341" i="3"/>
  <c r="M341" i="3"/>
  <c r="F364" i="3"/>
  <c r="N364" i="3"/>
  <c r="C387" i="3"/>
  <c r="E387" i="3"/>
  <c r="C364" i="3"/>
  <c r="G364" i="3"/>
  <c r="K364" i="3"/>
  <c r="D364" i="3"/>
  <c r="L364" i="3"/>
  <c r="F387" i="3"/>
  <c r="J387" i="3"/>
  <c r="N387" i="3"/>
  <c r="C410" i="3"/>
  <c r="E410" i="3"/>
  <c r="G410" i="3"/>
  <c r="I410" i="3"/>
  <c r="K410" i="3"/>
  <c r="G387" i="3"/>
  <c r="K387" i="3"/>
  <c r="M410" i="3"/>
  <c r="D295" i="3"/>
  <c r="H295" i="3"/>
  <c r="L295" i="3"/>
  <c r="C318" i="3"/>
  <c r="G318" i="3"/>
  <c r="K318" i="3"/>
  <c r="C295" i="3"/>
  <c r="G295" i="3"/>
  <c r="K295" i="3"/>
  <c r="D318" i="3"/>
  <c r="H318" i="3"/>
  <c r="L318" i="3"/>
  <c r="K341" i="3"/>
  <c r="J364" i="3"/>
  <c r="E364" i="3"/>
  <c r="I364" i="3"/>
  <c r="M364" i="3"/>
  <c r="H364" i="3"/>
  <c r="D387" i="3"/>
  <c r="H387" i="3"/>
  <c r="L387" i="3"/>
  <c r="I387" i="3"/>
  <c r="M387" i="3"/>
  <c r="D410" i="3"/>
  <c r="F410" i="3"/>
  <c r="H410" i="3"/>
  <c r="J410" i="3"/>
  <c r="L410" i="3"/>
  <c r="N410" i="3"/>
  <c r="K251" i="3"/>
  <c r="F274" i="3"/>
  <c r="J274" i="3"/>
  <c r="L274" i="3"/>
  <c r="N274" i="3"/>
  <c r="J251" i="3"/>
  <c r="C274" i="3"/>
  <c r="E274" i="3"/>
  <c r="G274" i="3"/>
  <c r="I274" i="3"/>
  <c r="K274" i="3"/>
  <c r="M274" i="3"/>
  <c r="D274" i="3"/>
  <c r="H274" i="3"/>
  <c r="F297" i="3"/>
  <c r="J297" i="3"/>
  <c r="N297" i="3"/>
  <c r="E320" i="3"/>
  <c r="I320" i="3"/>
  <c r="M320" i="3"/>
  <c r="D343" i="3"/>
  <c r="F343" i="3"/>
  <c r="H343" i="3"/>
  <c r="J343" i="3"/>
  <c r="L343" i="3"/>
  <c r="N343" i="3"/>
  <c r="E297" i="3"/>
  <c r="I297" i="3"/>
  <c r="M297" i="3"/>
  <c r="F320" i="3"/>
  <c r="J320" i="3"/>
  <c r="N320" i="3"/>
  <c r="C343" i="3"/>
  <c r="E343" i="3"/>
  <c r="G343" i="3"/>
  <c r="I343" i="3"/>
  <c r="M343" i="3"/>
  <c r="F366" i="3"/>
  <c r="N366" i="3"/>
  <c r="C389" i="3"/>
  <c r="E389" i="3"/>
  <c r="C366" i="3"/>
  <c r="G366" i="3"/>
  <c r="K366" i="3"/>
  <c r="D366" i="3"/>
  <c r="L366" i="3"/>
  <c r="F389" i="3"/>
  <c r="J389" i="3"/>
  <c r="N389" i="3"/>
  <c r="C412" i="3"/>
  <c r="E412" i="3"/>
  <c r="G412" i="3"/>
  <c r="I412" i="3"/>
  <c r="K412" i="3"/>
  <c r="G389" i="3"/>
  <c r="K389" i="3"/>
  <c r="M412" i="3"/>
  <c r="D297" i="3"/>
  <c r="H297" i="3"/>
  <c r="L297" i="3"/>
  <c r="C320" i="3"/>
  <c r="G320" i="3"/>
  <c r="K320" i="3"/>
  <c r="C297" i="3"/>
  <c r="G297" i="3"/>
  <c r="K297" i="3"/>
  <c r="D320" i="3"/>
  <c r="H320" i="3"/>
  <c r="L320" i="3"/>
  <c r="K343" i="3"/>
  <c r="J366" i="3"/>
  <c r="E366" i="3"/>
  <c r="I366" i="3"/>
  <c r="M366" i="3"/>
  <c r="H366" i="3"/>
  <c r="D389" i="3"/>
  <c r="H389" i="3"/>
  <c r="L389" i="3"/>
  <c r="I389" i="3"/>
  <c r="M389" i="3"/>
  <c r="D412" i="3"/>
  <c r="F412" i="3"/>
  <c r="H412" i="3"/>
  <c r="J412" i="3"/>
  <c r="L412" i="3"/>
  <c r="N412" i="3"/>
  <c r="L406" i="3"/>
  <c r="H406" i="3"/>
  <c r="D406" i="3"/>
  <c r="I383" i="3"/>
  <c r="H383" i="3"/>
  <c r="K360" i="3"/>
  <c r="C360" i="3"/>
  <c r="H360" i="3"/>
  <c r="K337" i="3"/>
  <c r="H314" i="3"/>
  <c r="K291" i="3"/>
  <c r="C291" i="3"/>
  <c r="G314" i="3"/>
  <c r="N291" i="3"/>
  <c r="N268" i="3"/>
  <c r="K383" i="3"/>
  <c r="K406" i="3"/>
  <c r="G406" i="3"/>
  <c r="C406" i="3"/>
  <c r="J383" i="3"/>
  <c r="M360" i="3"/>
  <c r="E360" i="3"/>
  <c r="C383" i="3"/>
  <c r="J360" i="3"/>
  <c r="M337" i="3"/>
  <c r="G337" i="3"/>
  <c r="C337" i="3"/>
  <c r="J314" i="3"/>
  <c r="M291" i="3"/>
  <c r="E291" i="3"/>
  <c r="L337" i="3"/>
  <c r="H337" i="3"/>
  <c r="D337" i="3"/>
  <c r="I314" i="3"/>
  <c r="J291" i="3"/>
  <c r="L268" i="3"/>
  <c r="H291" i="3"/>
  <c r="J268" i="3"/>
  <c r="K268" i="3"/>
  <c r="G268" i="3"/>
  <c r="C268" i="3"/>
  <c r="D210" i="4"/>
  <c r="D6" i="4"/>
  <c r="H86" i="8"/>
  <c r="H18" i="8"/>
  <c r="H159" i="8"/>
  <c r="H78" i="8"/>
  <c r="I44" i="7"/>
  <c r="H195" i="8"/>
  <c r="H213" i="8"/>
  <c r="H139" i="8"/>
  <c r="H82" i="8"/>
  <c r="H72" i="8"/>
  <c r="H80" i="8"/>
  <c r="C66" i="7"/>
  <c r="H191" i="8"/>
  <c r="H209" i="8"/>
  <c r="C71" i="7"/>
  <c r="O4" i="7"/>
  <c r="H231" i="8"/>
  <c r="H193" i="8"/>
  <c r="H197" i="8"/>
  <c r="H211" i="8"/>
  <c r="C81" i="7"/>
  <c r="C79" i="7"/>
  <c r="H144" i="8"/>
  <c r="H137" i="8"/>
  <c r="H76" i="8"/>
  <c r="H10" i="8"/>
  <c r="H39" i="8"/>
  <c r="C48" i="7"/>
  <c r="H79" i="8"/>
  <c r="H55" i="8"/>
  <c r="C78" i="7"/>
  <c r="C52" i="7"/>
  <c r="H152" i="8"/>
  <c r="H120" i="8"/>
  <c r="H154" i="8"/>
  <c r="H65" i="8"/>
  <c r="H116" i="8"/>
  <c r="H93" i="8"/>
  <c r="C75" i="7"/>
  <c r="C56" i="7"/>
  <c r="H25" i="8"/>
  <c r="H49" i="8"/>
  <c r="C24" i="7"/>
  <c r="C9" i="7"/>
  <c r="H148" i="8"/>
  <c r="H140" i="8"/>
  <c r="H162" i="8"/>
  <c r="H142" i="8"/>
  <c r="H108" i="8"/>
  <c r="H53" i="8"/>
  <c r="H112" i="8"/>
  <c r="H57" i="8"/>
  <c r="H135" i="8"/>
  <c r="I67" i="7"/>
  <c r="I49" i="7"/>
  <c r="I84" i="7"/>
  <c r="H107" i="8"/>
  <c r="C68" i="7"/>
  <c r="H67" i="8"/>
  <c r="H150" i="8"/>
  <c r="H101" i="8"/>
  <c r="H448" i="8"/>
  <c r="H364" i="8"/>
  <c r="H366" i="8"/>
  <c r="H368" i="8"/>
  <c r="H369" i="8"/>
  <c r="H370" i="8"/>
  <c r="H371" i="8"/>
  <c r="H374" i="8"/>
  <c r="H375" i="8"/>
  <c r="H382" i="8"/>
  <c r="H384" i="8"/>
  <c r="H386" i="8"/>
  <c r="H389" i="8"/>
  <c r="H391" i="8"/>
  <c r="H393" i="8"/>
  <c r="H395" i="8"/>
  <c r="H397" i="8"/>
  <c r="H399" i="8"/>
  <c r="H401" i="8"/>
  <c r="H403" i="8"/>
  <c r="H405" i="8"/>
  <c r="H407" i="8"/>
  <c r="H409" i="8"/>
  <c r="H411" i="8"/>
  <c r="H413" i="8"/>
  <c r="H415" i="8"/>
  <c r="H417" i="8"/>
  <c r="H419" i="8"/>
  <c r="H421" i="8"/>
  <c r="H423" i="8"/>
  <c r="H425" i="8"/>
  <c r="H427" i="8"/>
  <c r="H429" i="8"/>
  <c r="H431" i="8"/>
  <c r="H433" i="8"/>
  <c r="H435" i="8"/>
  <c r="H437" i="8"/>
  <c r="H439" i="8"/>
  <c r="H441" i="8"/>
  <c r="H443" i="8"/>
  <c r="H445" i="8"/>
  <c r="H447" i="8"/>
  <c r="H450" i="8"/>
  <c r="H452" i="8"/>
  <c r="H454" i="8"/>
  <c r="H456" i="8"/>
  <c r="H458" i="8"/>
  <c r="H459" i="8"/>
  <c r="H461" i="8"/>
  <c r="H463" i="8"/>
  <c r="H465" i="8"/>
  <c r="H467" i="8"/>
  <c r="H469" i="8"/>
  <c r="H385" i="8"/>
  <c r="H388" i="8"/>
  <c r="H363" i="8"/>
  <c r="H365" i="8"/>
  <c r="H367" i="8"/>
  <c r="H372" i="8"/>
  <c r="H373" i="8"/>
  <c r="H376" i="8"/>
  <c r="H377" i="8"/>
  <c r="H378" i="8"/>
  <c r="H379" i="8"/>
  <c r="H380" i="8"/>
  <c r="H381" i="8"/>
  <c r="H383" i="8"/>
  <c r="H387" i="8"/>
  <c r="H390" i="8"/>
  <c r="H392" i="8"/>
  <c r="H394" i="8"/>
  <c r="H396" i="8"/>
  <c r="H398" i="8"/>
  <c r="H400" i="8"/>
  <c r="H402" i="8"/>
  <c r="H404" i="8"/>
  <c r="H406" i="8"/>
  <c r="H408" i="8"/>
  <c r="H410" i="8"/>
  <c r="H412" i="8"/>
  <c r="H414" i="8"/>
  <c r="H416" i="8"/>
  <c r="H418" i="8"/>
  <c r="H420" i="8"/>
  <c r="H422" i="8"/>
  <c r="H424" i="8"/>
  <c r="H426" i="8"/>
  <c r="H428" i="8"/>
  <c r="H430" i="8"/>
  <c r="H432" i="8"/>
  <c r="H434" i="8"/>
  <c r="H436" i="8"/>
  <c r="H438" i="8"/>
  <c r="H440" i="8"/>
  <c r="H442" i="8"/>
  <c r="H444" i="8"/>
  <c r="H446" i="8"/>
  <c r="H449" i="8"/>
  <c r="H451" i="8"/>
  <c r="H453" i="8"/>
  <c r="H455" i="8"/>
  <c r="H457" i="8"/>
  <c r="H460" i="8"/>
  <c r="H462" i="8"/>
  <c r="H464" i="8"/>
  <c r="H466" i="8"/>
  <c r="H468" i="8"/>
  <c r="H298" i="8"/>
  <c r="H290" i="8"/>
  <c r="H279" i="8"/>
  <c r="C59" i="7"/>
  <c r="I53" i="7"/>
  <c r="H100" i="8"/>
  <c r="H136" i="8"/>
  <c r="H109" i="8"/>
  <c r="H117" i="8"/>
  <c r="I55" i="7"/>
  <c r="I76" i="7"/>
  <c r="C44" i="7"/>
  <c r="H265" i="8"/>
  <c r="H259" i="8"/>
  <c r="H221" i="8"/>
  <c r="H164" i="8"/>
  <c r="H95" i="8"/>
  <c r="H242" i="8"/>
  <c r="H285" i="8"/>
  <c r="H287" i="8"/>
  <c r="H289" i="8"/>
  <c r="H291" i="8"/>
  <c r="H293" i="8"/>
  <c r="H295" i="8"/>
  <c r="H299" i="8"/>
  <c r="H301" i="8"/>
  <c r="H281" i="8"/>
  <c r="H241" i="8"/>
  <c r="H73" i="8"/>
  <c r="H208" i="8"/>
  <c r="H254" i="8"/>
  <c r="H253" i="8"/>
  <c r="H202" i="8"/>
  <c r="C85" i="7"/>
  <c r="H262" i="8"/>
  <c r="H87" i="8"/>
  <c r="H210" i="8"/>
  <c r="C62" i="7"/>
  <c r="C46" i="7"/>
  <c r="H31" i="8"/>
  <c r="H263" i="8"/>
  <c r="H239" i="8"/>
  <c r="H194" i="8"/>
  <c r="H240" i="8"/>
  <c r="H247" i="8"/>
  <c r="H170" i="8"/>
  <c r="H216" i="8"/>
  <c r="H199" i="8"/>
  <c r="H176" i="8"/>
  <c r="H187" i="8"/>
  <c r="H179" i="8"/>
  <c r="H171" i="8"/>
  <c r="H96" i="8"/>
  <c r="C83" i="7"/>
  <c r="H302" i="8"/>
  <c r="H294" i="8"/>
  <c r="H286" i="8"/>
  <c r="H226" i="8"/>
  <c r="H268" i="8"/>
  <c r="H257" i="8"/>
  <c r="H317" i="8"/>
  <c r="H309" i="8"/>
  <c r="H143" i="8"/>
  <c r="C73" i="7"/>
  <c r="H128" i="8"/>
  <c r="H204" i="8"/>
  <c r="H218" i="8"/>
  <c r="H244" i="8"/>
  <c r="H215" i="8"/>
  <c r="H223" i="8"/>
  <c r="H235" i="8"/>
  <c r="C55" i="7"/>
  <c r="C63" i="7"/>
  <c r="I58" i="7"/>
  <c r="I12" i="7"/>
  <c r="I8" i="7"/>
  <c r="C84" i="7"/>
  <c r="I74" i="7"/>
  <c r="I80" i="7"/>
  <c r="I83" i="7"/>
  <c r="C67" i="7"/>
  <c r="C82" i="7"/>
  <c r="H41" i="8"/>
  <c r="I86" i="7"/>
  <c r="I79" i="7"/>
  <c r="H250" i="8"/>
  <c r="H266" i="8"/>
  <c r="H282" i="8"/>
  <c r="H284" i="8"/>
  <c r="H273" i="8"/>
  <c r="H261" i="8"/>
  <c r="H260" i="8"/>
  <c r="H243" i="8"/>
  <c r="H90" i="8"/>
  <c r="C60" i="7"/>
  <c r="H37" i="8"/>
  <c r="H33" i="8"/>
  <c r="H190" i="8"/>
  <c r="H258" i="8"/>
  <c r="H283" i="8"/>
  <c r="H277" i="8"/>
  <c r="H300" i="8"/>
  <c r="H296" i="8"/>
  <c r="H292" i="8"/>
  <c r="H288" i="8"/>
  <c r="H248" i="8"/>
  <c r="H77" i="8"/>
  <c r="H105" i="8"/>
  <c r="H125" i="8"/>
  <c r="H97" i="8"/>
  <c r="H270" i="8"/>
  <c r="H236" i="8"/>
  <c r="H245" i="8"/>
  <c r="H217" i="8"/>
  <c r="H104" i="8"/>
  <c r="H192" i="8"/>
  <c r="H147" i="8"/>
  <c r="H225" i="8"/>
  <c r="H229" i="8"/>
  <c r="H233" i="8"/>
  <c r="H237" i="8"/>
  <c r="C70" i="7"/>
  <c r="H249" i="8"/>
  <c r="H255" i="8"/>
  <c r="H224" i="8"/>
  <c r="H174" i="8"/>
  <c r="H184" i="8"/>
  <c r="H168" i="8"/>
  <c r="H183" i="8"/>
  <c r="H175" i="8"/>
  <c r="H167" i="8"/>
  <c r="H222" i="8"/>
  <c r="H256" i="8"/>
  <c r="H182" i="8"/>
  <c r="H313" i="8"/>
  <c r="H305" i="8"/>
  <c r="H232" i="8"/>
  <c r="H201" i="8"/>
  <c r="H186" i="8"/>
  <c r="I85" i="7"/>
  <c r="C86" i="7"/>
  <c r="H63" i="8"/>
  <c r="I73" i="7"/>
  <c r="H45" i="8"/>
  <c r="C76" i="7"/>
  <c r="H203" i="8"/>
  <c r="I82" i="7"/>
  <c r="H122" i="8"/>
  <c r="I10" i="7"/>
  <c r="I56" i="7"/>
  <c r="I42" i="7"/>
  <c r="I20" i="7"/>
  <c r="I6" i="7"/>
  <c r="H118" i="8"/>
  <c r="I24" i="7"/>
  <c r="I16" i="7"/>
  <c r="C32" i="7"/>
  <c r="H127" i="8"/>
  <c r="H61" i="8"/>
  <c r="I14" i="7"/>
  <c r="H196" i="8"/>
  <c r="I81" i="7"/>
  <c r="H272" i="8"/>
  <c r="H297" i="8"/>
  <c r="I4" i="7"/>
  <c r="I2" i="7"/>
  <c r="I37" i="7"/>
  <c r="H206" i="8"/>
  <c r="H219" i="8"/>
  <c r="H274" i="8"/>
  <c r="H276" i="8"/>
  <c r="H278" i="8"/>
  <c r="H280" i="8"/>
  <c r="I61" i="7"/>
  <c r="H214" i="8"/>
  <c r="H198" i="8"/>
  <c r="C40" i="7"/>
  <c r="H83" i="8"/>
  <c r="H68" i="8"/>
  <c r="H207" i="8"/>
  <c r="I41" i="7"/>
  <c r="H212" i="8"/>
  <c r="I71" i="7"/>
  <c r="H134" i="8"/>
  <c r="H138" i="8"/>
  <c r="H155" i="8"/>
  <c r="I69" i="7"/>
  <c r="I66" i="7"/>
  <c r="I64" i="7"/>
  <c r="I78" i="7"/>
  <c r="I22" i="7"/>
  <c r="I32" i="7"/>
  <c r="C80" i="7"/>
  <c r="I45" i="7"/>
  <c r="I75" i="7"/>
  <c r="I40" i="7"/>
  <c r="I34" i="7"/>
  <c r="I77" i="7"/>
  <c r="I68" i="7"/>
  <c r="I62" i="7"/>
  <c r="H149" i="8"/>
  <c r="I70" i="7"/>
  <c r="I33" i="7"/>
  <c r="C69" i="7"/>
  <c r="I50" i="7"/>
  <c r="I18" i="7"/>
  <c r="I72" i="7"/>
  <c r="C61" i="7"/>
  <c r="I35" i="7"/>
  <c r="I54" i="7"/>
  <c r="I48" i="7"/>
  <c r="H126" i="8"/>
  <c r="I59" i="7"/>
  <c r="H132" i="8"/>
  <c r="I65" i="7"/>
  <c r="C65" i="7"/>
  <c r="H130" i="8"/>
  <c r="I63" i="7"/>
  <c r="I46" i="7"/>
  <c r="H124" i="8"/>
  <c r="I57" i="7"/>
  <c r="H89" i="8"/>
  <c r="I28" i="7"/>
  <c r="H121" i="8"/>
  <c r="I60" i="7"/>
  <c r="H156" i="8"/>
  <c r="H141" i="8"/>
  <c r="H145" i="8"/>
  <c r="H153" i="8"/>
  <c r="H163" i="8"/>
  <c r="H165" i="8"/>
  <c r="I27" i="7"/>
  <c r="C57" i="7"/>
  <c r="H92" i="8"/>
  <c r="I31" i="7"/>
  <c r="H113" i="8"/>
  <c r="I52" i="7"/>
  <c r="H160" i="8"/>
  <c r="H123" i="8"/>
  <c r="H119" i="8"/>
  <c r="H115" i="8"/>
  <c r="O2" i="7"/>
  <c r="H111" i="8"/>
  <c r="H91" i="8"/>
  <c r="I36" i="7"/>
  <c r="H85" i="8"/>
  <c r="I30" i="7"/>
  <c r="H94" i="8"/>
  <c r="I39" i="7"/>
  <c r="I26" i="7"/>
  <c r="I51" i="7"/>
  <c r="H106" i="8"/>
  <c r="H102" i="8"/>
  <c r="I47" i="7"/>
  <c r="I43" i="7"/>
  <c r="H98" i="8"/>
  <c r="H81" i="8"/>
  <c r="I38" i="7"/>
  <c r="I25" i="7"/>
  <c r="O3" i="7"/>
  <c r="I29" i="7"/>
  <c r="H70" i="8"/>
  <c r="O1" i="7"/>
  <c r="O5" i="7"/>
  <c r="D9" i="4"/>
  <c r="D7" i="4"/>
  <c r="D5" i="4"/>
  <c r="D3" i="4"/>
  <c r="D4" i="4"/>
  <c r="D8" i="4"/>
  <c r="D21" i="4"/>
  <c r="D17" i="4"/>
  <c r="D15" i="4"/>
  <c r="D13" i="4"/>
  <c r="D11" i="4"/>
  <c r="D12" i="4"/>
  <c r="D20" i="4"/>
  <c r="D24" i="4"/>
  <c r="D30" i="4"/>
  <c r="D32" i="4"/>
  <c r="D38" i="4"/>
  <c r="D40" i="4"/>
  <c r="C53" i="7"/>
  <c r="D23" i="4"/>
  <c r="D19" i="4"/>
  <c r="D16" i="4"/>
  <c r="D26" i="4"/>
  <c r="D28" i="4"/>
  <c r="D34" i="4"/>
  <c r="D36" i="4"/>
  <c r="D42" i="4"/>
  <c r="C51" i="7"/>
  <c r="D50" i="4"/>
  <c r="C49" i="7"/>
  <c r="C43" i="7"/>
  <c r="D44" i="4"/>
  <c r="C45" i="7"/>
  <c r="D46" i="4"/>
  <c r="C47" i="7"/>
  <c r="D48" i="4"/>
  <c r="I87" i="7"/>
  <c r="C87" i="7"/>
  <c r="F319" i="8"/>
  <c r="G319" i="8"/>
  <c r="C3" i="7"/>
  <c r="H4" i="8"/>
  <c r="C7" i="7"/>
  <c r="H8" i="8"/>
  <c r="C15" i="7"/>
  <c r="H16" i="8"/>
  <c r="C25" i="7"/>
  <c r="H26" i="8"/>
  <c r="C27" i="7"/>
  <c r="H28" i="8"/>
  <c r="C33" i="7"/>
  <c r="H34" i="8"/>
  <c r="C35" i="7"/>
  <c r="H36" i="8"/>
  <c r="C41" i="7"/>
  <c r="H42" i="8"/>
  <c r="H44" i="8"/>
  <c r="I1" i="7"/>
  <c r="I7" i="7"/>
  <c r="H50" i="8"/>
  <c r="I9" i="7"/>
  <c r="H52" i="8"/>
  <c r="I15" i="7"/>
  <c r="H58" i="8"/>
  <c r="I17" i="7"/>
  <c r="H60" i="8"/>
  <c r="I23" i="7"/>
  <c r="H66" i="8"/>
  <c r="A321" i="8"/>
  <c r="D319" i="8"/>
  <c r="A319" i="4"/>
  <c r="H319" i="4" s="1"/>
  <c r="C11" i="7"/>
  <c r="H12" i="8"/>
  <c r="C19" i="7"/>
  <c r="H20" i="8"/>
  <c r="C23" i="7"/>
  <c r="H24" i="8"/>
  <c r="C29" i="7"/>
  <c r="H30" i="8"/>
  <c r="C31" i="7"/>
  <c r="H32" i="8"/>
  <c r="C37" i="7"/>
  <c r="H38" i="8"/>
  <c r="C39" i="7"/>
  <c r="H40" i="8"/>
  <c r="I3" i="7"/>
  <c r="H46" i="8"/>
  <c r="I5" i="7"/>
  <c r="H48" i="8"/>
  <c r="I11" i="7"/>
  <c r="H54" i="8"/>
  <c r="I13" i="7"/>
  <c r="H56" i="8"/>
  <c r="I19" i="7"/>
  <c r="H62" i="8"/>
  <c r="I21" i="7"/>
  <c r="H64" i="8"/>
  <c r="C8" i="7"/>
  <c r="C22" i="7"/>
  <c r="C20" i="7"/>
  <c r="C18" i="7"/>
  <c r="C16" i="7"/>
  <c r="C14" i="7"/>
  <c r="C12" i="7"/>
  <c r="C10" i="7"/>
  <c r="C6" i="7"/>
  <c r="C4" i="7"/>
  <c r="C2" i="7"/>
  <c r="H23" i="8"/>
  <c r="H21" i="8"/>
  <c r="H19" i="8"/>
  <c r="H17" i="8"/>
  <c r="H15" i="8"/>
  <c r="H13" i="8"/>
  <c r="H11" i="8"/>
  <c r="H7" i="8"/>
  <c r="H5" i="8"/>
  <c r="H3" i="8"/>
  <c r="H9" i="8"/>
  <c r="O6" i="7" l="1"/>
  <c r="AA54" i="7"/>
  <c r="C257" i="3"/>
  <c r="K257" i="3"/>
  <c r="H326" i="3"/>
  <c r="E280" i="3"/>
  <c r="J349" i="3"/>
  <c r="J372" i="3"/>
  <c r="G395" i="3"/>
  <c r="N280" i="3"/>
  <c r="H303" i="3"/>
  <c r="K349" i="3"/>
  <c r="H395" i="3"/>
  <c r="G257" i="3"/>
  <c r="J257" i="3"/>
  <c r="L257" i="3"/>
  <c r="J280" i="3"/>
  <c r="D326" i="3"/>
  <c r="L326" i="3"/>
  <c r="M280" i="3"/>
  <c r="C326" i="3"/>
  <c r="M326" i="3"/>
  <c r="C372" i="3"/>
  <c r="M349" i="3"/>
  <c r="C395" i="3"/>
  <c r="K395" i="3"/>
  <c r="N257" i="3"/>
  <c r="G303" i="3"/>
  <c r="K280" i="3"/>
  <c r="K326" i="3"/>
  <c r="C349" i="3"/>
  <c r="H372" i="3"/>
  <c r="D395" i="3"/>
  <c r="L395" i="3"/>
  <c r="L401" i="3"/>
  <c r="H401" i="3"/>
  <c r="D401" i="3"/>
  <c r="I378" i="3"/>
  <c r="H378" i="3"/>
  <c r="H355" i="3"/>
  <c r="I355" i="3"/>
  <c r="J355" i="3"/>
  <c r="L309" i="3"/>
  <c r="D309" i="3"/>
  <c r="G286" i="3"/>
  <c r="K309" i="3"/>
  <c r="C309" i="3"/>
  <c r="H286" i="3"/>
  <c r="M401" i="3"/>
  <c r="G378" i="3"/>
  <c r="I401" i="3"/>
  <c r="E401" i="3"/>
  <c r="N378" i="3"/>
  <c r="F378" i="3"/>
  <c r="D355" i="3"/>
  <c r="G355" i="3"/>
  <c r="E378" i="3"/>
  <c r="N355" i="3"/>
  <c r="M332" i="3"/>
  <c r="G332" i="3"/>
  <c r="C332" i="3"/>
  <c r="J309" i="3"/>
  <c r="M286" i="3"/>
  <c r="E286" i="3"/>
  <c r="L332" i="3"/>
  <c r="H332" i="3"/>
  <c r="D332" i="3"/>
  <c r="I309" i="3"/>
  <c r="N286" i="3"/>
  <c r="F286" i="3"/>
  <c r="D263" i="3"/>
  <c r="K263" i="3"/>
  <c r="G263" i="3"/>
  <c r="C263" i="3"/>
  <c r="J240" i="3"/>
  <c r="L263" i="3"/>
  <c r="F263" i="3"/>
  <c r="L399" i="3"/>
  <c r="H399" i="3"/>
  <c r="D399" i="3"/>
  <c r="I376" i="3"/>
  <c r="H376" i="3"/>
  <c r="H353" i="3"/>
  <c r="I353" i="3"/>
  <c r="J353" i="3"/>
  <c r="L307" i="3"/>
  <c r="D307" i="3"/>
  <c r="G284" i="3"/>
  <c r="K307" i="3"/>
  <c r="C307" i="3"/>
  <c r="H284" i="3"/>
  <c r="M399" i="3"/>
  <c r="G376" i="3"/>
  <c r="I399" i="3"/>
  <c r="E399" i="3"/>
  <c r="N376" i="3"/>
  <c r="F376" i="3"/>
  <c r="D353" i="3"/>
  <c r="G353" i="3"/>
  <c r="E376" i="3"/>
  <c r="N353" i="3"/>
  <c r="M330" i="3"/>
  <c r="G330" i="3"/>
  <c r="C330" i="3"/>
  <c r="J307" i="3"/>
  <c r="M284" i="3"/>
  <c r="E284" i="3"/>
  <c r="L330" i="3"/>
  <c r="H330" i="3"/>
  <c r="D330" i="3"/>
  <c r="I307" i="3"/>
  <c r="N284" i="3"/>
  <c r="F284" i="3"/>
  <c r="D261" i="3"/>
  <c r="M261" i="3"/>
  <c r="I261" i="3"/>
  <c r="E261" i="3"/>
  <c r="H261" i="3"/>
  <c r="L261" i="3"/>
  <c r="K238" i="3"/>
  <c r="I257" i="3"/>
  <c r="D280" i="3"/>
  <c r="E303" i="3"/>
  <c r="F326" i="3"/>
  <c r="N326" i="3"/>
  <c r="F303" i="3"/>
  <c r="E326" i="3"/>
  <c r="F349" i="3"/>
  <c r="E372" i="3"/>
  <c r="F372" i="3"/>
  <c r="E395" i="3"/>
  <c r="G372" i="3"/>
  <c r="F280" i="3"/>
  <c r="K303" i="3"/>
  <c r="D303" i="3"/>
  <c r="D349" i="3"/>
  <c r="G349" i="3"/>
  <c r="L372" i="3"/>
  <c r="F395" i="3"/>
  <c r="N395" i="3"/>
  <c r="L397" i="3"/>
  <c r="H397" i="3"/>
  <c r="D397" i="3"/>
  <c r="I374" i="3"/>
  <c r="H374" i="3"/>
  <c r="K351" i="3"/>
  <c r="C351" i="3"/>
  <c r="H351" i="3"/>
  <c r="K328" i="3"/>
  <c r="H305" i="3"/>
  <c r="K282" i="3"/>
  <c r="C282" i="3"/>
  <c r="G305" i="3"/>
  <c r="N282" i="3"/>
  <c r="F259" i="3"/>
  <c r="K374" i="3"/>
  <c r="K397" i="3"/>
  <c r="G397" i="3"/>
  <c r="C397" i="3"/>
  <c r="J374" i="3"/>
  <c r="M351" i="3"/>
  <c r="E351" i="3"/>
  <c r="C374" i="3"/>
  <c r="J351" i="3"/>
  <c r="M328" i="3"/>
  <c r="G328" i="3"/>
  <c r="C328" i="3"/>
  <c r="J305" i="3"/>
  <c r="M282" i="3"/>
  <c r="E282" i="3"/>
  <c r="L328" i="3"/>
  <c r="H328" i="3"/>
  <c r="D328" i="3"/>
  <c r="I305" i="3"/>
  <c r="J282" i="3"/>
  <c r="L259" i="3"/>
  <c r="H282" i="3"/>
  <c r="J259" i="3"/>
  <c r="K259" i="3"/>
  <c r="G259" i="3"/>
  <c r="C259" i="3"/>
  <c r="H280" i="3"/>
  <c r="I303" i="3"/>
  <c r="J303" i="3"/>
  <c r="G326" i="3"/>
  <c r="E349" i="3"/>
  <c r="K372" i="3"/>
  <c r="C280" i="3"/>
  <c r="H349" i="3"/>
  <c r="I372" i="3"/>
  <c r="N401" i="3"/>
  <c r="J401" i="3"/>
  <c r="F401" i="3"/>
  <c r="M378" i="3"/>
  <c r="L378" i="3"/>
  <c r="D378" i="3"/>
  <c r="M355" i="3"/>
  <c r="E355" i="3"/>
  <c r="K332" i="3"/>
  <c r="H309" i="3"/>
  <c r="K286" i="3"/>
  <c r="C286" i="3"/>
  <c r="G309" i="3"/>
  <c r="L286" i="3"/>
  <c r="D286" i="3"/>
  <c r="K378" i="3"/>
  <c r="K401" i="3"/>
  <c r="G401" i="3"/>
  <c r="C401" i="3"/>
  <c r="J378" i="3"/>
  <c r="L355" i="3"/>
  <c r="K355" i="3"/>
  <c r="C355" i="3"/>
  <c r="C378" i="3"/>
  <c r="F355" i="3"/>
  <c r="I332" i="3"/>
  <c r="E332" i="3"/>
  <c r="N309" i="3"/>
  <c r="F309" i="3"/>
  <c r="I286" i="3"/>
  <c r="N332" i="3"/>
  <c r="J332" i="3"/>
  <c r="F332" i="3"/>
  <c r="M309" i="3"/>
  <c r="E309" i="3"/>
  <c r="J286" i="3"/>
  <c r="H263" i="3"/>
  <c r="M263" i="3"/>
  <c r="I263" i="3"/>
  <c r="E263" i="3"/>
  <c r="N263" i="3"/>
  <c r="J263" i="3"/>
  <c r="K240" i="3"/>
  <c r="N399" i="3"/>
  <c r="J399" i="3"/>
  <c r="F399" i="3"/>
  <c r="M376" i="3"/>
  <c r="L376" i="3"/>
  <c r="D376" i="3"/>
  <c r="M353" i="3"/>
  <c r="E353" i="3"/>
  <c r="K330" i="3"/>
  <c r="H307" i="3"/>
  <c r="K284" i="3"/>
  <c r="C284" i="3"/>
  <c r="G307" i="3"/>
  <c r="L284" i="3"/>
  <c r="D284" i="3"/>
  <c r="K376" i="3"/>
  <c r="K399" i="3"/>
  <c r="G399" i="3"/>
  <c r="C399" i="3"/>
  <c r="J376" i="3"/>
  <c r="L353" i="3"/>
  <c r="K353" i="3"/>
  <c r="C353" i="3"/>
  <c r="C376" i="3"/>
  <c r="F353" i="3"/>
  <c r="I330" i="3"/>
  <c r="E330" i="3"/>
  <c r="N307" i="3"/>
  <c r="F307" i="3"/>
  <c r="I284" i="3"/>
  <c r="N330" i="3"/>
  <c r="J330" i="3"/>
  <c r="F330" i="3"/>
  <c r="M307" i="3"/>
  <c r="E307" i="3"/>
  <c r="J284" i="3"/>
  <c r="F261" i="3"/>
  <c r="K261" i="3"/>
  <c r="G261" i="3"/>
  <c r="C261" i="3"/>
  <c r="N261" i="3"/>
  <c r="J261" i="3"/>
  <c r="H257" i="3"/>
  <c r="E257" i="3"/>
  <c r="M257" i="3"/>
  <c r="L280" i="3"/>
  <c r="D257" i="3"/>
  <c r="F257" i="3"/>
  <c r="M303" i="3"/>
  <c r="J326" i="3"/>
  <c r="I280" i="3"/>
  <c r="N303" i="3"/>
  <c r="I326" i="3"/>
  <c r="N349" i="3"/>
  <c r="I349" i="3"/>
  <c r="N372" i="3"/>
  <c r="I395" i="3"/>
  <c r="M395" i="3"/>
  <c r="C303" i="3"/>
  <c r="G280" i="3"/>
  <c r="L303" i="3"/>
  <c r="L349" i="3"/>
  <c r="D372" i="3"/>
  <c r="M372" i="3"/>
  <c r="J395" i="3"/>
  <c r="N397" i="3"/>
  <c r="J397" i="3"/>
  <c r="F397" i="3"/>
  <c r="M374" i="3"/>
  <c r="L374" i="3"/>
  <c r="D374" i="3"/>
  <c r="G351" i="3"/>
  <c r="L351" i="3"/>
  <c r="D351" i="3"/>
  <c r="L305" i="3"/>
  <c r="D305" i="3"/>
  <c r="G282" i="3"/>
  <c r="K305" i="3"/>
  <c r="C305" i="3"/>
  <c r="F282" i="3"/>
  <c r="M397" i="3"/>
  <c r="G374" i="3"/>
  <c r="I397" i="3"/>
  <c r="E397" i="3"/>
  <c r="N374" i="3"/>
  <c r="F374" i="3"/>
  <c r="I351" i="3"/>
  <c r="E374" i="3"/>
  <c r="N351" i="3"/>
  <c r="F351" i="3"/>
  <c r="I328" i="3"/>
  <c r="E328" i="3"/>
  <c r="N305" i="3"/>
  <c r="F305" i="3"/>
  <c r="I282" i="3"/>
  <c r="N328" i="3"/>
  <c r="J328" i="3"/>
  <c r="F328" i="3"/>
  <c r="M305" i="3"/>
  <c r="E305" i="3"/>
  <c r="N259" i="3"/>
  <c r="D259" i="3"/>
  <c r="L282" i="3"/>
  <c r="D282" i="3"/>
  <c r="M259" i="3"/>
  <c r="I259" i="3"/>
  <c r="E259" i="3"/>
  <c r="H259" i="3"/>
  <c r="H319" i="8"/>
  <c r="I88" i="7"/>
  <c r="C88" i="7"/>
  <c r="F320" i="8"/>
  <c r="G320" i="8"/>
  <c r="A322" i="8"/>
  <c r="D320" i="8"/>
  <c r="AA55" i="7" s="1"/>
  <c r="A320" i="4"/>
  <c r="H320" i="4" s="1"/>
  <c r="O7" i="7" l="1"/>
  <c r="H320" i="8"/>
  <c r="I89" i="7"/>
  <c r="C89" i="7"/>
  <c r="F321" i="8"/>
  <c r="G321" i="8"/>
  <c r="A323" i="8"/>
  <c r="D321" i="8"/>
  <c r="AA56" i="7" s="1"/>
  <c r="A321" i="4"/>
  <c r="H321" i="4" s="1"/>
  <c r="O8" i="7" l="1"/>
  <c r="H321" i="8"/>
  <c r="I90" i="7"/>
  <c r="C90" i="7"/>
  <c r="F322" i="8"/>
  <c r="G322" i="8"/>
  <c r="A324" i="8"/>
  <c r="D322" i="8"/>
  <c r="A322" i="4"/>
  <c r="H322" i="4" s="1"/>
  <c r="O9" i="7" l="1"/>
  <c r="AA57" i="7"/>
  <c r="H322" i="8"/>
  <c r="F323" i="8"/>
  <c r="G323" i="8"/>
  <c r="I91" i="7"/>
  <c r="C91" i="7"/>
  <c r="A325" i="8"/>
  <c r="D323" i="8"/>
  <c r="AA58" i="7" s="1"/>
  <c r="A323" i="4"/>
  <c r="H323" i="4" s="1"/>
  <c r="O10" i="7" l="1"/>
  <c r="H323" i="8"/>
  <c r="F324" i="8"/>
  <c r="G324" i="8"/>
  <c r="I92" i="7"/>
  <c r="C92" i="7"/>
  <c r="A326" i="8"/>
  <c r="D324" i="8"/>
  <c r="AA59" i="7" s="1"/>
  <c r="A324" i="4"/>
  <c r="H324" i="4" s="1"/>
  <c r="O11" i="7" l="1"/>
  <c r="H324" i="8"/>
  <c r="F325" i="8"/>
  <c r="G325" i="8"/>
  <c r="I93" i="7"/>
  <c r="C93" i="7"/>
  <c r="A327" i="8"/>
  <c r="D325" i="8"/>
  <c r="AA60" i="7" s="1"/>
  <c r="A325" i="4"/>
  <c r="H325" i="4" s="1"/>
  <c r="O12" i="7" l="1"/>
  <c r="H325" i="8"/>
  <c r="F326" i="8"/>
  <c r="G326" i="8"/>
  <c r="I94" i="7"/>
  <c r="C94" i="7"/>
  <c r="A328" i="8"/>
  <c r="D326" i="8"/>
  <c r="AA61" i="7" s="1"/>
  <c r="A326" i="4"/>
  <c r="H326" i="4" s="1"/>
  <c r="O13" i="7" l="1"/>
  <c r="H326" i="8"/>
  <c r="F327" i="8"/>
  <c r="G327" i="8"/>
  <c r="I95" i="7"/>
  <c r="C95" i="7"/>
  <c r="A329" i="8"/>
  <c r="D327" i="8"/>
  <c r="AA62" i="7" s="1"/>
  <c r="A327" i="4"/>
  <c r="H327" i="4" s="1"/>
  <c r="O14" i="7" l="1"/>
  <c r="H327" i="8"/>
  <c r="F328" i="8"/>
  <c r="G328" i="8"/>
  <c r="I96" i="7"/>
  <c r="C96" i="7"/>
  <c r="A330" i="8"/>
  <c r="D328" i="8"/>
  <c r="AA63" i="7" s="1"/>
  <c r="A328" i="4"/>
  <c r="H328" i="4" s="1"/>
  <c r="O15" i="7" l="1"/>
  <c r="H328" i="8"/>
  <c r="F329" i="8"/>
  <c r="G329" i="8"/>
  <c r="I97" i="7"/>
  <c r="C97" i="7"/>
  <c r="A331" i="8"/>
  <c r="D329" i="8"/>
  <c r="AA64" i="7" s="1"/>
  <c r="A329" i="4"/>
  <c r="H329" i="4" s="1"/>
  <c r="O16" i="7" l="1"/>
  <c r="H329" i="8"/>
  <c r="F330" i="8"/>
  <c r="G330" i="8"/>
  <c r="I98" i="7"/>
  <c r="C98" i="7"/>
  <c r="A332" i="8"/>
  <c r="D330" i="8"/>
  <c r="AA65" i="7" s="1"/>
  <c r="A330" i="4"/>
  <c r="H330" i="4" s="1"/>
  <c r="O17" i="7" l="1"/>
  <c r="H330" i="8"/>
  <c r="F331" i="8"/>
  <c r="G331" i="8"/>
  <c r="I99" i="7"/>
  <c r="C99" i="7"/>
  <c r="A333" i="8"/>
  <c r="D331" i="8"/>
  <c r="AA66" i="7" s="1"/>
  <c r="A331" i="4"/>
  <c r="H331" i="4" s="1"/>
  <c r="O18" i="7" l="1"/>
  <c r="H331" i="8"/>
  <c r="F332" i="8"/>
  <c r="G332" i="8"/>
  <c r="I100" i="7"/>
  <c r="C100" i="7"/>
  <c r="A334" i="8"/>
  <c r="D332" i="8"/>
  <c r="A332" i="4"/>
  <c r="H332" i="4" s="1"/>
  <c r="O19" i="7" l="1"/>
  <c r="H332" i="8"/>
  <c r="F333" i="8"/>
  <c r="G333" i="8"/>
  <c r="I101" i="7"/>
  <c r="C101" i="7"/>
  <c r="A335" i="8"/>
  <c r="D333" i="8"/>
  <c r="A333" i="4"/>
  <c r="H333" i="4" s="1"/>
  <c r="O20" i="7" l="1"/>
  <c r="H333" i="8"/>
  <c r="F334" i="8"/>
  <c r="G334" i="8"/>
  <c r="I102" i="7"/>
  <c r="C102" i="7"/>
  <c r="A336" i="8"/>
  <c r="D334" i="8"/>
  <c r="A334" i="4"/>
  <c r="H334" i="4" s="1"/>
  <c r="O21" i="7" l="1"/>
  <c r="H334" i="8"/>
  <c r="F335" i="8"/>
  <c r="G335" i="8"/>
  <c r="I103" i="7"/>
  <c r="C103" i="7"/>
  <c r="A337" i="8"/>
  <c r="D335" i="8"/>
  <c r="O22" i="7" s="1"/>
  <c r="A335" i="4"/>
  <c r="H335" i="4" s="1"/>
  <c r="H335" i="8" l="1"/>
  <c r="F336" i="8"/>
  <c r="G336" i="8"/>
  <c r="I104" i="7"/>
  <c r="C104" i="7"/>
  <c r="A338" i="8"/>
  <c r="D336" i="8"/>
  <c r="O23" i="7" s="1"/>
  <c r="A336" i="4"/>
  <c r="H336" i="4" s="1"/>
  <c r="H336" i="8" l="1"/>
  <c r="F337" i="8"/>
  <c r="G337" i="8"/>
  <c r="I105" i="7"/>
  <c r="C105" i="7"/>
  <c r="A339" i="8"/>
  <c r="D337" i="8"/>
  <c r="O24" i="7" s="1"/>
  <c r="A337" i="4"/>
  <c r="H337" i="4" s="1"/>
  <c r="H337" i="8" l="1"/>
  <c r="F338" i="8"/>
  <c r="G338" i="8"/>
  <c r="I106" i="7"/>
  <c r="C106" i="7"/>
  <c r="A340" i="8"/>
  <c r="D338" i="8"/>
  <c r="A338" i="4"/>
  <c r="H338" i="4" s="1"/>
  <c r="O25" i="7" l="1"/>
  <c r="H338" i="8"/>
  <c r="F339" i="8"/>
  <c r="G339" i="8"/>
  <c r="I107" i="7"/>
  <c r="C107" i="7"/>
  <c r="A341" i="8"/>
  <c r="D339" i="8"/>
  <c r="A339" i="4"/>
  <c r="H339" i="4" s="1"/>
  <c r="O26" i="7" l="1"/>
  <c r="H339" i="8"/>
  <c r="F340" i="8"/>
  <c r="G340" i="8"/>
  <c r="I108" i="7"/>
  <c r="C108" i="7"/>
  <c r="A342" i="8"/>
  <c r="D340" i="8"/>
  <c r="A340" i="4"/>
  <c r="H340" i="4" s="1"/>
  <c r="O27" i="7" l="1"/>
  <c r="H340" i="8"/>
  <c r="F341" i="8"/>
  <c r="G341" i="8"/>
  <c r="I109" i="7"/>
  <c r="C109" i="7"/>
  <c r="A343" i="8"/>
  <c r="D341" i="8"/>
  <c r="A341" i="4"/>
  <c r="H341" i="4" s="1"/>
  <c r="O28" i="7" l="1"/>
  <c r="H341" i="8"/>
  <c r="F342" i="8"/>
  <c r="G342" i="8"/>
  <c r="I110" i="7"/>
  <c r="C110" i="7"/>
  <c r="A344" i="8"/>
  <c r="D342" i="8"/>
  <c r="A342" i="4"/>
  <c r="H342" i="4" s="1"/>
  <c r="O29" i="7" l="1"/>
  <c r="H342" i="8"/>
  <c r="F343" i="8"/>
  <c r="G343" i="8"/>
  <c r="I111" i="7"/>
  <c r="C111" i="7"/>
  <c r="A345" i="8"/>
  <c r="D343" i="8"/>
  <c r="A343" i="4"/>
  <c r="H343" i="4" s="1"/>
  <c r="O30" i="7" l="1"/>
  <c r="H343" i="8"/>
  <c r="F344" i="8"/>
  <c r="G344" i="8"/>
  <c r="I112" i="7"/>
  <c r="C112" i="7"/>
  <c r="A346" i="8"/>
  <c r="D344" i="8"/>
  <c r="O31" i="7" s="1"/>
  <c r="A344" i="4"/>
  <c r="H344" i="4" s="1"/>
  <c r="H344" i="8" l="1"/>
  <c r="F345" i="8"/>
  <c r="G345" i="8"/>
  <c r="I113" i="7"/>
  <c r="C113" i="7"/>
  <c r="A347" i="8"/>
  <c r="D345" i="8"/>
  <c r="O32" i="7" s="1"/>
  <c r="A345" i="4"/>
  <c r="H345" i="4" s="1"/>
  <c r="H345" i="8" l="1"/>
  <c r="F346" i="8"/>
  <c r="G346" i="8"/>
  <c r="I114" i="7"/>
  <c r="C114" i="7"/>
  <c r="A348" i="8"/>
  <c r="D346" i="8"/>
  <c r="O33" i="7" s="1"/>
  <c r="A346" i="4"/>
  <c r="H346" i="4" s="1"/>
  <c r="H346" i="8" l="1"/>
  <c r="F347" i="8"/>
  <c r="G347" i="8"/>
  <c r="I115" i="7"/>
  <c r="C115" i="7"/>
  <c r="A349" i="8"/>
  <c r="D347" i="8"/>
  <c r="O34" i="7" s="1"/>
  <c r="A347" i="4"/>
  <c r="H347" i="4" s="1"/>
  <c r="H347" i="8" l="1"/>
  <c r="F348" i="8"/>
  <c r="G348" i="8"/>
  <c r="I116" i="7"/>
  <c r="C116" i="7"/>
  <c r="A350" i="8"/>
  <c r="D348" i="8"/>
  <c r="O35" i="7" s="1"/>
  <c r="A348" i="4"/>
  <c r="H348" i="4" s="1"/>
  <c r="H348" i="8" l="1"/>
  <c r="F349" i="8"/>
  <c r="G349" i="8"/>
  <c r="I117" i="7"/>
  <c r="C117" i="7"/>
  <c r="A351" i="8"/>
  <c r="D349" i="8"/>
  <c r="O36" i="7" s="1"/>
  <c r="A349" i="4"/>
  <c r="H349" i="4" s="1"/>
  <c r="H349" i="8" l="1"/>
  <c r="F350" i="8"/>
  <c r="G350" i="8"/>
  <c r="I118" i="7"/>
  <c r="C118" i="7"/>
  <c r="A352" i="8"/>
  <c r="D350" i="8"/>
  <c r="O37" i="7" s="1"/>
  <c r="A350" i="4"/>
  <c r="H350" i="4" s="1"/>
  <c r="H350" i="8" l="1"/>
  <c r="F351" i="8"/>
  <c r="G351" i="8"/>
  <c r="I119" i="7"/>
  <c r="C119" i="7"/>
  <c r="A353" i="8"/>
  <c r="D351" i="8"/>
  <c r="O38" i="7" s="1"/>
  <c r="A351" i="4"/>
  <c r="H351" i="4" s="1"/>
  <c r="O62" i="7" l="1"/>
  <c r="O50" i="7"/>
  <c r="O86" i="7"/>
  <c r="O74" i="7"/>
  <c r="O98" i="7"/>
  <c r="O110" i="7"/>
  <c r="H351" i="8"/>
  <c r="F352" i="8"/>
  <c r="G352" i="8"/>
  <c r="I120" i="7"/>
  <c r="C120" i="7"/>
  <c r="A354" i="8"/>
  <c r="D352" i="8"/>
  <c r="O39" i="7" s="1"/>
  <c r="A352" i="4"/>
  <c r="H352" i="4" s="1"/>
  <c r="O63" i="7" l="1"/>
  <c r="O51" i="7"/>
  <c r="O87" i="7"/>
  <c r="O75" i="7"/>
  <c r="O99" i="7"/>
  <c r="O111" i="7"/>
  <c r="H352" i="8"/>
  <c r="F353" i="8"/>
  <c r="G353" i="8"/>
  <c r="A355" i="8"/>
  <c r="D353" i="8"/>
  <c r="O40" i="7" s="1"/>
  <c r="A353" i="4"/>
  <c r="H353" i="4" s="1"/>
  <c r="O64" i="7" l="1"/>
  <c r="O52" i="7"/>
  <c r="O88" i="7"/>
  <c r="O76" i="7"/>
  <c r="O100" i="7"/>
  <c r="O112" i="7"/>
  <c r="H353" i="8"/>
  <c r="F354" i="8"/>
  <c r="G354" i="8"/>
  <c r="A356" i="8"/>
  <c r="D354" i="8"/>
  <c r="O41" i="7" s="1"/>
  <c r="A354" i="4"/>
  <c r="H354" i="4" s="1"/>
  <c r="O65" i="7" l="1"/>
  <c r="O53" i="7"/>
  <c r="O89" i="7"/>
  <c r="O77" i="7"/>
  <c r="O101" i="7"/>
  <c r="O113" i="7"/>
  <c r="H354" i="8"/>
  <c r="F355" i="8"/>
  <c r="G355" i="8"/>
  <c r="A357" i="8"/>
  <c r="D355" i="8"/>
  <c r="O42" i="7" s="1"/>
  <c r="A355" i="4"/>
  <c r="H355" i="4" s="1"/>
  <c r="O66" i="7" l="1"/>
  <c r="O54" i="7"/>
  <c r="O90" i="7"/>
  <c r="O78" i="7"/>
  <c r="O102" i="7"/>
  <c r="O114" i="7"/>
  <c r="H355" i="8"/>
  <c r="F356" i="8"/>
  <c r="G356" i="8"/>
  <c r="A358" i="8"/>
  <c r="D356" i="8"/>
  <c r="O43" i="7" s="1"/>
  <c r="A356" i="4"/>
  <c r="H356" i="4" s="1"/>
  <c r="O67" i="7" l="1"/>
  <c r="O55" i="7"/>
  <c r="O91" i="7"/>
  <c r="O79" i="7"/>
  <c r="O103" i="7"/>
  <c r="O115" i="7"/>
  <c r="H356" i="8"/>
  <c r="A359" i="8"/>
  <c r="D357" i="8"/>
  <c r="O44" i="7" s="1"/>
  <c r="A357" i="4"/>
  <c r="H357" i="4" s="1"/>
  <c r="F357" i="8"/>
  <c r="G357" i="8"/>
  <c r="O68" i="7" l="1"/>
  <c r="O56" i="7"/>
  <c r="O92" i="7"/>
  <c r="O80" i="7"/>
  <c r="O104" i="7"/>
  <c r="O116" i="7"/>
  <c r="H357" i="8"/>
  <c r="F358" i="8"/>
  <c r="G358" i="8"/>
  <c r="A360" i="8"/>
  <c r="D358" i="8"/>
  <c r="O45" i="7" s="1"/>
  <c r="A358" i="4"/>
  <c r="H358" i="4" s="1"/>
  <c r="O69" i="7" l="1"/>
  <c r="O57" i="7"/>
  <c r="O93" i="7"/>
  <c r="O81" i="7"/>
  <c r="O105" i="7"/>
  <c r="O117" i="7"/>
  <c r="H358" i="8"/>
  <c r="F359" i="8"/>
  <c r="G359" i="8"/>
  <c r="A361" i="8"/>
  <c r="D359" i="8"/>
  <c r="O46" i="7" s="1"/>
  <c r="A359" i="4"/>
  <c r="H359" i="4" s="1"/>
  <c r="O70" i="7" l="1"/>
  <c r="O58" i="7"/>
  <c r="O94" i="7"/>
  <c r="O82" i="7"/>
  <c r="O106" i="7"/>
  <c r="O118" i="7"/>
  <c r="H359" i="8"/>
  <c r="F360" i="8"/>
  <c r="G360" i="8"/>
  <c r="A362" i="8"/>
  <c r="D360" i="8"/>
  <c r="O47" i="7" s="1"/>
  <c r="A360" i="4"/>
  <c r="H360" i="4" s="1"/>
  <c r="O71" i="7" l="1"/>
  <c r="O59" i="7"/>
  <c r="O95" i="7"/>
  <c r="O83" i="7"/>
  <c r="O107" i="7"/>
  <c r="O119" i="7"/>
  <c r="A361" i="4"/>
  <c r="H361" i="4" s="1"/>
  <c r="H360" i="8"/>
  <c r="F361" i="8"/>
  <c r="G361" i="8"/>
  <c r="D361" i="8"/>
  <c r="O60" i="7" l="1"/>
  <c r="O48" i="7"/>
  <c r="O84" i="7"/>
  <c r="O72" i="7"/>
  <c r="O96" i="7"/>
  <c r="O108" i="7"/>
  <c r="O120" i="7"/>
  <c r="H361" i="8"/>
  <c r="F362" i="8"/>
  <c r="G362" i="8"/>
  <c r="D362" i="8"/>
  <c r="O61" i="7" l="1"/>
  <c r="O49" i="7"/>
  <c r="O73" i="7"/>
  <c r="O85" i="7"/>
  <c r="O97" i="7"/>
  <c r="H362" i="8"/>
  <c r="O109" i="7"/>
  <c r="E461" i="8" l="1"/>
  <c r="E445" i="8"/>
  <c r="E462" i="8"/>
  <c r="E440" i="8"/>
  <c r="E224" i="8"/>
  <c r="E263" i="8"/>
  <c r="W64" i="7" s="1"/>
  <c r="E273" i="8"/>
  <c r="E107" i="8"/>
  <c r="E119" i="8"/>
  <c r="E113" i="8"/>
  <c r="E116" i="8"/>
  <c r="E88" i="8"/>
  <c r="E100" i="8"/>
  <c r="E101" i="8"/>
  <c r="E93" i="8"/>
  <c r="E256" i="8"/>
  <c r="E261" i="8"/>
  <c r="W62" i="7" s="1"/>
  <c r="E236" i="8"/>
  <c r="E175" i="8"/>
  <c r="E215" i="8"/>
  <c r="E269" i="8"/>
  <c r="E111" i="8"/>
  <c r="E52" i="8"/>
  <c r="E52" i="4" s="1"/>
  <c r="E454" i="8"/>
  <c r="E441" i="8"/>
  <c r="E82" i="8"/>
  <c r="E304" i="8"/>
  <c r="E188" i="8"/>
  <c r="E318" i="8"/>
  <c r="E166" i="8"/>
  <c r="E173" i="8"/>
  <c r="E310" i="8"/>
  <c r="E311" i="8"/>
  <c r="E307" i="8"/>
  <c r="E206" i="8"/>
  <c r="W7" i="7" s="1"/>
  <c r="E457" i="8"/>
  <c r="E434" i="8"/>
  <c r="E78" i="8"/>
  <c r="E31" i="8"/>
  <c r="E31" i="4" s="1"/>
  <c r="E80" i="8"/>
  <c r="E200" i="8"/>
  <c r="E35" i="8"/>
  <c r="E35" i="4" s="1"/>
  <c r="E176" i="8"/>
  <c r="E181" i="8"/>
  <c r="E308" i="8"/>
  <c r="E303" i="8"/>
  <c r="E185" i="8"/>
  <c r="E179" i="8"/>
  <c r="E142" i="8"/>
  <c r="E192" i="8"/>
  <c r="E194" i="8"/>
  <c r="E233" i="8"/>
  <c r="E247" i="8"/>
  <c r="E199" i="8"/>
  <c r="E218" i="8"/>
  <c r="W19" i="7" s="1"/>
  <c r="E186" i="8"/>
  <c r="E43" i="8"/>
  <c r="E43" i="4" s="1"/>
  <c r="E235" i="8"/>
  <c r="E148" i="8"/>
  <c r="E37" i="8"/>
  <c r="E154" i="8"/>
  <c r="E22" i="8"/>
  <c r="E22" i="4" s="1"/>
  <c r="E268" i="8"/>
  <c r="E77" i="8"/>
  <c r="F201" i="3" s="1"/>
  <c r="F190" i="3" s="1"/>
  <c r="E221" i="8"/>
  <c r="E209" i="8"/>
  <c r="E198" i="8"/>
  <c r="E257" i="8"/>
  <c r="E226" i="8"/>
  <c r="E143" i="8"/>
  <c r="E222" i="8"/>
  <c r="E41" i="8"/>
  <c r="E41" i="4" s="1"/>
  <c r="E65" i="8"/>
  <c r="E65" i="4" s="1"/>
  <c r="E76" i="8"/>
  <c r="E286" i="8"/>
  <c r="E56" i="8"/>
  <c r="E56" i="4" s="1"/>
  <c r="E58" i="8"/>
  <c r="E58" i="4" s="1"/>
  <c r="E66" i="8"/>
  <c r="E66" i="4" s="1"/>
  <c r="E57" i="8"/>
  <c r="E57" i="4" s="1"/>
  <c r="E147" i="8"/>
  <c r="E232" i="8"/>
  <c r="E242" i="8"/>
  <c r="W43" i="7" s="1"/>
  <c r="E79" i="8"/>
  <c r="E130" i="8"/>
  <c r="E102" i="8"/>
  <c r="E94" i="8"/>
  <c r="E122" i="8"/>
  <c r="E23" i="8"/>
  <c r="E23" i="4" s="1"/>
  <c r="E223" i="8"/>
  <c r="E183" i="8"/>
  <c r="E253" i="8"/>
  <c r="W54" i="7" s="1"/>
  <c r="E262" i="8"/>
  <c r="W63" i="7" s="1"/>
  <c r="E217" i="8"/>
  <c r="W18" i="7" s="1"/>
  <c r="E134" i="8"/>
  <c r="E260" i="8"/>
  <c r="W61" i="7" s="1"/>
  <c r="E272" i="8"/>
  <c r="E292" i="8"/>
  <c r="AC27" i="7" s="1"/>
  <c r="E159" i="8"/>
  <c r="E167" i="8"/>
  <c r="E211" i="8"/>
  <c r="E191" i="8"/>
  <c r="E284" i="8"/>
  <c r="AC19" i="7" s="1"/>
  <c r="E276" i="8"/>
  <c r="E278" i="8"/>
  <c r="E136" i="8"/>
  <c r="E196" i="8"/>
  <c r="E126" i="8"/>
  <c r="E156" i="8"/>
  <c r="E145" i="8"/>
  <c r="E85" i="8"/>
  <c r="E170" i="8"/>
  <c r="I249" i="3" s="1"/>
  <c r="I238" i="3" s="1"/>
  <c r="E182" i="8"/>
  <c r="E29" i="8"/>
  <c r="E29" i="4" s="1"/>
  <c r="E32" i="8"/>
  <c r="E32" i="4" s="1"/>
  <c r="E46" i="8"/>
  <c r="E46" i="4" s="1"/>
  <c r="E168" i="8"/>
  <c r="E12" i="8"/>
  <c r="E12" i="4" s="1"/>
  <c r="E20" i="8"/>
  <c r="E20" i="4" s="1"/>
  <c r="E24" i="8"/>
  <c r="E24" i="4" s="1"/>
  <c r="E30" i="8"/>
  <c r="E30" i="4" s="1"/>
  <c r="E38" i="8"/>
  <c r="E38" i="4" s="1"/>
  <c r="E8" i="8"/>
  <c r="E8" i="4" s="1"/>
  <c r="E34" i="8"/>
  <c r="E34" i="4" s="1"/>
  <c r="E36" i="8"/>
  <c r="E36" i="4" s="1"/>
  <c r="E42" i="8"/>
  <c r="E42" i="4" s="1"/>
  <c r="E44" i="8"/>
  <c r="E44" i="4" s="1"/>
  <c r="E160" i="8"/>
  <c r="E162" i="8"/>
  <c r="E306" i="8"/>
  <c r="E204" i="8"/>
  <c r="W5" i="7" s="1"/>
  <c r="E207" i="8"/>
  <c r="E313" i="8"/>
  <c r="E285" i="8"/>
  <c r="AC20" i="7" s="1"/>
  <c r="E174" i="8"/>
  <c r="E163" i="8"/>
  <c r="E205" i="8"/>
  <c r="E212" i="8"/>
  <c r="E312" i="8"/>
  <c r="E241" i="8"/>
  <c r="E299" i="8"/>
  <c r="E9" i="8"/>
  <c r="E9" i="4" s="1"/>
  <c r="E21" i="8"/>
  <c r="E21" i="4" s="1"/>
  <c r="E17" i="8"/>
  <c r="E17" i="4" s="1"/>
  <c r="E13" i="8"/>
  <c r="E13" i="4" s="1"/>
  <c r="E7" i="8"/>
  <c r="E7" i="4" s="1"/>
  <c r="E4" i="8"/>
  <c r="E45" i="8"/>
  <c r="E45" i="4" s="1"/>
  <c r="E99" i="8"/>
  <c r="E51" i="8"/>
  <c r="E51" i="4" s="1"/>
  <c r="E139" i="8"/>
  <c r="E149" i="8"/>
  <c r="E74" i="8"/>
  <c r="E81" i="8"/>
  <c r="E83" i="8"/>
  <c r="E151" i="8"/>
  <c r="E150" i="8"/>
  <c r="L203" i="3" s="1"/>
  <c r="L192" i="3" s="1"/>
  <c r="E96" i="8"/>
  <c r="E106" i="8"/>
  <c r="E103" i="8"/>
  <c r="E33" i="8"/>
  <c r="E33" i="4" s="1"/>
  <c r="E133" i="8"/>
  <c r="E84" i="8"/>
  <c r="E47" i="8"/>
  <c r="E47" i="4" s="1"/>
  <c r="E152" i="8"/>
  <c r="E155" i="8"/>
  <c r="E141" i="8"/>
  <c r="E48" i="8"/>
  <c r="E48" i="4" s="1"/>
  <c r="E104" i="8"/>
  <c r="E255" i="8"/>
  <c r="E290" i="8"/>
  <c r="E197" i="8"/>
  <c r="E120" i="8"/>
  <c r="M201" i="3" s="1"/>
  <c r="M190" i="3" s="1"/>
  <c r="E309" i="8"/>
  <c r="AC44" i="7" s="1"/>
  <c r="E195" i="8"/>
  <c r="E69" i="8"/>
  <c r="C247" i="3" s="1"/>
  <c r="C236" i="3" s="1"/>
  <c r="E60" i="8"/>
  <c r="E25" i="8"/>
  <c r="E92" i="8"/>
  <c r="E294" i="8"/>
  <c r="E254" i="8"/>
  <c r="W55" i="7" s="1"/>
  <c r="E90" i="8"/>
  <c r="E293" i="8"/>
  <c r="AC28" i="7" s="1"/>
  <c r="E300" i="8"/>
  <c r="AC35" i="7" s="1"/>
  <c r="E283" i="8"/>
  <c r="E297" i="8"/>
  <c r="AC32" i="7" s="1"/>
  <c r="E287" i="8"/>
  <c r="AC22" i="7" s="1"/>
  <c r="E234" i="8"/>
  <c r="E250" i="8"/>
  <c r="W51" i="7" s="1"/>
  <c r="E153" i="8"/>
  <c r="E109" i="8"/>
  <c r="E121" i="8"/>
  <c r="E115" i="8"/>
  <c r="E277" i="8"/>
  <c r="E271" i="8"/>
  <c r="AC6" i="7" s="1"/>
  <c r="E258" i="8"/>
  <c r="E19" i="8"/>
  <c r="E15" i="8"/>
  <c r="E15" i="4" s="1"/>
  <c r="E14" i="8"/>
  <c r="E14" i="4" s="1"/>
  <c r="E128" i="8"/>
  <c r="E87" i="8"/>
  <c r="E117" i="8"/>
  <c r="E59" i="8"/>
  <c r="E59" i="4" s="1"/>
  <c r="E75" i="8"/>
  <c r="E301" i="8"/>
  <c r="AC36" i="7" s="1"/>
  <c r="E288" i="8"/>
  <c r="E249" i="8"/>
  <c r="E193" i="8"/>
  <c r="E161" i="8"/>
  <c r="E291" i="8"/>
  <c r="E251" i="8"/>
  <c r="W52" i="7" s="1"/>
  <c r="E245" i="8"/>
  <c r="E184" i="8"/>
  <c r="C205" i="3" s="1"/>
  <c r="C194" i="3" s="1"/>
  <c r="E275" i="8"/>
  <c r="AC10" i="7" s="1"/>
  <c r="E231" i="8"/>
  <c r="E244" i="8"/>
  <c r="W45" i="7" s="1"/>
  <c r="E203" i="8"/>
  <c r="W4" i="7" s="1"/>
  <c r="E240" i="8"/>
  <c r="W41" i="7" s="1"/>
  <c r="E177" i="8"/>
  <c r="E208" i="8"/>
  <c r="E220" i="8"/>
  <c r="E202" i="8"/>
  <c r="W3" i="7" s="1"/>
  <c r="E178" i="8"/>
  <c r="E305" i="8"/>
  <c r="AC40" i="7" s="1"/>
  <c r="E281" i="8"/>
  <c r="AC16" i="7" s="1"/>
  <c r="E230" i="8"/>
  <c r="W31" i="7" s="1"/>
  <c r="E246" i="8"/>
  <c r="E187" i="8"/>
  <c r="E228" i="8"/>
  <c r="E201" i="8"/>
  <c r="W2" i="7" s="1"/>
  <c r="E280" i="8"/>
  <c r="AC15" i="7" s="1"/>
  <c r="E219" i="8"/>
  <c r="W20" i="7" s="1"/>
  <c r="E274" i="8"/>
  <c r="AC9" i="7" s="1"/>
  <c r="E213" i="8"/>
  <c r="W14" i="7" s="1"/>
  <c r="E216" i="8"/>
  <c r="E210" i="8"/>
  <c r="W11" i="7" s="1"/>
  <c r="E282" i="8"/>
  <c r="AC17" i="7" s="1"/>
  <c r="E165" i="8"/>
  <c r="E229" i="8"/>
  <c r="E267" i="8"/>
  <c r="E72" i="8"/>
  <c r="C178" i="3" s="1"/>
  <c r="C167" i="3" s="1"/>
  <c r="E61" i="8"/>
  <c r="E61" i="4" s="1"/>
  <c r="E50" i="8"/>
  <c r="E50" i="4" s="1"/>
  <c r="E108" i="8"/>
  <c r="E11" i="8"/>
  <c r="E63" i="8"/>
  <c r="E63" i="4" s="1"/>
  <c r="E127" i="8"/>
  <c r="E62" i="8"/>
  <c r="E62" i="4" s="1"/>
  <c r="E131" i="8"/>
  <c r="E73" i="8"/>
  <c r="E125" i="8"/>
  <c r="E71" i="8"/>
  <c r="E118" i="8"/>
  <c r="M247" i="3" s="1"/>
  <c r="M236" i="3" s="1"/>
  <c r="E10" i="8"/>
  <c r="E129" i="8"/>
  <c r="E67" i="8"/>
  <c r="E67" i="4" s="1"/>
  <c r="E64" i="8"/>
  <c r="E64" i="4" s="1"/>
  <c r="E91" i="8"/>
  <c r="E140" i="8"/>
  <c r="E53" i="8"/>
  <c r="E135" i="8"/>
  <c r="C249" i="3" s="1"/>
  <c r="C238" i="3" s="1"/>
  <c r="E97" i="8"/>
  <c r="E40" i="8"/>
  <c r="E40" i="4" s="1"/>
  <c r="E18" i="8"/>
  <c r="E18" i="4" s="1"/>
  <c r="E270" i="8"/>
  <c r="AC5" i="7" s="1"/>
  <c r="E252" i="8"/>
  <c r="W53" i="7" s="1"/>
  <c r="E298" i="8"/>
  <c r="AC33" i="7" s="1"/>
  <c r="E259" i="8"/>
  <c r="E238" i="8"/>
  <c r="W39" i="7" s="1"/>
  <c r="E169" i="8"/>
  <c r="E227" i="8"/>
  <c r="W28" i="7" s="1"/>
  <c r="E243" i="8"/>
  <c r="E295" i="8"/>
  <c r="AC30" i="7" s="1"/>
  <c r="E225" i="8"/>
  <c r="W26" i="7" s="1"/>
  <c r="E237" i="8"/>
  <c r="W38" i="7" s="1"/>
  <c r="E302" i="8"/>
  <c r="AC37" i="7" s="1"/>
  <c r="E279" i="8"/>
  <c r="AC14" i="7" s="1"/>
  <c r="E171" i="8"/>
  <c r="I226" i="3" s="1"/>
  <c r="I215" i="3" s="1"/>
  <c r="E54" i="8"/>
  <c r="E54" i="4" s="1"/>
  <c r="E68" i="8"/>
  <c r="E201" i="3" s="1"/>
  <c r="E190" i="3" s="1"/>
  <c r="E16" i="8"/>
  <c r="E26" i="8"/>
  <c r="E26" i="4" s="1"/>
  <c r="E39" i="8"/>
  <c r="E39" i="4" s="1"/>
  <c r="E28" i="8"/>
  <c r="E28" i="4" s="1"/>
  <c r="E157" i="8"/>
  <c r="E98" i="8"/>
  <c r="E49" i="8"/>
  <c r="E137" i="8"/>
  <c r="E70" i="8"/>
  <c r="D201" i="3" s="1"/>
  <c r="D190" i="3" s="1"/>
  <c r="E55" i="8"/>
  <c r="E86" i="8"/>
  <c r="E138" i="8"/>
  <c r="E158" i="8"/>
  <c r="E248" i="8"/>
  <c r="W49" i="7" s="1"/>
  <c r="E95" i="8"/>
  <c r="E326" i="8"/>
  <c r="AC61" i="7" s="1"/>
  <c r="E105" i="8"/>
  <c r="E336" i="8"/>
  <c r="E265" i="8"/>
  <c r="W66" i="7" s="1"/>
  <c r="E266" i="8"/>
  <c r="AC1" i="7" s="1"/>
  <c r="E110" i="8"/>
  <c r="E112" i="8"/>
  <c r="E344" i="8"/>
  <c r="E346" i="8"/>
  <c r="E347" i="8"/>
  <c r="E364" i="8"/>
  <c r="E389" i="8"/>
  <c r="E366" i="8"/>
  <c r="E390" i="8"/>
  <c r="E367" i="8"/>
  <c r="E404" i="8"/>
  <c r="E428" i="8"/>
  <c r="E356" i="8"/>
  <c r="E369" i="8"/>
  <c r="E418" i="8"/>
  <c r="E419" i="8"/>
  <c r="E408" i="8"/>
  <c r="E396" i="8"/>
  <c r="E385" i="8"/>
  <c r="E409" i="8"/>
  <c r="E397" i="8"/>
  <c r="E374" i="8"/>
  <c r="E398" i="8"/>
  <c r="E316" i="8"/>
  <c r="AC51" i="7" s="1"/>
  <c r="E414" i="8"/>
  <c r="E412" i="8"/>
  <c r="E420" i="8"/>
  <c r="E349" i="8"/>
  <c r="E323" i="8"/>
  <c r="AC58" i="7" s="1"/>
  <c r="E333" i="8"/>
  <c r="E331" i="8"/>
  <c r="AC66" i="7" s="1"/>
  <c r="E386" i="8"/>
  <c r="E5" i="8"/>
  <c r="E368" i="8"/>
  <c r="E360" i="8"/>
  <c r="E391" i="8"/>
  <c r="E325" i="8"/>
  <c r="AC60" i="7" s="1"/>
  <c r="E355" i="8"/>
  <c r="E342" i="8"/>
  <c r="E359" i="8"/>
  <c r="E430" i="8"/>
  <c r="E320" i="8"/>
  <c r="E343" i="8"/>
  <c r="E352" i="8"/>
  <c r="E410" i="8"/>
  <c r="E370" i="8"/>
  <c r="E422" i="8"/>
  <c r="E431" i="8"/>
  <c r="E350" i="8"/>
  <c r="E415" i="8"/>
  <c r="E384" i="8"/>
  <c r="E425" i="8"/>
  <c r="E363" i="8"/>
  <c r="E406" i="8"/>
  <c r="E392" i="8"/>
  <c r="E321" i="8"/>
  <c r="AC56" i="7" s="1"/>
  <c r="E340" i="8"/>
  <c r="E351" i="8"/>
  <c r="E416" i="8"/>
  <c r="E335" i="8"/>
  <c r="E411" i="8"/>
  <c r="E393" i="8"/>
  <c r="E322" i="8"/>
  <c r="AC57" i="7" s="1"/>
  <c r="E123" i="8"/>
  <c r="E27" i="8"/>
  <c r="E27" i="4" s="1"/>
  <c r="E467" i="8"/>
  <c r="E446" i="8"/>
  <c r="E466" i="8"/>
  <c r="E451" i="8"/>
  <c r="E377" i="8"/>
  <c r="E334" i="8"/>
  <c r="E332" i="8"/>
  <c r="E371" i="8"/>
  <c r="E373" i="8"/>
  <c r="E421" i="8"/>
  <c r="E435" i="8"/>
  <c r="E365" i="8"/>
  <c r="E452" i="8"/>
  <c r="E362" i="8"/>
  <c r="E319" i="8"/>
  <c r="AC54" i="7" s="1"/>
  <c r="E439" i="8"/>
  <c r="E403" i="8"/>
  <c r="E447" i="8"/>
  <c r="E379" i="8"/>
  <c r="E338" i="8"/>
  <c r="E317" i="8"/>
  <c r="AC52" i="7" s="1"/>
  <c r="E423" i="8"/>
  <c r="E361" i="8"/>
  <c r="E341" i="8"/>
  <c r="E376" i="8"/>
  <c r="E426" i="8"/>
  <c r="E330" i="8"/>
  <c r="AC65" i="7" s="1"/>
  <c r="E427" i="8"/>
  <c r="E429" i="8"/>
  <c r="E405" i="8"/>
  <c r="E372" i="8"/>
  <c r="E394" i="8"/>
  <c r="E353" i="8"/>
  <c r="E345" i="8"/>
  <c r="E407" i="8"/>
  <c r="E180" i="8"/>
  <c r="N203" i="3" s="1"/>
  <c r="N192" i="3" s="1"/>
  <c r="E190" i="8"/>
  <c r="D182" i="3" s="1"/>
  <c r="D171" i="3" s="1"/>
  <c r="E339" i="8"/>
  <c r="E114" i="8"/>
  <c r="L247" i="3" s="1"/>
  <c r="L236" i="3" s="1"/>
  <c r="E214" i="8"/>
  <c r="W15" i="7" s="1"/>
  <c r="E289" i="8"/>
  <c r="AC24" i="7" s="1"/>
  <c r="E89" i="8"/>
  <c r="E6" i="8"/>
  <c r="E144" i="8"/>
  <c r="D249" i="3" s="1"/>
  <c r="D238" i="3" s="1"/>
  <c r="E132" i="8"/>
  <c r="E401" i="8"/>
  <c r="E387" i="8"/>
  <c r="E383" i="8"/>
  <c r="E358" i="8"/>
  <c r="E458" i="8"/>
  <c r="E381" i="8"/>
  <c r="E388" i="8"/>
  <c r="E315" i="8"/>
  <c r="AC50" i="7" s="1"/>
  <c r="E400" i="8"/>
  <c r="E375" i="8"/>
  <c r="E413" i="8"/>
  <c r="E328" i="8"/>
  <c r="AC63" i="7" s="1"/>
  <c r="E380" i="8"/>
  <c r="E433" i="8"/>
  <c r="E450" i="8"/>
  <c r="E437" i="8"/>
  <c r="E469" i="8"/>
  <c r="E444" i="8"/>
  <c r="E124" i="8"/>
  <c r="E463" i="8"/>
  <c r="E453" i="8"/>
  <c r="E357" i="8"/>
  <c r="E329" i="8"/>
  <c r="AC64" i="7" s="1"/>
  <c r="E146" i="8"/>
  <c r="E3" i="8"/>
  <c r="E399" i="8"/>
  <c r="E432" i="8"/>
  <c r="E424" i="8"/>
  <c r="E449" i="8"/>
  <c r="E324" i="8"/>
  <c r="AC59" i="7" s="1"/>
  <c r="E443" i="8"/>
  <c r="E378" i="8"/>
  <c r="E438" i="8"/>
  <c r="E459" i="8"/>
  <c r="E337" i="8"/>
  <c r="E382" i="8"/>
  <c r="E395" i="8"/>
  <c r="E417" i="8"/>
  <c r="E448" i="8"/>
  <c r="E465" i="8"/>
  <c r="E460" i="8"/>
  <c r="E456" i="8"/>
  <c r="E442" i="8"/>
  <c r="E455" i="8"/>
  <c r="E327" i="8"/>
  <c r="AC62" i="7" s="1"/>
  <c r="E354" i="8"/>
  <c r="E464" i="8"/>
  <c r="E436" i="8"/>
  <c r="E468" i="8"/>
  <c r="E402" i="8"/>
  <c r="E296" i="8"/>
  <c r="AC31" i="7" s="1"/>
  <c r="E172" i="8"/>
  <c r="J249" i="3" s="1"/>
  <c r="J238" i="3" s="1"/>
  <c r="E264" i="8"/>
  <c r="W65" i="7" s="1"/>
  <c r="E239" i="8"/>
  <c r="W40" i="7" s="1"/>
  <c r="E348" i="8"/>
  <c r="E189" i="8"/>
  <c r="E314" i="8"/>
  <c r="AC49" i="7" s="1"/>
  <c r="E164" i="8"/>
  <c r="E2" i="8"/>
  <c r="C176" i="3" s="1"/>
  <c r="C165" i="3" s="1"/>
  <c r="W29" i="7" l="1"/>
  <c r="W47" i="7"/>
  <c r="W21" i="7"/>
  <c r="W32" i="7"/>
  <c r="W50" i="7"/>
  <c r="AC18" i="7"/>
  <c r="AC25" i="7"/>
  <c r="AC34" i="7"/>
  <c r="AC47" i="7"/>
  <c r="AC48" i="7"/>
  <c r="AC13" i="7"/>
  <c r="W12" i="7"/>
  <c r="AC7" i="7"/>
  <c r="W58" i="7"/>
  <c r="W10" i="7"/>
  <c r="W36" i="7"/>
  <c r="AC38" i="7"/>
  <c r="AC42" i="7"/>
  <c r="AC45" i="7"/>
  <c r="W16" i="7"/>
  <c r="W37" i="7"/>
  <c r="W57" i="7"/>
  <c r="AC55" i="7"/>
  <c r="W44" i="7"/>
  <c r="AC2" i="7"/>
  <c r="W46" i="7"/>
  <c r="AC26" i="7"/>
  <c r="AC23" i="7"/>
  <c r="W59" i="7"/>
  <c r="W35" i="7"/>
  <c r="AC29" i="7"/>
  <c r="W56" i="7"/>
  <c r="W8" i="7"/>
  <c r="AC41" i="7"/>
  <c r="AC11" i="7"/>
  <c r="W24" i="7"/>
  <c r="W33" i="7"/>
  <c r="AC21" i="7"/>
  <c r="W23" i="7"/>
  <c r="W27" i="7"/>
  <c r="W22" i="7"/>
  <c r="AC3" i="7"/>
  <c r="W48" i="7"/>
  <c r="AC43" i="7"/>
  <c r="W1" i="7"/>
  <c r="AC46" i="7"/>
  <c r="AC53" i="7"/>
  <c r="AC39" i="7"/>
  <c r="AC4" i="7"/>
  <c r="AC8" i="7"/>
  <c r="W25" i="7"/>
  <c r="L205" i="3"/>
  <c r="L194" i="3" s="1"/>
  <c r="W30" i="7"/>
  <c r="F228" i="3"/>
  <c r="F217" i="3" s="1"/>
  <c r="W17" i="7"/>
  <c r="G228" i="3"/>
  <c r="G217" i="3" s="1"/>
  <c r="W6" i="7"/>
  <c r="I251" i="3"/>
  <c r="I240" i="3" s="1"/>
  <c r="W34" i="7"/>
  <c r="F230" i="3"/>
  <c r="F219" i="3" s="1"/>
  <c r="W60" i="7"/>
  <c r="D251" i="3"/>
  <c r="D240" i="3" s="1"/>
  <c r="W9" i="7"/>
  <c r="J230" i="3"/>
  <c r="J219" i="3" s="1"/>
  <c r="AC12" i="7"/>
  <c r="J228" i="3"/>
  <c r="J217" i="3" s="1"/>
  <c r="W42" i="7"/>
  <c r="E228" i="3"/>
  <c r="E217" i="3" s="1"/>
  <c r="W13" i="7"/>
  <c r="D132" i="3"/>
  <c r="D121" i="3" s="1"/>
  <c r="E49" i="4"/>
  <c r="E245" i="3"/>
  <c r="E234" i="3" s="1"/>
  <c r="E16" i="4"/>
  <c r="E84" i="3"/>
  <c r="E73" i="3" s="1"/>
  <c r="E11" i="4"/>
  <c r="H153" i="3"/>
  <c r="H142" i="3" s="1"/>
  <c r="E19" i="4"/>
  <c r="M245" i="3"/>
  <c r="M234" i="3" s="1"/>
  <c r="E60" i="4"/>
  <c r="I222" i="3"/>
  <c r="I211" i="3" s="1"/>
  <c r="E37" i="4"/>
  <c r="N176" i="3"/>
  <c r="N165" i="3" s="1"/>
  <c r="E55" i="4"/>
  <c r="N199" i="3"/>
  <c r="N188" i="3" s="1"/>
  <c r="E53" i="4"/>
  <c r="D245" i="3"/>
  <c r="D234" i="3" s="1"/>
  <c r="E10" i="4"/>
  <c r="G245" i="3"/>
  <c r="G234" i="3" s="1"/>
  <c r="E25" i="4"/>
  <c r="J207" i="3"/>
  <c r="J196" i="3" s="1"/>
  <c r="F249" i="3"/>
  <c r="F238" i="3" s="1"/>
  <c r="K224" i="3"/>
  <c r="K213" i="3" s="1"/>
  <c r="M178" i="3"/>
  <c r="M167" i="3" s="1"/>
  <c r="H247" i="3"/>
  <c r="H236" i="3" s="1"/>
  <c r="J224" i="3"/>
  <c r="J213" i="3" s="1"/>
  <c r="D247" i="3"/>
  <c r="D236" i="3" s="1"/>
  <c r="E224" i="3"/>
  <c r="E213" i="3" s="1"/>
  <c r="D228" i="3"/>
  <c r="D217" i="3" s="1"/>
  <c r="N228" i="3"/>
  <c r="N217" i="3" s="1"/>
  <c r="M222" i="3"/>
  <c r="M211" i="3" s="1"/>
  <c r="J245" i="3"/>
  <c r="J234" i="3" s="1"/>
  <c r="G249" i="3"/>
  <c r="G238" i="3" s="1"/>
  <c r="E222" i="3"/>
  <c r="E211" i="3" s="1"/>
  <c r="K205" i="3"/>
  <c r="K194" i="3" s="1"/>
  <c r="L180" i="3"/>
  <c r="L169" i="3" s="1"/>
  <c r="K184" i="3"/>
  <c r="K173" i="3" s="1"/>
  <c r="F247" i="3"/>
  <c r="F236" i="3" s="1"/>
  <c r="E247" i="3"/>
  <c r="E236" i="3" s="1"/>
  <c r="G201" i="3"/>
  <c r="G190" i="3" s="1"/>
  <c r="M226" i="3"/>
  <c r="M215" i="3" s="1"/>
  <c r="I245" i="3"/>
  <c r="I234" i="3" s="1"/>
  <c r="H201" i="3"/>
  <c r="H190" i="3" s="1"/>
  <c r="I230" i="3"/>
  <c r="I219" i="3" s="1"/>
  <c r="L222" i="3"/>
  <c r="L211" i="3" s="1"/>
  <c r="N251" i="3"/>
  <c r="N240" i="3" s="1"/>
  <c r="H184" i="3"/>
  <c r="H173" i="3" s="1"/>
  <c r="G230" i="3"/>
  <c r="G219" i="3" s="1"/>
  <c r="G247" i="3"/>
  <c r="G236" i="3" s="1"/>
  <c r="M207" i="3"/>
  <c r="M196" i="3" s="1"/>
  <c r="D203" i="3"/>
  <c r="D192" i="3" s="1"/>
  <c r="F245" i="3"/>
  <c r="F234" i="3" s="1"/>
  <c r="D138" i="3"/>
  <c r="D127" i="3" s="1"/>
  <c r="F176" i="3"/>
  <c r="F165" i="3" s="1"/>
  <c r="N249" i="3"/>
  <c r="N238" i="3" s="1"/>
  <c r="N226" i="3"/>
  <c r="N215" i="3" s="1"/>
  <c r="L245" i="3"/>
  <c r="L234" i="3" s="1"/>
  <c r="K199" i="3"/>
  <c r="K188" i="3" s="1"/>
  <c r="K226" i="3"/>
  <c r="K215" i="3" s="1"/>
  <c r="J178" i="3"/>
  <c r="J167" i="3" s="1"/>
  <c r="I203" i="3"/>
  <c r="I192" i="3" s="1"/>
  <c r="I69" i="3"/>
  <c r="I58" i="3" s="1"/>
  <c r="H249" i="3"/>
  <c r="H238" i="3" s="1"/>
  <c r="L228" i="3"/>
  <c r="L217" i="3" s="1"/>
  <c r="M251" i="3"/>
  <c r="M240" i="3" s="1"/>
  <c r="H224" i="3"/>
  <c r="H213" i="3" s="1"/>
  <c r="I199" i="3"/>
  <c r="I188" i="3" s="1"/>
  <c r="K228" i="3"/>
  <c r="K217" i="3" s="1"/>
  <c r="F251" i="3"/>
  <c r="F240" i="3" s="1"/>
  <c r="F180" i="3"/>
  <c r="F169" i="3" s="1"/>
  <c r="E249" i="3"/>
  <c r="E238" i="3" s="1"/>
  <c r="I207" i="3"/>
  <c r="I196" i="3" s="1"/>
  <c r="K247" i="3"/>
  <c r="K236" i="3" s="1"/>
  <c r="H155" i="3"/>
  <c r="H144" i="3" s="1"/>
  <c r="N222" i="3"/>
  <c r="N211" i="3" s="1"/>
  <c r="H251" i="3"/>
  <c r="H240" i="3" s="1"/>
  <c r="H226" i="3"/>
  <c r="H215" i="3" s="1"/>
  <c r="E230" i="3"/>
  <c r="E219" i="3" s="1"/>
  <c r="L251" i="3"/>
  <c r="L240" i="3" s="1"/>
  <c r="J247" i="3"/>
  <c r="J236" i="3" s="1"/>
  <c r="F222" i="3"/>
  <c r="F211" i="3" s="1"/>
  <c r="D226" i="3"/>
  <c r="D215" i="3" s="1"/>
  <c r="H203" i="3"/>
  <c r="H192" i="3" s="1"/>
  <c r="M205" i="3"/>
  <c r="M194" i="3" s="1"/>
  <c r="H205" i="3"/>
  <c r="H194" i="3" s="1"/>
  <c r="G222" i="3"/>
  <c r="G211" i="3" s="1"/>
  <c r="L226" i="3"/>
  <c r="L215" i="3" s="1"/>
  <c r="M249" i="3"/>
  <c r="M238" i="3" s="1"/>
  <c r="D178" i="3"/>
  <c r="D167" i="3" s="1"/>
  <c r="N245" i="3"/>
  <c r="N234" i="3" s="1"/>
  <c r="I228" i="3"/>
  <c r="I217" i="3" s="1"/>
  <c r="E251" i="3"/>
  <c r="E240" i="3" s="1"/>
  <c r="N178" i="3"/>
  <c r="N167" i="3" s="1"/>
  <c r="D224" i="3"/>
  <c r="D213" i="3" s="1"/>
  <c r="C224" i="3"/>
  <c r="C213" i="3" s="1"/>
  <c r="F203" i="3"/>
  <c r="F192" i="3" s="1"/>
  <c r="K180" i="3"/>
  <c r="K169" i="3" s="1"/>
  <c r="H180" i="3"/>
  <c r="H169" i="3" s="1"/>
  <c r="J199" i="3"/>
  <c r="J188" i="3" s="1"/>
  <c r="G182" i="3"/>
  <c r="G171" i="3" s="1"/>
  <c r="G251" i="3"/>
  <c r="G240" i="3" s="1"/>
  <c r="L249" i="3"/>
  <c r="L238" i="3" s="1"/>
  <c r="C251" i="3"/>
  <c r="C240" i="3" s="1"/>
  <c r="H230" i="3"/>
  <c r="H219" i="3" s="1"/>
  <c r="K201" i="3"/>
  <c r="K190" i="3" s="1"/>
  <c r="E157" i="3"/>
  <c r="E146" i="3" s="1"/>
  <c r="M203" i="3"/>
  <c r="M192" i="3" s="1"/>
  <c r="G226" i="3"/>
  <c r="G215" i="3" s="1"/>
  <c r="N230" i="3"/>
  <c r="N219" i="3" s="1"/>
  <c r="C159" i="3"/>
  <c r="C148" i="3" s="1"/>
  <c r="N247" i="3"/>
  <c r="N236" i="3" s="1"/>
  <c r="I184" i="3"/>
  <c r="I173" i="3" s="1"/>
  <c r="L161" i="3"/>
  <c r="L150" i="3" s="1"/>
  <c r="N207" i="3"/>
  <c r="N196" i="3" s="1"/>
  <c r="D222" i="3"/>
  <c r="D211" i="3" s="1"/>
  <c r="H222" i="3"/>
  <c r="H211" i="3" s="1"/>
  <c r="H245" i="3"/>
  <c r="H234" i="3" s="1"/>
  <c r="E203" i="3"/>
  <c r="E192" i="3" s="1"/>
  <c r="C226" i="3"/>
  <c r="C215" i="3" s="1"/>
  <c r="G203" i="3"/>
  <c r="G192" i="3" s="1"/>
  <c r="J222" i="3"/>
  <c r="J211" i="3" s="1"/>
  <c r="K203" i="3"/>
  <c r="K192" i="3" s="1"/>
  <c r="H178" i="3"/>
  <c r="H167" i="3" s="1"/>
  <c r="J201" i="3"/>
  <c r="J190" i="3" s="1"/>
  <c r="I247" i="3"/>
  <c r="I236" i="3" s="1"/>
  <c r="N184" i="3"/>
  <c r="N173" i="3" s="1"/>
  <c r="G205" i="3"/>
  <c r="G194" i="3" s="1"/>
  <c r="C182" i="3"/>
  <c r="C171" i="3" s="1"/>
  <c r="H207" i="3"/>
  <c r="H196" i="3" s="1"/>
  <c r="E205" i="3"/>
  <c r="E194" i="3" s="1"/>
  <c r="M180" i="3"/>
  <c r="M169" i="3" s="1"/>
  <c r="M184" i="3"/>
  <c r="M173" i="3" s="1"/>
  <c r="K245" i="3"/>
  <c r="K234" i="3" s="1"/>
  <c r="E226" i="3"/>
  <c r="E215" i="3" s="1"/>
  <c r="N224" i="3"/>
  <c r="N213" i="3" s="1"/>
  <c r="C201" i="3"/>
  <c r="C190" i="3" s="1"/>
  <c r="J176" i="3"/>
  <c r="J165" i="3" s="1"/>
  <c r="J205" i="3"/>
  <c r="J194" i="3" s="1"/>
  <c r="E182" i="3"/>
  <c r="E171" i="3" s="1"/>
  <c r="J226" i="3"/>
  <c r="J215" i="3" s="1"/>
  <c r="C199" i="3"/>
  <c r="C188" i="3" s="1"/>
  <c r="C245" i="3"/>
  <c r="C234" i="3" s="1"/>
  <c r="G134" i="3"/>
  <c r="G123" i="3" s="1"/>
  <c r="G224" i="3"/>
  <c r="G213" i="3" s="1"/>
  <c r="C222" i="3"/>
  <c r="C211" i="3" s="1"/>
  <c r="L224" i="3"/>
  <c r="L213" i="3" s="1"/>
  <c r="I176" i="3"/>
  <c r="I165" i="3" s="1"/>
  <c r="G199" i="3"/>
  <c r="G188" i="3" s="1"/>
  <c r="I178" i="3"/>
  <c r="I167" i="3" s="1"/>
  <c r="F199" i="3"/>
  <c r="F188" i="3" s="1"/>
  <c r="K222" i="3"/>
  <c r="K211" i="3" s="1"/>
  <c r="F224" i="3"/>
  <c r="F213" i="3" s="1"/>
  <c r="I224" i="3"/>
  <c r="I213" i="3" s="1"/>
  <c r="G253" i="3"/>
  <c r="G242" i="3" s="1"/>
  <c r="I414" i="3"/>
  <c r="I403" i="3" s="1"/>
  <c r="D253" i="3"/>
  <c r="D242" i="3" s="1"/>
  <c r="D391" i="3"/>
  <c r="D380" i="3" s="1"/>
  <c r="G345" i="3"/>
  <c r="G334" i="3" s="1"/>
  <c r="N276" i="3"/>
  <c r="N265" i="3" s="1"/>
  <c r="D299" i="3"/>
  <c r="D288" i="3" s="1"/>
  <c r="N299" i="3"/>
  <c r="N288" i="3" s="1"/>
  <c r="D414" i="3"/>
  <c r="D403" i="3" s="1"/>
  <c r="C391" i="3"/>
  <c r="C380" i="3" s="1"/>
  <c r="C276" i="3"/>
  <c r="C265" i="3" s="1"/>
  <c r="K322" i="3"/>
  <c r="K311" i="3" s="1"/>
  <c r="F345" i="3"/>
  <c r="F334" i="3" s="1"/>
  <c r="E253" i="3"/>
  <c r="E242" i="3" s="1"/>
  <c r="L322" i="3"/>
  <c r="L311" i="3" s="1"/>
  <c r="I299" i="3"/>
  <c r="I288" i="3" s="1"/>
  <c r="L230" i="3"/>
  <c r="L219" i="3" s="1"/>
  <c r="E414" i="3"/>
  <c r="E403" i="3" s="1"/>
  <c r="C230" i="3"/>
  <c r="C219" i="3" s="1"/>
  <c r="M368" i="3"/>
  <c r="M357" i="3" s="1"/>
  <c r="C345" i="3"/>
  <c r="C334" i="3" s="1"/>
  <c r="J276" i="3"/>
  <c r="J265" i="3" s="1"/>
  <c r="K391" i="3"/>
  <c r="K380" i="3" s="1"/>
  <c r="F299" i="3"/>
  <c r="F288" i="3" s="1"/>
  <c r="I391" i="3"/>
  <c r="I380" i="3" s="1"/>
  <c r="F368" i="3"/>
  <c r="F357" i="3" s="1"/>
  <c r="L414" i="3"/>
  <c r="L403" i="3" s="1"/>
  <c r="K276" i="3"/>
  <c r="K265" i="3" s="1"/>
  <c r="N345" i="3"/>
  <c r="N334" i="3" s="1"/>
  <c r="N391" i="3"/>
  <c r="N380" i="3" s="1"/>
  <c r="E368" i="3"/>
  <c r="E357" i="3" s="1"/>
  <c r="K253" i="3"/>
  <c r="K242" i="3" s="1"/>
  <c r="M345" i="3"/>
  <c r="M334" i="3" s="1"/>
  <c r="L299" i="3"/>
  <c r="L288" i="3" s="1"/>
  <c r="I322" i="3"/>
  <c r="I311" i="3" s="1"/>
  <c r="C368" i="3"/>
  <c r="C357" i="3" s="1"/>
  <c r="G299" i="3"/>
  <c r="G288" i="3" s="1"/>
  <c r="E207" i="3"/>
  <c r="E196" i="3" s="1"/>
  <c r="I253" i="3"/>
  <c r="I242" i="3" s="1"/>
  <c r="N414" i="3"/>
  <c r="N403" i="3" s="1"/>
  <c r="D345" i="3"/>
  <c r="D334" i="3" s="1"/>
  <c r="K368" i="3"/>
  <c r="K357" i="3" s="1"/>
  <c r="D322" i="3"/>
  <c r="D311" i="3" s="1"/>
  <c r="D207" i="3"/>
  <c r="D196" i="3" s="1"/>
  <c r="D276" i="3"/>
  <c r="D265" i="3" s="1"/>
  <c r="J322" i="3"/>
  <c r="J311" i="3" s="1"/>
  <c r="K414" i="3"/>
  <c r="K403" i="3" s="1"/>
  <c r="F253" i="3"/>
  <c r="F242" i="3" s="1"/>
  <c r="H414" i="3"/>
  <c r="H403" i="3" s="1"/>
  <c r="G276" i="3"/>
  <c r="G265" i="3" s="1"/>
  <c r="J345" i="3"/>
  <c r="J334" i="3" s="1"/>
  <c r="F391" i="3"/>
  <c r="F380" i="3" s="1"/>
  <c r="K345" i="3"/>
  <c r="K334" i="3" s="1"/>
  <c r="J253" i="3"/>
  <c r="J242" i="3" s="1"/>
  <c r="C207" i="3"/>
  <c r="C196" i="3" s="1"/>
  <c r="H345" i="3"/>
  <c r="H334" i="3" s="1"/>
  <c r="C299" i="3"/>
  <c r="C288" i="3" s="1"/>
  <c r="E276" i="3"/>
  <c r="E265" i="3" s="1"/>
  <c r="E391" i="3"/>
  <c r="E380" i="3" s="1"/>
  <c r="F414" i="3"/>
  <c r="F403" i="3" s="1"/>
  <c r="E322" i="3"/>
  <c r="E311" i="3" s="1"/>
  <c r="H299" i="3"/>
  <c r="H288" i="3" s="1"/>
  <c r="M230" i="3"/>
  <c r="M219" i="3" s="1"/>
  <c r="I345" i="3"/>
  <c r="I334" i="3" s="1"/>
  <c r="H391" i="3"/>
  <c r="H380" i="3" s="1"/>
  <c r="H253" i="3"/>
  <c r="H242" i="3" s="1"/>
  <c r="L253" i="3"/>
  <c r="L242" i="3" s="1"/>
  <c r="F322" i="3"/>
  <c r="F311" i="3" s="1"/>
  <c r="J368" i="3"/>
  <c r="J357" i="3" s="1"/>
  <c r="M253" i="3"/>
  <c r="M242" i="3" s="1"/>
  <c r="J391" i="3"/>
  <c r="J380" i="3" s="1"/>
  <c r="E184" i="3"/>
  <c r="E173" i="3" s="1"/>
  <c r="L345" i="3"/>
  <c r="L334" i="3" s="1"/>
  <c r="K299" i="3"/>
  <c r="K288" i="3" s="1"/>
  <c r="I276" i="3"/>
  <c r="I265" i="3" s="1"/>
  <c r="G368" i="3"/>
  <c r="G357" i="3" s="1"/>
  <c r="J414" i="3"/>
  <c r="J403" i="3" s="1"/>
  <c r="M322" i="3"/>
  <c r="M311" i="3" s="1"/>
  <c r="C322" i="3"/>
  <c r="C311" i="3" s="1"/>
  <c r="L368" i="3"/>
  <c r="L357" i="3" s="1"/>
  <c r="G391" i="3"/>
  <c r="G380" i="3" s="1"/>
  <c r="F276" i="3"/>
  <c r="F265" i="3" s="1"/>
  <c r="N322" i="3"/>
  <c r="N311" i="3" s="1"/>
  <c r="I368" i="3"/>
  <c r="I357" i="3" s="1"/>
  <c r="H276" i="3"/>
  <c r="H265" i="3" s="1"/>
  <c r="C414" i="3"/>
  <c r="C403" i="3" s="1"/>
  <c r="D230" i="3"/>
  <c r="D219" i="3" s="1"/>
  <c r="E299" i="3"/>
  <c r="E288" i="3" s="1"/>
  <c r="H322" i="3"/>
  <c r="H311" i="3" s="1"/>
  <c r="M276" i="3"/>
  <c r="M265" i="3" s="1"/>
  <c r="D368" i="3"/>
  <c r="D357" i="3" s="1"/>
  <c r="L391" i="3"/>
  <c r="L380" i="3" s="1"/>
  <c r="G322" i="3"/>
  <c r="G311" i="3" s="1"/>
  <c r="N253" i="3"/>
  <c r="N242" i="3" s="1"/>
  <c r="N368" i="3"/>
  <c r="N357" i="3" s="1"/>
  <c r="M391" i="3"/>
  <c r="M380" i="3" s="1"/>
  <c r="J299" i="3"/>
  <c r="J288" i="3" s="1"/>
  <c r="M414" i="3"/>
  <c r="M403" i="3" s="1"/>
  <c r="L276" i="3"/>
  <c r="L265" i="3" s="1"/>
  <c r="E345" i="3"/>
  <c r="E334" i="3" s="1"/>
  <c r="H368" i="3"/>
  <c r="H357" i="3" s="1"/>
  <c r="K230" i="3"/>
  <c r="K219" i="3" s="1"/>
  <c r="G414" i="3"/>
  <c r="G403" i="3" s="1"/>
  <c r="C253" i="3"/>
  <c r="C242" i="3" s="1"/>
  <c r="M299" i="3"/>
  <c r="M288" i="3" s="1"/>
  <c r="H86" i="3"/>
  <c r="H75" i="3" s="1"/>
  <c r="K207" i="3"/>
  <c r="K196" i="3" s="1"/>
  <c r="F207" i="3"/>
  <c r="F196" i="3" s="1"/>
  <c r="G130" i="3"/>
  <c r="G119" i="3" s="1"/>
  <c r="E176" i="3"/>
  <c r="E165" i="3" s="1"/>
  <c r="I180" i="3"/>
  <c r="I169" i="3" s="1"/>
  <c r="F226" i="3"/>
  <c r="F215" i="3" s="1"/>
  <c r="M199" i="3"/>
  <c r="M188" i="3" s="1"/>
  <c r="L199" i="3"/>
  <c r="L188" i="3" s="1"/>
  <c r="N205" i="3"/>
  <c r="N194" i="3" s="1"/>
  <c r="I182" i="3"/>
  <c r="I171" i="3" s="1"/>
  <c r="G180" i="3"/>
  <c r="G169" i="3" s="1"/>
  <c r="M224" i="3"/>
  <c r="M213" i="3" s="1"/>
  <c r="N201" i="3"/>
  <c r="N190" i="3" s="1"/>
  <c r="C228" i="3"/>
  <c r="C217" i="3" s="1"/>
  <c r="J182" i="3"/>
  <c r="J171" i="3" s="1"/>
  <c r="G207" i="3"/>
  <c r="G196" i="3" s="1"/>
  <c r="M228" i="3"/>
  <c r="M217" i="3" s="1"/>
  <c r="G184" i="3"/>
  <c r="G173" i="3" s="1"/>
  <c r="Q41" i="7"/>
  <c r="D199" i="3"/>
  <c r="D188" i="3" s="1"/>
  <c r="L182" i="3"/>
  <c r="L171" i="3" s="1"/>
  <c r="H228" i="3"/>
  <c r="H217" i="3" s="1"/>
  <c r="E199" i="3"/>
  <c r="E188" i="3" s="1"/>
  <c r="I205" i="3"/>
  <c r="I194" i="3" s="1"/>
  <c r="D184" i="3"/>
  <c r="D173" i="3" s="1"/>
  <c r="K38" i="3"/>
  <c r="K27" i="3" s="1"/>
  <c r="H199" i="3"/>
  <c r="H188" i="3" s="1"/>
  <c r="J157" i="3"/>
  <c r="J146" i="3" s="1"/>
  <c r="C203" i="3"/>
  <c r="C192" i="3" s="1"/>
  <c r="M38" i="3"/>
  <c r="M27" i="3" s="1"/>
  <c r="K176" i="3"/>
  <c r="K165" i="3" s="1"/>
  <c r="J180" i="3"/>
  <c r="J169" i="3" s="1"/>
  <c r="L184" i="3"/>
  <c r="L173" i="3" s="1"/>
  <c r="F184" i="3"/>
  <c r="F173" i="3" s="1"/>
  <c r="F182" i="3"/>
  <c r="F171" i="3" s="1"/>
  <c r="K178" i="3"/>
  <c r="K167" i="3" s="1"/>
  <c r="I201" i="3"/>
  <c r="I190" i="3" s="1"/>
  <c r="G176" i="3"/>
  <c r="G165" i="3" s="1"/>
  <c r="H182" i="3"/>
  <c r="H171" i="3" s="1"/>
  <c r="D205" i="3"/>
  <c r="D194" i="3" s="1"/>
  <c r="C184" i="3"/>
  <c r="C173" i="3" s="1"/>
  <c r="G178" i="3"/>
  <c r="G167" i="3" s="1"/>
  <c r="N180" i="3"/>
  <c r="N169" i="3" s="1"/>
  <c r="J203" i="3"/>
  <c r="J192" i="3" s="1"/>
  <c r="K182" i="3"/>
  <c r="K171" i="3" s="1"/>
  <c r="F205" i="3"/>
  <c r="F194" i="3" s="1"/>
  <c r="L178" i="3"/>
  <c r="L167" i="3" s="1"/>
  <c r="E180" i="3"/>
  <c r="E169" i="3" s="1"/>
  <c r="L207" i="3"/>
  <c r="L196" i="3" s="1"/>
  <c r="M182" i="3"/>
  <c r="M171" i="3" s="1"/>
  <c r="D180" i="3"/>
  <c r="D169" i="3" s="1"/>
  <c r="J184" i="3"/>
  <c r="J173" i="3" s="1"/>
  <c r="C180" i="3"/>
  <c r="C169" i="3" s="1"/>
  <c r="L201" i="3"/>
  <c r="L190" i="3" s="1"/>
  <c r="E159" i="3"/>
  <c r="E148" i="3" s="1"/>
  <c r="K61" i="3"/>
  <c r="K50" i="3" s="1"/>
  <c r="G155" i="3"/>
  <c r="G144" i="3" s="1"/>
  <c r="J63" i="3"/>
  <c r="J52" i="3" s="1"/>
  <c r="K92" i="3"/>
  <c r="K81" i="3" s="1"/>
  <c r="H157" i="3"/>
  <c r="H146" i="3" s="1"/>
  <c r="M157" i="3"/>
  <c r="M146" i="3" s="1"/>
  <c r="D136" i="3"/>
  <c r="D125" i="3" s="1"/>
  <c r="K138" i="3"/>
  <c r="K127" i="3" s="1"/>
  <c r="I155" i="3"/>
  <c r="I144" i="3" s="1"/>
  <c r="I115" i="3"/>
  <c r="I104" i="3" s="1"/>
  <c r="K65" i="3"/>
  <c r="K54" i="3" s="1"/>
  <c r="N155" i="3"/>
  <c r="N144" i="3" s="1"/>
  <c r="L138" i="3"/>
  <c r="L127" i="3" s="1"/>
  <c r="E42" i="3"/>
  <c r="E31" i="3" s="1"/>
  <c r="I88" i="3"/>
  <c r="I77" i="3" s="1"/>
  <c r="L157" i="3"/>
  <c r="L146" i="3" s="1"/>
  <c r="D69" i="3"/>
  <c r="D58" i="3" s="1"/>
  <c r="K88" i="3"/>
  <c r="K77" i="3" s="1"/>
  <c r="K42" i="3"/>
  <c r="K31" i="3" s="1"/>
  <c r="E65" i="3"/>
  <c r="E54" i="3" s="1"/>
  <c r="J161" i="3"/>
  <c r="J150" i="3" s="1"/>
  <c r="L153" i="3"/>
  <c r="L142" i="3" s="1"/>
  <c r="J159" i="3"/>
  <c r="J148" i="3" s="1"/>
  <c r="N92" i="3"/>
  <c r="N81" i="3" s="1"/>
  <c r="F138" i="3"/>
  <c r="F127" i="3" s="1"/>
  <c r="N86" i="3"/>
  <c r="N75" i="3" s="1"/>
  <c r="F157" i="3"/>
  <c r="F146" i="3" s="1"/>
  <c r="C157" i="3"/>
  <c r="C146" i="3" s="1"/>
  <c r="G161" i="3"/>
  <c r="G150" i="3" s="1"/>
  <c r="K157" i="3"/>
  <c r="K146" i="3" s="1"/>
  <c r="K90" i="3"/>
  <c r="K79" i="3" s="1"/>
  <c r="D155" i="3"/>
  <c r="D144" i="3" s="1"/>
  <c r="M115" i="3"/>
  <c r="M104" i="3" s="1"/>
  <c r="E161" i="3"/>
  <c r="E150" i="3" s="1"/>
  <c r="C111" i="3"/>
  <c r="C100" i="3" s="1"/>
  <c r="K153" i="3"/>
  <c r="K142" i="3" s="1"/>
  <c r="K130" i="3"/>
  <c r="K119" i="3" s="1"/>
  <c r="E44" i="3"/>
  <c r="E33" i="3" s="1"/>
  <c r="K159" i="3"/>
  <c r="K148" i="3" s="1"/>
  <c r="J155" i="3"/>
  <c r="J144" i="3" s="1"/>
  <c r="C69" i="3"/>
  <c r="C58" i="3" s="1"/>
  <c r="G138" i="3"/>
  <c r="G127" i="3" s="1"/>
  <c r="N115" i="3"/>
  <c r="N104" i="3" s="1"/>
  <c r="D38" i="3"/>
  <c r="D27" i="3" s="1"/>
  <c r="D153" i="3"/>
  <c r="D142" i="3" s="1"/>
  <c r="F107" i="3"/>
  <c r="F96" i="3" s="1"/>
  <c r="D161" i="3"/>
  <c r="D150" i="3" s="1"/>
  <c r="M153" i="3"/>
  <c r="M142" i="3" s="1"/>
  <c r="L176" i="3"/>
  <c r="L165" i="3" s="1"/>
  <c r="M46" i="3"/>
  <c r="M35" i="3" s="1"/>
  <c r="I157" i="3"/>
  <c r="I146" i="3" s="1"/>
  <c r="I130" i="3"/>
  <c r="I119" i="3" s="1"/>
  <c r="N159" i="3"/>
  <c r="N148" i="3" s="1"/>
  <c r="K23" i="3"/>
  <c r="K12" i="3" s="1"/>
  <c r="H46" i="3"/>
  <c r="H35" i="3" s="1"/>
  <c r="N182" i="3"/>
  <c r="N171" i="3" s="1"/>
  <c r="M65" i="3"/>
  <c r="M54" i="3" s="1"/>
  <c r="E130" i="3"/>
  <c r="E119" i="3" s="1"/>
  <c r="K155" i="3"/>
  <c r="K144" i="3" s="1"/>
  <c r="K40" i="3"/>
  <c r="K29" i="3" s="1"/>
  <c r="F178" i="3"/>
  <c r="F167" i="3" s="1"/>
  <c r="D157" i="3"/>
  <c r="D146" i="3" s="1"/>
  <c r="M155" i="3"/>
  <c r="M144" i="3" s="1"/>
  <c r="C155" i="3"/>
  <c r="C144" i="3" s="1"/>
  <c r="M176" i="3"/>
  <c r="M165" i="3" s="1"/>
  <c r="E153" i="3"/>
  <c r="E142" i="3" s="1"/>
  <c r="D176" i="3"/>
  <c r="D165" i="3" s="1"/>
  <c r="M159" i="3"/>
  <c r="M148" i="3" s="1"/>
  <c r="I153" i="3"/>
  <c r="I142" i="3" s="1"/>
  <c r="H176" i="3"/>
  <c r="H165" i="3" s="1"/>
  <c r="G113" i="3"/>
  <c r="G102" i="3" s="1"/>
  <c r="I63" i="3"/>
  <c r="I52" i="3" s="1"/>
  <c r="G132" i="3"/>
  <c r="G121" i="3" s="1"/>
  <c r="E178" i="3"/>
  <c r="E167" i="3" s="1"/>
  <c r="C115" i="3"/>
  <c r="C104" i="3" s="1"/>
  <c r="K67" i="3"/>
  <c r="K56" i="3" s="1"/>
  <c r="L84" i="3"/>
  <c r="L73" i="3" s="1"/>
  <c r="C42" i="3"/>
  <c r="C31" i="3" s="1"/>
  <c r="L23" i="3"/>
  <c r="L12" i="3" s="1"/>
  <c r="C113" i="3"/>
  <c r="C102" i="3" s="1"/>
  <c r="F136" i="3"/>
  <c r="F125" i="3" s="1"/>
  <c r="I159" i="3"/>
  <c r="I148" i="3" s="1"/>
  <c r="N38" i="3"/>
  <c r="N27" i="3" s="1"/>
  <c r="J153" i="3"/>
  <c r="J142" i="3" s="1"/>
  <c r="N136" i="3"/>
  <c r="N125" i="3" s="1"/>
  <c r="D44" i="3"/>
  <c r="D33" i="3" s="1"/>
  <c r="N161" i="3"/>
  <c r="N150" i="3" s="1"/>
  <c r="N23" i="3"/>
  <c r="N12" i="3" s="1"/>
  <c r="I92" i="3"/>
  <c r="I81" i="3" s="1"/>
  <c r="I161" i="3"/>
  <c r="I150" i="3" s="1"/>
  <c r="F88" i="3"/>
  <c r="F77" i="3" s="1"/>
  <c r="G136" i="3"/>
  <c r="G125" i="3" s="1"/>
  <c r="G159" i="3"/>
  <c r="G148" i="3" s="1"/>
  <c r="H92" i="3"/>
  <c r="H81" i="3" s="1"/>
  <c r="L159" i="3"/>
  <c r="L148" i="3" s="1"/>
  <c r="M113" i="3"/>
  <c r="M102" i="3" s="1"/>
  <c r="F159" i="3"/>
  <c r="F148" i="3" s="1"/>
  <c r="C130" i="3"/>
  <c r="C119" i="3" s="1"/>
  <c r="C153" i="3"/>
  <c r="C142" i="3" s="1"/>
  <c r="L92" i="3"/>
  <c r="L81" i="3" s="1"/>
  <c r="E86" i="3"/>
  <c r="E75" i="3" s="1"/>
  <c r="C132" i="3"/>
  <c r="C121" i="3" s="1"/>
  <c r="F46" i="3"/>
  <c r="F35" i="3" s="1"/>
  <c r="D134" i="3"/>
  <c r="D123" i="3" s="1"/>
  <c r="J42" i="3"/>
  <c r="J31" i="3" s="1"/>
  <c r="E109" i="3"/>
  <c r="E98" i="3" s="1"/>
  <c r="H159" i="3"/>
  <c r="H148" i="3" s="1"/>
  <c r="K161" i="3"/>
  <c r="K150" i="3" s="1"/>
  <c r="L40" i="3"/>
  <c r="L29" i="3" s="1"/>
  <c r="N138" i="3"/>
  <c r="N127" i="3" s="1"/>
  <c r="F161" i="3"/>
  <c r="F150" i="3" s="1"/>
  <c r="D90" i="3"/>
  <c r="D79" i="3" s="1"/>
  <c r="E134" i="3"/>
  <c r="E123" i="3" s="1"/>
  <c r="F111" i="3"/>
  <c r="F100" i="3" s="1"/>
  <c r="J132" i="3"/>
  <c r="J121" i="3" s="1"/>
  <c r="E92" i="3"/>
  <c r="E81" i="3" s="1"/>
  <c r="N157" i="3"/>
  <c r="N146" i="3" s="1"/>
  <c r="G88" i="3"/>
  <c r="G77" i="3" s="1"/>
  <c r="K109" i="3"/>
  <c r="K98" i="3" s="1"/>
  <c r="N134" i="3"/>
  <c r="N123" i="3" s="1"/>
  <c r="E115" i="3"/>
  <c r="E104" i="3" s="1"/>
  <c r="J136" i="3"/>
  <c r="J125" i="3" s="1"/>
  <c r="C65" i="3"/>
  <c r="C54" i="3" s="1"/>
  <c r="L90" i="3"/>
  <c r="L79" i="3" s="1"/>
  <c r="F67" i="3"/>
  <c r="F56" i="3" s="1"/>
  <c r="G107" i="3"/>
  <c r="G96" i="3" s="1"/>
  <c r="F153" i="3"/>
  <c r="F142" i="3" s="1"/>
  <c r="M23" i="3"/>
  <c r="M12" i="3" s="1"/>
  <c r="M161" i="3"/>
  <c r="M150" i="3" s="1"/>
  <c r="K113" i="3"/>
  <c r="K102" i="3" s="1"/>
  <c r="D159" i="3"/>
  <c r="D148" i="3" s="1"/>
  <c r="J38" i="3"/>
  <c r="J27" i="3" s="1"/>
  <c r="M92" i="3"/>
  <c r="M81" i="3" s="1"/>
  <c r="H67" i="3"/>
  <c r="H56" i="3" s="1"/>
  <c r="I65" i="3"/>
  <c r="I54" i="3" s="1"/>
  <c r="L155" i="3"/>
  <c r="L144" i="3" s="1"/>
  <c r="D109" i="3"/>
  <c r="D98" i="3" s="1"/>
  <c r="L130" i="3"/>
  <c r="L119" i="3" s="1"/>
  <c r="L134" i="3"/>
  <c r="L123" i="3" s="1"/>
  <c r="G157" i="3"/>
  <c r="G146" i="3" s="1"/>
  <c r="G65" i="3"/>
  <c r="G54" i="3" s="1"/>
  <c r="C88" i="3"/>
  <c r="C77" i="3" s="1"/>
  <c r="E210" i="4"/>
  <c r="H161" i="3"/>
  <c r="H150" i="3" s="1"/>
  <c r="H109" i="3"/>
  <c r="H98" i="3" s="1"/>
  <c r="F155" i="3"/>
  <c r="F144" i="3" s="1"/>
  <c r="J138" i="3"/>
  <c r="J127" i="3" s="1"/>
  <c r="N113" i="3"/>
  <c r="N102" i="3" s="1"/>
  <c r="H130" i="3"/>
  <c r="H119" i="3" s="1"/>
  <c r="G153" i="3"/>
  <c r="G142" i="3" s="1"/>
  <c r="K63" i="3"/>
  <c r="K52" i="3" s="1"/>
  <c r="E155" i="3"/>
  <c r="E144" i="3" s="1"/>
  <c r="H42" i="3"/>
  <c r="E138" i="3"/>
  <c r="E127" i="3" s="1"/>
  <c r="H111" i="3"/>
  <c r="H100" i="3" s="1"/>
  <c r="G92" i="3"/>
  <c r="G81" i="3" s="1"/>
  <c r="L113" i="3"/>
  <c r="L102" i="3" s="1"/>
  <c r="K69" i="3"/>
  <c r="K58" i="3" s="1"/>
  <c r="C161" i="3"/>
  <c r="C150" i="3" s="1"/>
  <c r="E69" i="3"/>
  <c r="E58" i="3" s="1"/>
  <c r="D63" i="3"/>
  <c r="D52" i="3" s="1"/>
  <c r="N153" i="3"/>
  <c r="N142" i="3" s="1"/>
  <c r="M138" i="3"/>
  <c r="M127" i="3" s="1"/>
  <c r="D23" i="3"/>
  <c r="D12" i="3" s="1"/>
  <c r="I42" i="3"/>
  <c r="I31" i="3" s="1"/>
  <c r="G111" i="3"/>
  <c r="G100" i="3" s="1"/>
  <c r="J61" i="3"/>
  <c r="N109" i="3"/>
  <c r="N98" i="3" s="1"/>
  <c r="G69" i="3"/>
  <c r="G58" i="3" s="1"/>
  <c r="J67" i="3"/>
  <c r="J56" i="3" s="1"/>
  <c r="R20" i="5"/>
  <c r="C84" i="3"/>
  <c r="C73" i="3" s="1"/>
  <c r="R36" i="5"/>
  <c r="C107" i="3"/>
  <c r="C96" i="3" s="1"/>
  <c r="C38" i="3"/>
  <c r="C27" i="3" s="1"/>
  <c r="L115" i="3"/>
  <c r="L104" i="3" s="1"/>
  <c r="N90" i="3"/>
  <c r="N79" i="3" s="1"/>
  <c r="J90" i="3"/>
  <c r="J79" i="3" s="1"/>
  <c r="C136" i="3"/>
  <c r="C125" i="3" s="1"/>
  <c r="H113" i="3"/>
  <c r="H102" i="3" s="1"/>
  <c r="M134" i="3"/>
  <c r="M123" i="3" s="1"/>
  <c r="J40" i="3"/>
  <c r="J29" i="3" s="1"/>
  <c r="F132" i="3"/>
  <c r="F121" i="3" s="1"/>
  <c r="F40" i="3"/>
  <c r="F29" i="3" s="1"/>
  <c r="C109" i="3"/>
  <c r="C98" i="3" s="1"/>
  <c r="H107" i="3"/>
  <c r="H96" i="3" s="1"/>
  <c r="G84" i="3"/>
  <c r="G73" i="3" s="1"/>
  <c r="H44" i="3"/>
  <c r="H33" i="3" s="1"/>
  <c r="M88" i="3"/>
  <c r="M77" i="3" s="1"/>
  <c r="K111" i="3"/>
  <c r="K100" i="3" s="1"/>
  <c r="D40" i="3"/>
  <c r="D29" i="3" s="1"/>
  <c r="N61" i="3"/>
  <c r="N50" i="3" s="1"/>
  <c r="N107" i="3"/>
  <c r="N96" i="3" s="1"/>
  <c r="L38" i="3"/>
  <c r="L27" i="3" s="1"/>
  <c r="L88" i="3"/>
  <c r="L77" i="3" s="1"/>
  <c r="F134" i="3"/>
  <c r="F123" i="3" s="1"/>
  <c r="G46" i="3"/>
  <c r="G35" i="3" s="1"/>
  <c r="I61" i="3"/>
  <c r="I50" i="3" s="1"/>
  <c r="I107" i="3"/>
  <c r="I96" i="3" s="1"/>
  <c r="I138" i="3"/>
  <c r="I127" i="3" s="1"/>
  <c r="I46" i="3"/>
  <c r="I35" i="3" s="1"/>
  <c r="C92" i="3"/>
  <c r="C81" i="3" s="1"/>
  <c r="G44" i="3"/>
  <c r="G33" i="3" s="1"/>
  <c r="L132" i="3"/>
  <c r="L121" i="3" s="1"/>
  <c r="L63" i="3"/>
  <c r="L52" i="3" s="1"/>
  <c r="F65" i="3"/>
  <c r="F54" i="3" s="1"/>
  <c r="N132" i="3"/>
  <c r="N121" i="3" s="1"/>
  <c r="M132" i="3"/>
  <c r="M121" i="3" s="1"/>
  <c r="M40" i="3"/>
  <c r="M29" i="3" s="1"/>
  <c r="I40" i="3"/>
  <c r="I29" i="3" s="1"/>
  <c r="F63" i="3"/>
  <c r="F52" i="3" s="1"/>
  <c r="H40" i="3"/>
  <c r="H29" i="3" s="1"/>
  <c r="H138" i="3"/>
  <c r="H127" i="3" s="1"/>
  <c r="G40" i="3"/>
  <c r="G29" i="3" s="1"/>
  <c r="D86" i="3"/>
  <c r="D75" i="3" s="1"/>
  <c r="M130" i="3"/>
  <c r="M119" i="3" s="1"/>
  <c r="M84" i="3"/>
  <c r="M73" i="3" s="1"/>
  <c r="J115" i="3"/>
  <c r="J104" i="3" s="1"/>
  <c r="G21" i="3"/>
  <c r="G10" i="3" s="1"/>
  <c r="L111" i="3"/>
  <c r="L100" i="3" s="1"/>
  <c r="F44" i="3"/>
  <c r="D46" i="3"/>
  <c r="G67" i="3"/>
  <c r="G56" i="3" s="1"/>
  <c r="M61" i="3"/>
  <c r="M50" i="3" s="1"/>
  <c r="K107" i="3"/>
  <c r="K96" i="3" s="1"/>
  <c r="D61" i="3"/>
  <c r="D50" i="3" s="1"/>
  <c r="D107" i="3"/>
  <c r="D96" i="3" s="1"/>
  <c r="L86" i="3"/>
  <c r="L75" i="3" s="1"/>
  <c r="H132" i="3"/>
  <c r="H121" i="3" s="1"/>
  <c r="F86" i="3"/>
  <c r="F75" i="3" s="1"/>
  <c r="C86" i="3"/>
  <c r="C75" i="3" s="1"/>
  <c r="J69" i="3"/>
  <c r="J58" i="3" s="1"/>
  <c r="M67" i="3"/>
  <c r="M56" i="3" s="1"/>
  <c r="D65" i="3"/>
  <c r="D54" i="3" s="1"/>
  <c r="K132" i="3"/>
  <c r="K121" i="3" s="1"/>
  <c r="F69" i="3"/>
  <c r="F58" i="3" s="1"/>
  <c r="I113" i="3"/>
  <c r="I102" i="3" s="1"/>
  <c r="M21" i="3"/>
  <c r="M10" i="3" s="1"/>
  <c r="E136" i="3"/>
  <c r="E125" i="3" s="1"/>
  <c r="D115" i="3"/>
  <c r="D104" i="3" s="1"/>
  <c r="H21" i="3"/>
  <c r="H10" i="3" s="1"/>
  <c r="F115" i="3"/>
  <c r="F104" i="3" s="1"/>
  <c r="F61" i="3"/>
  <c r="F130" i="3"/>
  <c r="F119" i="3" s="1"/>
  <c r="J109" i="3"/>
  <c r="J98" i="3" s="1"/>
  <c r="G109" i="3"/>
  <c r="G98" i="3" s="1"/>
  <c r="G23" i="3"/>
  <c r="G12" i="3" s="1"/>
  <c r="N40" i="3"/>
  <c r="N29" i="3" s="1"/>
  <c r="M42" i="3"/>
  <c r="M31" i="3" s="1"/>
  <c r="G42" i="3"/>
  <c r="G31" i="3" s="1"/>
  <c r="L44" i="3"/>
  <c r="J21" i="3"/>
  <c r="J10" i="3" s="1"/>
  <c r="N63" i="3"/>
  <c r="N52" i="3" s="1"/>
  <c r="N44" i="3"/>
  <c r="N33" i="3" s="1"/>
  <c r="F113" i="3"/>
  <c r="F102" i="3" s="1"/>
  <c r="J46" i="3"/>
  <c r="J35" i="3" s="1"/>
  <c r="M136" i="3"/>
  <c r="M125" i="3" s="1"/>
  <c r="L42" i="3"/>
  <c r="L31" i="3" s="1"/>
  <c r="F42" i="3"/>
  <c r="F31" i="3" s="1"/>
  <c r="C40" i="3"/>
  <c r="C29" i="3" s="1"/>
  <c r="M107" i="3"/>
  <c r="M96" i="3" s="1"/>
  <c r="H88" i="3"/>
  <c r="H77" i="3" s="1"/>
  <c r="J92" i="3"/>
  <c r="J81" i="3" s="1"/>
  <c r="L136" i="3"/>
  <c r="L125" i="3" s="1"/>
  <c r="F21" i="3"/>
  <c r="F10" i="3" s="1"/>
  <c r="K134" i="3"/>
  <c r="K123" i="3" s="1"/>
  <c r="E107" i="3"/>
  <c r="E96" i="3" s="1"/>
  <c r="H69" i="3"/>
  <c r="H58" i="3" s="1"/>
  <c r="K84" i="3"/>
  <c r="K73" i="3" s="1"/>
  <c r="D113" i="3"/>
  <c r="D102" i="3" s="1"/>
  <c r="I134" i="3"/>
  <c r="I123" i="3" s="1"/>
  <c r="F92" i="3"/>
  <c r="F81" i="3" s="1"/>
  <c r="I90" i="3"/>
  <c r="I79" i="3" s="1"/>
  <c r="L109" i="3"/>
  <c r="L98" i="3" s="1"/>
  <c r="I132" i="3"/>
  <c r="I121" i="3" s="1"/>
  <c r="H65" i="3"/>
  <c r="H54" i="3" s="1"/>
  <c r="C134" i="3"/>
  <c r="C123" i="3" s="1"/>
  <c r="F109" i="3"/>
  <c r="F98" i="3" s="1"/>
  <c r="K115" i="3"/>
  <c r="K104" i="3" s="1"/>
  <c r="E40" i="3"/>
  <c r="N130" i="3"/>
  <c r="N119" i="3" s="1"/>
  <c r="F23" i="3"/>
  <c r="F12" i="3" s="1"/>
  <c r="J65" i="3"/>
  <c r="J54" i="3" s="1"/>
  <c r="E111" i="3"/>
  <c r="E100" i="3" s="1"/>
  <c r="I111" i="3"/>
  <c r="I100" i="3" s="1"/>
  <c r="D111" i="3"/>
  <c r="D100" i="3" s="1"/>
  <c r="J44" i="3"/>
  <c r="J33" i="3" s="1"/>
  <c r="C44" i="3"/>
  <c r="C33" i="3" s="1"/>
  <c r="F90" i="3"/>
  <c r="F79" i="3" s="1"/>
  <c r="M111" i="3"/>
  <c r="M100" i="3" s="1"/>
  <c r="K44" i="3"/>
  <c r="K33" i="3" s="1"/>
  <c r="I67" i="3"/>
  <c r="I56" i="3" s="1"/>
  <c r="N42" i="3"/>
  <c r="N31" i="3" s="1"/>
  <c r="L69" i="3"/>
  <c r="L58" i="3" s="1"/>
  <c r="C23" i="3"/>
  <c r="C12" i="3" s="1"/>
  <c r="I23" i="3"/>
  <c r="I12" i="3" s="1"/>
  <c r="E88" i="3"/>
  <c r="E77" i="3" s="1"/>
  <c r="M63" i="3"/>
  <c r="M52" i="3" s="1"/>
  <c r="I38" i="3"/>
  <c r="I27" i="3" s="1"/>
  <c r="H61" i="3"/>
  <c r="H50" i="3" s="1"/>
  <c r="E113" i="3"/>
  <c r="E102" i="3" s="1"/>
  <c r="J134" i="3"/>
  <c r="J123" i="3" s="1"/>
  <c r="N111" i="3"/>
  <c r="N100" i="3" s="1"/>
  <c r="H134" i="3"/>
  <c r="H123" i="3" s="1"/>
  <c r="I44" i="3"/>
  <c r="N65" i="3"/>
  <c r="N54" i="3" s="1"/>
  <c r="M44" i="3"/>
  <c r="E67" i="3"/>
  <c r="E56" i="3" s="1"/>
  <c r="E46" i="3"/>
  <c r="E35" i="3" s="1"/>
  <c r="I136" i="3"/>
  <c r="I125" i="3" s="1"/>
  <c r="H84" i="3"/>
  <c r="H73" i="3" s="1"/>
  <c r="G38" i="3"/>
  <c r="G27" i="3" s="1"/>
  <c r="N88" i="3"/>
  <c r="N77" i="3" s="1"/>
  <c r="L107" i="3"/>
  <c r="L96" i="3" s="1"/>
  <c r="J84" i="3"/>
  <c r="J73" i="3" s="1"/>
  <c r="G115" i="3"/>
  <c r="G104" i="3" s="1"/>
  <c r="J113" i="3"/>
  <c r="J102" i="3" s="1"/>
  <c r="G90" i="3"/>
  <c r="G79" i="3" s="1"/>
  <c r="L65" i="3"/>
  <c r="L54" i="3" s="1"/>
  <c r="D67" i="3"/>
  <c r="J88" i="3"/>
  <c r="J77" i="3" s="1"/>
  <c r="N69" i="3"/>
  <c r="N58" i="3" s="1"/>
  <c r="J86" i="3"/>
  <c r="J75" i="3" s="1"/>
  <c r="G86" i="3"/>
  <c r="G75" i="3" s="1"/>
  <c r="E61" i="3"/>
  <c r="E50" i="3" s="1"/>
  <c r="D130" i="3"/>
  <c r="D119" i="3" s="1"/>
  <c r="I84" i="3"/>
  <c r="I73" i="3" s="1"/>
  <c r="H38" i="3"/>
  <c r="H27" i="3" s="1"/>
  <c r="F84" i="3"/>
  <c r="F73" i="3" s="1"/>
  <c r="E38" i="3"/>
  <c r="E27" i="3" s="1"/>
  <c r="E63" i="3"/>
  <c r="E52" i="3" s="1"/>
  <c r="C63" i="3"/>
  <c r="C52" i="3" s="1"/>
  <c r="L61" i="3"/>
  <c r="L50" i="3" s="1"/>
  <c r="J130" i="3"/>
  <c r="J119" i="3" s="1"/>
  <c r="G61" i="3"/>
  <c r="G50" i="3" s="1"/>
  <c r="F38" i="3"/>
  <c r="F27" i="3" s="1"/>
  <c r="H63" i="3"/>
  <c r="H52" i="3" s="1"/>
  <c r="E132" i="3"/>
  <c r="E121" i="3" s="1"/>
  <c r="N84" i="3"/>
  <c r="N73" i="3" s="1"/>
  <c r="L46" i="3"/>
  <c r="L35" i="3" s="1"/>
  <c r="D92" i="3"/>
  <c r="D81" i="3" s="1"/>
  <c r="H136" i="3"/>
  <c r="H125" i="3" s="1"/>
  <c r="H115" i="3"/>
  <c r="H104" i="3" s="1"/>
  <c r="K136" i="3"/>
  <c r="K125" i="3" s="1"/>
  <c r="J111" i="3"/>
  <c r="J100" i="3" s="1"/>
  <c r="D88" i="3"/>
  <c r="D77" i="3" s="1"/>
  <c r="M109" i="3"/>
  <c r="M98" i="3" s="1"/>
  <c r="I109" i="3"/>
  <c r="I98" i="3" s="1"/>
  <c r="M86" i="3"/>
  <c r="M75" i="3" s="1"/>
  <c r="I86" i="3"/>
  <c r="I75" i="3" s="1"/>
  <c r="D42" i="3"/>
  <c r="M69" i="3"/>
  <c r="M58" i="3" s="1"/>
  <c r="C138" i="3"/>
  <c r="C127" i="3" s="1"/>
  <c r="K46" i="3"/>
  <c r="K35" i="3" s="1"/>
  <c r="M90" i="3"/>
  <c r="M79" i="3" s="1"/>
  <c r="K86" i="3"/>
  <c r="K75" i="3" s="1"/>
  <c r="G63" i="3"/>
  <c r="G52" i="3" s="1"/>
  <c r="C90" i="3"/>
  <c r="C79" i="3" s="1"/>
  <c r="L21" i="3"/>
  <c r="L10" i="3" s="1"/>
  <c r="E90" i="3"/>
  <c r="E79" i="3" s="1"/>
  <c r="N67" i="3"/>
  <c r="D35" i="3"/>
  <c r="F50" i="3"/>
  <c r="D68" i="3"/>
  <c r="D45" i="3"/>
  <c r="H45" i="3"/>
  <c r="L45" i="3"/>
  <c r="G68" i="3"/>
  <c r="K68" i="3"/>
  <c r="C68" i="3"/>
  <c r="H68" i="3"/>
  <c r="C45" i="3"/>
  <c r="G45" i="3"/>
  <c r="K45" i="3"/>
  <c r="F68" i="3"/>
  <c r="N68" i="3"/>
  <c r="C91" i="3"/>
  <c r="E91" i="3"/>
  <c r="G91" i="3"/>
  <c r="I91" i="3"/>
  <c r="K91" i="3"/>
  <c r="M91" i="3"/>
  <c r="D206" i="3"/>
  <c r="F91" i="3"/>
  <c r="J91" i="3"/>
  <c r="N91" i="3"/>
  <c r="E114" i="3"/>
  <c r="I114" i="3"/>
  <c r="M114" i="3"/>
  <c r="F137" i="3"/>
  <c r="J137" i="3"/>
  <c r="N137" i="3"/>
  <c r="E160" i="3"/>
  <c r="I160" i="3"/>
  <c r="M160" i="3"/>
  <c r="F183" i="3"/>
  <c r="J183" i="3"/>
  <c r="N183" i="3"/>
  <c r="F114" i="3"/>
  <c r="J114" i="3"/>
  <c r="N114" i="3"/>
  <c r="E137" i="3"/>
  <c r="I137" i="3"/>
  <c r="M137" i="3"/>
  <c r="F160" i="3"/>
  <c r="J160" i="3"/>
  <c r="N160" i="3"/>
  <c r="E183" i="3"/>
  <c r="I183" i="3"/>
  <c r="I172" i="3" s="1"/>
  <c r="M183" i="3"/>
  <c r="J206" i="3"/>
  <c r="N206" i="3"/>
  <c r="N195" i="3" s="1"/>
  <c r="F206" i="3"/>
  <c r="M206" i="3"/>
  <c r="M195" i="3" s="1"/>
  <c r="D229" i="3"/>
  <c r="D218" i="3" s="1"/>
  <c r="H229" i="3"/>
  <c r="H218" i="3" s="1"/>
  <c r="L229" i="3"/>
  <c r="C252" i="3"/>
  <c r="G252" i="3"/>
  <c r="G241" i="3" s="1"/>
  <c r="K252" i="3"/>
  <c r="K241" i="3" s="1"/>
  <c r="D275" i="3"/>
  <c r="D264" i="3" s="1"/>
  <c r="H275" i="3"/>
  <c r="H264" i="3" s="1"/>
  <c r="E229" i="3"/>
  <c r="E218" i="3" s="1"/>
  <c r="I229" i="3"/>
  <c r="M229" i="3"/>
  <c r="F252" i="3"/>
  <c r="J252" i="3"/>
  <c r="J241" i="3" s="1"/>
  <c r="N252" i="3"/>
  <c r="N241" i="3" s="1"/>
  <c r="F45" i="3"/>
  <c r="J45" i="3"/>
  <c r="N45" i="3"/>
  <c r="I68" i="3"/>
  <c r="M68" i="3"/>
  <c r="E68" i="3"/>
  <c r="L68" i="3"/>
  <c r="E45" i="3"/>
  <c r="I45" i="3"/>
  <c r="M45" i="3"/>
  <c r="J68" i="3"/>
  <c r="D91" i="3"/>
  <c r="H91" i="3"/>
  <c r="L91" i="3"/>
  <c r="C114" i="3"/>
  <c r="G114" i="3"/>
  <c r="K114" i="3"/>
  <c r="D137" i="3"/>
  <c r="H137" i="3"/>
  <c r="L137" i="3"/>
  <c r="C160" i="3"/>
  <c r="G160" i="3"/>
  <c r="K160" i="3"/>
  <c r="D183" i="3"/>
  <c r="D172" i="3" s="1"/>
  <c r="H183" i="3"/>
  <c r="L183" i="3"/>
  <c r="C206" i="3"/>
  <c r="C195" i="3" s="1"/>
  <c r="E206" i="3"/>
  <c r="E195" i="3" s="1"/>
  <c r="G206" i="3"/>
  <c r="G195" i="3" s="1"/>
  <c r="I206" i="3"/>
  <c r="I195" i="3" s="1"/>
  <c r="K206" i="3"/>
  <c r="K195" i="3" s="1"/>
  <c r="D114" i="3"/>
  <c r="H114" i="3"/>
  <c r="L114" i="3"/>
  <c r="C137" i="3"/>
  <c r="G137" i="3"/>
  <c r="K137" i="3"/>
  <c r="D160" i="3"/>
  <c r="H160" i="3"/>
  <c r="L160" i="3"/>
  <c r="C183" i="3"/>
  <c r="G183" i="3"/>
  <c r="G172" i="3" s="1"/>
  <c r="K183" i="3"/>
  <c r="H206" i="3"/>
  <c r="L206" i="3"/>
  <c r="L195" i="3" s="1"/>
  <c r="F229" i="3"/>
  <c r="F218" i="3" s="1"/>
  <c r="J229" i="3"/>
  <c r="J218" i="3" s="1"/>
  <c r="N229" i="3"/>
  <c r="N218" i="3" s="1"/>
  <c r="E252" i="3"/>
  <c r="I252" i="3"/>
  <c r="I241" i="3" s="1"/>
  <c r="M252" i="3"/>
  <c r="M241" i="3" s="1"/>
  <c r="F275" i="3"/>
  <c r="F264" i="3" s="1"/>
  <c r="J275" i="3"/>
  <c r="J264" i="3" s="1"/>
  <c r="L275" i="3"/>
  <c r="L264" i="3" s="1"/>
  <c r="N275" i="3"/>
  <c r="N264" i="3" s="1"/>
  <c r="C229" i="3"/>
  <c r="C218" i="3" s="1"/>
  <c r="G229" i="3"/>
  <c r="G218" i="3" s="1"/>
  <c r="K229" i="3"/>
  <c r="K218" i="3" s="1"/>
  <c r="D252" i="3"/>
  <c r="D241" i="3" s="1"/>
  <c r="H252" i="3"/>
  <c r="H241" i="3" s="1"/>
  <c r="L252" i="3"/>
  <c r="L241" i="3" s="1"/>
  <c r="C275" i="3"/>
  <c r="C264" i="3" s="1"/>
  <c r="E275" i="3"/>
  <c r="E264" i="3" s="1"/>
  <c r="G275" i="3"/>
  <c r="G264" i="3" s="1"/>
  <c r="I275" i="3"/>
  <c r="I264" i="3" s="1"/>
  <c r="K275" i="3"/>
  <c r="K264" i="3" s="1"/>
  <c r="M275" i="3"/>
  <c r="M264" i="3" s="1"/>
  <c r="F298" i="3"/>
  <c r="F287" i="3" s="1"/>
  <c r="J298" i="3"/>
  <c r="J287" i="3" s="1"/>
  <c r="N298" i="3"/>
  <c r="N287" i="3" s="1"/>
  <c r="E321" i="3"/>
  <c r="E310" i="3" s="1"/>
  <c r="I321" i="3"/>
  <c r="I310" i="3" s="1"/>
  <c r="M321" i="3"/>
  <c r="M310" i="3" s="1"/>
  <c r="E298" i="3"/>
  <c r="E287" i="3" s="1"/>
  <c r="I298" i="3"/>
  <c r="I287" i="3" s="1"/>
  <c r="M298" i="3"/>
  <c r="M287" i="3" s="1"/>
  <c r="F321" i="3"/>
  <c r="F310" i="3" s="1"/>
  <c r="J321" i="3"/>
  <c r="J310" i="3" s="1"/>
  <c r="N321" i="3"/>
  <c r="N310" i="3" s="1"/>
  <c r="M344" i="3"/>
  <c r="M333" i="3" s="1"/>
  <c r="J367" i="3"/>
  <c r="J356" i="3" s="1"/>
  <c r="E367" i="3"/>
  <c r="E356" i="3" s="1"/>
  <c r="I367" i="3"/>
  <c r="I356" i="3" s="1"/>
  <c r="M367" i="3"/>
  <c r="M356" i="3" s="1"/>
  <c r="H367" i="3"/>
  <c r="H356" i="3" s="1"/>
  <c r="F390" i="3"/>
  <c r="F379" i="3" s="1"/>
  <c r="J390" i="3"/>
  <c r="J379" i="3" s="1"/>
  <c r="N390" i="3"/>
  <c r="N379" i="3" s="1"/>
  <c r="G390" i="3"/>
  <c r="G379" i="3" s="1"/>
  <c r="K390" i="3"/>
  <c r="K379" i="3" s="1"/>
  <c r="D413" i="3"/>
  <c r="D402" i="3" s="1"/>
  <c r="F413" i="3"/>
  <c r="F402" i="3" s="1"/>
  <c r="H413" i="3"/>
  <c r="H402" i="3" s="1"/>
  <c r="J413" i="3"/>
  <c r="J402" i="3" s="1"/>
  <c r="L413" i="3"/>
  <c r="L402" i="3" s="1"/>
  <c r="N413" i="3"/>
  <c r="N402" i="3" s="1"/>
  <c r="D298" i="3"/>
  <c r="D287" i="3" s="1"/>
  <c r="H298" i="3"/>
  <c r="H287" i="3" s="1"/>
  <c r="L298" i="3"/>
  <c r="L287" i="3" s="1"/>
  <c r="C321" i="3"/>
  <c r="C310" i="3" s="1"/>
  <c r="G321" i="3"/>
  <c r="G310" i="3" s="1"/>
  <c r="K321" i="3"/>
  <c r="K310" i="3" s="1"/>
  <c r="D344" i="3"/>
  <c r="D333" i="3" s="1"/>
  <c r="F344" i="3"/>
  <c r="F333" i="3" s="1"/>
  <c r="H344" i="3"/>
  <c r="H333" i="3" s="1"/>
  <c r="J344" i="3"/>
  <c r="J333" i="3" s="1"/>
  <c r="L344" i="3"/>
  <c r="L333" i="3" s="1"/>
  <c r="N344" i="3"/>
  <c r="N333" i="3" s="1"/>
  <c r="C298" i="3"/>
  <c r="C287" i="3" s="1"/>
  <c r="G298" i="3"/>
  <c r="G287" i="3" s="1"/>
  <c r="K298" i="3"/>
  <c r="K287" i="3" s="1"/>
  <c r="D321" i="3"/>
  <c r="D310" i="3" s="1"/>
  <c r="H321" i="3"/>
  <c r="H310" i="3" s="1"/>
  <c r="L321" i="3"/>
  <c r="L310" i="3" s="1"/>
  <c r="C344" i="3"/>
  <c r="C333" i="3" s="1"/>
  <c r="E344" i="3"/>
  <c r="E333" i="3" s="1"/>
  <c r="G344" i="3"/>
  <c r="G333" i="3" s="1"/>
  <c r="I344" i="3"/>
  <c r="I333" i="3" s="1"/>
  <c r="K344" i="3"/>
  <c r="K333" i="3" s="1"/>
  <c r="F367" i="3"/>
  <c r="F356" i="3" s="1"/>
  <c r="N367" i="3"/>
  <c r="N356" i="3" s="1"/>
  <c r="C390" i="3"/>
  <c r="C379" i="3" s="1"/>
  <c r="E390" i="3"/>
  <c r="E379" i="3" s="1"/>
  <c r="C367" i="3"/>
  <c r="C356" i="3" s="1"/>
  <c r="G367" i="3"/>
  <c r="G356" i="3" s="1"/>
  <c r="K367" i="3"/>
  <c r="K356" i="3" s="1"/>
  <c r="D367" i="3"/>
  <c r="D356" i="3" s="1"/>
  <c r="L367" i="3"/>
  <c r="L356" i="3" s="1"/>
  <c r="D390" i="3"/>
  <c r="D379" i="3" s="1"/>
  <c r="H390" i="3"/>
  <c r="H379" i="3" s="1"/>
  <c r="L390" i="3"/>
  <c r="L379" i="3" s="1"/>
  <c r="C413" i="3"/>
  <c r="C402" i="3" s="1"/>
  <c r="E413" i="3"/>
  <c r="E402" i="3" s="1"/>
  <c r="G413" i="3"/>
  <c r="G402" i="3" s="1"/>
  <c r="I413" i="3"/>
  <c r="I402" i="3" s="1"/>
  <c r="K413" i="3"/>
  <c r="K402" i="3" s="1"/>
  <c r="I390" i="3"/>
  <c r="I379" i="3" s="1"/>
  <c r="M390" i="3"/>
  <c r="M379" i="3" s="1"/>
  <c r="M413" i="3"/>
  <c r="M402" i="3" s="1"/>
  <c r="C67" i="3"/>
  <c r="E105" i="7"/>
  <c r="H90" i="3"/>
  <c r="E4" i="4"/>
  <c r="D84" i="3"/>
  <c r="E6" i="4"/>
  <c r="J107" i="3"/>
  <c r="D41" i="3"/>
  <c r="H41" i="3"/>
  <c r="L41" i="3"/>
  <c r="C64" i="3"/>
  <c r="G64" i="3"/>
  <c r="K64" i="3"/>
  <c r="C41" i="3"/>
  <c r="G41" i="3"/>
  <c r="K41" i="3"/>
  <c r="D64" i="3"/>
  <c r="H64" i="3"/>
  <c r="L64" i="3"/>
  <c r="C87" i="3"/>
  <c r="E87" i="3"/>
  <c r="G87" i="3"/>
  <c r="I87" i="3"/>
  <c r="K87" i="3"/>
  <c r="M87" i="3"/>
  <c r="F87" i="3"/>
  <c r="J87" i="3"/>
  <c r="N87" i="3"/>
  <c r="E110" i="3"/>
  <c r="I110" i="3"/>
  <c r="M110" i="3"/>
  <c r="F133" i="3"/>
  <c r="J133" i="3"/>
  <c r="N133" i="3"/>
  <c r="E156" i="3"/>
  <c r="I156" i="3"/>
  <c r="M156" i="3"/>
  <c r="F179" i="3"/>
  <c r="J179" i="3"/>
  <c r="J168" i="3" s="1"/>
  <c r="N179" i="3"/>
  <c r="N168" i="3" s="1"/>
  <c r="H202" i="3"/>
  <c r="F110" i="3"/>
  <c r="J110" i="3"/>
  <c r="N110" i="3"/>
  <c r="E133" i="3"/>
  <c r="I133" i="3"/>
  <c r="M133" i="3"/>
  <c r="F156" i="3"/>
  <c r="J156" i="3"/>
  <c r="N156" i="3"/>
  <c r="E179" i="3"/>
  <c r="I179" i="3"/>
  <c r="I168" i="3" s="1"/>
  <c r="M179" i="3"/>
  <c r="M168" i="3" s="1"/>
  <c r="F202" i="3"/>
  <c r="F191" i="3" s="1"/>
  <c r="N202" i="3"/>
  <c r="N191" i="3" s="1"/>
  <c r="M202" i="3"/>
  <c r="M191" i="3" s="1"/>
  <c r="D225" i="3"/>
  <c r="D214" i="3" s="1"/>
  <c r="H225" i="3"/>
  <c r="L225" i="3"/>
  <c r="L214" i="3" s="1"/>
  <c r="C248" i="3"/>
  <c r="C237" i="3" s="1"/>
  <c r="G248" i="3"/>
  <c r="G237" i="3" s="1"/>
  <c r="K248" i="3"/>
  <c r="K237" i="3" s="1"/>
  <c r="D271" i="3"/>
  <c r="D260" i="3" s="1"/>
  <c r="L271" i="3"/>
  <c r="L260" i="3" s="1"/>
  <c r="E225" i="3"/>
  <c r="E214" i="3" s="1"/>
  <c r="I225" i="3"/>
  <c r="I214" i="3" s="1"/>
  <c r="M225" i="3"/>
  <c r="F248" i="3"/>
  <c r="J248" i="3"/>
  <c r="J237" i="3" s="1"/>
  <c r="N248" i="3"/>
  <c r="N237" i="3" s="1"/>
  <c r="F271" i="3"/>
  <c r="F260" i="3" s="1"/>
  <c r="N271" i="3"/>
  <c r="N260" i="3" s="1"/>
  <c r="D294" i="3"/>
  <c r="D283" i="3" s="1"/>
  <c r="F41" i="3"/>
  <c r="J41" i="3"/>
  <c r="N41" i="3"/>
  <c r="E64" i="3"/>
  <c r="I64" i="3"/>
  <c r="M64" i="3"/>
  <c r="E41" i="3"/>
  <c r="I41" i="3"/>
  <c r="M41" i="3"/>
  <c r="F64" i="3"/>
  <c r="J64" i="3"/>
  <c r="N64" i="3"/>
  <c r="D87" i="3"/>
  <c r="H87" i="3"/>
  <c r="L87" i="3"/>
  <c r="C110" i="3"/>
  <c r="G110" i="3"/>
  <c r="K110" i="3"/>
  <c r="D133" i="3"/>
  <c r="D122" i="3" s="1"/>
  <c r="H133" i="3"/>
  <c r="L133" i="3"/>
  <c r="C156" i="3"/>
  <c r="G156" i="3"/>
  <c r="K156" i="3"/>
  <c r="D179" i="3"/>
  <c r="D168" i="3" s="1"/>
  <c r="H179" i="3"/>
  <c r="L179" i="3"/>
  <c r="C202" i="3"/>
  <c r="C191" i="3" s="1"/>
  <c r="E202" i="3"/>
  <c r="E191" i="3" s="1"/>
  <c r="G202" i="3"/>
  <c r="G191" i="3" s="1"/>
  <c r="I202" i="3"/>
  <c r="K202" i="3"/>
  <c r="D202" i="3"/>
  <c r="D191" i="3" s="1"/>
  <c r="L202" i="3"/>
  <c r="D110" i="3"/>
  <c r="H110" i="3"/>
  <c r="L110" i="3"/>
  <c r="C133" i="3"/>
  <c r="G133" i="3"/>
  <c r="K133" i="3"/>
  <c r="D156" i="3"/>
  <c r="H156" i="3"/>
  <c r="H145" i="3" s="1"/>
  <c r="L156" i="3"/>
  <c r="C179" i="3"/>
  <c r="C168" i="3" s="1"/>
  <c r="G179" i="3"/>
  <c r="K179" i="3"/>
  <c r="K168" i="3" s="1"/>
  <c r="J202" i="3"/>
  <c r="F225" i="3"/>
  <c r="F214" i="3" s="1"/>
  <c r="J225" i="3"/>
  <c r="N225" i="3"/>
  <c r="E248" i="3"/>
  <c r="E237" i="3" s="1"/>
  <c r="I248" i="3"/>
  <c r="M248" i="3"/>
  <c r="M237" i="3" s="1"/>
  <c r="H271" i="3"/>
  <c r="H260" i="3" s="1"/>
  <c r="C225" i="3"/>
  <c r="C214" i="3" s="1"/>
  <c r="G225" i="3"/>
  <c r="G214" i="3" s="1"/>
  <c r="K225" i="3"/>
  <c r="K214" i="3" s="1"/>
  <c r="D248" i="3"/>
  <c r="D237" i="3" s="1"/>
  <c r="H248" i="3"/>
  <c r="H237" i="3" s="1"/>
  <c r="L248" i="3"/>
  <c r="L237" i="3" s="1"/>
  <c r="C271" i="3"/>
  <c r="C260" i="3" s="1"/>
  <c r="E271" i="3"/>
  <c r="E260" i="3" s="1"/>
  <c r="G271" i="3"/>
  <c r="G260" i="3" s="1"/>
  <c r="I271" i="3"/>
  <c r="I260" i="3" s="1"/>
  <c r="K271" i="3"/>
  <c r="K260" i="3" s="1"/>
  <c r="M271" i="3"/>
  <c r="M260" i="3" s="1"/>
  <c r="F294" i="3"/>
  <c r="F283" i="3" s="1"/>
  <c r="J294" i="3"/>
  <c r="J283" i="3" s="1"/>
  <c r="N294" i="3"/>
  <c r="N283" i="3" s="1"/>
  <c r="E317" i="3"/>
  <c r="E306" i="3" s="1"/>
  <c r="I317" i="3"/>
  <c r="I306" i="3" s="1"/>
  <c r="M317" i="3"/>
  <c r="M306" i="3" s="1"/>
  <c r="E294" i="3"/>
  <c r="E283" i="3" s="1"/>
  <c r="I294" i="3"/>
  <c r="I283" i="3" s="1"/>
  <c r="M294" i="3"/>
  <c r="M283" i="3" s="1"/>
  <c r="F317" i="3"/>
  <c r="F306" i="3" s="1"/>
  <c r="J317" i="3"/>
  <c r="J306" i="3" s="1"/>
  <c r="N317" i="3"/>
  <c r="N306" i="3" s="1"/>
  <c r="M340" i="3"/>
  <c r="M329" i="3" s="1"/>
  <c r="J363" i="3"/>
  <c r="J352" i="3" s="1"/>
  <c r="E363" i="3"/>
  <c r="E352" i="3" s="1"/>
  <c r="I363" i="3"/>
  <c r="I352" i="3" s="1"/>
  <c r="M363" i="3"/>
  <c r="M352" i="3" s="1"/>
  <c r="H363" i="3"/>
  <c r="H352" i="3" s="1"/>
  <c r="F386" i="3"/>
  <c r="F375" i="3" s="1"/>
  <c r="J386" i="3"/>
  <c r="J375" i="3" s="1"/>
  <c r="N386" i="3"/>
  <c r="N375" i="3" s="1"/>
  <c r="G386" i="3"/>
  <c r="G375" i="3" s="1"/>
  <c r="K386" i="3"/>
  <c r="K375" i="3" s="1"/>
  <c r="D409" i="3"/>
  <c r="D398" i="3" s="1"/>
  <c r="F409" i="3"/>
  <c r="F398" i="3" s="1"/>
  <c r="H409" i="3"/>
  <c r="H398" i="3" s="1"/>
  <c r="J409" i="3"/>
  <c r="J398" i="3" s="1"/>
  <c r="L409" i="3"/>
  <c r="L398" i="3" s="1"/>
  <c r="N409" i="3"/>
  <c r="N398" i="3" s="1"/>
  <c r="J271" i="3"/>
  <c r="J260" i="3" s="1"/>
  <c r="H294" i="3"/>
  <c r="H283" i="3" s="1"/>
  <c r="L294" i="3"/>
  <c r="L283" i="3" s="1"/>
  <c r="C317" i="3"/>
  <c r="C306" i="3" s="1"/>
  <c r="G317" i="3"/>
  <c r="G306" i="3" s="1"/>
  <c r="K317" i="3"/>
  <c r="K306" i="3" s="1"/>
  <c r="D340" i="3"/>
  <c r="D329" i="3" s="1"/>
  <c r="F340" i="3"/>
  <c r="F329" i="3" s="1"/>
  <c r="H340" i="3"/>
  <c r="H329" i="3" s="1"/>
  <c r="J340" i="3"/>
  <c r="J329" i="3" s="1"/>
  <c r="L340" i="3"/>
  <c r="L329" i="3" s="1"/>
  <c r="N340" i="3"/>
  <c r="N329" i="3" s="1"/>
  <c r="C294" i="3"/>
  <c r="C283" i="3" s="1"/>
  <c r="G294" i="3"/>
  <c r="G283" i="3" s="1"/>
  <c r="K294" i="3"/>
  <c r="K283" i="3" s="1"/>
  <c r="D317" i="3"/>
  <c r="D306" i="3" s="1"/>
  <c r="H317" i="3"/>
  <c r="H306" i="3" s="1"/>
  <c r="L317" i="3"/>
  <c r="L306" i="3" s="1"/>
  <c r="C340" i="3"/>
  <c r="C329" i="3" s="1"/>
  <c r="E340" i="3"/>
  <c r="E329" i="3" s="1"/>
  <c r="G340" i="3"/>
  <c r="G329" i="3" s="1"/>
  <c r="I340" i="3"/>
  <c r="I329" i="3" s="1"/>
  <c r="K340" i="3"/>
  <c r="K329" i="3" s="1"/>
  <c r="F363" i="3"/>
  <c r="F352" i="3" s="1"/>
  <c r="N363" i="3"/>
  <c r="N352" i="3" s="1"/>
  <c r="C386" i="3"/>
  <c r="C375" i="3" s="1"/>
  <c r="E386" i="3"/>
  <c r="E375" i="3" s="1"/>
  <c r="C363" i="3"/>
  <c r="C352" i="3" s="1"/>
  <c r="G363" i="3"/>
  <c r="G352" i="3" s="1"/>
  <c r="K363" i="3"/>
  <c r="K352" i="3" s="1"/>
  <c r="D363" i="3"/>
  <c r="D352" i="3" s="1"/>
  <c r="L363" i="3"/>
  <c r="L352" i="3" s="1"/>
  <c r="D386" i="3"/>
  <c r="D375" i="3" s="1"/>
  <c r="H386" i="3"/>
  <c r="H375" i="3" s="1"/>
  <c r="L386" i="3"/>
  <c r="L375" i="3" s="1"/>
  <c r="C409" i="3"/>
  <c r="C398" i="3" s="1"/>
  <c r="E409" i="3"/>
  <c r="E398" i="3" s="1"/>
  <c r="G409" i="3"/>
  <c r="G398" i="3" s="1"/>
  <c r="I409" i="3"/>
  <c r="I398" i="3" s="1"/>
  <c r="K409" i="3"/>
  <c r="K398" i="3" s="1"/>
  <c r="I386" i="3"/>
  <c r="I375" i="3" s="1"/>
  <c r="M386" i="3"/>
  <c r="M375" i="3" s="1"/>
  <c r="M409" i="3"/>
  <c r="M398" i="3" s="1"/>
  <c r="D39" i="3"/>
  <c r="H39" i="3"/>
  <c r="L39" i="3"/>
  <c r="C62" i="3"/>
  <c r="G62" i="3"/>
  <c r="K62" i="3"/>
  <c r="C39" i="3"/>
  <c r="G39" i="3"/>
  <c r="K39" i="3"/>
  <c r="D62" i="3"/>
  <c r="H62" i="3"/>
  <c r="L62" i="3"/>
  <c r="C85" i="3"/>
  <c r="E85" i="3"/>
  <c r="E74" i="3" s="1"/>
  <c r="G85" i="3"/>
  <c r="I85" i="3"/>
  <c r="K85" i="3"/>
  <c r="M85" i="3"/>
  <c r="F85" i="3"/>
  <c r="J85" i="3"/>
  <c r="N85" i="3"/>
  <c r="E108" i="3"/>
  <c r="I108" i="3"/>
  <c r="M108" i="3"/>
  <c r="F131" i="3"/>
  <c r="J131" i="3"/>
  <c r="N131" i="3"/>
  <c r="E154" i="3"/>
  <c r="I154" i="3"/>
  <c r="M154" i="3"/>
  <c r="F177" i="3"/>
  <c r="J177" i="3"/>
  <c r="J166" i="3" s="1"/>
  <c r="N177" i="3"/>
  <c r="N166" i="3" s="1"/>
  <c r="H200" i="3"/>
  <c r="F108" i="3"/>
  <c r="J108" i="3"/>
  <c r="N108" i="3"/>
  <c r="E131" i="3"/>
  <c r="I131" i="3"/>
  <c r="M131" i="3"/>
  <c r="F154" i="3"/>
  <c r="J154" i="3"/>
  <c r="N154" i="3"/>
  <c r="E177" i="3"/>
  <c r="I177" i="3"/>
  <c r="I166" i="3" s="1"/>
  <c r="M177" i="3"/>
  <c r="F200" i="3"/>
  <c r="N200" i="3"/>
  <c r="N189" i="3" s="1"/>
  <c r="M200" i="3"/>
  <c r="D223" i="3"/>
  <c r="D212" i="3" s="1"/>
  <c r="H223" i="3"/>
  <c r="L223" i="3"/>
  <c r="L212" i="3" s="1"/>
  <c r="C246" i="3"/>
  <c r="G246" i="3"/>
  <c r="G235" i="3" s="1"/>
  <c r="K246" i="3"/>
  <c r="K235" i="3" s="1"/>
  <c r="D269" i="3"/>
  <c r="D258" i="3" s="1"/>
  <c r="L269" i="3"/>
  <c r="L258" i="3" s="1"/>
  <c r="E223" i="3"/>
  <c r="E212" i="3" s="1"/>
  <c r="I223" i="3"/>
  <c r="I212" i="3" s="1"/>
  <c r="M223" i="3"/>
  <c r="M212" i="3" s="1"/>
  <c r="F246" i="3"/>
  <c r="J246" i="3"/>
  <c r="J235" i="3" s="1"/>
  <c r="N246" i="3"/>
  <c r="F269" i="3"/>
  <c r="F258" i="3" s="1"/>
  <c r="N269" i="3"/>
  <c r="N258" i="3" s="1"/>
  <c r="D292" i="3"/>
  <c r="D281" i="3" s="1"/>
  <c r="H292" i="3"/>
  <c r="H281" i="3" s="1"/>
  <c r="L292" i="3"/>
  <c r="L281" i="3" s="1"/>
  <c r="F39" i="3"/>
  <c r="J39" i="3"/>
  <c r="N39" i="3"/>
  <c r="E62" i="3"/>
  <c r="I62" i="3"/>
  <c r="M62" i="3"/>
  <c r="E39" i="3"/>
  <c r="I39" i="3"/>
  <c r="M39" i="3"/>
  <c r="F62" i="3"/>
  <c r="J62" i="3"/>
  <c r="N62" i="3"/>
  <c r="D85" i="3"/>
  <c r="H85" i="3"/>
  <c r="L85" i="3"/>
  <c r="C108" i="3"/>
  <c r="G108" i="3"/>
  <c r="K108" i="3"/>
  <c r="D131" i="3"/>
  <c r="H131" i="3"/>
  <c r="L131" i="3"/>
  <c r="C154" i="3"/>
  <c r="G154" i="3"/>
  <c r="K154" i="3"/>
  <c r="D177" i="3"/>
  <c r="H177" i="3"/>
  <c r="L177" i="3"/>
  <c r="C200" i="3"/>
  <c r="C189" i="3" s="1"/>
  <c r="E200" i="3"/>
  <c r="G200" i="3"/>
  <c r="G189" i="3" s="1"/>
  <c r="I200" i="3"/>
  <c r="I189" i="3" s="1"/>
  <c r="K200" i="3"/>
  <c r="K189" i="3" s="1"/>
  <c r="D200" i="3"/>
  <c r="L200" i="3"/>
  <c r="D108" i="3"/>
  <c r="H108" i="3"/>
  <c r="L108" i="3"/>
  <c r="C131" i="3"/>
  <c r="G131" i="3"/>
  <c r="K131" i="3"/>
  <c r="D154" i="3"/>
  <c r="H154" i="3"/>
  <c r="H143" i="3" s="1"/>
  <c r="L154" i="3"/>
  <c r="C177" i="3"/>
  <c r="C166" i="3" s="1"/>
  <c r="G177" i="3"/>
  <c r="K177" i="3"/>
  <c r="J200" i="3"/>
  <c r="J189" i="3" s="1"/>
  <c r="F223" i="3"/>
  <c r="F212" i="3" s="1"/>
  <c r="J223" i="3"/>
  <c r="J212" i="3" s="1"/>
  <c r="N223" i="3"/>
  <c r="N212" i="3" s="1"/>
  <c r="E246" i="3"/>
  <c r="E235" i="3" s="1"/>
  <c r="I246" i="3"/>
  <c r="I235" i="3" s="1"/>
  <c r="M246" i="3"/>
  <c r="M235" i="3" s="1"/>
  <c r="H269" i="3"/>
  <c r="H258" i="3" s="1"/>
  <c r="C223" i="3"/>
  <c r="C212" i="3" s="1"/>
  <c r="G223" i="3"/>
  <c r="G212" i="3" s="1"/>
  <c r="K223" i="3"/>
  <c r="K212" i="3" s="1"/>
  <c r="D246" i="3"/>
  <c r="D235" i="3" s="1"/>
  <c r="H246" i="3"/>
  <c r="H235" i="3" s="1"/>
  <c r="L246" i="3"/>
  <c r="L235" i="3" s="1"/>
  <c r="C269" i="3"/>
  <c r="C258" i="3" s="1"/>
  <c r="E269" i="3"/>
  <c r="E258" i="3" s="1"/>
  <c r="G269" i="3"/>
  <c r="G258" i="3" s="1"/>
  <c r="I269" i="3"/>
  <c r="I258" i="3" s="1"/>
  <c r="K269" i="3"/>
  <c r="K258" i="3" s="1"/>
  <c r="J269" i="3"/>
  <c r="J258" i="3" s="1"/>
  <c r="F292" i="3"/>
  <c r="F281" i="3" s="1"/>
  <c r="N292" i="3"/>
  <c r="N281" i="3" s="1"/>
  <c r="E315" i="3"/>
  <c r="E304" i="3" s="1"/>
  <c r="I315" i="3"/>
  <c r="I304" i="3" s="1"/>
  <c r="M315" i="3"/>
  <c r="M304" i="3" s="1"/>
  <c r="E292" i="3"/>
  <c r="E281" i="3" s="1"/>
  <c r="I292" i="3"/>
  <c r="I281" i="3" s="1"/>
  <c r="M292" i="3"/>
  <c r="M281" i="3" s="1"/>
  <c r="F315" i="3"/>
  <c r="F304" i="3" s="1"/>
  <c r="J315" i="3"/>
  <c r="J304" i="3" s="1"/>
  <c r="N315" i="3"/>
  <c r="N304" i="3" s="1"/>
  <c r="M338" i="3"/>
  <c r="M327" i="3" s="1"/>
  <c r="F361" i="3"/>
  <c r="F350" i="3" s="1"/>
  <c r="J361" i="3"/>
  <c r="J350" i="3" s="1"/>
  <c r="N361" i="3"/>
  <c r="N350" i="3" s="1"/>
  <c r="E361" i="3"/>
  <c r="E350" i="3" s="1"/>
  <c r="I361" i="3"/>
  <c r="I350" i="3" s="1"/>
  <c r="M361" i="3"/>
  <c r="M350" i="3" s="1"/>
  <c r="F384" i="3"/>
  <c r="F373" i="3" s="1"/>
  <c r="J384" i="3"/>
  <c r="J373" i="3" s="1"/>
  <c r="N384" i="3"/>
  <c r="N373" i="3" s="1"/>
  <c r="G384" i="3"/>
  <c r="G373" i="3" s="1"/>
  <c r="K384" i="3"/>
  <c r="K373" i="3" s="1"/>
  <c r="D407" i="3"/>
  <c r="D396" i="3" s="1"/>
  <c r="F407" i="3"/>
  <c r="F396" i="3" s="1"/>
  <c r="H407" i="3"/>
  <c r="H396" i="3" s="1"/>
  <c r="J407" i="3"/>
  <c r="J396" i="3" s="1"/>
  <c r="L407" i="3"/>
  <c r="L396" i="3" s="1"/>
  <c r="N407" i="3"/>
  <c r="N396" i="3" s="1"/>
  <c r="M269" i="3"/>
  <c r="M258" i="3" s="1"/>
  <c r="J292" i="3"/>
  <c r="J281" i="3" s="1"/>
  <c r="C315" i="3"/>
  <c r="C304" i="3" s="1"/>
  <c r="G315" i="3"/>
  <c r="G304" i="3" s="1"/>
  <c r="K315" i="3"/>
  <c r="K304" i="3" s="1"/>
  <c r="D338" i="3"/>
  <c r="D327" i="3" s="1"/>
  <c r="F338" i="3"/>
  <c r="F327" i="3" s="1"/>
  <c r="H338" i="3"/>
  <c r="H327" i="3" s="1"/>
  <c r="J338" i="3"/>
  <c r="J327" i="3" s="1"/>
  <c r="L338" i="3"/>
  <c r="L327" i="3" s="1"/>
  <c r="N338" i="3"/>
  <c r="N327" i="3" s="1"/>
  <c r="C292" i="3"/>
  <c r="C281" i="3" s="1"/>
  <c r="G292" i="3"/>
  <c r="G281" i="3" s="1"/>
  <c r="K292" i="3"/>
  <c r="K281" i="3" s="1"/>
  <c r="D315" i="3"/>
  <c r="D304" i="3" s="1"/>
  <c r="H315" i="3"/>
  <c r="H304" i="3" s="1"/>
  <c r="L315" i="3"/>
  <c r="L304" i="3" s="1"/>
  <c r="C338" i="3"/>
  <c r="C327" i="3" s="1"/>
  <c r="E338" i="3"/>
  <c r="E327" i="3" s="1"/>
  <c r="G338" i="3"/>
  <c r="G327" i="3" s="1"/>
  <c r="I338" i="3"/>
  <c r="I327" i="3" s="1"/>
  <c r="K338" i="3"/>
  <c r="K327" i="3" s="1"/>
  <c r="D361" i="3"/>
  <c r="D350" i="3" s="1"/>
  <c r="H361" i="3"/>
  <c r="H350" i="3" s="1"/>
  <c r="L361" i="3"/>
  <c r="L350" i="3" s="1"/>
  <c r="C384" i="3"/>
  <c r="C373" i="3" s="1"/>
  <c r="E384" i="3"/>
  <c r="E373" i="3" s="1"/>
  <c r="C361" i="3"/>
  <c r="C350" i="3" s="1"/>
  <c r="G361" i="3"/>
  <c r="G350" i="3" s="1"/>
  <c r="K361" i="3"/>
  <c r="K350" i="3" s="1"/>
  <c r="D384" i="3"/>
  <c r="D373" i="3" s="1"/>
  <c r="H384" i="3"/>
  <c r="H373" i="3" s="1"/>
  <c r="L384" i="3"/>
  <c r="L373" i="3" s="1"/>
  <c r="C407" i="3"/>
  <c r="C396" i="3" s="1"/>
  <c r="E407" i="3"/>
  <c r="E396" i="3" s="1"/>
  <c r="G407" i="3"/>
  <c r="G396" i="3" s="1"/>
  <c r="I407" i="3"/>
  <c r="I396" i="3" s="1"/>
  <c r="K407" i="3"/>
  <c r="K396" i="3" s="1"/>
  <c r="I384" i="3"/>
  <c r="I373" i="3" s="1"/>
  <c r="M384" i="3"/>
  <c r="M373" i="3" s="1"/>
  <c r="M407" i="3"/>
  <c r="M396" i="3" s="1"/>
  <c r="C61" i="3"/>
  <c r="E113" i="7"/>
  <c r="L67" i="3"/>
  <c r="D43" i="3"/>
  <c r="H43" i="3"/>
  <c r="L43" i="3"/>
  <c r="C66" i="3"/>
  <c r="G66" i="3"/>
  <c r="K66" i="3"/>
  <c r="C43" i="3"/>
  <c r="G43" i="3"/>
  <c r="K43" i="3"/>
  <c r="D66" i="3"/>
  <c r="H66" i="3"/>
  <c r="L66" i="3"/>
  <c r="C89" i="3"/>
  <c r="E89" i="3"/>
  <c r="G89" i="3"/>
  <c r="I89" i="3"/>
  <c r="K89" i="3"/>
  <c r="M89" i="3"/>
  <c r="F89" i="3"/>
  <c r="J89" i="3"/>
  <c r="N89" i="3"/>
  <c r="E112" i="3"/>
  <c r="I112" i="3"/>
  <c r="M112" i="3"/>
  <c r="F135" i="3"/>
  <c r="J135" i="3"/>
  <c r="N135" i="3"/>
  <c r="E158" i="3"/>
  <c r="I158" i="3"/>
  <c r="M158" i="3"/>
  <c r="F181" i="3"/>
  <c r="F170" i="3" s="1"/>
  <c r="J181" i="3"/>
  <c r="N181" i="3"/>
  <c r="H204" i="3"/>
  <c r="H193" i="3" s="1"/>
  <c r="F112" i="3"/>
  <c r="J112" i="3"/>
  <c r="N112" i="3"/>
  <c r="E135" i="3"/>
  <c r="I135" i="3"/>
  <c r="M135" i="3"/>
  <c r="F158" i="3"/>
  <c r="J158" i="3"/>
  <c r="N158" i="3"/>
  <c r="E181" i="3"/>
  <c r="I181" i="3"/>
  <c r="I170" i="3" s="1"/>
  <c r="M181" i="3"/>
  <c r="M170" i="3" s="1"/>
  <c r="F204" i="3"/>
  <c r="F193" i="3" s="1"/>
  <c r="N204" i="3"/>
  <c r="N193" i="3" s="1"/>
  <c r="M204" i="3"/>
  <c r="M193" i="3" s="1"/>
  <c r="D227" i="3"/>
  <c r="H227" i="3"/>
  <c r="H216" i="3" s="1"/>
  <c r="L227" i="3"/>
  <c r="L216" i="3" s="1"/>
  <c r="C250" i="3"/>
  <c r="C239" i="3" s="1"/>
  <c r="G250" i="3"/>
  <c r="G239" i="3" s="1"/>
  <c r="K250" i="3"/>
  <c r="K239" i="3" s="1"/>
  <c r="D273" i="3"/>
  <c r="D262" i="3" s="1"/>
  <c r="H273" i="3"/>
  <c r="H262" i="3" s="1"/>
  <c r="E227" i="3"/>
  <c r="I227" i="3"/>
  <c r="I216" i="3" s="1"/>
  <c r="M227" i="3"/>
  <c r="M216" i="3" s="1"/>
  <c r="F250" i="3"/>
  <c r="F239" i="3" s="1"/>
  <c r="J250" i="3"/>
  <c r="J239" i="3" s="1"/>
  <c r="N250" i="3"/>
  <c r="N239" i="3" s="1"/>
  <c r="F43" i="3"/>
  <c r="J43" i="3"/>
  <c r="N43" i="3"/>
  <c r="E66" i="3"/>
  <c r="I66" i="3"/>
  <c r="M66" i="3"/>
  <c r="E43" i="3"/>
  <c r="I43" i="3"/>
  <c r="M43" i="3"/>
  <c r="F66" i="3"/>
  <c r="J66" i="3"/>
  <c r="N66" i="3"/>
  <c r="D89" i="3"/>
  <c r="H89" i="3"/>
  <c r="L89" i="3"/>
  <c r="C112" i="3"/>
  <c r="G112" i="3"/>
  <c r="K112" i="3"/>
  <c r="D135" i="3"/>
  <c r="H135" i="3"/>
  <c r="L135" i="3"/>
  <c r="C158" i="3"/>
  <c r="G158" i="3"/>
  <c r="K158" i="3"/>
  <c r="D181" i="3"/>
  <c r="H181" i="3"/>
  <c r="H170" i="3" s="1"/>
  <c r="L181" i="3"/>
  <c r="C204" i="3"/>
  <c r="E204" i="3"/>
  <c r="G204" i="3"/>
  <c r="G193" i="3" s="1"/>
  <c r="I204" i="3"/>
  <c r="I193" i="3" s="1"/>
  <c r="K204" i="3"/>
  <c r="K193" i="3" s="1"/>
  <c r="D204" i="3"/>
  <c r="D193" i="3" s="1"/>
  <c r="L204" i="3"/>
  <c r="L193" i="3" s="1"/>
  <c r="D112" i="3"/>
  <c r="H112" i="3"/>
  <c r="L112" i="3"/>
  <c r="C135" i="3"/>
  <c r="G135" i="3"/>
  <c r="G124" i="3" s="1"/>
  <c r="K135" i="3"/>
  <c r="D158" i="3"/>
  <c r="H158" i="3"/>
  <c r="L158" i="3"/>
  <c r="C181" i="3"/>
  <c r="C170" i="3" s="1"/>
  <c r="G181" i="3"/>
  <c r="K181" i="3"/>
  <c r="K170" i="3" s="1"/>
  <c r="J204" i="3"/>
  <c r="F227" i="3"/>
  <c r="J227" i="3"/>
  <c r="N227" i="3"/>
  <c r="N216" i="3" s="1"/>
  <c r="E250" i="3"/>
  <c r="E239" i="3" s="1"/>
  <c r="I250" i="3"/>
  <c r="I239" i="3" s="1"/>
  <c r="M250" i="3"/>
  <c r="F273" i="3"/>
  <c r="F262" i="3" s="1"/>
  <c r="J273" i="3"/>
  <c r="J262" i="3" s="1"/>
  <c r="L273" i="3"/>
  <c r="L262" i="3" s="1"/>
  <c r="N273" i="3"/>
  <c r="N262" i="3" s="1"/>
  <c r="C227" i="3"/>
  <c r="C216" i="3" s="1"/>
  <c r="G227" i="3"/>
  <c r="K227" i="3"/>
  <c r="K216" i="3" s="1"/>
  <c r="D250" i="3"/>
  <c r="D239" i="3" s="1"/>
  <c r="H250" i="3"/>
  <c r="H239" i="3" s="1"/>
  <c r="L250" i="3"/>
  <c r="C273" i="3"/>
  <c r="C262" i="3" s="1"/>
  <c r="E273" i="3"/>
  <c r="E262" i="3" s="1"/>
  <c r="G273" i="3"/>
  <c r="G262" i="3" s="1"/>
  <c r="I273" i="3"/>
  <c r="I262" i="3" s="1"/>
  <c r="K273" i="3"/>
  <c r="K262" i="3" s="1"/>
  <c r="M273" i="3"/>
  <c r="M262" i="3" s="1"/>
  <c r="F296" i="3"/>
  <c r="F285" i="3" s="1"/>
  <c r="J296" i="3"/>
  <c r="J285" i="3" s="1"/>
  <c r="N296" i="3"/>
  <c r="N285" i="3" s="1"/>
  <c r="E319" i="3"/>
  <c r="E308" i="3" s="1"/>
  <c r="I319" i="3"/>
  <c r="I308" i="3" s="1"/>
  <c r="M319" i="3"/>
  <c r="M308" i="3" s="1"/>
  <c r="E296" i="3"/>
  <c r="E285" i="3" s="1"/>
  <c r="I296" i="3"/>
  <c r="I285" i="3" s="1"/>
  <c r="M296" i="3"/>
  <c r="M285" i="3" s="1"/>
  <c r="F319" i="3"/>
  <c r="F308" i="3" s="1"/>
  <c r="J319" i="3"/>
  <c r="J308" i="3" s="1"/>
  <c r="N319" i="3"/>
  <c r="N308" i="3" s="1"/>
  <c r="M342" i="3"/>
  <c r="M331" i="3" s="1"/>
  <c r="J365" i="3"/>
  <c r="J354" i="3" s="1"/>
  <c r="E365" i="3"/>
  <c r="E354" i="3" s="1"/>
  <c r="I365" i="3"/>
  <c r="I354" i="3" s="1"/>
  <c r="M365" i="3"/>
  <c r="M354" i="3" s="1"/>
  <c r="H365" i="3"/>
  <c r="H354" i="3" s="1"/>
  <c r="F388" i="3"/>
  <c r="F377" i="3" s="1"/>
  <c r="J388" i="3"/>
  <c r="J377" i="3" s="1"/>
  <c r="N388" i="3"/>
  <c r="N377" i="3" s="1"/>
  <c r="G388" i="3"/>
  <c r="G377" i="3" s="1"/>
  <c r="K388" i="3"/>
  <c r="K377" i="3" s="1"/>
  <c r="D411" i="3"/>
  <c r="D400" i="3" s="1"/>
  <c r="F411" i="3"/>
  <c r="F400" i="3" s="1"/>
  <c r="H411" i="3"/>
  <c r="H400" i="3" s="1"/>
  <c r="J411" i="3"/>
  <c r="J400" i="3" s="1"/>
  <c r="L411" i="3"/>
  <c r="L400" i="3" s="1"/>
  <c r="N411" i="3"/>
  <c r="N400" i="3" s="1"/>
  <c r="D296" i="3"/>
  <c r="D285" i="3" s="1"/>
  <c r="H296" i="3"/>
  <c r="H285" i="3" s="1"/>
  <c r="L296" i="3"/>
  <c r="L285" i="3" s="1"/>
  <c r="C319" i="3"/>
  <c r="C308" i="3" s="1"/>
  <c r="G319" i="3"/>
  <c r="G308" i="3" s="1"/>
  <c r="K319" i="3"/>
  <c r="K308" i="3" s="1"/>
  <c r="D342" i="3"/>
  <c r="D331" i="3" s="1"/>
  <c r="F342" i="3"/>
  <c r="F331" i="3" s="1"/>
  <c r="H342" i="3"/>
  <c r="H331" i="3" s="1"/>
  <c r="J342" i="3"/>
  <c r="J331" i="3" s="1"/>
  <c r="L342" i="3"/>
  <c r="L331" i="3" s="1"/>
  <c r="N342" i="3"/>
  <c r="N331" i="3" s="1"/>
  <c r="C296" i="3"/>
  <c r="C285" i="3" s="1"/>
  <c r="G296" i="3"/>
  <c r="G285" i="3" s="1"/>
  <c r="K296" i="3"/>
  <c r="K285" i="3" s="1"/>
  <c r="D319" i="3"/>
  <c r="D308" i="3" s="1"/>
  <c r="H319" i="3"/>
  <c r="H308" i="3" s="1"/>
  <c r="L319" i="3"/>
  <c r="L308" i="3" s="1"/>
  <c r="C342" i="3"/>
  <c r="C331" i="3" s="1"/>
  <c r="E342" i="3"/>
  <c r="E331" i="3" s="1"/>
  <c r="G342" i="3"/>
  <c r="G331" i="3" s="1"/>
  <c r="I342" i="3"/>
  <c r="I331" i="3" s="1"/>
  <c r="K342" i="3"/>
  <c r="K331" i="3" s="1"/>
  <c r="F365" i="3"/>
  <c r="F354" i="3" s="1"/>
  <c r="N365" i="3"/>
  <c r="N354" i="3" s="1"/>
  <c r="C388" i="3"/>
  <c r="C377" i="3" s="1"/>
  <c r="E388" i="3"/>
  <c r="E377" i="3" s="1"/>
  <c r="C365" i="3"/>
  <c r="C354" i="3" s="1"/>
  <c r="G365" i="3"/>
  <c r="G354" i="3" s="1"/>
  <c r="K365" i="3"/>
  <c r="K354" i="3" s="1"/>
  <c r="D365" i="3"/>
  <c r="D354" i="3" s="1"/>
  <c r="L365" i="3"/>
  <c r="L354" i="3" s="1"/>
  <c r="D388" i="3"/>
  <c r="D377" i="3" s="1"/>
  <c r="H388" i="3"/>
  <c r="H377" i="3" s="1"/>
  <c r="L388" i="3"/>
  <c r="L377" i="3" s="1"/>
  <c r="C411" i="3"/>
  <c r="C400" i="3" s="1"/>
  <c r="E411" i="3"/>
  <c r="E400" i="3" s="1"/>
  <c r="G411" i="3"/>
  <c r="G400" i="3" s="1"/>
  <c r="I411" i="3"/>
  <c r="I400" i="3" s="1"/>
  <c r="K411" i="3"/>
  <c r="K400" i="3" s="1"/>
  <c r="I388" i="3"/>
  <c r="I377" i="3" s="1"/>
  <c r="M388" i="3"/>
  <c r="M377" i="3" s="1"/>
  <c r="M411" i="3"/>
  <c r="M400" i="3" s="1"/>
  <c r="D56" i="3"/>
  <c r="I21" i="3"/>
  <c r="I10" i="3" s="1"/>
  <c r="N46" i="3"/>
  <c r="D47" i="3"/>
  <c r="H47" i="3"/>
  <c r="L47" i="3"/>
  <c r="C47" i="3"/>
  <c r="G47" i="3"/>
  <c r="K47" i="3"/>
  <c r="C70" i="3"/>
  <c r="C59" i="3" s="1"/>
  <c r="E70" i="3"/>
  <c r="G70" i="3"/>
  <c r="K70" i="3"/>
  <c r="H70" i="3"/>
  <c r="D93" i="3"/>
  <c r="H93" i="3"/>
  <c r="L93" i="3"/>
  <c r="C116" i="3"/>
  <c r="G116" i="3"/>
  <c r="K116" i="3"/>
  <c r="D139" i="3"/>
  <c r="D128" i="3" s="1"/>
  <c r="H139" i="3"/>
  <c r="L139" i="3"/>
  <c r="C162" i="3"/>
  <c r="G162" i="3"/>
  <c r="K162" i="3"/>
  <c r="D185" i="3"/>
  <c r="H185" i="3"/>
  <c r="H174" i="3" s="1"/>
  <c r="L185" i="3"/>
  <c r="C93" i="3"/>
  <c r="E93" i="3"/>
  <c r="G93" i="3"/>
  <c r="I93" i="3"/>
  <c r="K93" i="3"/>
  <c r="M93" i="3"/>
  <c r="D116" i="3"/>
  <c r="H116" i="3"/>
  <c r="L116" i="3"/>
  <c r="C139" i="3"/>
  <c r="G139" i="3"/>
  <c r="K139" i="3"/>
  <c r="D162" i="3"/>
  <c r="D151" i="3" s="1"/>
  <c r="H162" i="3"/>
  <c r="L162" i="3"/>
  <c r="L151" i="3" s="1"/>
  <c r="C185" i="3"/>
  <c r="G185" i="3"/>
  <c r="K185" i="3"/>
  <c r="K174" i="3" s="1"/>
  <c r="F231" i="3"/>
  <c r="F220" i="3" s="1"/>
  <c r="J231" i="3"/>
  <c r="J220" i="3" s="1"/>
  <c r="N231" i="3"/>
  <c r="N220" i="3" s="1"/>
  <c r="E254" i="3"/>
  <c r="I254" i="3"/>
  <c r="M254" i="3"/>
  <c r="J208" i="3"/>
  <c r="J197" i="3" s="1"/>
  <c r="N208" i="3"/>
  <c r="N197" i="3" s="1"/>
  <c r="E231" i="3"/>
  <c r="I231" i="3"/>
  <c r="I220" i="3" s="1"/>
  <c r="M231" i="3"/>
  <c r="F254" i="3"/>
  <c r="J254" i="3"/>
  <c r="J243" i="3" s="1"/>
  <c r="N254" i="3"/>
  <c r="D277" i="3"/>
  <c r="H277" i="3"/>
  <c r="H266" i="3" s="1"/>
  <c r="E300" i="3"/>
  <c r="E289" i="3" s="1"/>
  <c r="I300" i="3"/>
  <c r="M300" i="3"/>
  <c r="F323" i="3"/>
  <c r="J323" i="3"/>
  <c r="J312" i="3" s="1"/>
  <c r="N323" i="3"/>
  <c r="N312" i="3" s="1"/>
  <c r="D300" i="3"/>
  <c r="H300" i="3"/>
  <c r="L300" i="3"/>
  <c r="L289" i="3" s="1"/>
  <c r="C323" i="3"/>
  <c r="C312" i="3" s="1"/>
  <c r="G323" i="3"/>
  <c r="K323" i="3"/>
  <c r="F47" i="3"/>
  <c r="J47" i="3"/>
  <c r="N47" i="3"/>
  <c r="E47" i="3"/>
  <c r="I47" i="3"/>
  <c r="M47" i="3"/>
  <c r="F70" i="3"/>
  <c r="J70" i="3"/>
  <c r="N70" i="3"/>
  <c r="I70" i="3"/>
  <c r="I59" i="3" s="1"/>
  <c r="M70" i="3"/>
  <c r="D70" i="3"/>
  <c r="L70" i="3"/>
  <c r="F93" i="3"/>
  <c r="J93" i="3"/>
  <c r="N93" i="3"/>
  <c r="E116" i="3"/>
  <c r="I116" i="3"/>
  <c r="M116" i="3"/>
  <c r="M105" i="3" s="1"/>
  <c r="F139" i="3"/>
  <c r="J139" i="3"/>
  <c r="N139" i="3"/>
  <c r="E162" i="3"/>
  <c r="I162" i="3"/>
  <c r="M162" i="3"/>
  <c r="F185" i="3"/>
  <c r="F174" i="3" s="1"/>
  <c r="J185" i="3"/>
  <c r="J174" i="3" s="1"/>
  <c r="N185" i="3"/>
  <c r="N174" i="3" s="1"/>
  <c r="F116" i="3"/>
  <c r="J116" i="3"/>
  <c r="N116" i="3"/>
  <c r="N105" i="3" s="1"/>
  <c r="E139" i="3"/>
  <c r="I139" i="3"/>
  <c r="M139" i="3"/>
  <c r="F162" i="3"/>
  <c r="J162" i="3"/>
  <c r="N162" i="3"/>
  <c r="E185" i="3"/>
  <c r="I185" i="3"/>
  <c r="M185" i="3"/>
  <c r="M174" i="3" s="1"/>
  <c r="C208" i="3"/>
  <c r="E208" i="3"/>
  <c r="G208" i="3"/>
  <c r="I208" i="3"/>
  <c r="I197" i="3" s="1"/>
  <c r="K208" i="3"/>
  <c r="M208" i="3"/>
  <c r="M197" i="3" s="1"/>
  <c r="D231" i="3"/>
  <c r="H231" i="3"/>
  <c r="H220" i="3" s="1"/>
  <c r="L231" i="3"/>
  <c r="C254" i="3"/>
  <c r="G254" i="3"/>
  <c r="K254" i="3"/>
  <c r="D208" i="3"/>
  <c r="D197" i="3" s="1"/>
  <c r="F208" i="3"/>
  <c r="H208" i="3"/>
  <c r="H197" i="3" s="1"/>
  <c r="L208" i="3"/>
  <c r="L197" i="3" s="1"/>
  <c r="C231" i="3"/>
  <c r="G231" i="3"/>
  <c r="G220" i="3" s="1"/>
  <c r="K231" i="3"/>
  <c r="K220" i="3" s="1"/>
  <c r="D254" i="3"/>
  <c r="D243" i="3" s="1"/>
  <c r="H254" i="3"/>
  <c r="H243" i="3" s="1"/>
  <c r="L254" i="3"/>
  <c r="L243" i="3" s="1"/>
  <c r="F277" i="3"/>
  <c r="F266" i="3" s="1"/>
  <c r="J277" i="3"/>
  <c r="L277" i="3"/>
  <c r="N277" i="3"/>
  <c r="C300" i="3"/>
  <c r="G300" i="3"/>
  <c r="G289" i="3" s="1"/>
  <c r="K300" i="3"/>
  <c r="K289" i="3" s="1"/>
  <c r="D323" i="3"/>
  <c r="D312" i="3" s="1"/>
  <c r="H323" i="3"/>
  <c r="L323" i="3"/>
  <c r="L312" i="3" s="1"/>
  <c r="C277" i="3"/>
  <c r="E277" i="3"/>
  <c r="G277" i="3"/>
  <c r="G266" i="3" s="1"/>
  <c r="I277" i="3"/>
  <c r="I266" i="3" s="1"/>
  <c r="K277" i="3"/>
  <c r="K266" i="3" s="1"/>
  <c r="M277" i="3"/>
  <c r="J300" i="3"/>
  <c r="E323" i="3"/>
  <c r="E312" i="3" s="1"/>
  <c r="M323" i="3"/>
  <c r="M312" i="3" s="1"/>
  <c r="F369" i="3"/>
  <c r="J369" i="3"/>
  <c r="N369" i="3"/>
  <c r="N358" i="3" s="1"/>
  <c r="M346" i="3"/>
  <c r="I392" i="3"/>
  <c r="I381" i="3" s="1"/>
  <c r="M392" i="3"/>
  <c r="M381" i="3" s="1"/>
  <c r="E369" i="3"/>
  <c r="E358" i="3" s="1"/>
  <c r="I369" i="3"/>
  <c r="I358" i="3" s="1"/>
  <c r="M369" i="3"/>
  <c r="F392" i="3"/>
  <c r="F381" i="3" s="1"/>
  <c r="J392" i="3"/>
  <c r="J381" i="3" s="1"/>
  <c r="N392" i="3"/>
  <c r="N381" i="3" s="1"/>
  <c r="D415" i="3"/>
  <c r="D404" i="3" s="1"/>
  <c r="F415" i="3"/>
  <c r="F404" i="3" s="1"/>
  <c r="H415" i="3"/>
  <c r="H404" i="3" s="1"/>
  <c r="J415" i="3"/>
  <c r="L415" i="3"/>
  <c r="L404" i="3" s="1"/>
  <c r="N415" i="3"/>
  <c r="N404" i="3" s="1"/>
  <c r="F300" i="3"/>
  <c r="N300" i="3"/>
  <c r="N289" i="3" s="1"/>
  <c r="I323" i="3"/>
  <c r="I312" i="3" s="1"/>
  <c r="D346" i="3"/>
  <c r="F346" i="3"/>
  <c r="F335" i="3" s="1"/>
  <c r="H346" i="3"/>
  <c r="H335" i="3" s="1"/>
  <c r="J346" i="3"/>
  <c r="J335" i="3" s="1"/>
  <c r="L346" i="3"/>
  <c r="N346" i="3"/>
  <c r="N335" i="3" s="1"/>
  <c r="D369" i="3"/>
  <c r="H369" i="3"/>
  <c r="H358" i="3" s="1"/>
  <c r="L369" i="3"/>
  <c r="L358" i="3" s="1"/>
  <c r="C346" i="3"/>
  <c r="C335" i="3" s="1"/>
  <c r="E346" i="3"/>
  <c r="E335" i="3" s="1"/>
  <c r="G346" i="3"/>
  <c r="G335" i="3" s="1"/>
  <c r="I346" i="3"/>
  <c r="I335" i="3" s="1"/>
  <c r="K346" i="3"/>
  <c r="K335" i="3" s="1"/>
  <c r="C392" i="3"/>
  <c r="C381" i="3" s="1"/>
  <c r="E392" i="3"/>
  <c r="E381" i="3" s="1"/>
  <c r="G392" i="3"/>
  <c r="K392" i="3"/>
  <c r="K381" i="3" s="1"/>
  <c r="C369" i="3"/>
  <c r="C358" i="3" s="1"/>
  <c r="G369" i="3"/>
  <c r="K369" i="3"/>
  <c r="K358" i="3" s="1"/>
  <c r="D392" i="3"/>
  <c r="H392" i="3"/>
  <c r="L392" i="3"/>
  <c r="C415" i="3"/>
  <c r="C404" i="3" s="1"/>
  <c r="E415" i="3"/>
  <c r="G415" i="3"/>
  <c r="I415" i="3"/>
  <c r="K415" i="3"/>
  <c r="M415" i="3"/>
  <c r="C46" i="3"/>
  <c r="F33" i="3"/>
  <c r="W52" i="5"/>
  <c r="R52" i="5"/>
  <c r="E21" i="3"/>
  <c r="E10" i="3" s="1"/>
  <c r="W40" i="5"/>
  <c r="E2" i="4"/>
  <c r="W12" i="5"/>
  <c r="S20" i="5"/>
  <c r="AA20" i="5"/>
  <c r="W28" i="5"/>
  <c r="S36" i="5"/>
  <c r="AA36" i="5"/>
  <c r="W44" i="5"/>
  <c r="R12" i="5"/>
  <c r="Z12" i="5"/>
  <c r="Z20" i="5"/>
  <c r="V28" i="5"/>
  <c r="Z36" i="5"/>
  <c r="V44" i="5"/>
  <c r="Z52" i="5"/>
  <c r="V60" i="5"/>
  <c r="R68" i="5"/>
  <c r="Z68" i="5"/>
  <c r="V76" i="5"/>
  <c r="R84" i="5"/>
  <c r="Z84" i="5"/>
  <c r="V92" i="5"/>
  <c r="S52" i="5"/>
  <c r="AA52" i="5"/>
  <c r="W60" i="5"/>
  <c r="S68" i="5"/>
  <c r="AA68" i="5"/>
  <c r="W76" i="5"/>
  <c r="S84" i="5"/>
  <c r="AA84" i="5"/>
  <c r="W92" i="5"/>
  <c r="S100" i="5"/>
  <c r="AA100" i="5"/>
  <c r="W108" i="5"/>
  <c r="S116" i="5"/>
  <c r="AA116" i="5"/>
  <c r="X100" i="5"/>
  <c r="T108" i="5"/>
  <c r="AB108" i="5"/>
  <c r="X116" i="5"/>
  <c r="T124" i="5"/>
  <c r="AB124" i="5"/>
  <c r="X132" i="5"/>
  <c r="S124" i="5"/>
  <c r="AA124" i="5"/>
  <c r="W132" i="5"/>
  <c r="U12" i="5"/>
  <c r="AC12" i="5"/>
  <c r="Y20" i="5"/>
  <c r="U28" i="5"/>
  <c r="AC28" i="5"/>
  <c r="Y36" i="5"/>
  <c r="U44" i="5"/>
  <c r="AC44" i="5"/>
  <c r="X12" i="5"/>
  <c r="T20" i="5"/>
  <c r="AB20" i="5"/>
  <c r="X28" i="5"/>
  <c r="T36" i="5"/>
  <c r="AB36" i="5"/>
  <c r="X44" i="5"/>
  <c r="T52" i="5"/>
  <c r="AB52" i="5"/>
  <c r="X60" i="5"/>
  <c r="T68" i="5"/>
  <c r="AB68" i="5"/>
  <c r="X76" i="5"/>
  <c r="T84" i="5"/>
  <c r="AB84" i="5"/>
  <c r="X92" i="5"/>
  <c r="U52" i="5"/>
  <c r="AC52" i="5"/>
  <c r="Y60" i="5"/>
  <c r="U68" i="5"/>
  <c r="AC68" i="5"/>
  <c r="Y76" i="5"/>
  <c r="U84" i="5"/>
  <c r="AC84" i="5"/>
  <c r="Y92" i="5"/>
  <c r="U100" i="5"/>
  <c r="AC100" i="5"/>
  <c r="Y108" i="5"/>
  <c r="U116" i="5"/>
  <c r="R100" i="5"/>
  <c r="Z100" i="5"/>
  <c r="V108" i="5"/>
  <c r="R116" i="5"/>
  <c r="Z116" i="5"/>
  <c r="V124" i="5"/>
  <c r="R132" i="5"/>
  <c r="Z132" i="5"/>
  <c r="U124" i="5"/>
  <c r="AC124" i="5"/>
  <c r="Y132" i="5"/>
  <c r="S12" i="5"/>
  <c r="AA12" i="5"/>
  <c r="W20" i="5"/>
  <c r="S28" i="5"/>
  <c r="AA28" i="5"/>
  <c r="W36" i="5"/>
  <c r="S44" i="5"/>
  <c r="AA44" i="5"/>
  <c r="V12" i="5"/>
  <c r="V20" i="5"/>
  <c r="R28" i="5"/>
  <c r="Z28" i="5"/>
  <c r="V36" i="5"/>
  <c r="R44" i="5"/>
  <c r="Z44" i="5"/>
  <c r="V52" i="5"/>
  <c r="R60" i="5"/>
  <c r="Z60" i="5"/>
  <c r="V68" i="5"/>
  <c r="R76" i="5"/>
  <c r="Z76" i="5"/>
  <c r="V84" i="5"/>
  <c r="R92" i="5"/>
  <c r="Z92" i="5"/>
  <c r="S60" i="5"/>
  <c r="AA60" i="5"/>
  <c r="W68" i="5"/>
  <c r="S76" i="5"/>
  <c r="AA76" i="5"/>
  <c r="W84" i="5"/>
  <c r="S92" i="5"/>
  <c r="AA92" i="5"/>
  <c r="W100" i="5"/>
  <c r="S108" i="5"/>
  <c r="AA108" i="5"/>
  <c r="W116" i="5"/>
  <c r="T100" i="5"/>
  <c r="AB100" i="5"/>
  <c r="X108" i="5"/>
  <c r="T116" i="5"/>
  <c r="AB116" i="5"/>
  <c r="X124" i="5"/>
  <c r="T132" i="5"/>
  <c r="AB132" i="5"/>
  <c r="W124" i="5"/>
  <c r="S132" i="5"/>
  <c r="AA132" i="5"/>
  <c r="Y12" i="5"/>
  <c r="U20" i="5"/>
  <c r="AC20" i="5"/>
  <c r="Y28" i="5"/>
  <c r="U36" i="5"/>
  <c r="AC36" i="5"/>
  <c r="Y44" i="5"/>
  <c r="T12" i="5"/>
  <c r="AB12" i="5"/>
  <c r="X20" i="5"/>
  <c r="T28" i="5"/>
  <c r="AB28" i="5"/>
  <c r="X36" i="5"/>
  <c r="T44" i="5"/>
  <c r="AB44" i="5"/>
  <c r="X52" i="5"/>
  <c r="T60" i="5"/>
  <c r="AB60" i="5"/>
  <c r="X68" i="5"/>
  <c r="T76" i="5"/>
  <c r="AB76" i="5"/>
  <c r="X84" i="5"/>
  <c r="T92" i="5"/>
  <c r="AB92" i="5"/>
  <c r="Y52" i="5"/>
  <c r="U60" i="5"/>
  <c r="AC60" i="5"/>
  <c r="Y68" i="5"/>
  <c r="U76" i="5"/>
  <c r="AC76" i="5"/>
  <c r="Y84" i="5"/>
  <c r="U92" i="5"/>
  <c r="AC92" i="5"/>
  <c r="Y100" i="5"/>
  <c r="U108" i="5"/>
  <c r="AC108" i="5"/>
  <c r="Y116" i="5"/>
  <c r="V100" i="5"/>
  <c r="R108" i="5"/>
  <c r="Z108" i="5"/>
  <c r="V116" i="5"/>
  <c r="R124" i="5"/>
  <c r="Z124" i="5"/>
  <c r="V132" i="5"/>
  <c r="AC116" i="5"/>
  <c r="Y124" i="5"/>
  <c r="U132" i="5"/>
  <c r="AC132" i="5"/>
  <c r="AC134" i="5"/>
  <c r="Y134" i="5"/>
  <c r="J134" i="5" s="1"/>
  <c r="U134" i="5"/>
  <c r="F134" i="5" s="1"/>
  <c r="AC126" i="5"/>
  <c r="N126" i="5" s="1"/>
  <c r="Y126" i="5"/>
  <c r="J126" i="5" s="1"/>
  <c r="U126" i="5"/>
  <c r="F126" i="5" s="1"/>
  <c r="AC118" i="5"/>
  <c r="N118" i="5" s="1"/>
  <c r="Y118" i="5"/>
  <c r="J118" i="5" s="1"/>
  <c r="U118" i="5"/>
  <c r="F118" i="5" s="1"/>
  <c r="AB134" i="5"/>
  <c r="M134" i="5" s="1"/>
  <c r="X134" i="5"/>
  <c r="I134" i="5" s="1"/>
  <c r="T134" i="5"/>
  <c r="E134" i="5" s="1"/>
  <c r="AB126" i="5"/>
  <c r="M126" i="5" s="1"/>
  <c r="X126" i="5"/>
  <c r="I126" i="5" s="1"/>
  <c r="T126" i="5"/>
  <c r="E126" i="5" s="1"/>
  <c r="AB118" i="5"/>
  <c r="M118" i="5" s="1"/>
  <c r="X118" i="5"/>
  <c r="I118" i="5" s="1"/>
  <c r="T118" i="5"/>
  <c r="E118" i="5" s="1"/>
  <c r="AB110" i="5"/>
  <c r="M110" i="5" s="1"/>
  <c r="X110" i="5"/>
  <c r="I110" i="5" s="1"/>
  <c r="T110" i="5"/>
  <c r="E110" i="5" s="1"/>
  <c r="AB102" i="5"/>
  <c r="M102" i="5" s="1"/>
  <c r="X102" i="5"/>
  <c r="I102" i="5" s="1"/>
  <c r="T102" i="5"/>
  <c r="E102" i="5" s="1"/>
  <c r="AC110" i="5"/>
  <c r="N110" i="5" s="1"/>
  <c r="Y110" i="5"/>
  <c r="J110" i="5" s="1"/>
  <c r="U110" i="5"/>
  <c r="F110" i="5" s="1"/>
  <c r="AC102" i="5"/>
  <c r="N102" i="5" s="1"/>
  <c r="Y102" i="5"/>
  <c r="J102" i="5" s="1"/>
  <c r="U102" i="5"/>
  <c r="F102" i="5" s="1"/>
  <c r="AC94" i="5"/>
  <c r="N94" i="5" s="1"/>
  <c r="Y94" i="5"/>
  <c r="J94" i="5" s="1"/>
  <c r="U94" i="5"/>
  <c r="F94" i="5" s="1"/>
  <c r="AB94" i="5"/>
  <c r="M94" i="5" s="1"/>
  <c r="T94" i="5"/>
  <c r="E94" i="5" s="1"/>
  <c r="AA86" i="5"/>
  <c r="L86" i="5" s="1"/>
  <c r="W86" i="5"/>
  <c r="H86" i="5" s="1"/>
  <c r="S86" i="5"/>
  <c r="D86" i="5" s="1"/>
  <c r="AA78" i="5"/>
  <c r="L78" i="5" s="1"/>
  <c r="W78" i="5"/>
  <c r="H78" i="5" s="1"/>
  <c r="S78" i="5"/>
  <c r="D78" i="5" s="1"/>
  <c r="AA70" i="5"/>
  <c r="L70" i="5" s="1"/>
  <c r="W70" i="5"/>
  <c r="H70" i="5" s="1"/>
  <c r="S70" i="5"/>
  <c r="D70" i="5" s="1"/>
  <c r="AA62" i="5"/>
  <c r="L62" i="5" s="1"/>
  <c r="W62" i="5"/>
  <c r="H62" i="5" s="1"/>
  <c r="S62" i="5"/>
  <c r="D62" i="5" s="1"/>
  <c r="AA54" i="5"/>
  <c r="L54" i="5" s="1"/>
  <c r="W54" i="5"/>
  <c r="H54" i="5" s="1"/>
  <c r="S54" i="5"/>
  <c r="D54" i="5" s="1"/>
  <c r="V94" i="5"/>
  <c r="G94" i="5" s="1"/>
  <c r="AB86" i="5"/>
  <c r="M86" i="5" s="1"/>
  <c r="X86" i="5"/>
  <c r="I86" i="5" s="1"/>
  <c r="T86" i="5"/>
  <c r="E86" i="5" s="1"/>
  <c r="AB78" i="5"/>
  <c r="M78" i="5" s="1"/>
  <c r="X78" i="5"/>
  <c r="I78" i="5" s="1"/>
  <c r="T78" i="5"/>
  <c r="E78" i="5" s="1"/>
  <c r="AB70" i="5"/>
  <c r="M70" i="5" s="1"/>
  <c r="X70" i="5"/>
  <c r="I70" i="5" s="1"/>
  <c r="T70" i="5"/>
  <c r="E70" i="5" s="1"/>
  <c r="AB62" i="5"/>
  <c r="M62" i="5" s="1"/>
  <c r="X62" i="5"/>
  <c r="T62" i="5"/>
  <c r="E62" i="5" s="1"/>
  <c r="AB54" i="5"/>
  <c r="M54" i="5" s="1"/>
  <c r="X54" i="5"/>
  <c r="I54" i="5" s="1"/>
  <c r="T54" i="5"/>
  <c r="E54" i="5" s="1"/>
  <c r="AB46" i="5"/>
  <c r="M46" i="5" s="1"/>
  <c r="X46" i="5"/>
  <c r="I46" i="5" s="1"/>
  <c r="T46" i="5"/>
  <c r="E46" i="5" s="1"/>
  <c r="AB38" i="5"/>
  <c r="M38" i="5" s="1"/>
  <c r="X38" i="5"/>
  <c r="I38" i="5" s="1"/>
  <c r="T38" i="5"/>
  <c r="E38" i="5" s="1"/>
  <c r="AB30" i="5"/>
  <c r="M30" i="5" s="1"/>
  <c r="X30" i="5"/>
  <c r="I30" i="5" s="1"/>
  <c r="T30" i="5"/>
  <c r="E30" i="5" s="1"/>
  <c r="AB22" i="5"/>
  <c r="M22" i="5" s="1"/>
  <c r="X22" i="5"/>
  <c r="I22" i="5" s="1"/>
  <c r="T22" i="5"/>
  <c r="E22" i="5" s="1"/>
  <c r="AB14" i="5"/>
  <c r="M14" i="5" s="1"/>
  <c r="X14" i="5"/>
  <c r="I14" i="5" s="1"/>
  <c r="T14" i="5"/>
  <c r="E14" i="5" s="1"/>
  <c r="AC46" i="5"/>
  <c r="N46" i="5" s="1"/>
  <c r="Y46" i="5"/>
  <c r="J46" i="5" s="1"/>
  <c r="U46" i="5"/>
  <c r="F46" i="5" s="1"/>
  <c r="AC38" i="5"/>
  <c r="N38" i="5" s="1"/>
  <c r="Y38" i="5"/>
  <c r="J38" i="5" s="1"/>
  <c r="U38" i="5"/>
  <c r="F38" i="5" s="1"/>
  <c r="AC30" i="5"/>
  <c r="N30" i="5" s="1"/>
  <c r="Y30" i="5"/>
  <c r="J30" i="5" s="1"/>
  <c r="U30" i="5"/>
  <c r="F30" i="5" s="1"/>
  <c r="AC22" i="5"/>
  <c r="N22" i="5" s="1"/>
  <c r="Y22" i="5"/>
  <c r="J22" i="5" s="1"/>
  <c r="U22" i="5"/>
  <c r="F22" i="5" s="1"/>
  <c r="AC14" i="5"/>
  <c r="N14" i="5" s="1"/>
  <c r="Y14" i="5"/>
  <c r="J14" i="5" s="1"/>
  <c r="U14" i="5"/>
  <c r="F14" i="5" s="1"/>
  <c r="AA134" i="5"/>
  <c r="L134" i="5" s="1"/>
  <c r="W134" i="5"/>
  <c r="H134" i="5" s="1"/>
  <c r="S134" i="5"/>
  <c r="D134" i="5" s="1"/>
  <c r="AA126" i="5"/>
  <c r="L126" i="5" s="1"/>
  <c r="W126" i="5"/>
  <c r="H126" i="5" s="1"/>
  <c r="S126" i="5"/>
  <c r="D126" i="5" s="1"/>
  <c r="AA118" i="5"/>
  <c r="L118" i="5" s="1"/>
  <c r="W118" i="5"/>
  <c r="H118" i="5" s="1"/>
  <c r="S118" i="5"/>
  <c r="D118" i="5" s="1"/>
  <c r="Z134" i="5"/>
  <c r="K134" i="5" s="1"/>
  <c r="V134" i="5"/>
  <c r="G134" i="5" s="1"/>
  <c r="R134" i="5"/>
  <c r="Z126" i="5"/>
  <c r="K126" i="5" s="1"/>
  <c r="V126" i="5"/>
  <c r="G126" i="5" s="1"/>
  <c r="R126" i="5"/>
  <c r="Z118" i="5"/>
  <c r="K118" i="5" s="1"/>
  <c r="V118" i="5"/>
  <c r="G118" i="5" s="1"/>
  <c r="R118" i="5"/>
  <c r="Z110" i="5"/>
  <c r="K110" i="5" s="1"/>
  <c r="V110" i="5"/>
  <c r="G110" i="5" s="1"/>
  <c r="R110" i="5"/>
  <c r="Z102" i="5"/>
  <c r="K102" i="5" s="1"/>
  <c r="V102" i="5"/>
  <c r="G102" i="5" s="1"/>
  <c r="R102" i="5"/>
  <c r="AA110" i="5"/>
  <c r="L110" i="5" s="1"/>
  <c r="W110" i="5"/>
  <c r="H110" i="5" s="1"/>
  <c r="S110" i="5"/>
  <c r="D110" i="5" s="1"/>
  <c r="AA102" i="5"/>
  <c r="L102" i="5" s="1"/>
  <c r="W102" i="5"/>
  <c r="H102" i="5" s="1"/>
  <c r="S102" i="5"/>
  <c r="D102" i="5" s="1"/>
  <c r="AA94" i="5"/>
  <c r="L94" i="5" s="1"/>
  <c r="W94" i="5"/>
  <c r="H94" i="5" s="1"/>
  <c r="S94" i="5"/>
  <c r="D94" i="5" s="1"/>
  <c r="X94" i="5"/>
  <c r="I94" i="5" s="1"/>
  <c r="AC86" i="5"/>
  <c r="N86" i="5" s="1"/>
  <c r="Y86" i="5"/>
  <c r="J86" i="5" s="1"/>
  <c r="U86" i="5"/>
  <c r="F86" i="5" s="1"/>
  <c r="AC78" i="5"/>
  <c r="N78" i="5" s="1"/>
  <c r="Y78" i="5"/>
  <c r="J78" i="5" s="1"/>
  <c r="U78" i="5"/>
  <c r="F78" i="5" s="1"/>
  <c r="AC70" i="5"/>
  <c r="N70" i="5" s="1"/>
  <c r="Y70" i="5"/>
  <c r="J70" i="5" s="1"/>
  <c r="U70" i="5"/>
  <c r="F70" i="5" s="1"/>
  <c r="AC62" i="5"/>
  <c r="N62" i="5" s="1"/>
  <c r="Y62" i="5"/>
  <c r="J62" i="5" s="1"/>
  <c r="U62" i="5"/>
  <c r="F62" i="5" s="1"/>
  <c r="AC54" i="5"/>
  <c r="N54" i="5" s="1"/>
  <c r="Y54" i="5"/>
  <c r="J54" i="5" s="1"/>
  <c r="U54" i="5"/>
  <c r="F54" i="5" s="1"/>
  <c r="Z94" i="5"/>
  <c r="K94" i="5" s="1"/>
  <c r="R94" i="5"/>
  <c r="Z86" i="5"/>
  <c r="K86" i="5" s="1"/>
  <c r="V86" i="5"/>
  <c r="G86" i="5" s="1"/>
  <c r="R86" i="5"/>
  <c r="Z78" i="5"/>
  <c r="K78" i="5" s="1"/>
  <c r="V78" i="5"/>
  <c r="G78" i="5" s="1"/>
  <c r="R78" i="5"/>
  <c r="Z70" i="5"/>
  <c r="K70" i="5" s="1"/>
  <c r="V70" i="5"/>
  <c r="G70" i="5" s="1"/>
  <c r="R70" i="5"/>
  <c r="Z62" i="5"/>
  <c r="K62" i="5" s="1"/>
  <c r="V62" i="5"/>
  <c r="G62" i="5" s="1"/>
  <c r="R62" i="5"/>
  <c r="Z54" i="5"/>
  <c r="K54" i="5" s="1"/>
  <c r="V54" i="5"/>
  <c r="G54" i="5" s="1"/>
  <c r="R54" i="5"/>
  <c r="Z46" i="5"/>
  <c r="K46" i="5" s="1"/>
  <c r="V46" i="5"/>
  <c r="G46" i="5" s="1"/>
  <c r="R46" i="5"/>
  <c r="Z38" i="5"/>
  <c r="K38" i="5" s="1"/>
  <c r="V38" i="5"/>
  <c r="G38" i="5" s="1"/>
  <c r="R38" i="5"/>
  <c r="Z30" i="5"/>
  <c r="K30" i="5" s="1"/>
  <c r="V30" i="5"/>
  <c r="G30" i="5" s="1"/>
  <c r="R30" i="5"/>
  <c r="Z22" i="5"/>
  <c r="K22" i="5" s="1"/>
  <c r="V22" i="5"/>
  <c r="G22" i="5" s="1"/>
  <c r="R22" i="5"/>
  <c r="Z14" i="5"/>
  <c r="K14" i="5" s="1"/>
  <c r="V14" i="5"/>
  <c r="G14" i="5" s="1"/>
  <c r="R14" i="5"/>
  <c r="AA46" i="5"/>
  <c r="L46" i="5" s="1"/>
  <c r="W46" i="5"/>
  <c r="H46" i="5" s="1"/>
  <c r="S46" i="5"/>
  <c r="D46" i="5" s="1"/>
  <c r="AA38" i="5"/>
  <c r="L38" i="5" s="1"/>
  <c r="W38" i="5"/>
  <c r="H38" i="5" s="1"/>
  <c r="S38" i="5"/>
  <c r="D38" i="5" s="1"/>
  <c r="AA30" i="5"/>
  <c r="L30" i="5" s="1"/>
  <c r="W30" i="5"/>
  <c r="H30" i="5" s="1"/>
  <c r="S30" i="5"/>
  <c r="D30" i="5" s="1"/>
  <c r="AA22" i="5"/>
  <c r="L22" i="5" s="1"/>
  <c r="W22" i="5"/>
  <c r="H22" i="5" s="1"/>
  <c r="S22" i="5"/>
  <c r="D22" i="5" s="1"/>
  <c r="AA14" i="5"/>
  <c r="L14" i="5" s="1"/>
  <c r="W14" i="5"/>
  <c r="H14" i="5" s="1"/>
  <c r="S14" i="5"/>
  <c r="D14" i="5" s="1"/>
  <c r="AC133" i="5"/>
  <c r="Y133" i="5"/>
  <c r="U133" i="5"/>
  <c r="AC125" i="5"/>
  <c r="Y125" i="5"/>
  <c r="U125" i="5"/>
  <c r="AC117" i="5"/>
  <c r="Y117" i="5"/>
  <c r="U117" i="5"/>
  <c r="AB133" i="5"/>
  <c r="X133" i="5"/>
  <c r="T133" i="5"/>
  <c r="AB125" i="5"/>
  <c r="X125" i="5"/>
  <c r="T125" i="5"/>
  <c r="AB117" i="5"/>
  <c r="X117" i="5"/>
  <c r="T117" i="5"/>
  <c r="AB109" i="5"/>
  <c r="X109" i="5"/>
  <c r="T109" i="5"/>
  <c r="AB101" i="5"/>
  <c r="X101" i="5"/>
  <c r="T101" i="5"/>
  <c r="AC109" i="5"/>
  <c r="Y109" i="5"/>
  <c r="U109" i="5"/>
  <c r="AC101" i="5"/>
  <c r="Y101" i="5"/>
  <c r="U101" i="5"/>
  <c r="AC93" i="5"/>
  <c r="AB93" i="5"/>
  <c r="W93" i="5"/>
  <c r="S93" i="5"/>
  <c r="AA85" i="5"/>
  <c r="W85" i="5"/>
  <c r="S85" i="5"/>
  <c r="AA77" i="5"/>
  <c r="W77" i="5"/>
  <c r="S77" i="5"/>
  <c r="AA69" i="5"/>
  <c r="W69" i="5"/>
  <c r="S69" i="5"/>
  <c r="AA61" i="5"/>
  <c r="W61" i="5"/>
  <c r="S61" i="5"/>
  <c r="AA53" i="5"/>
  <c r="W53" i="5"/>
  <c r="S53" i="5"/>
  <c r="X93" i="5"/>
  <c r="T93" i="5"/>
  <c r="AB85" i="5"/>
  <c r="X85" i="5"/>
  <c r="T85" i="5"/>
  <c r="AB77" i="5"/>
  <c r="X77" i="5"/>
  <c r="T77" i="5"/>
  <c r="AB69" i="5"/>
  <c r="X69" i="5"/>
  <c r="T69" i="5"/>
  <c r="AB61" i="5"/>
  <c r="X61" i="5"/>
  <c r="T61" i="5"/>
  <c r="AB53" i="5"/>
  <c r="X53" i="5"/>
  <c r="T53" i="5"/>
  <c r="AB45" i="5"/>
  <c r="X45" i="5"/>
  <c r="T45" i="5"/>
  <c r="AB37" i="5"/>
  <c r="X37" i="5"/>
  <c r="T37" i="5"/>
  <c r="AB29" i="5"/>
  <c r="X29" i="5"/>
  <c r="T29" i="5"/>
  <c r="AB21" i="5"/>
  <c r="X21" i="5"/>
  <c r="T21" i="5"/>
  <c r="AB13" i="5"/>
  <c r="X13" i="5"/>
  <c r="T13" i="5"/>
  <c r="AC45" i="5"/>
  <c r="Y45" i="5"/>
  <c r="U45" i="5"/>
  <c r="AC37" i="5"/>
  <c r="Y37" i="5"/>
  <c r="U37" i="5"/>
  <c r="AC29" i="5"/>
  <c r="Y29" i="5"/>
  <c r="U29" i="5"/>
  <c r="AC21" i="5"/>
  <c r="Y21" i="5"/>
  <c r="U21" i="5"/>
  <c r="AC13" i="5"/>
  <c r="Y13" i="5"/>
  <c r="U13" i="5"/>
  <c r="AA133" i="5"/>
  <c r="W133" i="5"/>
  <c r="S133" i="5"/>
  <c r="AA125" i="5"/>
  <c r="W125" i="5"/>
  <c r="S125" i="5"/>
  <c r="AA117" i="5"/>
  <c r="W117" i="5"/>
  <c r="S117" i="5"/>
  <c r="Z133" i="5"/>
  <c r="V133" i="5"/>
  <c r="R133" i="5"/>
  <c r="Z125" i="5"/>
  <c r="V125" i="5"/>
  <c r="R125" i="5"/>
  <c r="Z117" i="5"/>
  <c r="V117" i="5"/>
  <c r="R117" i="5"/>
  <c r="Z109" i="5"/>
  <c r="V109" i="5"/>
  <c r="R109" i="5"/>
  <c r="Z101" i="5"/>
  <c r="V101" i="5"/>
  <c r="R101" i="5"/>
  <c r="AA109" i="5"/>
  <c r="W109" i="5"/>
  <c r="S109" i="5"/>
  <c r="AA101" i="5"/>
  <c r="W101" i="5"/>
  <c r="S101" i="5"/>
  <c r="AA93" i="5"/>
  <c r="Y93" i="5"/>
  <c r="U93" i="5"/>
  <c r="AC85" i="5"/>
  <c r="Y85" i="5"/>
  <c r="U85" i="5"/>
  <c r="AC77" i="5"/>
  <c r="Y77" i="5"/>
  <c r="U77" i="5"/>
  <c r="AC69" i="5"/>
  <c r="Y69" i="5"/>
  <c r="U69" i="5"/>
  <c r="AC61" i="5"/>
  <c r="Y61" i="5"/>
  <c r="U61" i="5"/>
  <c r="AC53" i="5"/>
  <c r="Y53" i="5"/>
  <c r="U53" i="5"/>
  <c r="Z93" i="5"/>
  <c r="V93" i="5"/>
  <c r="R93" i="5"/>
  <c r="Z85" i="5"/>
  <c r="V85" i="5"/>
  <c r="R85" i="5"/>
  <c r="Z77" i="5"/>
  <c r="V77" i="5"/>
  <c r="R77" i="5"/>
  <c r="Z69" i="5"/>
  <c r="V69" i="5"/>
  <c r="R69" i="5"/>
  <c r="Z61" i="5"/>
  <c r="V61" i="5"/>
  <c r="R61" i="5"/>
  <c r="Z53" i="5"/>
  <c r="V53" i="5"/>
  <c r="R53" i="5"/>
  <c r="Z45" i="5"/>
  <c r="V45" i="5"/>
  <c r="R45" i="5"/>
  <c r="Z37" i="5"/>
  <c r="V37" i="5"/>
  <c r="R37" i="5"/>
  <c r="Z29" i="5"/>
  <c r="V29" i="5"/>
  <c r="R29" i="5"/>
  <c r="Z21" i="5"/>
  <c r="V21" i="5"/>
  <c r="R21" i="5"/>
  <c r="Z13" i="5"/>
  <c r="V13" i="5"/>
  <c r="R13" i="5"/>
  <c r="AA45" i="5"/>
  <c r="W45" i="5"/>
  <c r="S45" i="5"/>
  <c r="AA37" i="5"/>
  <c r="W37" i="5"/>
  <c r="S37" i="5"/>
  <c r="AA29" i="5"/>
  <c r="W29" i="5"/>
  <c r="S29" i="5"/>
  <c r="AA21" i="5"/>
  <c r="W21" i="5"/>
  <c r="S21" i="5"/>
  <c r="AA13" i="5"/>
  <c r="W13" i="5"/>
  <c r="S13" i="5"/>
  <c r="AC135" i="5"/>
  <c r="Y135" i="5"/>
  <c r="U135" i="5"/>
  <c r="AC127" i="5"/>
  <c r="Y127" i="5"/>
  <c r="U127" i="5"/>
  <c r="AC119" i="5"/>
  <c r="Y119" i="5"/>
  <c r="U119" i="5"/>
  <c r="AB135" i="5"/>
  <c r="X135" i="5"/>
  <c r="T135" i="5"/>
  <c r="AB127" i="5"/>
  <c r="X127" i="5"/>
  <c r="T127" i="5"/>
  <c r="AB119" i="5"/>
  <c r="X119" i="5"/>
  <c r="T119" i="5"/>
  <c r="AB111" i="5"/>
  <c r="X111" i="5"/>
  <c r="T111" i="5"/>
  <c r="AB103" i="5"/>
  <c r="X103" i="5"/>
  <c r="T103" i="5"/>
  <c r="AB95" i="5"/>
  <c r="X95" i="5"/>
  <c r="T95" i="5"/>
  <c r="AC111" i="5"/>
  <c r="Y111" i="5"/>
  <c r="U111" i="5"/>
  <c r="AC103" i="5"/>
  <c r="Y103" i="5"/>
  <c r="U103" i="5"/>
  <c r="AC95" i="5"/>
  <c r="Y95" i="5"/>
  <c r="U95" i="5"/>
  <c r="AC87" i="5"/>
  <c r="Y87" i="5"/>
  <c r="U87" i="5"/>
  <c r="AC79" i="5"/>
  <c r="Y79" i="5"/>
  <c r="U79" i="5"/>
  <c r="AC71" i="5"/>
  <c r="Y71" i="5"/>
  <c r="U71" i="5"/>
  <c r="AC63" i="5"/>
  <c r="Y63" i="5"/>
  <c r="U63" i="5"/>
  <c r="AC55" i="5"/>
  <c r="Y55" i="5"/>
  <c r="U55" i="5"/>
  <c r="AB87" i="5"/>
  <c r="X87" i="5"/>
  <c r="T87" i="5"/>
  <c r="AB79" i="5"/>
  <c r="X79" i="5"/>
  <c r="T79" i="5"/>
  <c r="AB71" i="5"/>
  <c r="X71" i="5"/>
  <c r="T71" i="5"/>
  <c r="AB63" i="5"/>
  <c r="X63" i="5"/>
  <c r="T63" i="5"/>
  <c r="AB55" i="5"/>
  <c r="X55" i="5"/>
  <c r="T55" i="5"/>
  <c r="AB47" i="5"/>
  <c r="X47" i="5"/>
  <c r="AA135" i="5"/>
  <c r="W135" i="5"/>
  <c r="S135" i="5"/>
  <c r="AA127" i="5"/>
  <c r="W127" i="5"/>
  <c r="S127" i="5"/>
  <c r="AA119" i="5"/>
  <c r="W119" i="5"/>
  <c r="S119" i="5"/>
  <c r="Z135" i="5"/>
  <c r="V135" i="5"/>
  <c r="R135" i="5"/>
  <c r="Z127" i="5"/>
  <c r="V127" i="5"/>
  <c r="R127" i="5"/>
  <c r="Z119" i="5"/>
  <c r="V119" i="5"/>
  <c r="R119" i="5"/>
  <c r="Z111" i="5"/>
  <c r="V111" i="5"/>
  <c r="R111" i="5"/>
  <c r="Z103" i="5"/>
  <c r="V103" i="5"/>
  <c r="R103" i="5"/>
  <c r="Z95" i="5"/>
  <c r="V95" i="5"/>
  <c r="R95" i="5"/>
  <c r="AA111" i="5"/>
  <c r="W111" i="5"/>
  <c r="S111" i="5"/>
  <c r="AA103" i="5"/>
  <c r="W103" i="5"/>
  <c r="S103" i="5"/>
  <c r="AA95" i="5"/>
  <c r="W95" i="5"/>
  <c r="S95" i="5"/>
  <c r="AA87" i="5"/>
  <c r="W87" i="5"/>
  <c r="S87" i="5"/>
  <c r="AA79" i="5"/>
  <c r="W79" i="5"/>
  <c r="S79" i="5"/>
  <c r="AA71" i="5"/>
  <c r="W71" i="5"/>
  <c r="S71" i="5"/>
  <c r="AA63" i="5"/>
  <c r="W63" i="5"/>
  <c r="S63" i="5"/>
  <c r="AA55" i="5"/>
  <c r="W55" i="5"/>
  <c r="S55" i="5"/>
  <c r="Z87" i="5"/>
  <c r="V87" i="5"/>
  <c r="R87" i="5"/>
  <c r="Z79" i="5"/>
  <c r="V79" i="5"/>
  <c r="R79" i="5"/>
  <c r="Z71" i="5"/>
  <c r="V71" i="5"/>
  <c r="R71" i="5"/>
  <c r="Z63" i="5"/>
  <c r="V63" i="5"/>
  <c r="R63" i="5"/>
  <c r="Z55" i="5"/>
  <c r="V55" i="5"/>
  <c r="R55" i="5"/>
  <c r="Z47" i="5"/>
  <c r="V47" i="5"/>
  <c r="R47" i="5"/>
  <c r="Z39" i="5"/>
  <c r="V39" i="5"/>
  <c r="R39" i="5"/>
  <c r="Z31" i="5"/>
  <c r="V31" i="5"/>
  <c r="R31" i="5"/>
  <c r="Z23" i="5"/>
  <c r="V23" i="5"/>
  <c r="R23" i="5"/>
  <c r="Z15" i="5"/>
  <c r="V15" i="5"/>
  <c r="R15" i="5"/>
  <c r="U7" i="5"/>
  <c r="Y7" i="5"/>
  <c r="AC7" i="5"/>
  <c r="AA47" i="5"/>
  <c r="W47" i="5"/>
  <c r="S47" i="5"/>
  <c r="AA39" i="5"/>
  <c r="W39" i="5"/>
  <c r="S39" i="5"/>
  <c r="AA31" i="5"/>
  <c r="W31" i="5"/>
  <c r="S31" i="5"/>
  <c r="AA23" i="5"/>
  <c r="W23" i="5"/>
  <c r="S23" i="5"/>
  <c r="AA15" i="5"/>
  <c r="W15" i="5"/>
  <c r="S15" i="5"/>
  <c r="T7" i="5"/>
  <c r="X7" i="5"/>
  <c r="AB7" i="5"/>
  <c r="T47" i="5"/>
  <c r="AB39" i="5"/>
  <c r="X39" i="5"/>
  <c r="T39" i="5"/>
  <c r="AB31" i="5"/>
  <c r="X31" i="5"/>
  <c r="T31" i="5"/>
  <c r="AB23" i="5"/>
  <c r="X23" i="5"/>
  <c r="T23" i="5"/>
  <c r="AB15" i="5"/>
  <c r="X15" i="5"/>
  <c r="T15" i="5"/>
  <c r="S7" i="5"/>
  <c r="W7" i="5"/>
  <c r="AA7" i="5"/>
  <c r="AC47" i="5"/>
  <c r="Y47" i="5"/>
  <c r="U47" i="5"/>
  <c r="AC39" i="5"/>
  <c r="Y39" i="5"/>
  <c r="U39" i="5"/>
  <c r="AC31" i="5"/>
  <c r="Y31" i="5"/>
  <c r="U31" i="5"/>
  <c r="AC23" i="5"/>
  <c r="Y23" i="5"/>
  <c r="U23" i="5"/>
  <c r="AC15" i="5"/>
  <c r="Y15" i="5"/>
  <c r="U15" i="5"/>
  <c r="R7" i="5"/>
  <c r="V7" i="5"/>
  <c r="Z7" i="5"/>
  <c r="AC136" i="5"/>
  <c r="Y136" i="5"/>
  <c r="U136" i="5"/>
  <c r="AC128" i="5"/>
  <c r="Y128" i="5"/>
  <c r="U128" i="5"/>
  <c r="AC120" i="5"/>
  <c r="Y120" i="5"/>
  <c r="U120" i="5"/>
  <c r="AB136" i="5"/>
  <c r="X136" i="5"/>
  <c r="T136" i="5"/>
  <c r="AB128" i="5"/>
  <c r="X128" i="5"/>
  <c r="T128" i="5"/>
  <c r="AB120" i="5"/>
  <c r="X120" i="5"/>
  <c r="T120" i="5"/>
  <c r="AB112" i="5"/>
  <c r="X112" i="5"/>
  <c r="T112" i="5"/>
  <c r="AB104" i="5"/>
  <c r="X104" i="5"/>
  <c r="T104" i="5"/>
  <c r="AB96" i="5"/>
  <c r="X96" i="5"/>
  <c r="T96" i="5"/>
  <c r="AC112" i="5"/>
  <c r="Y112" i="5"/>
  <c r="U112" i="5"/>
  <c r="AC104" i="5"/>
  <c r="Y104" i="5"/>
  <c r="U104" i="5"/>
  <c r="AC96" i="5"/>
  <c r="Y96" i="5"/>
  <c r="U96" i="5"/>
  <c r="AC88" i="5"/>
  <c r="Y88" i="5"/>
  <c r="U88" i="5"/>
  <c r="AC80" i="5"/>
  <c r="Y80" i="5"/>
  <c r="U80" i="5"/>
  <c r="AC72" i="5"/>
  <c r="Y72" i="5"/>
  <c r="U72" i="5"/>
  <c r="AC64" i="5"/>
  <c r="Y64" i="5"/>
  <c r="U64" i="5"/>
  <c r="AC56" i="5"/>
  <c r="Y56" i="5"/>
  <c r="U56" i="5"/>
  <c r="AC48" i="5"/>
  <c r="Y48" i="5"/>
  <c r="U48" i="5"/>
  <c r="AB88" i="5"/>
  <c r="X88" i="5"/>
  <c r="T88" i="5"/>
  <c r="AB80" i="5"/>
  <c r="X80" i="5"/>
  <c r="T80" i="5"/>
  <c r="AB72" i="5"/>
  <c r="X72" i="5"/>
  <c r="T72" i="5"/>
  <c r="AB64" i="5"/>
  <c r="X64" i="5"/>
  <c r="T64" i="5"/>
  <c r="AB56" i="5"/>
  <c r="X56" i="5"/>
  <c r="T56" i="5"/>
  <c r="Z48" i="5"/>
  <c r="R48" i="5"/>
  <c r="Z40" i="5"/>
  <c r="V40" i="5"/>
  <c r="R40" i="5"/>
  <c r="Z32" i="5"/>
  <c r="V32" i="5"/>
  <c r="R32" i="5"/>
  <c r="Z24" i="5"/>
  <c r="V24" i="5"/>
  <c r="R24" i="5"/>
  <c r="Z16" i="5"/>
  <c r="V16" i="5"/>
  <c r="R16" i="5"/>
  <c r="U8" i="5"/>
  <c r="Y8" i="5"/>
  <c r="AC8" i="5"/>
  <c r="AB48" i="5"/>
  <c r="T48" i="5"/>
  <c r="AA40" i="5"/>
  <c r="S40" i="5"/>
  <c r="AA32" i="5"/>
  <c r="W32" i="5"/>
  <c r="S32" i="5"/>
  <c r="AA24" i="5"/>
  <c r="W24" i="5"/>
  <c r="S24" i="5"/>
  <c r="AA16" i="5"/>
  <c r="W16" i="5"/>
  <c r="S16" i="5"/>
  <c r="T8" i="5"/>
  <c r="Z8" i="5"/>
  <c r="AA136" i="5"/>
  <c r="W136" i="5"/>
  <c r="S136" i="5"/>
  <c r="AA128" i="5"/>
  <c r="W128" i="5"/>
  <c r="S128" i="5"/>
  <c r="AA120" i="5"/>
  <c r="W120" i="5"/>
  <c r="S120" i="5"/>
  <c r="Z136" i="5"/>
  <c r="V136" i="5"/>
  <c r="R136" i="5"/>
  <c r="Z128" i="5"/>
  <c r="V128" i="5"/>
  <c r="R128" i="5"/>
  <c r="Z120" i="5"/>
  <c r="V120" i="5"/>
  <c r="R120" i="5"/>
  <c r="Z112" i="5"/>
  <c r="V112" i="5"/>
  <c r="R112" i="5"/>
  <c r="Z104" i="5"/>
  <c r="V104" i="5"/>
  <c r="R104" i="5"/>
  <c r="Z96" i="5"/>
  <c r="V96" i="5"/>
  <c r="R96" i="5"/>
  <c r="AA112" i="5"/>
  <c r="W112" i="5"/>
  <c r="S112" i="5"/>
  <c r="AA104" i="5"/>
  <c r="W104" i="5"/>
  <c r="S104" i="5"/>
  <c r="AA96" i="5"/>
  <c r="W96" i="5"/>
  <c r="S96" i="5"/>
  <c r="AA88" i="5"/>
  <c r="W88" i="5"/>
  <c r="S88" i="5"/>
  <c r="AA80" i="5"/>
  <c r="W80" i="5"/>
  <c r="S80" i="5"/>
  <c r="AA72" i="5"/>
  <c r="W72" i="5"/>
  <c r="S72" i="5"/>
  <c r="AA64" i="5"/>
  <c r="W64" i="5"/>
  <c r="S64" i="5"/>
  <c r="AA56" i="5"/>
  <c r="W56" i="5"/>
  <c r="S56" i="5"/>
  <c r="AA48" i="5"/>
  <c r="W48" i="5"/>
  <c r="S48" i="5"/>
  <c r="Z88" i="5"/>
  <c r="V88" i="5"/>
  <c r="R88" i="5"/>
  <c r="Z80" i="5"/>
  <c r="V80" i="5"/>
  <c r="R80" i="5"/>
  <c r="Z72" i="5"/>
  <c r="V72" i="5"/>
  <c r="R72" i="5"/>
  <c r="Z64" i="5"/>
  <c r="V64" i="5"/>
  <c r="R64" i="5"/>
  <c r="Z56" i="5"/>
  <c r="V56" i="5"/>
  <c r="R56" i="5"/>
  <c r="V48" i="5"/>
  <c r="AB40" i="5"/>
  <c r="X40" i="5"/>
  <c r="T40" i="5"/>
  <c r="AB32" i="5"/>
  <c r="X32" i="5"/>
  <c r="T32" i="5"/>
  <c r="AB24" i="5"/>
  <c r="X24" i="5"/>
  <c r="T24" i="5"/>
  <c r="AB16" i="5"/>
  <c r="X16" i="5"/>
  <c r="T16" i="5"/>
  <c r="S8" i="5"/>
  <c r="W8" i="5"/>
  <c r="AA8" i="5"/>
  <c r="X8" i="5"/>
  <c r="X48" i="5"/>
  <c r="AC40" i="5"/>
  <c r="Y40" i="5"/>
  <c r="U40" i="5"/>
  <c r="AC32" i="5"/>
  <c r="Y32" i="5"/>
  <c r="U32" i="5"/>
  <c r="AC24" i="5"/>
  <c r="Y24" i="5"/>
  <c r="U24" i="5"/>
  <c r="AC16" i="5"/>
  <c r="Y16" i="5"/>
  <c r="U16" i="5"/>
  <c r="R8" i="5"/>
  <c r="V8" i="5"/>
  <c r="AB8" i="5"/>
  <c r="E4" i="7"/>
  <c r="E5" i="4"/>
  <c r="E3" i="4"/>
  <c r="N134" i="5"/>
  <c r="I62" i="5"/>
  <c r="C24" i="3"/>
  <c r="E24" i="3"/>
  <c r="G24" i="3"/>
  <c r="I24" i="3"/>
  <c r="K24" i="3"/>
  <c r="M24" i="3"/>
  <c r="D24" i="3"/>
  <c r="F24" i="3"/>
  <c r="H24" i="3"/>
  <c r="J24" i="3"/>
  <c r="L24" i="3"/>
  <c r="N24" i="3"/>
  <c r="E23" i="3"/>
  <c r="J23" i="3"/>
  <c r="H23" i="3"/>
  <c r="C22" i="3"/>
  <c r="E22" i="3"/>
  <c r="G22" i="3"/>
  <c r="I22" i="3"/>
  <c r="K22" i="3"/>
  <c r="M22" i="3"/>
  <c r="D22" i="3"/>
  <c r="F22" i="3"/>
  <c r="H22" i="3"/>
  <c r="J22" i="3"/>
  <c r="L22" i="3"/>
  <c r="N22" i="3"/>
  <c r="K21" i="3"/>
  <c r="D21" i="3"/>
  <c r="C21" i="3"/>
  <c r="N21" i="3"/>
  <c r="Q81" i="7"/>
  <c r="Q120" i="7"/>
  <c r="Q62" i="7"/>
  <c r="Q66" i="7"/>
  <c r="Q80" i="7"/>
  <c r="Q53" i="7"/>
  <c r="Q89" i="7"/>
  <c r="Q94" i="7"/>
  <c r="E95" i="7"/>
  <c r="L19" i="3"/>
  <c r="L8" i="3" s="1"/>
  <c r="Q51" i="7"/>
  <c r="Q40" i="7"/>
  <c r="Q90" i="7"/>
  <c r="Q35" i="7"/>
  <c r="Q14" i="7"/>
  <c r="Q70" i="7"/>
  <c r="Q114" i="7"/>
  <c r="Q50" i="7"/>
  <c r="E111" i="7"/>
  <c r="K109" i="7"/>
  <c r="E109" i="7"/>
  <c r="E91" i="7"/>
  <c r="Q65" i="7"/>
  <c r="Q111" i="7"/>
  <c r="Q44" i="7"/>
  <c r="Q63" i="7"/>
  <c r="Q22" i="7"/>
  <c r="Q104" i="7"/>
  <c r="Q18" i="7"/>
  <c r="Q82" i="7"/>
  <c r="Q52" i="7"/>
  <c r="Q54" i="7"/>
  <c r="Q87" i="7"/>
  <c r="Q88" i="7"/>
  <c r="Q113" i="7"/>
  <c r="Q73" i="7"/>
  <c r="Q86" i="7"/>
  <c r="Q116" i="7"/>
  <c r="Q48" i="7"/>
  <c r="Q93" i="7"/>
  <c r="Q102" i="7"/>
  <c r="Q24" i="7"/>
  <c r="Q25" i="7"/>
  <c r="Q117" i="7"/>
  <c r="Q74" i="7"/>
  <c r="Q6" i="7"/>
  <c r="Q118" i="7"/>
  <c r="Q97" i="7"/>
  <c r="Q78" i="7"/>
  <c r="Q61" i="7"/>
  <c r="Q115" i="7"/>
  <c r="K119" i="7"/>
  <c r="Q75" i="7"/>
  <c r="Q92" i="7"/>
  <c r="Q79" i="7"/>
  <c r="Q71" i="7"/>
  <c r="Q107" i="7"/>
  <c r="Q43" i="7"/>
  <c r="Q76" i="7"/>
  <c r="Q60" i="7"/>
  <c r="Q98" i="7"/>
  <c r="Q103" i="7"/>
  <c r="Q109" i="7"/>
  <c r="Q96" i="7"/>
  <c r="Q106" i="7"/>
  <c r="K96" i="7"/>
  <c r="K111" i="7"/>
  <c r="Q100" i="7"/>
  <c r="Q110" i="7"/>
  <c r="Q108" i="7"/>
  <c r="Q112" i="7"/>
  <c r="Q95" i="7"/>
  <c r="Q105" i="7"/>
  <c r="K105" i="7"/>
  <c r="Q59" i="7"/>
  <c r="K84" i="7"/>
  <c r="K75" i="7"/>
  <c r="Q84" i="7"/>
  <c r="Q91" i="7"/>
  <c r="K100" i="7"/>
  <c r="Q16" i="7"/>
  <c r="Q67" i="7"/>
  <c r="Q26" i="7"/>
  <c r="Q49" i="7"/>
  <c r="Q21" i="7"/>
  <c r="Q85" i="7"/>
  <c r="Q72" i="7"/>
  <c r="Q77" i="7"/>
  <c r="Q34" i="7"/>
  <c r="K85" i="7"/>
  <c r="Q83" i="7"/>
  <c r="K55" i="7"/>
  <c r="K90" i="7"/>
  <c r="K23" i="7"/>
  <c r="Q58" i="7"/>
  <c r="Q8" i="7"/>
  <c r="F19" i="3"/>
  <c r="F8" i="3" s="1"/>
  <c r="E64" i="7"/>
  <c r="K52" i="7"/>
  <c r="K78" i="7"/>
  <c r="K76" i="7"/>
  <c r="Q57" i="7"/>
  <c r="Q47" i="7"/>
  <c r="K38" i="7"/>
  <c r="Q56" i="7"/>
  <c r="M17" i="3"/>
  <c r="M6" i="3" s="1"/>
  <c r="K64" i="7"/>
  <c r="Q37" i="7"/>
  <c r="E50" i="7"/>
  <c r="E57" i="7"/>
  <c r="K49" i="7"/>
  <c r="L15" i="3"/>
  <c r="L4" i="3" s="1"/>
  <c r="Q42" i="7"/>
  <c r="E102" i="7"/>
  <c r="Q38" i="7"/>
  <c r="I17" i="3"/>
  <c r="I6" i="3" s="1"/>
  <c r="E98" i="7"/>
  <c r="K5" i="7"/>
  <c r="E19" i="3"/>
  <c r="E8" i="3" s="1"/>
  <c r="E116" i="7"/>
  <c r="K37" i="7"/>
  <c r="K25" i="7"/>
  <c r="K33" i="7"/>
  <c r="M19" i="3"/>
  <c r="M8" i="3" s="1"/>
  <c r="Q36" i="7"/>
  <c r="Q33" i="7"/>
  <c r="K16" i="7"/>
  <c r="K17" i="3"/>
  <c r="K6" i="3" s="1"/>
  <c r="J19" i="3"/>
  <c r="J8" i="3" s="1"/>
  <c r="G17" i="3"/>
  <c r="G6" i="3" s="1"/>
  <c r="E8" i="7"/>
  <c r="F15" i="3"/>
  <c r="F4" i="3" s="1"/>
  <c r="E20" i="7"/>
  <c r="J15" i="3"/>
  <c r="J4" i="3" s="1"/>
  <c r="N19" i="3"/>
  <c r="N8" i="3" s="1"/>
  <c r="E43" i="7"/>
  <c r="L17" i="3"/>
  <c r="L6" i="3" s="1"/>
  <c r="Q30" i="7"/>
  <c r="Q7" i="7"/>
  <c r="Q12" i="7"/>
  <c r="Q11" i="7"/>
  <c r="Q15" i="7"/>
  <c r="Q17" i="7"/>
  <c r="Q19" i="7"/>
  <c r="Q9" i="7"/>
  <c r="E34" i="7"/>
  <c r="D17" i="3"/>
  <c r="D6" i="3" s="1"/>
  <c r="E2" i="7"/>
  <c r="E14" i="7"/>
  <c r="E6" i="7"/>
  <c r="K10" i="7"/>
  <c r="E26" i="7"/>
  <c r="M15" i="3"/>
  <c r="M4" i="3" s="1"/>
  <c r="H19" i="3"/>
  <c r="H8" i="3" s="1"/>
  <c r="E24" i="7"/>
  <c r="E47" i="7"/>
  <c r="E80" i="7"/>
  <c r="E33" i="7"/>
  <c r="E37" i="7"/>
  <c r="E45" i="7"/>
  <c r="K13" i="7"/>
  <c r="E56" i="7"/>
  <c r="K19" i="7"/>
  <c r="Q5" i="7"/>
  <c r="E5" i="7"/>
  <c r="Q28" i="7"/>
  <c r="E13" i="7"/>
  <c r="N17" i="3"/>
  <c r="N6" i="3" s="1"/>
  <c r="E83" i="7"/>
  <c r="E82" i="7"/>
  <c r="E3" i="7"/>
  <c r="D15" i="3"/>
  <c r="D4" i="3" s="1"/>
  <c r="E35" i="7"/>
  <c r="E7" i="7"/>
  <c r="K11" i="7"/>
  <c r="E31" i="7"/>
  <c r="C17" i="3"/>
  <c r="C6" i="3" s="1"/>
  <c r="E40" i="7"/>
  <c r="K15" i="3"/>
  <c r="K4" i="3" s="1"/>
  <c r="E36" i="7"/>
  <c r="E17" i="3"/>
  <c r="E6" i="3" s="1"/>
  <c r="K24" i="7"/>
  <c r="E79" i="7"/>
  <c r="E77" i="7"/>
  <c r="E89" i="7"/>
  <c r="E119" i="7"/>
  <c r="E103" i="7"/>
  <c r="C19" i="3"/>
  <c r="C8" i="3" s="1"/>
  <c r="K115" i="7"/>
  <c r="K66" i="7"/>
  <c r="E101" i="7"/>
  <c r="E21" i="7"/>
  <c r="G19" i="3"/>
  <c r="G8" i="3" s="1"/>
  <c r="K69" i="7"/>
  <c r="K67" i="7"/>
  <c r="L16" i="3"/>
  <c r="N16" i="3"/>
  <c r="C16" i="3"/>
  <c r="D16" i="3"/>
  <c r="K16" i="3"/>
  <c r="E16" i="3"/>
  <c r="G16" i="3"/>
  <c r="E1" i="7"/>
  <c r="H16" i="3"/>
  <c r="I16" i="3"/>
  <c r="J16" i="3"/>
  <c r="M16" i="3"/>
  <c r="M5" i="3" s="1"/>
  <c r="Y4" i="5"/>
  <c r="U4" i="5"/>
  <c r="V4" i="5"/>
  <c r="AB4" i="5"/>
  <c r="S4" i="5"/>
  <c r="F16" i="3"/>
  <c r="W4" i="5"/>
  <c r="AC4" i="5"/>
  <c r="AA4" i="5"/>
  <c r="X4" i="5"/>
  <c r="T4" i="5"/>
  <c r="Z4" i="5"/>
  <c r="R4" i="5"/>
  <c r="Q1" i="7"/>
  <c r="D20" i="3"/>
  <c r="G20" i="3"/>
  <c r="M20" i="3"/>
  <c r="I20" i="3"/>
  <c r="AC6" i="5"/>
  <c r="N6" i="5" s="1"/>
  <c r="E20" i="3"/>
  <c r="T6" i="5"/>
  <c r="E6" i="5" s="1"/>
  <c r="Z6" i="5"/>
  <c r="K6" i="5" s="1"/>
  <c r="L20" i="3"/>
  <c r="C20" i="3"/>
  <c r="K20" i="3"/>
  <c r="X6" i="5"/>
  <c r="I6" i="5" s="1"/>
  <c r="F20" i="3"/>
  <c r="K7" i="7"/>
  <c r="K32" i="7"/>
  <c r="R6" i="5"/>
  <c r="K107" i="7"/>
  <c r="Q2" i="7"/>
  <c r="E88" i="7"/>
  <c r="K57" i="7"/>
  <c r="D19" i="3"/>
  <c r="H20" i="3"/>
  <c r="K19" i="3"/>
  <c r="U6" i="5"/>
  <c r="F6" i="5" s="1"/>
  <c r="S6" i="5"/>
  <c r="W6" i="5"/>
  <c r="H6" i="5" s="1"/>
  <c r="AB6" i="5"/>
  <c r="M6" i="5" s="1"/>
  <c r="Q99" i="7"/>
  <c r="Q3" i="7"/>
  <c r="AA6" i="5"/>
  <c r="L6" i="5" s="1"/>
  <c r="Q45" i="7"/>
  <c r="Q119" i="7"/>
  <c r="Q46" i="7"/>
  <c r="Q69" i="7"/>
  <c r="Q68" i="7"/>
  <c r="Q64" i="7"/>
  <c r="Q39" i="7"/>
  <c r="Q32" i="7"/>
  <c r="Q29" i="7"/>
  <c r="Q27" i="7"/>
  <c r="Q23" i="7"/>
  <c r="Q20" i="7"/>
  <c r="Q13" i="7"/>
  <c r="Q10" i="7"/>
  <c r="R5" i="5"/>
  <c r="E54" i="7"/>
  <c r="G15" i="3"/>
  <c r="E48" i="7"/>
  <c r="E38" i="7"/>
  <c r="E15" i="7"/>
  <c r="E53" i="7"/>
  <c r="K80" i="7"/>
  <c r="K70" i="7"/>
  <c r="K81" i="7"/>
  <c r="K113" i="7"/>
  <c r="E17" i="7"/>
  <c r="E96" i="7"/>
  <c r="E52" i="7"/>
  <c r="E90" i="7"/>
  <c r="E63" i="7"/>
  <c r="E117" i="7"/>
  <c r="E70" i="7"/>
  <c r="H15" i="3"/>
  <c r="E72" i="7"/>
  <c r="E61" i="7"/>
  <c r="E62" i="7"/>
  <c r="E10" i="7"/>
  <c r="E49" i="7"/>
  <c r="E71" i="7"/>
  <c r="K72" i="7"/>
  <c r="K59" i="7"/>
  <c r="K117" i="7"/>
  <c r="K44" i="7"/>
  <c r="F17" i="3"/>
  <c r="K30" i="7"/>
  <c r="K73" i="7"/>
  <c r="K45" i="7"/>
  <c r="K51" i="7"/>
  <c r="K46" i="7"/>
  <c r="K74" i="7"/>
  <c r="K27" i="7"/>
  <c r="K94" i="7"/>
  <c r="K4" i="7"/>
  <c r="K92" i="7"/>
  <c r="E74" i="7"/>
  <c r="E86" i="7"/>
  <c r="E18" i="7"/>
  <c r="K114" i="7"/>
  <c r="K120" i="7"/>
  <c r="E114" i="7"/>
  <c r="E108" i="7"/>
  <c r="K93" i="7"/>
  <c r="J17" i="3"/>
  <c r="K97" i="7"/>
  <c r="E68" i="7"/>
  <c r="K40" i="7"/>
  <c r="K98" i="7"/>
  <c r="C15" i="3"/>
  <c r="K15" i="7"/>
  <c r="E41" i="7"/>
  <c r="E19" i="7"/>
  <c r="E28" i="7"/>
  <c r="E84" i="7"/>
  <c r="K54" i="7"/>
  <c r="K2" i="7"/>
  <c r="K60" i="7"/>
  <c r="E65" i="7"/>
  <c r="E55" i="7"/>
  <c r="E75" i="7"/>
  <c r="K29" i="7"/>
  <c r="K61" i="7"/>
  <c r="K42" i="7"/>
  <c r="G18" i="3"/>
  <c r="D18" i="3"/>
  <c r="K18" i="3"/>
  <c r="J20" i="3"/>
  <c r="Q4" i="7"/>
  <c r="N20" i="3"/>
  <c r="I19" i="3"/>
  <c r="Q55" i="7"/>
  <c r="Q101" i="7"/>
  <c r="Y6" i="5"/>
  <c r="J6" i="5" s="1"/>
  <c r="V6" i="5"/>
  <c r="G6" i="5" s="1"/>
  <c r="Q31" i="7"/>
  <c r="K108" i="7"/>
  <c r="E104" i="7"/>
  <c r="E94" i="7"/>
  <c r="K91" i="7"/>
  <c r="J18" i="3"/>
  <c r="Z5" i="5"/>
  <c r="K1" i="7"/>
  <c r="H18" i="3"/>
  <c r="F18" i="3"/>
  <c r="M18" i="3"/>
  <c r="I18" i="3"/>
  <c r="AB5" i="5"/>
  <c r="X5" i="5"/>
  <c r="U5" i="5"/>
  <c r="V5" i="5"/>
  <c r="AC5" i="5"/>
  <c r="S5" i="5"/>
  <c r="E85" i="7"/>
  <c r="E69" i="7"/>
  <c r="E97" i="7"/>
  <c r="E27" i="7"/>
  <c r="E25" i="7"/>
  <c r="E67" i="7"/>
  <c r="K14" i="7"/>
  <c r="K68" i="7"/>
  <c r="H17" i="3"/>
  <c r="K86" i="7"/>
  <c r="K12" i="7"/>
  <c r="N18" i="3"/>
  <c r="K102" i="7"/>
  <c r="K95" i="7"/>
  <c r="E39" i="7"/>
  <c r="E66" i="7"/>
  <c r="E9" i="7"/>
  <c r="E107" i="7"/>
  <c r="E60" i="7"/>
  <c r="K110" i="7"/>
  <c r="K8" i="7"/>
  <c r="K53" i="7"/>
  <c r="L18" i="3"/>
  <c r="K56" i="7"/>
  <c r="K62" i="7"/>
  <c r="K71" i="7"/>
  <c r="K89" i="7"/>
  <c r="K21" i="7"/>
  <c r="K63" i="7"/>
  <c r="K20" i="7"/>
  <c r="K83" i="7"/>
  <c r="K87" i="7"/>
  <c r="K118" i="7"/>
  <c r="K88" i="7"/>
  <c r="K36" i="7"/>
  <c r="E58" i="7"/>
  <c r="K101" i="7"/>
  <c r="E120" i="7"/>
  <c r="K77" i="7"/>
  <c r="E59" i="7"/>
  <c r="E46" i="7"/>
  <c r="E32" i="7"/>
  <c r="E73" i="7"/>
  <c r="E44" i="7"/>
  <c r="E16" i="7"/>
  <c r="K6" i="7"/>
  <c r="K50" i="7"/>
  <c r="K3" i="7"/>
  <c r="E29" i="7"/>
  <c r="K39" i="7"/>
  <c r="K82" i="7"/>
  <c r="K103" i="7"/>
  <c r="E22" i="7"/>
  <c r="E93" i="7"/>
  <c r="E78" i="7"/>
  <c r="K65" i="7"/>
  <c r="K41" i="7"/>
  <c r="E76" i="7"/>
  <c r="N15" i="3"/>
  <c r="C18" i="3"/>
  <c r="E18" i="3"/>
  <c r="Y5" i="5"/>
  <c r="W5" i="5"/>
  <c r="T5" i="5"/>
  <c r="AA5" i="5"/>
  <c r="E12" i="7"/>
  <c r="K48" i="7"/>
  <c r="K17" i="7"/>
  <c r="K47" i="7"/>
  <c r="E23" i="7"/>
  <c r="E11" i="7"/>
  <c r="K34" i="7"/>
  <c r="K26" i="7"/>
  <c r="E42" i="7"/>
  <c r="K35" i="7"/>
  <c r="K22" i="7"/>
  <c r="K28" i="7"/>
  <c r="E30" i="7"/>
  <c r="E81" i="7"/>
  <c r="I15" i="3"/>
  <c r="E51" i="7"/>
  <c r="K112" i="7"/>
  <c r="K58" i="7"/>
  <c r="K79" i="7"/>
  <c r="E92" i="7"/>
  <c r="E87" i="7"/>
  <c r="E15" i="3"/>
  <c r="K116" i="7"/>
  <c r="K106" i="7"/>
  <c r="K43" i="7"/>
  <c r="K9" i="7"/>
  <c r="K31" i="7"/>
  <c r="K18" i="7"/>
  <c r="K104" i="7"/>
  <c r="K99" i="7"/>
  <c r="E100" i="7"/>
  <c r="E99" i="7"/>
  <c r="E115" i="7"/>
  <c r="E106" i="7"/>
  <c r="E110" i="7"/>
  <c r="E118" i="7"/>
  <c r="E112" i="7"/>
  <c r="E189" i="3" l="1"/>
  <c r="I191" i="3"/>
  <c r="L168" i="3"/>
  <c r="K172" i="3"/>
  <c r="H172" i="3"/>
  <c r="M218" i="3"/>
  <c r="J172" i="3"/>
  <c r="I174" i="3"/>
  <c r="E220" i="3"/>
  <c r="L239" i="3"/>
  <c r="G216" i="3"/>
  <c r="M239" i="3"/>
  <c r="J216" i="3"/>
  <c r="E193" i="3"/>
  <c r="L170" i="3"/>
  <c r="E216" i="3"/>
  <c r="D216" i="3"/>
  <c r="E147" i="3"/>
  <c r="N235" i="3"/>
  <c r="F235" i="3"/>
  <c r="H212" i="3"/>
  <c r="F166" i="3"/>
  <c r="J214" i="3"/>
  <c r="J191" i="3"/>
  <c r="F237" i="3"/>
  <c r="H214" i="3"/>
  <c r="E241" i="3"/>
  <c r="C172" i="3"/>
  <c r="C149" i="3"/>
  <c r="L218" i="3"/>
  <c r="J195" i="3"/>
  <c r="I237" i="3"/>
  <c r="N214" i="3"/>
  <c r="K191" i="3"/>
  <c r="H168" i="3"/>
  <c r="H191" i="3"/>
  <c r="H195" i="3"/>
  <c r="F241" i="3"/>
  <c r="I218" i="3"/>
  <c r="C241" i="3"/>
  <c r="E172" i="3"/>
  <c r="K404" i="3"/>
  <c r="G404" i="3"/>
  <c r="H381" i="3"/>
  <c r="G381" i="3"/>
  <c r="D358" i="3"/>
  <c r="L335" i="3"/>
  <c r="D335" i="3"/>
  <c r="J404" i="3"/>
  <c r="M335" i="3"/>
  <c r="J358" i="3"/>
  <c r="J289" i="3"/>
  <c r="C266" i="3"/>
  <c r="H312" i="3"/>
  <c r="C289" i="3"/>
  <c r="L266" i="3"/>
  <c r="C220" i="3"/>
  <c r="G243" i="3"/>
  <c r="L220" i="3"/>
  <c r="D220" i="3"/>
  <c r="K197" i="3"/>
  <c r="G197" i="3"/>
  <c r="C197" i="3"/>
  <c r="G312" i="3"/>
  <c r="D289" i="3"/>
  <c r="M289" i="3"/>
  <c r="D266" i="3"/>
  <c r="M220" i="3"/>
  <c r="I243" i="3"/>
  <c r="G174" i="3"/>
  <c r="J193" i="3"/>
  <c r="G170" i="3"/>
  <c r="D170" i="3"/>
  <c r="E170" i="3"/>
  <c r="J147" i="3"/>
  <c r="J170" i="3"/>
  <c r="G166" i="3"/>
  <c r="G120" i="3"/>
  <c r="D189" i="3"/>
  <c r="M28" i="3"/>
  <c r="C235" i="3"/>
  <c r="M189" i="3"/>
  <c r="F189" i="3"/>
  <c r="K28" i="3"/>
  <c r="G168" i="3"/>
  <c r="C80" i="3"/>
  <c r="M404" i="3"/>
  <c r="I404" i="3"/>
  <c r="E404" i="3"/>
  <c r="L381" i="3"/>
  <c r="D381" i="3"/>
  <c r="G358" i="3"/>
  <c r="F289" i="3"/>
  <c r="M358" i="3"/>
  <c r="F358" i="3"/>
  <c r="M266" i="3"/>
  <c r="E266" i="3"/>
  <c r="N266" i="3"/>
  <c r="J266" i="3"/>
  <c r="F197" i="3"/>
  <c r="K243" i="3"/>
  <c r="C243" i="3"/>
  <c r="E197" i="3"/>
  <c r="E174" i="3"/>
  <c r="K312" i="3"/>
  <c r="H289" i="3"/>
  <c r="F312" i="3"/>
  <c r="I289" i="3"/>
  <c r="N243" i="3"/>
  <c r="F243" i="3"/>
  <c r="M243" i="3"/>
  <c r="E243" i="3"/>
  <c r="C174" i="3"/>
  <c r="L174" i="3"/>
  <c r="D174" i="3"/>
  <c r="F216" i="3"/>
  <c r="H147" i="3"/>
  <c r="C193" i="3"/>
  <c r="C101" i="3"/>
  <c r="N170" i="3"/>
  <c r="L189" i="3"/>
  <c r="E166" i="3"/>
  <c r="H76" i="3"/>
  <c r="M214" i="3"/>
  <c r="L172" i="3"/>
  <c r="F195" i="3"/>
  <c r="E149" i="3"/>
  <c r="D195" i="3"/>
  <c r="K166" i="3"/>
  <c r="H189" i="3"/>
  <c r="L191" i="3"/>
  <c r="M172" i="3"/>
  <c r="F172" i="3"/>
  <c r="M55" i="3"/>
  <c r="F147" i="3"/>
  <c r="I147" i="3"/>
  <c r="K32" i="3"/>
  <c r="K120" i="3"/>
  <c r="D13" i="3"/>
  <c r="K13" i="3"/>
  <c r="C97" i="3"/>
  <c r="C120" i="3"/>
  <c r="H97" i="3"/>
  <c r="H166" i="3"/>
  <c r="K143" i="3"/>
  <c r="N51" i="3"/>
  <c r="M51" i="3"/>
  <c r="J28" i="3"/>
  <c r="J143" i="3"/>
  <c r="M120" i="3"/>
  <c r="E120" i="3"/>
  <c r="M143" i="3"/>
  <c r="E143" i="3"/>
  <c r="J120" i="3"/>
  <c r="D51" i="3"/>
  <c r="G28" i="3"/>
  <c r="H28" i="3"/>
  <c r="I128" i="3"/>
  <c r="F105" i="3"/>
  <c r="E151" i="3"/>
  <c r="L59" i="3"/>
  <c r="N59" i="3"/>
  <c r="F59" i="3"/>
  <c r="G128" i="3"/>
  <c r="L105" i="3"/>
  <c r="D105" i="3"/>
  <c r="K82" i="3"/>
  <c r="G82" i="3"/>
  <c r="C82" i="3"/>
  <c r="K151" i="3"/>
  <c r="H82" i="3"/>
  <c r="H59" i="3"/>
  <c r="L36" i="3"/>
  <c r="D36" i="3"/>
  <c r="C122" i="3"/>
  <c r="C145" i="3"/>
  <c r="M53" i="3"/>
  <c r="J30" i="3"/>
  <c r="E168" i="3"/>
  <c r="J145" i="3"/>
  <c r="M122" i="3"/>
  <c r="E122" i="3"/>
  <c r="E145" i="3"/>
  <c r="E99" i="3"/>
  <c r="I76" i="3"/>
  <c r="C53" i="3"/>
  <c r="E51" i="3"/>
  <c r="K51" i="3"/>
  <c r="G122" i="3"/>
  <c r="J53" i="3"/>
  <c r="F168" i="3"/>
  <c r="I145" i="3"/>
  <c r="L30" i="3"/>
  <c r="L149" i="3"/>
  <c r="G149" i="3"/>
  <c r="D126" i="3"/>
  <c r="G103" i="3"/>
  <c r="J149" i="3"/>
  <c r="N126" i="3"/>
  <c r="F126" i="3"/>
  <c r="F80" i="3"/>
  <c r="K36" i="3"/>
  <c r="I30" i="3"/>
  <c r="J11" i="3"/>
  <c r="M11" i="3"/>
  <c r="N13" i="3"/>
  <c r="F13" i="3"/>
  <c r="M13" i="3"/>
  <c r="I13" i="3"/>
  <c r="K76" i="3"/>
  <c r="M59" i="3"/>
  <c r="I105" i="3"/>
  <c r="K128" i="3"/>
  <c r="H30" i="3"/>
  <c r="L97" i="3"/>
  <c r="L147" i="3"/>
  <c r="D147" i="3"/>
  <c r="E32" i="3"/>
  <c r="M147" i="3"/>
  <c r="G145" i="3"/>
  <c r="N145" i="3"/>
  <c r="G30" i="3"/>
  <c r="J151" i="3"/>
  <c r="F128" i="3"/>
  <c r="D59" i="3"/>
  <c r="I82" i="3"/>
  <c r="G151" i="3"/>
  <c r="L128" i="3"/>
  <c r="D82" i="3"/>
  <c r="H36" i="3"/>
  <c r="I78" i="3"/>
  <c r="E78" i="3"/>
  <c r="K55" i="3"/>
  <c r="D143" i="3"/>
  <c r="L166" i="3"/>
  <c r="D166" i="3"/>
  <c r="I143" i="3"/>
  <c r="K74" i="3"/>
  <c r="K149" i="3"/>
  <c r="K80" i="3"/>
  <c r="J101" i="3"/>
  <c r="E30" i="3"/>
  <c r="F99" i="3"/>
  <c r="N34" i="3"/>
  <c r="C32" i="3"/>
  <c r="E128" i="3"/>
  <c r="J105" i="3"/>
  <c r="I151" i="3"/>
  <c r="N128" i="3"/>
  <c r="N82" i="3"/>
  <c r="F82" i="3"/>
  <c r="J59" i="3"/>
  <c r="M36" i="3"/>
  <c r="J36" i="3"/>
  <c r="H151" i="3"/>
  <c r="E82" i="3"/>
  <c r="G105" i="3"/>
  <c r="L82" i="3"/>
  <c r="K59" i="3"/>
  <c r="E59" i="3"/>
  <c r="K124" i="3"/>
  <c r="K147" i="3"/>
  <c r="C147" i="3"/>
  <c r="H124" i="3"/>
  <c r="K101" i="3"/>
  <c r="H78" i="3"/>
  <c r="N55" i="3"/>
  <c r="F55" i="3"/>
  <c r="E55" i="3"/>
  <c r="F101" i="3"/>
  <c r="N124" i="3"/>
  <c r="F124" i="3"/>
  <c r="K78" i="3"/>
  <c r="G78" i="3"/>
  <c r="C78" i="3"/>
  <c r="H55" i="3"/>
  <c r="L32" i="3"/>
  <c r="E29" i="3"/>
  <c r="D103" i="3"/>
  <c r="G126" i="3"/>
  <c r="L126" i="3"/>
  <c r="L80" i="3"/>
  <c r="D80" i="3"/>
  <c r="E34" i="3"/>
  <c r="E57" i="3"/>
  <c r="I57" i="3"/>
  <c r="N172" i="3"/>
  <c r="I149" i="3"/>
  <c r="E80" i="3"/>
  <c r="C34" i="3"/>
  <c r="H34" i="3"/>
  <c r="D57" i="3"/>
  <c r="L101" i="3"/>
  <c r="D101" i="3"/>
  <c r="G147" i="3"/>
  <c r="D124" i="3"/>
  <c r="G101" i="3"/>
  <c r="D78" i="3"/>
  <c r="J124" i="3"/>
  <c r="M101" i="3"/>
  <c r="E101" i="3"/>
  <c r="D55" i="3"/>
  <c r="G32" i="3"/>
  <c r="L143" i="3"/>
  <c r="G143" i="3"/>
  <c r="L120" i="3"/>
  <c r="D120" i="3"/>
  <c r="G97" i="3"/>
  <c r="E28" i="3"/>
  <c r="I51" i="3"/>
  <c r="F28" i="3"/>
  <c r="N143" i="3"/>
  <c r="I120" i="3"/>
  <c r="F97" i="3"/>
  <c r="F120" i="3"/>
  <c r="C74" i="3"/>
  <c r="H51" i="3"/>
  <c r="L28" i="3"/>
  <c r="D28" i="3"/>
  <c r="L145" i="3"/>
  <c r="D145" i="3"/>
  <c r="L99" i="3"/>
  <c r="L122" i="3"/>
  <c r="G99" i="3"/>
  <c r="L76" i="3"/>
  <c r="I53" i="3"/>
  <c r="N30" i="3"/>
  <c r="F30" i="3"/>
  <c r="F145" i="3"/>
  <c r="N99" i="3"/>
  <c r="I99" i="3"/>
  <c r="N76" i="3"/>
  <c r="F76" i="3"/>
  <c r="G76" i="3"/>
  <c r="K30" i="3"/>
  <c r="C30" i="3"/>
  <c r="K126" i="3"/>
  <c r="H103" i="3"/>
  <c r="H126" i="3"/>
  <c r="K103" i="3"/>
  <c r="C103" i="3"/>
  <c r="J57" i="3"/>
  <c r="I126" i="3"/>
  <c r="N103" i="3"/>
  <c r="M149" i="3"/>
  <c r="J126" i="3"/>
  <c r="M103" i="3"/>
  <c r="J80" i="3"/>
  <c r="G80" i="3"/>
  <c r="H57" i="3"/>
  <c r="K57" i="3"/>
  <c r="D34" i="3"/>
  <c r="H32" i="3"/>
  <c r="D32" i="3"/>
  <c r="L11" i="3"/>
  <c r="H11" i="3"/>
  <c r="G11" i="3"/>
  <c r="L13" i="3"/>
  <c r="G13" i="3"/>
  <c r="C13" i="3"/>
  <c r="C105" i="3"/>
  <c r="L51" i="3"/>
  <c r="H74" i="3"/>
  <c r="L124" i="3"/>
  <c r="L78" i="3"/>
  <c r="J55" i="3"/>
  <c r="I55" i="3"/>
  <c r="N32" i="3"/>
  <c r="F32" i="3"/>
  <c r="M124" i="3"/>
  <c r="E124" i="3"/>
  <c r="J78" i="3"/>
  <c r="M78" i="3"/>
  <c r="L55" i="3"/>
  <c r="C55" i="3"/>
  <c r="L74" i="3"/>
  <c r="C143" i="3"/>
  <c r="H120" i="3"/>
  <c r="K97" i="3"/>
  <c r="M166" i="3"/>
  <c r="M97" i="3"/>
  <c r="E97" i="3"/>
  <c r="J74" i="3"/>
  <c r="M74" i="3"/>
  <c r="K145" i="3"/>
  <c r="M145" i="3"/>
  <c r="N149" i="3"/>
  <c r="N57" i="3"/>
  <c r="I11" i="3"/>
  <c r="N56" i="3"/>
  <c r="D31" i="3"/>
  <c r="N151" i="3"/>
  <c r="F36" i="3"/>
  <c r="H53" i="3"/>
  <c r="F74" i="3"/>
  <c r="H31" i="3"/>
  <c r="J32" i="3"/>
  <c r="F78" i="3"/>
  <c r="E103" i="3"/>
  <c r="N28" i="3"/>
  <c r="E76" i="3"/>
  <c r="H149" i="3"/>
  <c r="F149" i="3"/>
  <c r="M99" i="3"/>
  <c r="K34" i="3"/>
  <c r="F34" i="3"/>
  <c r="M76" i="3"/>
  <c r="M34" i="3"/>
  <c r="I34" i="3"/>
  <c r="L34" i="3"/>
  <c r="N97" i="3"/>
  <c r="J51" i="3"/>
  <c r="F51" i="3"/>
  <c r="F11" i="3"/>
  <c r="E11" i="3"/>
  <c r="M128" i="3"/>
  <c r="E36" i="3"/>
  <c r="C128" i="3"/>
  <c r="H105" i="3"/>
  <c r="M82" i="3"/>
  <c r="N74" i="3"/>
  <c r="G51" i="3"/>
  <c r="E53" i="3"/>
  <c r="I74" i="3"/>
  <c r="J76" i="3"/>
  <c r="N78" i="3"/>
  <c r="M33" i="3"/>
  <c r="I33" i="3"/>
  <c r="K53" i="3"/>
  <c r="I28" i="3"/>
  <c r="J34" i="3"/>
  <c r="D99" i="3"/>
  <c r="K122" i="3"/>
  <c r="H99" i="3"/>
  <c r="H122" i="3"/>
  <c r="K99" i="3"/>
  <c r="C99" i="3"/>
  <c r="N53" i="3"/>
  <c r="F53" i="3"/>
  <c r="J99" i="3"/>
  <c r="J122" i="3"/>
  <c r="L53" i="3"/>
  <c r="D53" i="3"/>
  <c r="J50" i="3"/>
  <c r="J82" i="3"/>
  <c r="C126" i="3"/>
  <c r="M57" i="3"/>
  <c r="F103" i="3"/>
  <c r="F57" i="3"/>
  <c r="G34" i="3"/>
  <c r="L33" i="3"/>
  <c r="M32" i="3"/>
  <c r="F151" i="3"/>
  <c r="M151" i="3"/>
  <c r="J128" i="3"/>
  <c r="E105" i="3"/>
  <c r="I36" i="3"/>
  <c r="C151" i="3"/>
  <c r="H128" i="3"/>
  <c r="K105" i="3"/>
  <c r="G59" i="3"/>
  <c r="G36" i="3"/>
  <c r="C124" i="3"/>
  <c r="H101" i="3"/>
  <c r="I32" i="3"/>
  <c r="N147" i="3"/>
  <c r="I124" i="3"/>
  <c r="N101" i="3"/>
  <c r="I101" i="3"/>
  <c r="G55" i="3"/>
  <c r="D97" i="3"/>
  <c r="F143" i="3"/>
  <c r="N120" i="3"/>
  <c r="I97" i="3"/>
  <c r="G74" i="3"/>
  <c r="C28" i="3"/>
  <c r="D76" i="3"/>
  <c r="M30" i="3"/>
  <c r="I122" i="3"/>
  <c r="N122" i="3"/>
  <c r="F122" i="3"/>
  <c r="C76" i="3"/>
  <c r="G53" i="3"/>
  <c r="D30" i="3"/>
  <c r="D149" i="3"/>
  <c r="L103" i="3"/>
  <c r="M126" i="3"/>
  <c r="E126" i="3"/>
  <c r="J103" i="3"/>
  <c r="I103" i="3"/>
  <c r="N80" i="3"/>
  <c r="M80" i="3"/>
  <c r="I80" i="3"/>
  <c r="G57" i="3"/>
  <c r="N36" i="3"/>
  <c r="N35" i="3"/>
  <c r="L57" i="3"/>
  <c r="L56" i="3"/>
  <c r="C51" i="3"/>
  <c r="C50" i="3"/>
  <c r="C36" i="3"/>
  <c r="C35" i="3"/>
  <c r="J97" i="3"/>
  <c r="J96" i="3"/>
  <c r="D74" i="3"/>
  <c r="D73" i="3"/>
  <c r="H80" i="3"/>
  <c r="H79" i="3"/>
  <c r="C57" i="3"/>
  <c r="C56" i="3"/>
  <c r="K7" i="3"/>
  <c r="N136" i="5"/>
  <c r="N135" i="5"/>
  <c r="N133" i="5"/>
  <c r="J136" i="5"/>
  <c r="J135" i="5"/>
  <c r="J133" i="5"/>
  <c r="G133" i="5"/>
  <c r="G136" i="5"/>
  <c r="G135" i="5"/>
  <c r="L136" i="5"/>
  <c r="L135" i="5"/>
  <c r="L133" i="5"/>
  <c r="F136" i="5"/>
  <c r="F135" i="5"/>
  <c r="F133" i="5"/>
  <c r="I133" i="5"/>
  <c r="I136" i="5"/>
  <c r="I135" i="5"/>
  <c r="Z137" i="5"/>
  <c r="K132" i="5"/>
  <c r="AA137" i="5"/>
  <c r="L132" i="5"/>
  <c r="R137" i="5"/>
  <c r="C132" i="5"/>
  <c r="AD132" i="5"/>
  <c r="AD137" i="5" s="1"/>
  <c r="AB137" i="5"/>
  <c r="M132" i="5"/>
  <c r="J132" i="5"/>
  <c r="Y137" i="5"/>
  <c r="W137" i="5"/>
  <c r="H132" i="5"/>
  <c r="H136" i="5"/>
  <c r="H135" i="5"/>
  <c r="H133" i="5"/>
  <c r="C133" i="5"/>
  <c r="AD133" i="5"/>
  <c r="K133" i="5"/>
  <c r="K136" i="5"/>
  <c r="K135" i="5"/>
  <c r="D136" i="5"/>
  <c r="D135" i="5"/>
  <c r="D133" i="5"/>
  <c r="E133" i="5"/>
  <c r="E136" i="5"/>
  <c r="E135" i="5"/>
  <c r="M133" i="5"/>
  <c r="M136" i="5"/>
  <c r="M135" i="5"/>
  <c r="C134" i="5"/>
  <c r="O134" i="5" s="1"/>
  <c r="AD134" i="5"/>
  <c r="V137" i="5"/>
  <c r="G132" i="5"/>
  <c r="T137" i="5"/>
  <c r="E132" i="5"/>
  <c r="U137" i="5"/>
  <c r="F132" i="5"/>
  <c r="S137" i="5"/>
  <c r="D132" i="5"/>
  <c r="X137" i="5"/>
  <c r="I132" i="5"/>
  <c r="N132" i="5"/>
  <c r="AC137" i="5"/>
  <c r="N128" i="5"/>
  <c r="N127" i="5"/>
  <c r="N125" i="5"/>
  <c r="I125" i="5"/>
  <c r="I128" i="5"/>
  <c r="I127" i="5"/>
  <c r="D128" i="5"/>
  <c r="D127" i="5"/>
  <c r="D125" i="5"/>
  <c r="J128" i="5"/>
  <c r="J127" i="5"/>
  <c r="J125" i="5"/>
  <c r="E125" i="5"/>
  <c r="E128" i="5"/>
  <c r="E127" i="5"/>
  <c r="K125" i="5"/>
  <c r="K128" i="5"/>
  <c r="K127" i="5"/>
  <c r="R129" i="5"/>
  <c r="C124" i="5"/>
  <c r="AD124" i="5"/>
  <c r="AD129" i="5" s="1"/>
  <c r="AB129" i="5"/>
  <c r="M124" i="5"/>
  <c r="AA129" i="5"/>
  <c r="L124" i="5"/>
  <c r="Z129" i="5"/>
  <c r="K124" i="5"/>
  <c r="Y129" i="5"/>
  <c r="J124" i="5"/>
  <c r="X129" i="5"/>
  <c r="I124" i="5"/>
  <c r="F128" i="5"/>
  <c r="F127" i="5"/>
  <c r="F125" i="5"/>
  <c r="L128" i="5"/>
  <c r="L127" i="5"/>
  <c r="L125" i="5"/>
  <c r="G125" i="5"/>
  <c r="G128" i="5"/>
  <c r="G127" i="5"/>
  <c r="M125" i="5"/>
  <c r="M128" i="5"/>
  <c r="M127" i="5"/>
  <c r="H128" i="5"/>
  <c r="H127" i="5"/>
  <c r="H125" i="5"/>
  <c r="C125" i="5"/>
  <c r="AD125" i="5"/>
  <c r="C126" i="5"/>
  <c r="O126" i="5" s="1"/>
  <c r="AD126" i="5"/>
  <c r="W129" i="5"/>
  <c r="H124" i="5"/>
  <c r="V129" i="5"/>
  <c r="G124" i="5"/>
  <c r="U129" i="5"/>
  <c r="F124" i="5"/>
  <c r="T129" i="5"/>
  <c r="E124" i="5"/>
  <c r="S129" i="5"/>
  <c r="D124" i="5"/>
  <c r="AC129" i="5"/>
  <c r="N124" i="5"/>
  <c r="R121" i="5"/>
  <c r="C116" i="5"/>
  <c r="AD116" i="5"/>
  <c r="AD121" i="5" s="1"/>
  <c r="AB121" i="5"/>
  <c r="M116" i="5"/>
  <c r="AA121" i="5"/>
  <c r="L116" i="5"/>
  <c r="Z121" i="5"/>
  <c r="K116" i="5"/>
  <c r="Y121" i="5"/>
  <c r="J116" i="5"/>
  <c r="X121" i="5"/>
  <c r="I116" i="5"/>
  <c r="N119" i="5"/>
  <c r="N117" i="5"/>
  <c r="I117" i="5"/>
  <c r="I119" i="5"/>
  <c r="D119" i="5"/>
  <c r="D117" i="5"/>
  <c r="J119" i="5"/>
  <c r="J117" i="5"/>
  <c r="E117" i="5"/>
  <c r="E119" i="5"/>
  <c r="K117" i="5"/>
  <c r="K119" i="5"/>
  <c r="W121" i="5"/>
  <c r="H116" i="5"/>
  <c r="V121" i="5"/>
  <c r="G116" i="5"/>
  <c r="U121" i="5"/>
  <c r="F116" i="5"/>
  <c r="T121" i="5"/>
  <c r="E116" i="5"/>
  <c r="S121" i="5"/>
  <c r="D116" i="5"/>
  <c r="AC121" i="5"/>
  <c r="N116" i="5"/>
  <c r="F119" i="5"/>
  <c r="F117" i="5"/>
  <c r="L119" i="5"/>
  <c r="L117" i="5"/>
  <c r="G117" i="5"/>
  <c r="G119" i="5"/>
  <c r="M117" i="5"/>
  <c r="M119" i="5"/>
  <c r="H119" i="5"/>
  <c r="H117" i="5"/>
  <c r="C117" i="5"/>
  <c r="AD117" i="5"/>
  <c r="C118" i="5"/>
  <c r="O118" i="5" s="1"/>
  <c r="AD118" i="5"/>
  <c r="R113" i="5"/>
  <c r="C108" i="5"/>
  <c r="AD108" i="5"/>
  <c r="AD113" i="5" s="1"/>
  <c r="AB113" i="5"/>
  <c r="M108" i="5"/>
  <c r="AA113" i="5"/>
  <c r="L108" i="5"/>
  <c r="Z113" i="5"/>
  <c r="K108" i="5"/>
  <c r="Y113" i="5"/>
  <c r="J108" i="5"/>
  <c r="X113" i="5"/>
  <c r="I108" i="5"/>
  <c r="N112" i="5"/>
  <c r="N111" i="5"/>
  <c r="N109" i="5"/>
  <c r="I109" i="5"/>
  <c r="I112" i="5"/>
  <c r="I111" i="5"/>
  <c r="D112" i="5"/>
  <c r="D111" i="5"/>
  <c r="D109" i="5"/>
  <c r="J112" i="5"/>
  <c r="J111" i="5"/>
  <c r="J109" i="5"/>
  <c r="E109" i="5"/>
  <c r="E112" i="5"/>
  <c r="E111" i="5"/>
  <c r="K109" i="5"/>
  <c r="K112" i="5"/>
  <c r="K111" i="5"/>
  <c r="W113" i="5"/>
  <c r="H108" i="5"/>
  <c r="V113" i="5"/>
  <c r="G108" i="5"/>
  <c r="U113" i="5"/>
  <c r="F108" i="5"/>
  <c r="T113" i="5"/>
  <c r="E108" i="5"/>
  <c r="S113" i="5"/>
  <c r="D108" i="5"/>
  <c r="AC113" i="5"/>
  <c r="N108" i="5"/>
  <c r="F112" i="5"/>
  <c r="F111" i="5"/>
  <c r="F109" i="5"/>
  <c r="L112" i="5"/>
  <c r="L111" i="5"/>
  <c r="L109" i="5"/>
  <c r="G109" i="5"/>
  <c r="G112" i="5"/>
  <c r="G111" i="5"/>
  <c r="M109" i="5"/>
  <c r="M112" i="5"/>
  <c r="M111" i="5"/>
  <c r="H112" i="5"/>
  <c r="H111" i="5"/>
  <c r="H109" i="5"/>
  <c r="C109" i="5"/>
  <c r="AD109" i="5"/>
  <c r="C110" i="5"/>
  <c r="O110" i="5" s="1"/>
  <c r="AD110" i="5"/>
  <c r="R105" i="5"/>
  <c r="C100" i="5"/>
  <c r="AD100" i="5"/>
  <c r="AD105" i="5" s="1"/>
  <c r="AB105" i="5"/>
  <c r="M100" i="5"/>
  <c r="AA105" i="5"/>
  <c r="L100" i="5"/>
  <c r="Z105" i="5"/>
  <c r="K100" i="5"/>
  <c r="Y105" i="5"/>
  <c r="J100" i="5"/>
  <c r="X105" i="5"/>
  <c r="I100" i="5"/>
  <c r="N104" i="5"/>
  <c r="N103" i="5"/>
  <c r="N101" i="5"/>
  <c r="I101" i="5"/>
  <c r="I104" i="5"/>
  <c r="I103" i="5"/>
  <c r="D104" i="5"/>
  <c r="D103" i="5"/>
  <c r="D101" i="5"/>
  <c r="J104" i="5"/>
  <c r="J103" i="5"/>
  <c r="J101" i="5"/>
  <c r="E101" i="5"/>
  <c r="E104" i="5"/>
  <c r="E103" i="5"/>
  <c r="K101" i="5"/>
  <c r="K104" i="5"/>
  <c r="K103" i="5"/>
  <c r="W105" i="5"/>
  <c r="H100" i="5"/>
  <c r="V105" i="5"/>
  <c r="G100" i="5"/>
  <c r="U105" i="5"/>
  <c r="F100" i="5"/>
  <c r="T105" i="5"/>
  <c r="E100" i="5"/>
  <c r="S105" i="5"/>
  <c r="D100" i="5"/>
  <c r="AC105" i="5"/>
  <c r="N100" i="5"/>
  <c r="F104" i="5"/>
  <c r="F103" i="5"/>
  <c r="F101" i="5"/>
  <c r="L104" i="5"/>
  <c r="L103" i="5"/>
  <c r="L101" i="5"/>
  <c r="G101" i="5"/>
  <c r="G104" i="5"/>
  <c r="G103" i="5"/>
  <c r="M101" i="5"/>
  <c r="M104" i="5"/>
  <c r="M103" i="5"/>
  <c r="H104" i="5"/>
  <c r="H103" i="5"/>
  <c r="H101" i="5"/>
  <c r="C101" i="5"/>
  <c r="AD101" i="5"/>
  <c r="C102" i="5"/>
  <c r="O102" i="5" s="1"/>
  <c r="AD102" i="5"/>
  <c r="R97" i="5"/>
  <c r="C92" i="5"/>
  <c r="AD92" i="5"/>
  <c r="AD97" i="5" s="1"/>
  <c r="AB97" i="5"/>
  <c r="M92" i="5"/>
  <c r="AA97" i="5"/>
  <c r="L92" i="5"/>
  <c r="Z97" i="5"/>
  <c r="K92" i="5"/>
  <c r="Y97" i="5"/>
  <c r="J92" i="5"/>
  <c r="X97" i="5"/>
  <c r="I92" i="5"/>
  <c r="N95" i="5"/>
  <c r="N93" i="5"/>
  <c r="I93" i="5"/>
  <c r="I95" i="5"/>
  <c r="D95" i="5"/>
  <c r="D93" i="5"/>
  <c r="J95" i="5"/>
  <c r="J93" i="5"/>
  <c r="E93" i="5"/>
  <c r="E95" i="5"/>
  <c r="K93" i="5"/>
  <c r="K95" i="5"/>
  <c r="W97" i="5"/>
  <c r="H92" i="5"/>
  <c r="V97" i="5"/>
  <c r="G92" i="5"/>
  <c r="U97" i="5"/>
  <c r="F92" i="5"/>
  <c r="T97" i="5"/>
  <c r="E92" i="5"/>
  <c r="S97" i="5"/>
  <c r="D92" i="5"/>
  <c r="AC97" i="5"/>
  <c r="N92" i="5"/>
  <c r="F95" i="5"/>
  <c r="F93" i="5"/>
  <c r="L95" i="5"/>
  <c r="L93" i="5"/>
  <c r="G93" i="5"/>
  <c r="G95" i="5"/>
  <c r="M93" i="5"/>
  <c r="M95" i="5"/>
  <c r="H95" i="5"/>
  <c r="H93" i="5"/>
  <c r="C93" i="5"/>
  <c r="AD93" i="5"/>
  <c r="C94" i="5"/>
  <c r="O94" i="5" s="1"/>
  <c r="AD94" i="5"/>
  <c r="J88" i="5"/>
  <c r="J87" i="5"/>
  <c r="J85" i="5"/>
  <c r="E85" i="5"/>
  <c r="E88" i="5"/>
  <c r="E87" i="5"/>
  <c r="D88" i="5"/>
  <c r="D87" i="5"/>
  <c r="D85" i="5"/>
  <c r="F88" i="5"/>
  <c r="F87" i="5"/>
  <c r="F85" i="5"/>
  <c r="N88" i="5"/>
  <c r="N87" i="5"/>
  <c r="N85" i="5"/>
  <c r="K85" i="5"/>
  <c r="K88" i="5"/>
  <c r="K87" i="5"/>
  <c r="R89" i="5"/>
  <c r="C84" i="5"/>
  <c r="AD84" i="5"/>
  <c r="AD89" i="5" s="1"/>
  <c r="AB89" i="5"/>
  <c r="M84" i="5"/>
  <c r="AA89" i="5"/>
  <c r="L84" i="5"/>
  <c r="Z89" i="5"/>
  <c r="K84" i="5"/>
  <c r="Y89" i="5"/>
  <c r="J84" i="5"/>
  <c r="X89" i="5"/>
  <c r="I84" i="5"/>
  <c r="M85" i="5"/>
  <c r="M88" i="5"/>
  <c r="M87" i="5"/>
  <c r="L88" i="5"/>
  <c r="L87" i="5"/>
  <c r="L85" i="5"/>
  <c r="G85" i="5"/>
  <c r="G88" i="5"/>
  <c r="G87" i="5"/>
  <c r="I85" i="5"/>
  <c r="I88" i="5"/>
  <c r="I87" i="5"/>
  <c r="H88" i="5"/>
  <c r="H87" i="5"/>
  <c r="H85" i="5"/>
  <c r="C85" i="5"/>
  <c r="AD85" i="5"/>
  <c r="C86" i="5"/>
  <c r="O86" i="5" s="1"/>
  <c r="AD86" i="5"/>
  <c r="W89" i="5"/>
  <c r="H84" i="5"/>
  <c r="V89" i="5"/>
  <c r="G84" i="5"/>
  <c r="U89" i="5"/>
  <c r="F84" i="5"/>
  <c r="T89" i="5"/>
  <c r="E84" i="5"/>
  <c r="S89" i="5"/>
  <c r="D84" i="5"/>
  <c r="AC89" i="5"/>
  <c r="N84" i="5"/>
  <c r="R81" i="5"/>
  <c r="C76" i="5"/>
  <c r="AD76" i="5"/>
  <c r="AD81" i="5" s="1"/>
  <c r="AB81" i="5"/>
  <c r="M76" i="5"/>
  <c r="AA81" i="5"/>
  <c r="L76" i="5"/>
  <c r="Z81" i="5"/>
  <c r="K76" i="5"/>
  <c r="Y81" i="5"/>
  <c r="J76" i="5"/>
  <c r="X81" i="5"/>
  <c r="I76" i="5"/>
  <c r="N80" i="5"/>
  <c r="N79" i="5"/>
  <c r="N77" i="5"/>
  <c r="I77" i="5"/>
  <c r="I80" i="5"/>
  <c r="I79" i="5"/>
  <c r="D80" i="5"/>
  <c r="D79" i="5"/>
  <c r="D77" i="5"/>
  <c r="J80" i="5"/>
  <c r="J79" i="5"/>
  <c r="J77" i="5"/>
  <c r="E77" i="5"/>
  <c r="E80" i="5"/>
  <c r="E79" i="5"/>
  <c r="K77" i="5"/>
  <c r="K80" i="5"/>
  <c r="K79" i="5"/>
  <c r="W81" i="5"/>
  <c r="H76" i="5"/>
  <c r="V81" i="5"/>
  <c r="G76" i="5"/>
  <c r="U81" i="5"/>
  <c r="F76" i="5"/>
  <c r="T81" i="5"/>
  <c r="E76" i="5"/>
  <c r="S81" i="5"/>
  <c r="D76" i="5"/>
  <c r="AC81" i="5"/>
  <c r="N76" i="5"/>
  <c r="F80" i="5"/>
  <c r="F79" i="5"/>
  <c r="F77" i="5"/>
  <c r="L80" i="5"/>
  <c r="L79" i="5"/>
  <c r="L77" i="5"/>
  <c r="G77" i="5"/>
  <c r="G80" i="5"/>
  <c r="G79" i="5"/>
  <c r="M77" i="5"/>
  <c r="M80" i="5"/>
  <c r="M79" i="5"/>
  <c r="H80" i="5"/>
  <c r="H79" i="5"/>
  <c r="H77" i="5"/>
  <c r="C77" i="5"/>
  <c r="AD77" i="5"/>
  <c r="C78" i="5"/>
  <c r="O78" i="5" s="1"/>
  <c r="AD78" i="5"/>
  <c r="N71" i="5"/>
  <c r="N69" i="5"/>
  <c r="I69" i="5"/>
  <c r="I71" i="5"/>
  <c r="D71" i="5"/>
  <c r="D69" i="5"/>
  <c r="J71" i="5"/>
  <c r="J69" i="5"/>
  <c r="E69" i="5"/>
  <c r="E71" i="5"/>
  <c r="K69" i="5"/>
  <c r="K71" i="5"/>
  <c r="R73" i="5"/>
  <c r="C68" i="5"/>
  <c r="AD68" i="5"/>
  <c r="AB73" i="5"/>
  <c r="M68" i="5"/>
  <c r="AA73" i="5"/>
  <c r="L68" i="5"/>
  <c r="Z73" i="5"/>
  <c r="K68" i="5"/>
  <c r="Y73" i="5"/>
  <c r="J68" i="5"/>
  <c r="X73" i="5"/>
  <c r="I68" i="5"/>
  <c r="F71" i="5"/>
  <c r="F69" i="5"/>
  <c r="L71" i="5"/>
  <c r="L69" i="5"/>
  <c r="G69" i="5"/>
  <c r="G71" i="5"/>
  <c r="M69" i="5"/>
  <c r="M71" i="5"/>
  <c r="H71" i="5"/>
  <c r="H69" i="5"/>
  <c r="C69" i="5"/>
  <c r="AD69" i="5"/>
  <c r="C70" i="5"/>
  <c r="O70" i="5" s="1"/>
  <c r="AD70" i="5"/>
  <c r="W73" i="5"/>
  <c r="H68" i="5"/>
  <c r="V73" i="5"/>
  <c r="G68" i="5"/>
  <c r="U73" i="5"/>
  <c r="F68" i="5"/>
  <c r="T73" i="5"/>
  <c r="E68" i="5"/>
  <c r="S73" i="5"/>
  <c r="D68" i="5"/>
  <c r="AC73" i="5"/>
  <c r="N68" i="5"/>
  <c r="N64" i="5"/>
  <c r="N63" i="5"/>
  <c r="N61" i="5"/>
  <c r="I61" i="5"/>
  <c r="I64" i="5"/>
  <c r="I63" i="5"/>
  <c r="D64" i="5"/>
  <c r="D63" i="5"/>
  <c r="D61" i="5"/>
  <c r="J64" i="5"/>
  <c r="J63" i="5"/>
  <c r="J61" i="5"/>
  <c r="E61" i="5"/>
  <c r="E64" i="5"/>
  <c r="E63" i="5"/>
  <c r="K61" i="5"/>
  <c r="K64" i="5"/>
  <c r="K63" i="5"/>
  <c r="R65" i="5"/>
  <c r="C60" i="5"/>
  <c r="AD60" i="5"/>
  <c r="AB65" i="5"/>
  <c r="M60" i="5"/>
  <c r="AA65" i="5"/>
  <c r="L60" i="5"/>
  <c r="Z65" i="5"/>
  <c r="K60" i="5"/>
  <c r="Y65" i="5"/>
  <c r="J60" i="5"/>
  <c r="X65" i="5"/>
  <c r="I60" i="5"/>
  <c r="F64" i="5"/>
  <c r="F63" i="5"/>
  <c r="F61" i="5"/>
  <c r="L64" i="5"/>
  <c r="L63" i="5"/>
  <c r="L61" i="5"/>
  <c r="G61" i="5"/>
  <c r="G64" i="5"/>
  <c r="G63" i="5"/>
  <c r="M61" i="5"/>
  <c r="M64" i="5"/>
  <c r="M63" i="5"/>
  <c r="H64" i="5"/>
  <c r="H63" i="5"/>
  <c r="H61" i="5"/>
  <c r="C61" i="5"/>
  <c r="AD61" i="5"/>
  <c r="C62" i="5"/>
  <c r="O62" i="5" s="1"/>
  <c r="AD62" i="5"/>
  <c r="W65" i="5"/>
  <c r="H60" i="5"/>
  <c r="V65" i="5"/>
  <c r="G60" i="5"/>
  <c r="U65" i="5"/>
  <c r="F60" i="5"/>
  <c r="T65" i="5"/>
  <c r="E60" i="5"/>
  <c r="S65" i="5"/>
  <c r="D60" i="5"/>
  <c r="AC65" i="5"/>
  <c r="N60" i="5"/>
  <c r="N56" i="5"/>
  <c r="N55" i="5"/>
  <c r="N53" i="5"/>
  <c r="I53" i="5"/>
  <c r="I56" i="5"/>
  <c r="I55" i="5"/>
  <c r="D56" i="5"/>
  <c r="D55" i="5"/>
  <c r="D53" i="5"/>
  <c r="J56" i="5"/>
  <c r="J55" i="5"/>
  <c r="J53" i="5"/>
  <c r="E53" i="5"/>
  <c r="E56" i="5"/>
  <c r="E55" i="5"/>
  <c r="K53" i="5"/>
  <c r="K56" i="5"/>
  <c r="K55" i="5"/>
  <c r="R57" i="5"/>
  <c r="C52" i="5"/>
  <c r="AD52" i="5"/>
  <c r="AB57" i="5"/>
  <c r="M52" i="5"/>
  <c r="AA57" i="5"/>
  <c r="L52" i="5"/>
  <c r="Z57" i="5"/>
  <c r="K52" i="5"/>
  <c r="Y57" i="5"/>
  <c r="J52" i="5"/>
  <c r="X57" i="5"/>
  <c r="I52" i="5"/>
  <c r="F56" i="5"/>
  <c r="F55" i="5"/>
  <c r="F53" i="5"/>
  <c r="L56" i="5"/>
  <c r="L55" i="5"/>
  <c r="L53" i="5"/>
  <c r="G53" i="5"/>
  <c r="G56" i="5"/>
  <c r="G55" i="5"/>
  <c r="M53" i="5"/>
  <c r="M56" i="5"/>
  <c r="M55" i="5"/>
  <c r="H56" i="5"/>
  <c r="H55" i="5"/>
  <c r="H53" i="5"/>
  <c r="C53" i="5"/>
  <c r="AD53" i="5"/>
  <c r="C54" i="5"/>
  <c r="O54" i="5" s="1"/>
  <c r="AD54" i="5"/>
  <c r="W57" i="5"/>
  <c r="H52" i="5"/>
  <c r="V57" i="5"/>
  <c r="G52" i="5"/>
  <c r="U57" i="5"/>
  <c r="F52" i="5"/>
  <c r="T57" i="5"/>
  <c r="E52" i="5"/>
  <c r="S57" i="5"/>
  <c r="D52" i="5"/>
  <c r="AC57" i="5"/>
  <c r="N52" i="5"/>
  <c r="N47" i="5"/>
  <c r="N45" i="5"/>
  <c r="I45" i="5"/>
  <c r="I47" i="5"/>
  <c r="D47" i="5"/>
  <c r="D45" i="5"/>
  <c r="J47" i="5"/>
  <c r="J45" i="5"/>
  <c r="E45" i="5"/>
  <c r="E47" i="5"/>
  <c r="K45" i="5"/>
  <c r="K47" i="5"/>
  <c r="R49" i="5"/>
  <c r="C44" i="5"/>
  <c r="AD44" i="5"/>
  <c r="AB49" i="5"/>
  <c r="M44" i="5"/>
  <c r="AA49" i="5"/>
  <c r="L44" i="5"/>
  <c r="Z49" i="5"/>
  <c r="K44" i="5"/>
  <c r="Y49" i="5"/>
  <c r="J44" i="5"/>
  <c r="X49" i="5"/>
  <c r="I44" i="5"/>
  <c r="F47" i="5"/>
  <c r="F45" i="5"/>
  <c r="L47" i="5"/>
  <c r="L45" i="5"/>
  <c r="G45" i="5"/>
  <c r="G47" i="5"/>
  <c r="M45" i="5"/>
  <c r="M47" i="5"/>
  <c r="H47" i="5"/>
  <c r="H45" i="5"/>
  <c r="C45" i="5"/>
  <c r="AD45" i="5"/>
  <c r="C46" i="5"/>
  <c r="O46" i="5" s="1"/>
  <c r="AD46" i="5"/>
  <c r="W49" i="5"/>
  <c r="H44" i="5"/>
  <c r="V49" i="5"/>
  <c r="G44" i="5"/>
  <c r="U49" i="5"/>
  <c r="F44" i="5"/>
  <c r="T49" i="5"/>
  <c r="E44" i="5"/>
  <c r="S49" i="5"/>
  <c r="D44" i="5"/>
  <c r="AC49" i="5"/>
  <c r="N44" i="5"/>
  <c r="R41" i="5"/>
  <c r="C36" i="5"/>
  <c r="AD36" i="5"/>
  <c r="AD41" i="5" s="1"/>
  <c r="AB41" i="5"/>
  <c r="M36" i="5"/>
  <c r="AA41" i="5"/>
  <c r="L36" i="5"/>
  <c r="Z41" i="5"/>
  <c r="K36" i="5"/>
  <c r="Y41" i="5"/>
  <c r="J36" i="5"/>
  <c r="X41" i="5"/>
  <c r="I36" i="5"/>
  <c r="N40" i="5"/>
  <c r="N39" i="5"/>
  <c r="N37" i="5"/>
  <c r="I37" i="5"/>
  <c r="I40" i="5"/>
  <c r="I39" i="5"/>
  <c r="D40" i="5"/>
  <c r="D39" i="5"/>
  <c r="D37" i="5"/>
  <c r="J40" i="5"/>
  <c r="J39" i="5"/>
  <c r="J37" i="5"/>
  <c r="E37" i="5"/>
  <c r="E40" i="5"/>
  <c r="E39" i="5"/>
  <c r="K37" i="5"/>
  <c r="K40" i="5"/>
  <c r="K39" i="5"/>
  <c r="W41" i="5"/>
  <c r="H36" i="5"/>
  <c r="V41" i="5"/>
  <c r="G36" i="5"/>
  <c r="U41" i="5"/>
  <c r="F36" i="5"/>
  <c r="T41" i="5"/>
  <c r="E36" i="5"/>
  <c r="S41" i="5"/>
  <c r="D36" i="5"/>
  <c r="AC41" i="5"/>
  <c r="N36" i="5"/>
  <c r="F40" i="5"/>
  <c r="F39" i="5"/>
  <c r="F37" i="5"/>
  <c r="L40" i="5"/>
  <c r="L39" i="5"/>
  <c r="L37" i="5"/>
  <c r="G37" i="5"/>
  <c r="G40" i="5"/>
  <c r="G39" i="5"/>
  <c r="M37" i="5"/>
  <c r="M40" i="5"/>
  <c r="M39" i="5"/>
  <c r="H40" i="5"/>
  <c r="H39" i="5"/>
  <c r="H37" i="5"/>
  <c r="C37" i="5"/>
  <c r="AD37" i="5"/>
  <c r="C38" i="5"/>
  <c r="O38" i="5" s="1"/>
  <c r="AD38" i="5"/>
  <c r="I32" i="5"/>
  <c r="I31" i="5"/>
  <c r="I29" i="5"/>
  <c r="M32" i="5"/>
  <c r="M31" i="5"/>
  <c r="M29" i="5"/>
  <c r="L29" i="5"/>
  <c r="L32" i="5"/>
  <c r="L31" i="5"/>
  <c r="K32" i="5"/>
  <c r="K31" i="5"/>
  <c r="K29" i="5"/>
  <c r="E32" i="5"/>
  <c r="E31" i="5"/>
  <c r="E29" i="5"/>
  <c r="F29" i="5"/>
  <c r="F31" i="5"/>
  <c r="F32" i="5"/>
  <c r="AD30" i="5"/>
  <c r="C30" i="5"/>
  <c r="O30" i="5" s="1"/>
  <c r="AA33" i="5"/>
  <c r="L28" i="5"/>
  <c r="T33" i="5"/>
  <c r="E28" i="5"/>
  <c r="U33" i="5"/>
  <c r="F28" i="5"/>
  <c r="S33" i="5"/>
  <c r="D28" i="5"/>
  <c r="AB33" i="5"/>
  <c r="M28" i="5"/>
  <c r="V33" i="5"/>
  <c r="G28" i="5"/>
  <c r="G32" i="5"/>
  <c r="G31" i="5"/>
  <c r="G29" i="5"/>
  <c r="D29" i="5"/>
  <c r="D32" i="5"/>
  <c r="D31" i="5"/>
  <c r="J29" i="5"/>
  <c r="J31" i="5"/>
  <c r="J32" i="5"/>
  <c r="AD29" i="5"/>
  <c r="C29" i="5"/>
  <c r="H29" i="5"/>
  <c r="H32" i="5"/>
  <c r="H31" i="5"/>
  <c r="N29" i="5"/>
  <c r="N31" i="5"/>
  <c r="N32" i="5"/>
  <c r="Y33" i="5"/>
  <c r="J28" i="5"/>
  <c r="W33" i="5"/>
  <c r="H28" i="5"/>
  <c r="X33" i="5"/>
  <c r="I28" i="5"/>
  <c r="AD28" i="5"/>
  <c r="AD33" i="5" s="1"/>
  <c r="R33" i="5"/>
  <c r="C28" i="5"/>
  <c r="AC33" i="5"/>
  <c r="N28" i="5"/>
  <c r="Z33" i="5"/>
  <c r="K28" i="5"/>
  <c r="H23" i="5"/>
  <c r="H21" i="5"/>
  <c r="M21" i="5"/>
  <c r="M23" i="5"/>
  <c r="D23" i="5"/>
  <c r="D21" i="5"/>
  <c r="N23" i="5"/>
  <c r="N21" i="5"/>
  <c r="I21" i="5"/>
  <c r="I23" i="5"/>
  <c r="K21" i="5"/>
  <c r="K23" i="5"/>
  <c r="R25" i="5"/>
  <c r="C20" i="5"/>
  <c r="AD20" i="5"/>
  <c r="U25" i="5"/>
  <c r="F20" i="5"/>
  <c r="T25" i="5"/>
  <c r="E20" i="5"/>
  <c r="Z25" i="5"/>
  <c r="K20" i="5"/>
  <c r="AC25" i="5"/>
  <c r="N20" i="5"/>
  <c r="AB25" i="5"/>
  <c r="M20" i="5"/>
  <c r="J23" i="5"/>
  <c r="J21" i="5"/>
  <c r="E21" i="5"/>
  <c r="E23" i="5"/>
  <c r="G21" i="5"/>
  <c r="G23" i="5"/>
  <c r="F23" i="5"/>
  <c r="F21" i="5"/>
  <c r="L23" i="5"/>
  <c r="L21" i="5"/>
  <c r="C21" i="5"/>
  <c r="AD21" i="5"/>
  <c r="C22" i="5"/>
  <c r="O22" i="5" s="1"/>
  <c r="AD22" i="5"/>
  <c r="AA25" i="5"/>
  <c r="L20" i="5"/>
  <c r="V25" i="5"/>
  <c r="G20" i="5"/>
  <c r="Y25" i="5"/>
  <c r="J20" i="5"/>
  <c r="X25" i="5"/>
  <c r="I20" i="5"/>
  <c r="S25" i="5"/>
  <c r="D20" i="5"/>
  <c r="W25" i="5"/>
  <c r="H20" i="5"/>
  <c r="AA17" i="5"/>
  <c r="L12" i="5"/>
  <c r="T17" i="5"/>
  <c r="E12" i="5"/>
  <c r="Z17" i="5"/>
  <c r="K12" i="5"/>
  <c r="S17" i="5"/>
  <c r="D12" i="5"/>
  <c r="AB17" i="5"/>
  <c r="M12" i="5"/>
  <c r="U17" i="5"/>
  <c r="F12" i="5"/>
  <c r="E16" i="5"/>
  <c r="E15" i="5"/>
  <c r="E13" i="5"/>
  <c r="I16" i="5"/>
  <c r="I15" i="5"/>
  <c r="I13" i="5"/>
  <c r="F13" i="5"/>
  <c r="F15" i="5"/>
  <c r="F16" i="5"/>
  <c r="M16" i="5"/>
  <c r="M15" i="5"/>
  <c r="M13" i="5"/>
  <c r="AD13" i="5"/>
  <c r="C13" i="5"/>
  <c r="L13" i="5"/>
  <c r="L16" i="5"/>
  <c r="L15" i="5"/>
  <c r="AD14" i="5"/>
  <c r="C14" i="5"/>
  <c r="O14" i="5" s="1"/>
  <c r="Y17" i="5"/>
  <c r="J12" i="5"/>
  <c r="AC17" i="5"/>
  <c r="N12" i="5"/>
  <c r="V17" i="5"/>
  <c r="G12" i="5"/>
  <c r="AD12" i="5"/>
  <c r="AD17" i="5" s="1"/>
  <c r="R17" i="5"/>
  <c r="C12" i="5"/>
  <c r="W17" i="5"/>
  <c r="H12" i="5"/>
  <c r="X17" i="5"/>
  <c r="I12" i="5"/>
  <c r="G16" i="5"/>
  <c r="G15" i="5"/>
  <c r="G13" i="5"/>
  <c r="H13" i="5"/>
  <c r="H16" i="5"/>
  <c r="H15" i="5"/>
  <c r="N13" i="5"/>
  <c r="N15" i="5"/>
  <c r="N16" i="5"/>
  <c r="K16" i="5"/>
  <c r="K15" i="5"/>
  <c r="K13" i="5"/>
  <c r="D13" i="5"/>
  <c r="D16" i="5"/>
  <c r="D15" i="5"/>
  <c r="J13" i="5"/>
  <c r="J15" i="5"/>
  <c r="J16" i="5"/>
  <c r="H13" i="3"/>
  <c r="H12" i="3"/>
  <c r="J13" i="3"/>
  <c r="J12" i="3"/>
  <c r="E13" i="3"/>
  <c r="E12" i="3"/>
  <c r="N11" i="3"/>
  <c r="N10" i="3"/>
  <c r="C11" i="3"/>
  <c r="C10" i="3"/>
  <c r="D11" i="3"/>
  <c r="D10" i="3"/>
  <c r="K11" i="3"/>
  <c r="K10" i="3"/>
  <c r="L5" i="5"/>
  <c r="L8" i="5"/>
  <c r="L7" i="5"/>
  <c r="J5" i="5"/>
  <c r="J8" i="5"/>
  <c r="J7" i="5"/>
  <c r="D5" i="5"/>
  <c r="D8" i="5"/>
  <c r="D7" i="5"/>
  <c r="G5" i="5"/>
  <c r="G8" i="5"/>
  <c r="G7" i="5"/>
  <c r="F5" i="5"/>
  <c r="F8" i="5"/>
  <c r="F7" i="5"/>
  <c r="E5" i="5"/>
  <c r="E8" i="5"/>
  <c r="E7" i="5"/>
  <c r="H5" i="5"/>
  <c r="H8" i="5"/>
  <c r="H7" i="5"/>
  <c r="N5" i="5"/>
  <c r="N8" i="5"/>
  <c r="N7" i="5"/>
  <c r="I5" i="5"/>
  <c r="I8" i="5"/>
  <c r="I7" i="5"/>
  <c r="M5" i="5"/>
  <c r="M8" i="5"/>
  <c r="M7" i="5"/>
  <c r="K5" i="5"/>
  <c r="K8" i="5"/>
  <c r="K7" i="5"/>
  <c r="D6" i="5"/>
  <c r="L5" i="3"/>
  <c r="L7" i="3"/>
  <c r="N7" i="3"/>
  <c r="I7" i="3"/>
  <c r="F5" i="3"/>
  <c r="J5" i="3"/>
  <c r="M7" i="3"/>
  <c r="N9" i="3"/>
  <c r="L9" i="3"/>
  <c r="E9" i="3"/>
  <c r="E7" i="3"/>
  <c r="G7" i="3"/>
  <c r="H9" i="3"/>
  <c r="F9" i="3"/>
  <c r="M9" i="3"/>
  <c r="D5" i="3"/>
  <c r="C7" i="3"/>
  <c r="J9" i="3"/>
  <c r="K5" i="3"/>
  <c r="D7" i="3"/>
  <c r="G9" i="3"/>
  <c r="C9" i="3"/>
  <c r="I5" i="3"/>
  <c r="I4" i="3"/>
  <c r="H6" i="3"/>
  <c r="H7" i="3"/>
  <c r="I8" i="3"/>
  <c r="I9" i="3"/>
  <c r="H4" i="3"/>
  <c r="H5" i="3"/>
  <c r="G5" i="3"/>
  <c r="G4" i="3"/>
  <c r="AD5" i="5"/>
  <c r="C5" i="5"/>
  <c r="K8" i="3"/>
  <c r="K9" i="3"/>
  <c r="R9" i="5"/>
  <c r="AD4" i="5"/>
  <c r="AD9" i="5" s="1"/>
  <c r="C4" i="5"/>
  <c r="T9" i="5"/>
  <c r="E4" i="5"/>
  <c r="X9" i="5"/>
  <c r="I4" i="5"/>
  <c r="AA9" i="5"/>
  <c r="L4" i="5"/>
  <c r="AC9" i="5"/>
  <c r="N4" i="5"/>
  <c r="W9" i="5"/>
  <c r="H4" i="5"/>
  <c r="M4" i="5"/>
  <c r="AB9" i="5"/>
  <c r="G4" i="5"/>
  <c r="V9" i="5"/>
  <c r="E4" i="3"/>
  <c r="E5" i="3"/>
  <c r="N4" i="3"/>
  <c r="N5" i="3"/>
  <c r="C5" i="3"/>
  <c r="C4" i="3"/>
  <c r="J7" i="3"/>
  <c r="J6" i="3"/>
  <c r="F7" i="3"/>
  <c r="F6" i="3"/>
  <c r="D8" i="3"/>
  <c r="D9" i="3"/>
  <c r="AD6" i="5"/>
  <c r="C6" i="5"/>
  <c r="Z9" i="5"/>
  <c r="K4" i="5"/>
  <c r="S9" i="5"/>
  <c r="D4" i="5"/>
  <c r="U9" i="5"/>
  <c r="F4" i="5"/>
  <c r="Y9" i="5"/>
  <c r="J4" i="5"/>
  <c r="AD25" i="5" l="1"/>
  <c r="AD73" i="5"/>
  <c r="AD49" i="5"/>
  <c r="AD57" i="5"/>
  <c r="AD65" i="5"/>
  <c r="O6" i="5"/>
  <c r="N1" i="4" s="1"/>
  <c r="J9" i="5"/>
  <c r="F9" i="5"/>
  <c r="D9" i="5"/>
  <c r="K9" i="5"/>
  <c r="G9" i="5"/>
  <c r="M9" i="5"/>
  <c r="O5" i="5"/>
  <c r="I57" i="5"/>
  <c r="I65" i="5"/>
  <c r="F137" i="5"/>
  <c r="G137" i="5"/>
  <c r="N81" i="5"/>
  <c r="J89" i="5"/>
  <c r="I137" i="5"/>
  <c r="J137" i="5"/>
  <c r="H9" i="5"/>
  <c r="N9" i="5"/>
  <c r="L9" i="5"/>
  <c r="I9" i="5"/>
  <c r="E9" i="5"/>
  <c r="N129" i="5"/>
  <c r="D129" i="5"/>
  <c r="E129" i="5"/>
  <c r="N137" i="5"/>
  <c r="N105" i="5"/>
  <c r="N113" i="5"/>
  <c r="D137" i="5"/>
  <c r="E137" i="5"/>
  <c r="C136" i="5"/>
  <c r="O136" i="5" s="1"/>
  <c r="AD136" i="5"/>
  <c r="O132" i="5"/>
  <c r="L137" i="5"/>
  <c r="K137" i="5"/>
  <c r="C135" i="5"/>
  <c r="O135" i="5" s="1"/>
  <c r="AD135" i="5"/>
  <c r="O133" i="5"/>
  <c r="H137" i="5"/>
  <c r="M137" i="5"/>
  <c r="J57" i="5"/>
  <c r="J65" i="5"/>
  <c r="D81" i="5"/>
  <c r="I129" i="5"/>
  <c r="F129" i="5"/>
  <c r="G129" i="5"/>
  <c r="H129" i="5"/>
  <c r="C128" i="5"/>
  <c r="O128" i="5" s="1"/>
  <c r="AD128" i="5"/>
  <c r="O124" i="5"/>
  <c r="E81" i="5"/>
  <c r="D105" i="5"/>
  <c r="C127" i="5"/>
  <c r="O127" i="5" s="1"/>
  <c r="AD127" i="5"/>
  <c r="O125" i="5"/>
  <c r="J129" i="5"/>
  <c r="K129" i="5"/>
  <c r="L129" i="5"/>
  <c r="M129" i="5"/>
  <c r="C120" i="5"/>
  <c r="AD120" i="5"/>
  <c r="H120" i="5"/>
  <c r="H121" i="5" s="1"/>
  <c r="M120" i="5"/>
  <c r="M121" i="5" s="1"/>
  <c r="F120" i="5"/>
  <c r="F121" i="5" s="1"/>
  <c r="K120" i="5"/>
  <c r="D120" i="5"/>
  <c r="D121" i="5" s="1"/>
  <c r="I120" i="5"/>
  <c r="N120" i="5"/>
  <c r="O116" i="5"/>
  <c r="O109" i="5"/>
  <c r="D113" i="5"/>
  <c r="E113" i="5"/>
  <c r="C119" i="5"/>
  <c r="O119" i="5" s="1"/>
  <c r="AD119" i="5"/>
  <c r="O117" i="5"/>
  <c r="G120" i="5"/>
  <c r="G121" i="5" s="1"/>
  <c r="L120" i="5"/>
  <c r="L121" i="5" s="1"/>
  <c r="N121" i="5"/>
  <c r="E120" i="5"/>
  <c r="E121" i="5" s="1"/>
  <c r="J120" i="5"/>
  <c r="I121" i="5"/>
  <c r="J121" i="5"/>
  <c r="K121" i="5"/>
  <c r="N57" i="5"/>
  <c r="N65" i="5"/>
  <c r="N89" i="5"/>
  <c r="D89" i="5"/>
  <c r="E89" i="5"/>
  <c r="F89" i="5"/>
  <c r="C112" i="5"/>
  <c r="O112" i="5" s="1"/>
  <c r="AD112" i="5"/>
  <c r="O108" i="5"/>
  <c r="C111" i="5"/>
  <c r="O111" i="5" s="1"/>
  <c r="AD111" i="5"/>
  <c r="F113" i="5"/>
  <c r="G113" i="5"/>
  <c r="H113" i="5"/>
  <c r="I113" i="5"/>
  <c r="J113" i="5"/>
  <c r="K113" i="5"/>
  <c r="L113" i="5"/>
  <c r="M113" i="5"/>
  <c r="C104" i="5"/>
  <c r="O104" i="5" s="1"/>
  <c r="AD104" i="5"/>
  <c r="O100" i="5"/>
  <c r="C103" i="5"/>
  <c r="O103" i="5" s="1"/>
  <c r="AD103" i="5"/>
  <c r="O101" i="5"/>
  <c r="E105" i="5"/>
  <c r="F105" i="5"/>
  <c r="G105" i="5"/>
  <c r="H105" i="5"/>
  <c r="I105" i="5"/>
  <c r="J105" i="5"/>
  <c r="K105" i="5"/>
  <c r="L105" i="5"/>
  <c r="M105" i="5"/>
  <c r="C96" i="5"/>
  <c r="AD96" i="5"/>
  <c r="H96" i="5"/>
  <c r="H97" i="5" s="1"/>
  <c r="M96" i="5"/>
  <c r="M97" i="5" s="1"/>
  <c r="F96" i="5"/>
  <c r="F97" i="5" s="1"/>
  <c r="K96" i="5"/>
  <c r="K97" i="5" s="1"/>
  <c r="D96" i="5"/>
  <c r="D97" i="5" s="1"/>
  <c r="I96" i="5"/>
  <c r="I97" i="5" s="1"/>
  <c r="N96" i="5"/>
  <c r="N97" i="5" s="1"/>
  <c r="O92" i="5"/>
  <c r="O53" i="5"/>
  <c r="K57" i="5"/>
  <c r="O61" i="5"/>
  <c r="K65" i="5"/>
  <c r="O69" i="5"/>
  <c r="O77" i="5"/>
  <c r="O85" i="5"/>
  <c r="K89" i="5"/>
  <c r="C95" i="5"/>
  <c r="O95" i="5" s="1"/>
  <c r="AD95" i="5"/>
  <c r="O93" i="5"/>
  <c r="G96" i="5"/>
  <c r="G97" i="5" s="1"/>
  <c r="L96" i="5"/>
  <c r="L97" i="5" s="1"/>
  <c r="E96" i="5"/>
  <c r="E97" i="5" s="1"/>
  <c r="J96" i="5"/>
  <c r="J97" i="5" s="1"/>
  <c r="G89" i="5"/>
  <c r="H89" i="5"/>
  <c r="C88" i="5"/>
  <c r="O88" i="5" s="1"/>
  <c r="AD88" i="5"/>
  <c r="O84" i="5"/>
  <c r="C87" i="5"/>
  <c r="O87" i="5" s="1"/>
  <c r="AD87" i="5"/>
  <c r="I89" i="5"/>
  <c r="L89" i="5"/>
  <c r="M89" i="5"/>
  <c r="D57" i="5"/>
  <c r="D65" i="5"/>
  <c r="E65" i="5"/>
  <c r="C80" i="5"/>
  <c r="O80" i="5" s="1"/>
  <c r="AD80" i="5"/>
  <c r="O76" i="5"/>
  <c r="C79" i="5"/>
  <c r="O79" i="5" s="1"/>
  <c r="AD79" i="5"/>
  <c r="F81" i="5"/>
  <c r="G81" i="5"/>
  <c r="H81" i="5"/>
  <c r="I81" i="5"/>
  <c r="J81" i="5"/>
  <c r="K81" i="5"/>
  <c r="L81" i="5"/>
  <c r="M81" i="5"/>
  <c r="C72" i="5"/>
  <c r="AD72" i="5"/>
  <c r="H72" i="5"/>
  <c r="H73" i="5" s="1"/>
  <c r="M72" i="5"/>
  <c r="M73" i="5" s="1"/>
  <c r="F72" i="5"/>
  <c r="F73" i="5" s="1"/>
  <c r="O68" i="5"/>
  <c r="E72" i="5"/>
  <c r="E73" i="5" s="1"/>
  <c r="J72" i="5"/>
  <c r="J73" i="5" s="1"/>
  <c r="C71" i="5"/>
  <c r="O71" i="5" s="1"/>
  <c r="AD71" i="5"/>
  <c r="G72" i="5"/>
  <c r="G73" i="5" s="1"/>
  <c r="L72" i="5"/>
  <c r="L73" i="5" s="1"/>
  <c r="K72" i="5"/>
  <c r="K73" i="5" s="1"/>
  <c r="D72" i="5"/>
  <c r="D73" i="5" s="1"/>
  <c r="I72" i="5"/>
  <c r="I73" i="5" s="1"/>
  <c r="N72" i="5"/>
  <c r="N73" i="5" s="1"/>
  <c r="K33" i="5"/>
  <c r="E57" i="5"/>
  <c r="F65" i="5"/>
  <c r="G65" i="5"/>
  <c r="H65" i="5"/>
  <c r="C64" i="5"/>
  <c r="O64" i="5" s="1"/>
  <c r="AD64" i="5"/>
  <c r="O60" i="5"/>
  <c r="C63" i="5"/>
  <c r="O63" i="5" s="1"/>
  <c r="AD63" i="5"/>
  <c r="L65" i="5"/>
  <c r="M65" i="5"/>
  <c r="I17" i="5"/>
  <c r="M33" i="5"/>
  <c r="F57" i="5"/>
  <c r="G57" i="5"/>
  <c r="H57" i="5"/>
  <c r="C56" i="5"/>
  <c r="O56" i="5" s="1"/>
  <c r="AD56" i="5"/>
  <c r="O52" i="5"/>
  <c r="C55" i="5"/>
  <c r="O55" i="5" s="1"/>
  <c r="AD55" i="5"/>
  <c r="L57" i="5"/>
  <c r="M57" i="5"/>
  <c r="C48" i="5"/>
  <c r="AD48" i="5"/>
  <c r="H48" i="5"/>
  <c r="H49" i="5" s="1"/>
  <c r="M48" i="5"/>
  <c r="M49" i="5" s="1"/>
  <c r="F48" i="5"/>
  <c r="F49" i="5" s="1"/>
  <c r="O44" i="5"/>
  <c r="E48" i="5"/>
  <c r="E49" i="5" s="1"/>
  <c r="J48" i="5"/>
  <c r="J49" i="5" s="1"/>
  <c r="O37" i="5"/>
  <c r="N41" i="5"/>
  <c r="D41" i="5"/>
  <c r="E41" i="5"/>
  <c r="C47" i="5"/>
  <c r="O47" i="5" s="1"/>
  <c r="AD47" i="5"/>
  <c r="O45" i="5"/>
  <c r="G48" i="5"/>
  <c r="G49" i="5" s="1"/>
  <c r="L48" i="5"/>
  <c r="L49" i="5" s="1"/>
  <c r="K48" i="5"/>
  <c r="K49" i="5" s="1"/>
  <c r="D48" i="5"/>
  <c r="D49" i="5" s="1"/>
  <c r="I48" i="5"/>
  <c r="I49" i="5" s="1"/>
  <c r="N48" i="5"/>
  <c r="N49" i="5" s="1"/>
  <c r="N33" i="5"/>
  <c r="F33" i="5"/>
  <c r="E33" i="5"/>
  <c r="L33" i="5"/>
  <c r="C40" i="5"/>
  <c r="O40" i="5" s="1"/>
  <c r="AD40" i="5"/>
  <c r="O36" i="5"/>
  <c r="C39" i="5"/>
  <c r="O39" i="5" s="1"/>
  <c r="AD39" i="5"/>
  <c r="F41" i="5"/>
  <c r="G41" i="5"/>
  <c r="H41" i="5"/>
  <c r="I41" i="5"/>
  <c r="J41" i="5"/>
  <c r="K41" i="5"/>
  <c r="L41" i="5"/>
  <c r="M41" i="5"/>
  <c r="O28" i="5"/>
  <c r="AD32" i="5"/>
  <c r="C32" i="5"/>
  <c r="O32" i="5" s="1"/>
  <c r="G33" i="5"/>
  <c r="D33" i="5"/>
  <c r="O21" i="5"/>
  <c r="I33" i="5"/>
  <c r="H33" i="5"/>
  <c r="J33" i="5"/>
  <c r="O29" i="5"/>
  <c r="AD31" i="5"/>
  <c r="C31" i="5"/>
  <c r="O31" i="5" s="1"/>
  <c r="C24" i="5"/>
  <c r="AD24" i="5"/>
  <c r="L24" i="5"/>
  <c r="L25" i="5" s="1"/>
  <c r="E24" i="5"/>
  <c r="E25" i="5" s="1"/>
  <c r="J24" i="5"/>
  <c r="J25" i="5" s="1"/>
  <c r="O20" i="5"/>
  <c r="I24" i="5"/>
  <c r="I25" i="5" s="1"/>
  <c r="N24" i="5"/>
  <c r="N25" i="5" s="1"/>
  <c r="C23" i="5"/>
  <c r="O23" i="5" s="1"/>
  <c r="AD23" i="5"/>
  <c r="F24" i="5"/>
  <c r="F25" i="5" s="1"/>
  <c r="G24" i="5"/>
  <c r="G25" i="5" s="1"/>
  <c r="K24" i="5"/>
  <c r="K25" i="5" s="1"/>
  <c r="D24" i="5"/>
  <c r="D25" i="5" s="1"/>
  <c r="M24" i="5"/>
  <c r="M25" i="5" s="1"/>
  <c r="H24" i="5"/>
  <c r="H25" i="5" s="1"/>
  <c r="H17" i="5"/>
  <c r="O12" i="5"/>
  <c r="O13" i="5"/>
  <c r="AD15" i="5"/>
  <c r="C15" i="5"/>
  <c r="O15" i="5" s="1"/>
  <c r="F17" i="5"/>
  <c r="M17" i="5"/>
  <c r="D17" i="5"/>
  <c r="K17" i="5"/>
  <c r="E17" i="5"/>
  <c r="L17" i="5"/>
  <c r="G17" i="5"/>
  <c r="N17" i="5"/>
  <c r="J17" i="5"/>
  <c r="AD16" i="5"/>
  <c r="C16" i="5"/>
  <c r="O16" i="5" s="1"/>
  <c r="AD8" i="5"/>
  <c r="C8" i="5"/>
  <c r="O8" i="5" s="1"/>
  <c r="AD7" i="5"/>
  <c r="C7" i="5"/>
  <c r="O7" i="5" s="1"/>
  <c r="O4" i="5"/>
  <c r="J1" i="4" l="1"/>
  <c r="P1" i="4"/>
  <c r="L1" i="4"/>
  <c r="O9" i="5"/>
  <c r="E2" i="2" s="1"/>
  <c r="O137" i="5"/>
  <c r="C137" i="5"/>
  <c r="O129" i="5"/>
  <c r="C129" i="5"/>
  <c r="O105" i="5"/>
  <c r="C121" i="5"/>
  <c r="O120" i="5"/>
  <c r="O121" i="5" s="1"/>
  <c r="O113" i="5"/>
  <c r="C113" i="5"/>
  <c r="O81" i="5"/>
  <c r="E11" i="2" s="1"/>
  <c r="C105" i="5"/>
  <c r="C97" i="5"/>
  <c r="O96" i="5"/>
  <c r="O97" i="5" s="1"/>
  <c r="O89" i="5"/>
  <c r="E12" i="2" s="1"/>
  <c r="C89" i="5"/>
  <c r="O72" i="5"/>
  <c r="O73" i="5" s="1"/>
  <c r="E10" i="2" s="1"/>
  <c r="C81" i="5"/>
  <c r="C73" i="5"/>
  <c r="O57" i="5"/>
  <c r="E8" i="2" s="1"/>
  <c r="O65" i="5"/>
  <c r="E9" i="2" s="1"/>
  <c r="C65" i="5"/>
  <c r="C33" i="5"/>
  <c r="C57" i="5"/>
  <c r="C49" i="5"/>
  <c r="O48" i="5"/>
  <c r="O49" i="5" s="1"/>
  <c r="E7" i="2" s="1"/>
  <c r="O41" i="5"/>
  <c r="E6" i="2" s="1"/>
  <c r="C41" i="5"/>
  <c r="O33" i="5"/>
  <c r="E5" i="2" s="1"/>
  <c r="C25" i="5"/>
  <c r="O24" i="5"/>
  <c r="O25" i="5" s="1"/>
  <c r="E4" i="2" s="1"/>
  <c r="C17" i="5"/>
  <c r="O17" i="5"/>
  <c r="E3" i="2" s="1"/>
  <c r="C9" i="5"/>
  <c r="R1" i="4" l="1"/>
  <c r="F27" i="2"/>
  <c r="F24" i="2"/>
  <c r="F22" i="2"/>
  <c r="F25" i="2"/>
  <c r="F26" i="2"/>
  <c r="F23" i="2"/>
  <c r="F18" i="2"/>
  <c r="F16" i="2"/>
  <c r="F9" i="2"/>
  <c r="F14" i="2"/>
  <c r="F12" i="2"/>
  <c r="F13" i="2"/>
  <c r="F20" i="2"/>
  <c r="F15" i="2"/>
  <c r="F11" i="2"/>
  <c r="F19" i="2"/>
  <c r="F21" i="2"/>
  <c r="F17" i="2"/>
  <c r="F10" i="2"/>
  <c r="F2" i="2" l="1"/>
  <c r="F5" i="2" l="1"/>
  <c r="F6" i="2"/>
  <c r="F8" i="2"/>
  <c r="F4" i="2"/>
  <c r="F7" i="2"/>
  <c r="F3" i="2"/>
  <c r="P121" i="5" l="1"/>
  <c r="P129" i="5"/>
  <c r="P105" i="5"/>
  <c r="P113" i="5"/>
  <c r="P89" i="5"/>
  <c r="P97" i="5"/>
  <c r="P73" i="5"/>
  <c r="P81" i="5"/>
  <c r="P57" i="5"/>
  <c r="P65" i="5"/>
  <c r="P41" i="5"/>
  <c r="P49" i="5"/>
  <c r="P25" i="5"/>
  <c r="P33" i="5"/>
  <c r="P9" i="5"/>
  <c r="P17" i="5"/>
</calcChain>
</file>

<file path=xl/sharedStrings.xml><?xml version="1.0" encoding="utf-8"?>
<sst xmlns="http://schemas.openxmlformats.org/spreadsheetml/2006/main" count="6171" uniqueCount="255">
  <si>
    <t>teams</t>
  </si>
  <si>
    <t>players per team</t>
  </si>
  <si>
    <t>games per round</t>
  </si>
  <si>
    <t>rounds</t>
  </si>
  <si>
    <t>start row for pairings</t>
  </si>
  <si>
    <t>EventID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</si>
  <si>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</si>
  <si>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</si>
  <si>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</si>
  <si>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</si>
  <si>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</si>
  <si>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</si>
  <si>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</si>
  <si>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</si>
  <si>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</si>
  <si>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</si>
  <si>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</si>
  <si>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</si>
  <si>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</si>
  <si>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</si>
  <si>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</si>
  <si>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</si>
  <si>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</si>
  <si>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</si>
  <si>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</si>
  <si>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</si>
  <si>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</si>
  <si>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</si>
  <si>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</si>
  <si>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</si>
  <si>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</si>
  <si>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</si>
  <si>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</si>
  <si>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</si>
  <si>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</si>
  <si>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</si>
  <si>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</si>
  <si>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</si>
  <si>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</si>
  <si>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</si>
  <si>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</si>
  <si>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</si>
  <si>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</si>
  <si>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</si>
  <si>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</si>
  <si>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A.07</t>
  </si>
  <si>
    <t>07</t>
  </si>
  <si>
    <t>A.08</t>
  </si>
  <si>
    <t>08</t>
  </si>
  <si>
    <t>A.09</t>
  </si>
  <si>
    <t>09</t>
  </si>
  <si>
    <t>A.10</t>
  </si>
  <si>
    <t>10</t>
  </si>
  <si>
    <t>A.11</t>
  </si>
  <si>
    <t>11</t>
  </si>
  <si>
    <t>A.12</t>
  </si>
  <si>
    <t>12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</si>
  <si>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</si>
  <si>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</si>
  <si>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</si>
  <si>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</si>
  <si>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</si>
  <si>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</si>
  <si>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</si>
  <si>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</si>
  <si>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</si>
  <si>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</si>
  <si>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B.11</t>
  </si>
  <si>
    <t>B.12</t>
  </si>
  <si>
    <t>C.01</t>
  </si>
  <si>
    <t>C.02</t>
  </si>
  <si>
    <t>C.03</t>
  </si>
  <si>
    <t>C.04</t>
  </si>
  <si>
    <t>C.05</t>
  </si>
  <si>
    <t>C.06</t>
  </si>
  <si>
    <t>C.07</t>
  </si>
  <si>
    <t>C.08</t>
  </si>
  <si>
    <t>C.09</t>
  </si>
  <si>
    <t>C.10</t>
  </si>
  <si>
    <t>C.11</t>
  </si>
  <si>
    <t>C.12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</si>
  <si>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</si>
  <si>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</si>
  <si>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</si>
  <si>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</si>
  <si>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</si>
  <si>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</si>
  <si>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</si>
  <si>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</si>
  <si>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</si>
  <si>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>D.10</t>
  </si>
  <si>
    <t>D.11</t>
  </si>
  <si>
    <t>D.12</t>
  </si>
  <si>
    <t>E.01</t>
  </si>
  <si>
    <t>E.02</t>
  </si>
  <si>
    <t>E.03</t>
  </si>
  <si>
    <t>E.04</t>
  </si>
  <si>
    <t>E.05</t>
  </si>
  <si>
    <t>E.06</t>
  </si>
  <si>
    <t>E.07</t>
  </si>
  <si>
    <t>E.08</t>
  </si>
  <si>
    <t>E.09</t>
  </si>
  <si>
    <t>E.10</t>
  </si>
  <si>
    <t>E.11</t>
  </si>
  <si>
    <t>E.12</t>
  </si>
  <si>
    <t>F.01</t>
  </si>
  <si>
    <t>F.02</t>
  </si>
  <si>
    <t>F.03</t>
  </si>
  <si>
    <t>F.04</t>
  </si>
  <si>
    <t>F.05</t>
  </si>
  <si>
    <t>F.06</t>
  </si>
  <si>
    <t>F.07</t>
  </si>
  <si>
    <t>F.08</t>
  </si>
  <si>
    <t>F.09</t>
  </si>
  <si>
    <t>F.10</t>
  </si>
  <si>
    <t>F.11</t>
  </si>
  <si>
    <t>F.12</t>
  </si>
  <si>
    <t>G.01</t>
  </si>
  <si>
    <t>G.02</t>
  </si>
  <si>
    <t>G.03</t>
  </si>
  <si>
    <t>G.04</t>
  </si>
  <si>
    <t>G.05</t>
  </si>
  <si>
    <t>G.06</t>
  </si>
  <si>
    <t>G.07</t>
  </si>
  <si>
    <t>G.08</t>
  </si>
  <si>
    <t>G.09</t>
  </si>
  <si>
    <t>G.10</t>
  </si>
  <si>
    <t>G.11</t>
  </si>
  <si>
    <t>G.12</t>
  </si>
  <si>
    <t>H.01</t>
  </si>
  <si>
    <t>H.02</t>
  </si>
  <si>
    <t>H.03</t>
  </si>
  <si>
    <t>H.04</t>
  </si>
  <si>
    <t>H.05</t>
  </si>
  <si>
    <t>H.06</t>
  </si>
  <si>
    <t>H.07</t>
  </si>
  <si>
    <t>H.08</t>
  </si>
  <si>
    <t>H.09</t>
  </si>
  <si>
    <t>H.10</t>
  </si>
  <si>
    <t>H.11</t>
  </si>
  <si>
    <t>H.12</t>
  </si>
  <si>
    <t>I.01</t>
  </si>
  <si>
    <t>I.02</t>
  </si>
  <si>
    <t>I.03</t>
  </si>
  <si>
    <t>I.04</t>
  </si>
  <si>
    <t>I.05</t>
  </si>
  <si>
    <t>I.06</t>
  </si>
  <si>
    <t>I.07</t>
  </si>
  <si>
    <t>I.08</t>
  </si>
  <si>
    <t>I.09</t>
  </si>
  <si>
    <t>I.10</t>
  </si>
  <si>
    <t>I.11</t>
  </si>
  <si>
    <t>I.12</t>
  </si>
  <si>
    <t>J.01</t>
  </si>
  <si>
    <t>J.02</t>
  </si>
  <si>
    <t>J.03</t>
  </si>
  <si>
    <t>J.04</t>
  </si>
  <si>
    <t>J.05</t>
  </si>
  <si>
    <t>J.06</t>
  </si>
  <si>
    <t>J.07</t>
  </si>
  <si>
    <t>J.08</t>
  </si>
  <si>
    <t>J.09</t>
  </si>
  <si>
    <t>J.10</t>
  </si>
  <si>
    <t>J.11</t>
  </si>
  <si>
    <t>J.12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</si>
  <si>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</si>
  <si>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</si>
  <si>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</si>
  <si>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</si>
  <si>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</si>
  <si>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</si>
  <si>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</si>
  <si>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</si>
  <si>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</si>
  <si>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</si>
  <si>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K.11</t>
  </si>
  <si>
    <t>K.12</t>
  </si>
  <si>
    <t>L.01</t>
  </si>
  <si>
    <t>L.02</t>
  </si>
  <si>
    <t>L.03</t>
  </si>
  <si>
    <t>L.04</t>
  </si>
  <si>
    <t>L.05</t>
  </si>
  <si>
    <t>L.06</t>
  </si>
  <si>
    <t>L.07</t>
  </si>
  <si>
    <t>L.08</t>
  </si>
  <si>
    <t>L.09</t>
  </si>
  <si>
    <t>L.10</t>
  </si>
  <si>
    <t>L.11</t>
  </si>
  <si>
    <t>L.12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</si>
  <si>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</si>
  <si>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</si>
  <si>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</si>
  <si>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</si>
  <si>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</si>
  <si>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</si>
  <si>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</si>
  <si>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</si>
  <si>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</si>
  <si>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M.10</t>
  </si>
  <si>
    <t>M.11</t>
  </si>
  <si>
    <t>M.12</t>
  </si>
  <si>
    <t>N.01</t>
  </si>
  <si>
    <t>N.02</t>
  </si>
  <si>
    <t>N.03</t>
  </si>
  <si>
    <t>N.04</t>
  </si>
  <si>
    <t>N.05</t>
  </si>
  <si>
    <t>N.06</t>
  </si>
  <si>
    <t>N.07</t>
  </si>
  <si>
    <t>N.08</t>
  </si>
  <si>
    <t>N.09</t>
  </si>
  <si>
    <t>N.10</t>
  </si>
  <si>
    <t>N.11</t>
  </si>
  <si>
    <t>N.12</t>
  </si>
  <si>
    <t>Ref</t>
  </si>
  <si>
    <t>Table</t>
  </si>
  <si>
    <t>Note</t>
  </si>
  <si>
    <t>P</t>
  </si>
  <si>
    <t>O</t>
  </si>
  <si>
    <t>Q</t>
  </si>
  <si>
    <t>R</t>
  </si>
  <si>
    <t>S</t>
  </si>
  <si>
    <t>T</t>
  </si>
  <si>
    <t>Team Name</t>
  </si>
  <si>
    <t>White Result (1/d/0)</t>
  </si>
  <si>
    <t>Incomplete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</si>
  <si>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</si>
  <si>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</si>
  <si>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</si>
  <si>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</si>
  <si>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</si>
  <si>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</si>
  <si>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</si>
  <si>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</si>
  <si>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</si>
  <si>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Complete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</si>
  <si>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</si>
  <si>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</si>
  <si>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</si>
  <si>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</si>
  <si>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</si>
  <si>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U</t>
  </si>
  <si>
    <t>V</t>
  </si>
  <si>
    <t>W</t>
  </si>
  <si>
    <t>X</t>
  </si>
  <si>
    <t>Y</t>
  </si>
  <si>
    <t>Z</t>
  </si>
  <si>
    <t>Round 4</t>
  </si>
  <si>
    <t>Round 5</t>
  </si>
  <si>
    <t xml:space="preserve">Round 4
         Table
</t>
  </si>
  <si>
    <t xml:space="preserve">Round 5
         Table
</t>
  </si>
  <si>
    <t>available for more</t>
  </si>
  <si>
    <t>pairings not currently</t>
  </si>
  <si>
    <t>than 12 teams</t>
  </si>
  <si>
    <t>All pairing tables are generated by Monte Carlo program (Evguenia Usoskina and Roger Thetford, 2013-15),</t>
  </si>
  <si>
    <t>except the hand-built five-team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</si>
</sst>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&quot;Round &quot;0"/>
  </numFmts>
  <fonts count="27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sz val="10"/>
      <color indexed="8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00B050"/>
      <name val="Verdana"/>
      <family val="2"/>
    </font>
    <font>
      <sz val="18"/>
      <color theme="0" tint="-0.499984740745262"/>
      <name val="Verdana"/>
      <family val="2"/>
    </font>
    <font>
      <sz val="12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4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4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4" fillId="0" borderId="17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2" borderId="0" xfId="0" applyFont="1" applyFill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0" fontId="7" fillId="0" borderId="0" xfId="0" applyFont="1"/>
    <xf numFmtId="0" fontId="13" fillId="0" borderId="0" xfId="0" applyFont="1"/>
    <xf numFmtId="0" fontId="5" fillId="0" borderId="33" xfId="0" applyFont="1" applyBorder="1"/>
    <xf numFmtId="0" fontId="5" fillId="0" borderId="34" xfId="0" applyFont="1" applyBorder="1"/>
    <xf numFmtId="0" fontId="14" fillId="4" borderId="0" xfId="0" applyFont="1" applyFill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Fill="1"/>
    <xf numFmtId="0" fontId="17" fillId="0" borderId="0" xfId="0" applyFont="1" applyFill="1"/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8" fillId="0" borderId="35" xfId="1" applyFont="1" applyFill="1" applyBorder="1" applyAlignment="1">
      <alignment horizontal="center" vertical="center" wrapText="1"/>
    </xf>
    <xf numFmtId="0" fontId="18" fillId="0" borderId="35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9" fillId="0" borderId="0" xfId="0" applyFont="1" applyAlignment="1">
      <alignment horizontal="center"/>
    </xf>
    <xf numFmtId="0" fontId="5" fillId="5" borderId="0" xfId="0" applyFont="1" applyFill="1" applyAlignment="1" applyProtection="1">
      <alignment horizontal="center"/>
      <protection locked="0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8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20" fillId="0" borderId="0" xfId="0" applyFont="1"/>
    <xf numFmtId="0" fontId="21" fillId="0" borderId="39" xfId="0" applyFont="1" applyBorder="1" applyAlignment="1">
      <alignment horizontal="righ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36" xfId="0" applyFont="1" applyBorder="1" applyAlignment="1">
      <alignment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vertical="center"/>
    </xf>
    <xf numFmtId="0" fontId="21" fillId="0" borderId="36" xfId="0" applyFont="1" applyBorder="1" applyAlignment="1">
      <alignment horizontal="right" vertical="center" wrapText="1"/>
    </xf>
    <xf numFmtId="0" fontId="21" fillId="0" borderId="36" xfId="0" applyFont="1" applyBorder="1" applyAlignment="1">
      <alignment vertical="center"/>
    </xf>
    <xf numFmtId="0" fontId="21" fillId="0" borderId="4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38" xfId="0" applyFont="1" applyBorder="1" applyAlignment="1">
      <alignment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40" xfId="0" applyFont="1" applyBorder="1" applyAlignment="1">
      <alignment vertical="center"/>
    </xf>
    <xf numFmtId="0" fontId="12" fillId="0" borderId="0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6" borderId="32" xfId="0" applyFont="1" applyFill="1" applyBorder="1"/>
    <xf numFmtId="0" fontId="7" fillId="2" borderId="0" xfId="0" applyFont="1" applyFill="1" applyProtection="1">
      <protection locked="0"/>
    </xf>
    <xf numFmtId="0" fontId="7" fillId="0" borderId="0" xfId="0" applyNumberFormat="1" applyFont="1"/>
    <xf numFmtId="0" fontId="7" fillId="0" borderId="4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2" borderId="0" xfId="0" applyFont="1" applyFill="1" applyProtection="1">
      <protection locked="0"/>
    </xf>
    <xf numFmtId="16" fontId="26" fillId="2" borderId="0" xfId="0" applyNumberFormat="1" applyFont="1" applyFill="1" applyProtection="1">
      <protection locked="0"/>
    </xf>
  </cellXfs>
  <cellStyles count="2">
    <cellStyle name="Normal" xfId="0" builtinId="0"/>
    <cellStyle name="Normal_Sheet1" xfId="1"/>
  </cellStyles>
  <dxfs count="207"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strike val="0"/>
        <color rgb="FF00B050"/>
        <name val="Cambria"/>
        <scheme val="none"/>
      </font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99060</xdr:rowOff>
    </xdr:from>
    <xdr:to>
      <xdr:col>11</xdr:col>
      <xdr:colOff>0</xdr:colOff>
      <xdr:row>33</xdr:row>
      <xdr:rowOff>91440</xdr:rowOff>
    </xdr:to>
    <xdr:sp macro="" textlink="" fLocksText="0">
      <xdr:nvSpPr>
        <xdr:cNvPr id="1025" name="Text 1"/>
        <xdr:cNvSpPr txBox="1">
          <a:spLocks noChangeArrowheads="1"/>
        </xdr:cNvSpPr>
      </xdr:nvSpPr>
      <xdr:spPr bwMode="auto">
        <a:xfrm>
          <a:off x="2278380" y="99060"/>
          <a:ext cx="4876800" cy="527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MS Sans Serif"/>
            </a:rPr>
            <a:t>Instructions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The yellow cells (found on sheets with yellow tabs) are for your input.*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1  Fill in the number of teams on the left. This is crucial!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2  Print and cut up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Resu</a:t>
          </a:r>
          <a:r>
            <a:rPr lang="en-GB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ltSlips </a:t>
          </a:r>
          <a:r>
            <a:rPr lang="en-GB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sheet. </a:t>
          </a:r>
          <a:r>
            <a:rPr lang="en-GB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To avoid getting lots of surplus sheets you may have to adjust the print area.  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Put out the round 1 slips.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3  As letters are allocated, type the names of the teams on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Teams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4. Print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TeamSheets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</a:t>
          </a:r>
          <a:r>
            <a:rPr lang="en-GB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  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Cut it up and hand each team its slip, so that they can see who is playing whom.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5  When you get the declaration forms back, type in the names on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PlayerDeclarations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Each Round</a:t>
          </a: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a. If any reserves have been swapped into the main team, type their names in the appropriate place on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PlayerDeclarations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 (only the bottom four boards may be substituted).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b. As results come in, input them on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ResultsInput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c. At the end of the round, sort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Teams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 into position order and print for display. Print one copy of the </a:t>
          </a: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TeamResults</a:t>
          </a: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sheet for each team.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* Older versions of Excel do not make the tabs yellow.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MS Sans Serif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MS Sans Serif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MS Sans Serif"/>
            </a:rPr>
            <a:t>post-event uploading of results to the site http://www.oxfordfusion.com/epsca/</a:t>
          </a:r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B5"/>
  <sheetViews>
    <sheetView tabSelected="1" workbookViewId="0">
      <selection activeCell="A2" sqref="A2"/>
    </sheetView>
  </sheetViews>
  <sheetFormatPr defaultRowHeight="12.75" x14ac:dyDescent="0.2"/>
  <cols>
    <col min="1" max="1" width="9.140625" style="31"/>
    <col min="2" max="2" width="21" style="31" customWidth="1"/>
    <col min="3" max="3" width="3.28515625" style="31" customWidth="1"/>
    <col min="4" max="16384" width="9.140625" style="31"/>
  </cols>
  <sheetData>
    <row r="1" spans="1:2" x14ac:dyDescent="0.2">
      <c r="A1" s="124">
        <v>10</v>
      </c>
      <c r="B1" s="65" t="s">
        <v>0</v>
      </c>
    </row>
    <row r="2" spans="1:2" x14ac:dyDescent="0.2">
      <c r="A2" s="65">
        <v>12</v>
      </c>
      <c r="B2" s="65" t="s">
        <v>1</v>
      </c>
    </row>
    <row r="3" spans="1:2" x14ac:dyDescent="0.2">
      <c r="A3" s="125">
        <f>A1*A2/2</f>
        <v>60</v>
      </c>
      <c r="B3" s="65" t="s">
        <v>2</v>
      </c>
    </row>
    <row r="4" spans="1:2" x14ac:dyDescent="0.2">
      <c r="A4" s="65">
        <v>5</v>
      </c>
      <c r="B4" s="65" t="s">
        <v>3</v>
      </c>
    </row>
    <row r="5" spans="1:2" x14ac:dyDescent="0.2">
      <c r="A5" s="125">
        <f>MATCH(A1,AllPairings!A:A,0)</f>
        <v>1052</v>
      </c>
      <c r="B5" s="65" t="s">
        <v>4</v>
      </c>
    </row>
  </sheetData>
  <sheetProtection sheet="1" objects="1" scenario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F27"/>
  <sheetViews>
    <sheetView topLeftCell="C1" zoomScaleNormal="100" workbookViewId="0">
      <pane ySplit="1" topLeftCell="A2" activePane="bottomLeft" state="frozen"/>
      <selection activeCell="B1" sqref="B1"/>
      <selection pane="bottomLeft" activeCell="E14" sqref="E14"/>
    </sheetView>
  </sheetViews>
  <sheetFormatPr defaultColWidth="17.28515625" defaultRowHeight="22.5" x14ac:dyDescent="0.3"/>
  <cols>
    <col min="1" max="2" width="17.28515625" style="1" hidden="1" customWidth="1"/>
    <col min="3" max="3" width="17.28515625" style="2"/>
    <col min="4" max="4" width="27.140625" style="1" bestFit="1" customWidth="1"/>
    <col min="5" max="5" width="17.28515625" style="2"/>
    <col min="6" max="16384" width="17.28515625" style="1"/>
  </cols>
  <sheetData>
    <row r="1" spans="1:6" x14ac:dyDescent="0.3">
      <c r="A1" s="1" t="s">
        <v>5</v>
      </c>
      <c r="C1" s="3"/>
      <c r="D1" s="4" t="s">
        <v>222</v>
      </c>
      <c r="E1" s="3" t="s">
        <v>6</v>
      </c>
      <c r="F1" s="3" t="s">
        <v>7</v>
      </c>
    </row>
    <row r="2" spans="1:6" x14ac:dyDescent="0.3">
      <c r="A2" s="1">
        <v>2</v>
      </c>
      <c r="B2" s="1">
        <v>1</v>
      </c>
      <c r="C2" s="2" t="s">
        <v>8</v>
      </c>
      <c r="D2" s="5"/>
      <c r="E2" s="2">
        <f ca="1">IF(B2&gt;teams,"",OFFSET(TeamResults!$O$3,rounds-2+MATCH(C2,TeamResults!A:A,0),0))</f>
        <v>0</v>
      </c>
      <c r="F2" s="2">
        <f ca="1">IF(B2&gt;teams,"",RANK(E2,OFFSET($E$1,1,0,teams,1)))</f>
        <v>1</v>
      </c>
    </row>
    <row r="3" spans="1:6" x14ac:dyDescent="0.3">
      <c r="A3" s="1">
        <v>2</v>
      </c>
      <c r="B3" s="1">
        <v>2</v>
      </c>
      <c r="C3" s="2" t="s">
        <v>9</v>
      </c>
      <c r="D3" s="5"/>
      <c r="E3" s="2">
        <f ca="1">IF(B3&gt;teams,"",OFFSET(TeamResults!$O$3,rounds-2+MATCH(C3,TeamResults!A:A,0),0))</f>
        <v>0</v>
      </c>
      <c r="F3" s="2">
        <f t="shared" ref="F3:F21" ca="1" si="0">IF(B3&gt;teams,"",RANK(E3,OFFSET($E$1,1,0,teams,1)))</f>
        <v>1</v>
      </c>
    </row>
    <row r="4" spans="1:6" x14ac:dyDescent="0.3">
      <c r="A4" s="1">
        <v>2</v>
      </c>
      <c r="B4" s="1">
        <v>3</v>
      </c>
      <c r="C4" s="2" t="s">
        <v>10</v>
      </c>
      <c r="D4" s="5"/>
      <c r="E4" s="2">
        <f ca="1">IF(B4&gt;teams,"",OFFSET(TeamResults!$O$3,rounds-2+MATCH(C4,TeamResults!A:A,0),0))</f>
        <v>0</v>
      </c>
      <c r="F4" s="2">
        <f t="shared" ca="1" si="0"/>
        <v>1</v>
      </c>
    </row>
    <row r="5" spans="1:6" x14ac:dyDescent="0.3">
      <c r="A5" s="1">
        <v>2</v>
      </c>
      <c r="B5" s="1">
        <v>4</v>
      </c>
      <c r="C5" s="2" t="s">
        <v>11</v>
      </c>
      <c r="D5" s="5"/>
      <c r="E5" s="2">
        <f ca="1">IF(B5&gt;teams,"",OFFSET(TeamResults!$O$3,rounds-2+MATCH(C5,TeamResults!A:A,0),0))</f>
        <v>0</v>
      </c>
      <c r="F5" s="2">
        <f t="shared" ca="1" si="0"/>
        <v>1</v>
      </c>
    </row>
    <row r="6" spans="1:6" x14ac:dyDescent="0.3">
      <c r="A6" s="1">
        <v>2</v>
      </c>
      <c r="B6" s="1">
        <v>5</v>
      </c>
      <c r="C6" s="2" t="s">
        <v>12</v>
      </c>
      <c r="D6" s="5"/>
      <c r="E6" s="2">
        <f ca="1">IF(B6&gt;teams,"",OFFSET(TeamResults!$O$3,rounds-2+MATCH(C6,TeamResults!A:A,0),0))</f>
        <v>0</v>
      </c>
      <c r="F6" s="2">
        <f t="shared" ca="1" si="0"/>
        <v>1</v>
      </c>
    </row>
    <row r="7" spans="1:6" x14ac:dyDescent="0.3">
      <c r="A7" s="1">
        <v>2</v>
      </c>
      <c r="B7" s="1">
        <v>6</v>
      </c>
      <c r="C7" s="2" t="s">
        <v>13</v>
      </c>
      <c r="D7" s="5"/>
      <c r="E7" s="2">
        <f ca="1">IF(B7&gt;teams,"",OFFSET(TeamResults!$O$3,rounds-2+MATCH(C7,TeamResults!A:A,0),0))</f>
        <v>0</v>
      </c>
      <c r="F7" s="2">
        <f t="shared" ca="1" si="0"/>
        <v>1</v>
      </c>
    </row>
    <row r="8" spans="1:6" x14ac:dyDescent="0.3">
      <c r="A8" s="1">
        <v>2</v>
      </c>
      <c r="B8" s="1">
        <v>7</v>
      </c>
      <c r="C8" s="2" t="s">
        <v>14</v>
      </c>
      <c r="D8" s="5"/>
      <c r="E8" s="2">
        <f ca="1">IF(B8&gt;teams,"",OFFSET(TeamResults!$O$3,rounds-2+MATCH(C8,TeamResults!A:A,0),0))</f>
        <v>0</v>
      </c>
      <c r="F8" s="2">
        <f t="shared" ca="1" si="0"/>
        <v>1</v>
      </c>
    </row>
    <row r="9" spans="1:6" x14ac:dyDescent="0.3">
      <c r="A9" s="1">
        <v>2</v>
      </c>
      <c r="B9" s="1">
        <v>8</v>
      </c>
      <c r="C9" s="2" t="s">
        <v>15</v>
      </c>
      <c r="D9" s="5"/>
      <c r="E9" s="2">
        <f ca="1">IF(B9&gt;teams,"",OFFSET(TeamResults!$O$3,rounds-2+MATCH(C9,TeamResults!A:A,0),0))</f>
        <v>0</v>
      </c>
      <c r="F9" s="2">
        <f t="shared" ca="1" si="0"/>
        <v>1</v>
      </c>
    </row>
    <row r="10" spans="1:6" x14ac:dyDescent="0.3">
      <c r="A10" s="1">
        <v>2</v>
      </c>
      <c r="B10" s="1">
        <v>9</v>
      </c>
      <c r="C10" s="2" t="s">
        <v>16</v>
      </c>
      <c r="D10" s="5"/>
      <c r="E10" s="2">
        <f ca="1">IF(B10&gt;teams,"",OFFSET(TeamResults!$O$3,rounds-2+MATCH(C10,TeamResults!A:A,0),0))</f>
        <v>0</v>
      </c>
      <c r="F10" s="2">
        <f t="shared" ca="1" si="0"/>
        <v>1</v>
      </c>
    </row>
    <row r="11" spans="1:6" x14ac:dyDescent="0.3">
      <c r="A11" s="1">
        <v>2</v>
      </c>
      <c r="B11" s="1">
        <v>10</v>
      </c>
      <c r="C11" s="2" t="s">
        <v>17</v>
      </c>
      <c r="D11" s="5"/>
      <c r="E11" s="2">
        <f ca="1">IF(B11&gt;teams,"",OFFSET(TeamResults!$O$3,rounds-2+MATCH(C11,TeamResults!A:A,0),0))</f>
        <v>0</v>
      </c>
      <c r="F11" s="2">
        <f t="shared" ca="1" si="0"/>
        <v>1</v>
      </c>
    </row>
    <row r="12" spans="1:6" x14ac:dyDescent="0.3">
      <c r="A12" s="1">
        <v>2</v>
      </c>
      <c r="B12" s="1">
        <v>11</v>
      </c>
      <c r="C12" s="2" t="s">
        <v>18</v>
      </c>
      <c r="D12" s="5"/>
      <c r="E12" s="2" t="str">
        <f ca="1">IF(B12&gt;teams,"",OFFSET(TeamResults!$O$3,rounds-2+MATCH(C12,TeamResults!A:A,0),0))</f>
        <v/>
      </c>
      <c r="F12" s="2" t="str">
        <f t="shared" ca="1" si="0"/>
        <v/>
      </c>
    </row>
    <row r="13" spans="1:6" x14ac:dyDescent="0.3">
      <c r="A13" s="1">
        <v>2</v>
      </c>
      <c r="B13" s="1">
        <v>12</v>
      </c>
      <c r="C13" s="2" t="s">
        <v>19</v>
      </c>
      <c r="D13" s="5"/>
      <c r="E13" s="2" t="str">
        <f ca="1">IF(B13&gt;teams,"",OFFSET(TeamResults!$O$3,rounds-2+MATCH(C13,TeamResults!A:A,0),0))</f>
        <v/>
      </c>
      <c r="F13" s="2" t="str">
        <f t="shared" ca="1" si="0"/>
        <v/>
      </c>
    </row>
    <row r="14" spans="1:6" x14ac:dyDescent="0.3">
      <c r="A14" s="1">
        <v>2</v>
      </c>
      <c r="B14" s="1">
        <v>13</v>
      </c>
      <c r="C14" s="132" t="s">
        <v>20</v>
      </c>
      <c r="D14" s="133" t="s">
        <v>251</v>
      </c>
      <c r="E14" s="2" t="str">
        <f ca="1">IF(B14&gt;teams,"",OFFSET(TeamResults!$O$3,rounds-2+MATCH(C14,TeamResults!A:A,0),0))</f>
        <v/>
      </c>
      <c r="F14" s="2" t="str">
        <f t="shared" ca="1" si="0"/>
        <v/>
      </c>
    </row>
    <row r="15" spans="1:6" x14ac:dyDescent="0.3">
      <c r="A15" s="1">
        <v>2</v>
      </c>
      <c r="B15" s="1">
        <v>14</v>
      </c>
      <c r="C15" s="132" t="s">
        <v>21</v>
      </c>
      <c r="D15" s="133" t="s">
        <v>250</v>
      </c>
      <c r="E15" s="2" t="str">
        <f ca="1">IF(B15&gt;teams,"",OFFSET(TeamResults!$O$3,rounds-2+MATCH(C15,TeamResults!A:A,0),0))</f>
        <v/>
      </c>
      <c r="F15" s="2" t="str">
        <f t="shared" ca="1" si="0"/>
        <v/>
      </c>
    </row>
    <row r="16" spans="1:6" x14ac:dyDescent="0.3">
      <c r="B16" s="1">
        <v>15</v>
      </c>
      <c r="C16" s="132" t="s">
        <v>217</v>
      </c>
      <c r="D16" s="134" t="s">
        <v>252</v>
      </c>
      <c r="E16" s="2" t="str">
        <f ca="1">IF(B16&gt;teams,"",OFFSET(TeamResults!$O$3,rounds-2+MATCH(C16,TeamResults!A:A,0),0))</f>
        <v/>
      </c>
      <c r="F16" s="2" t="str">
        <f t="shared" ca="1" si="0"/>
        <v/>
      </c>
    </row>
    <row r="17" spans="2:6" x14ac:dyDescent="0.3">
      <c r="B17" s="1">
        <v>16</v>
      </c>
      <c r="C17" s="132" t="s">
        <v>216</v>
      </c>
      <c r="D17" s="5"/>
      <c r="E17" s="2" t="str">
        <f ca="1">IF(B17&gt;teams,"",OFFSET(TeamResults!$O$3,rounds-2+MATCH(C17,TeamResults!A:A,0),0))</f>
        <v/>
      </c>
      <c r="F17" s="2" t="str">
        <f t="shared" ca="1" si="0"/>
        <v/>
      </c>
    </row>
    <row r="18" spans="2:6" x14ac:dyDescent="0.3">
      <c r="B18" s="1">
        <v>17</v>
      </c>
      <c r="C18" s="132" t="s">
        <v>218</v>
      </c>
      <c r="D18" s="5"/>
      <c r="E18" s="2" t="str">
        <f ca="1">IF(B18&gt;teams,"",OFFSET(TeamResults!$O$3,rounds-2+MATCH(C18,TeamResults!A:A,0),0))</f>
        <v/>
      </c>
      <c r="F18" s="2" t="str">
        <f t="shared" ca="1" si="0"/>
        <v/>
      </c>
    </row>
    <row r="19" spans="2:6" x14ac:dyDescent="0.3">
      <c r="B19" s="1">
        <v>18</v>
      </c>
      <c r="C19" s="132" t="s">
        <v>219</v>
      </c>
      <c r="D19" s="5"/>
      <c r="E19" s="2" t="str">
        <f ca="1">IF(B19&gt;teams,"",OFFSET(TeamResults!$O$3,rounds-2+MATCH(C19,TeamResults!A:A,0),0))</f>
        <v/>
      </c>
      <c r="F19" s="2" t="str">
        <f t="shared" ca="1" si="0"/>
        <v/>
      </c>
    </row>
    <row r="20" spans="2:6" x14ac:dyDescent="0.3">
      <c r="B20" s="1">
        <v>19</v>
      </c>
      <c r="C20" s="132" t="s">
        <v>220</v>
      </c>
      <c r="D20" s="5"/>
      <c r="E20" s="2" t="str">
        <f ca="1">IF(B20&gt;teams,"",OFFSET(TeamResults!$O$3,rounds-2+MATCH(C20,TeamResults!A:A,0),0))</f>
        <v/>
      </c>
      <c r="F20" s="2" t="str">
        <f t="shared" ca="1" si="0"/>
        <v/>
      </c>
    </row>
    <row r="21" spans="2:6" x14ac:dyDescent="0.3">
      <c r="B21" s="1">
        <v>20</v>
      </c>
      <c r="C21" s="132" t="s">
        <v>221</v>
      </c>
      <c r="D21" s="5"/>
      <c r="E21" s="2" t="str">
        <f ca="1">IF(B21&gt;teams,"",OFFSET(TeamResults!$O$3,rounds-2+MATCH(C21,TeamResults!A:A,0),0))</f>
        <v/>
      </c>
      <c r="F21" s="2" t="str">
        <f t="shared" ca="1" si="0"/>
        <v/>
      </c>
    </row>
    <row r="22" spans="2:6" x14ac:dyDescent="0.3">
      <c r="B22" s="1">
        <v>21</v>
      </c>
      <c r="C22" s="132" t="s">
        <v>240</v>
      </c>
      <c r="D22" s="5"/>
      <c r="E22" s="2" t="str">
        <f ca="1">IF(B22&gt;teams,"",OFFSET(TeamResults!$O$3,rounds-2+MATCH(C22,TeamResults!A:A,0),0))</f>
        <v/>
      </c>
      <c r="F22" s="2" t="str">
        <f t="shared" ref="F22:F27" ca="1" si="1">IF(B22&gt;teams,"",RANK(E22,OFFSET($E$1,1,0,teams,1)))</f>
        <v/>
      </c>
    </row>
    <row r="23" spans="2:6" x14ac:dyDescent="0.3">
      <c r="B23" s="1">
        <v>22</v>
      </c>
      <c r="C23" s="132" t="s">
        <v>241</v>
      </c>
      <c r="D23" s="5"/>
      <c r="E23" s="2" t="str">
        <f ca="1">IF(B23&gt;teams,"",OFFSET(TeamResults!$O$3,rounds-2+MATCH(C23,TeamResults!A:A,0),0))</f>
        <v/>
      </c>
      <c r="F23" s="2" t="str">
        <f t="shared" ca="1" si="1"/>
        <v/>
      </c>
    </row>
    <row r="24" spans="2:6" x14ac:dyDescent="0.3">
      <c r="B24" s="1">
        <v>23</v>
      </c>
      <c r="C24" s="132" t="s">
        <v>242</v>
      </c>
      <c r="D24" s="5"/>
      <c r="E24" s="2" t="str">
        <f ca="1">IF(B24&gt;teams,"",OFFSET(TeamResults!$O$3,rounds-2+MATCH(C24,TeamResults!A:A,0),0))</f>
        <v/>
      </c>
      <c r="F24" s="2" t="str">
        <f t="shared" ca="1" si="1"/>
        <v/>
      </c>
    </row>
    <row r="25" spans="2:6" x14ac:dyDescent="0.3">
      <c r="B25" s="1">
        <v>24</v>
      </c>
      <c r="C25" s="132" t="s">
        <v>243</v>
      </c>
      <c r="D25" s="5"/>
      <c r="E25" s="2" t="str">
        <f ca="1">IF(B25&gt;teams,"",OFFSET(TeamResults!$O$3,rounds-2+MATCH(C25,TeamResults!A:A,0),0))</f>
        <v/>
      </c>
      <c r="F25" s="2" t="str">
        <f t="shared" ca="1" si="1"/>
        <v/>
      </c>
    </row>
    <row r="26" spans="2:6" x14ac:dyDescent="0.3">
      <c r="B26" s="1">
        <v>25</v>
      </c>
      <c r="C26" s="132" t="s">
        <v>244</v>
      </c>
      <c r="D26" s="5"/>
      <c r="E26" s="2" t="str">
        <f ca="1">IF(B26&gt;teams,"",OFFSET(TeamResults!$O$3,rounds-2+MATCH(C26,TeamResults!A:A,0),0))</f>
        <v/>
      </c>
      <c r="F26" s="2" t="str">
        <f t="shared" ca="1" si="1"/>
        <v/>
      </c>
    </row>
    <row r="27" spans="2:6" x14ac:dyDescent="0.3">
      <c r="B27" s="1">
        <v>26</v>
      </c>
      <c r="C27" s="132" t="s">
        <v>245</v>
      </c>
      <c r="D27" s="5"/>
      <c r="E27" s="2" t="str">
        <f ca="1">IF(B27&gt;teams,"",OFFSET(TeamResults!$O$3,rounds-2+MATCH(C27,TeamResults!A:A,0),0))</f>
        <v/>
      </c>
      <c r="F27" s="2" t="str">
        <f t="shared" ca="1" si="1"/>
        <v/>
      </c>
    </row>
  </sheetData>
  <sheetProtection sheet="1" objects="1" scenarios="1" sort="0" autoFilter="0"/>
  <autoFilter ref="C1:F21">
    <sortState ref="C2:F21">
      <sortCondition ref="C1:C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5"/>
  <sheetViews>
    <sheetView topLeftCell="A376" zoomScaleNormal="100" workbookViewId="0">
      <selection activeCell="A217" sqref="A217"/>
    </sheetView>
  </sheetViews>
  <sheetFormatPr defaultRowHeight="15" x14ac:dyDescent="0.2"/>
  <cols>
    <col min="1" max="1" width="4.140625" style="6" customWidth="1"/>
    <col min="2" max="2" width="32.7109375" style="7" customWidth="1"/>
    <col min="3" max="14" width="7.7109375" style="6" customWidth="1"/>
    <col min="15" max="16384" width="9.140625" style="6"/>
  </cols>
  <sheetData>
    <row r="1" spans="1:15" hidden="1" x14ac:dyDescent="0.2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</row>
    <row r="2" spans="1:15" ht="15.75" thickBot="1" x14ac:dyDescent="0.2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s="9" customFormat="1" ht="15.75" thickBot="1" x14ac:dyDescent="0.25">
      <c r="A3" s="9" t="s">
        <v>8</v>
      </c>
      <c r="B3" s="10">
        <f>VLOOKUP(A3,TeamLookup,2,FALSE)</f>
        <v>0</v>
      </c>
      <c r="C3" s="11" t="str">
        <f t="shared" ref="C3:N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2" t="str">
        <f t="shared" si="0"/>
        <v>A.07</v>
      </c>
      <c r="J3" s="12" t="str">
        <f t="shared" si="0"/>
        <v>A.08</v>
      </c>
      <c r="K3" s="12" t="str">
        <f t="shared" si="0"/>
        <v>A.09</v>
      </c>
      <c r="L3" s="12" t="str">
        <f t="shared" si="0"/>
        <v>A.10</v>
      </c>
      <c r="M3" s="12" t="str">
        <f t="shared" si="0"/>
        <v>A.11</v>
      </c>
      <c r="N3" s="13" t="str">
        <f t="shared" si="0"/>
        <v>A.12</v>
      </c>
      <c r="O3" s="14" t="s">
        <v>22</v>
      </c>
    </row>
    <row r="4" spans="1:15" ht="9" customHeight="1" x14ac:dyDescent="0.2">
      <c r="C4" s="15" t="str">
        <f t="shared" ref="C4:N4" ca="1" si="1">IF(ISNA(C15),"B","W")</f>
        <v>B</v>
      </c>
      <c r="D4" s="16" t="str">
        <f t="shared" ca="1" si="1"/>
        <v>W</v>
      </c>
      <c r="E4" s="16" t="str">
        <f t="shared" ca="1" si="1"/>
        <v>B</v>
      </c>
      <c r="F4" s="16" t="str">
        <f t="shared" ca="1" si="1"/>
        <v>W</v>
      </c>
      <c r="G4" s="16" t="str">
        <f t="shared" ca="1" si="1"/>
        <v>W</v>
      </c>
      <c r="H4" s="16" t="str">
        <f t="shared" ca="1" si="1"/>
        <v>B</v>
      </c>
      <c r="I4" s="16" t="str">
        <f t="shared" ca="1" si="1"/>
        <v>W</v>
      </c>
      <c r="J4" s="16" t="str">
        <f t="shared" ca="1" si="1"/>
        <v>B</v>
      </c>
      <c r="K4" s="16" t="str">
        <f t="shared" ca="1" si="1"/>
        <v>B</v>
      </c>
      <c r="L4" s="16" t="str">
        <f t="shared" ca="1" si="1"/>
        <v>W</v>
      </c>
      <c r="M4" s="16" t="str">
        <f t="shared" ca="1" si="1"/>
        <v>W</v>
      </c>
      <c r="N4" s="17" t="str">
        <f t="shared" ca="1" si="1"/>
        <v>W</v>
      </c>
      <c r="O4" s="18"/>
    </row>
    <row r="5" spans="1:15" x14ac:dyDescent="0.2">
      <c r="B5" s="7" t="s">
        <v>23</v>
      </c>
      <c r="C5" s="19" t="str">
        <f t="shared" ref="C5:N5" ca="1" si="2">IF(ISNA(C15),C16,C15)</f>
        <v>I.01</v>
      </c>
      <c r="D5" s="20" t="str">
        <f t="shared" ca="1" si="2"/>
        <v>D.02</v>
      </c>
      <c r="E5" s="20" t="str">
        <f t="shared" ca="1" si="2"/>
        <v>B.03</v>
      </c>
      <c r="F5" s="20" t="str">
        <f t="shared" ca="1" si="2"/>
        <v>J.04</v>
      </c>
      <c r="G5" s="20" t="str">
        <f t="shared" ca="1" si="2"/>
        <v>H.05</v>
      </c>
      <c r="H5" s="20" t="str">
        <f t="shared" ca="1" si="2"/>
        <v>E.06</v>
      </c>
      <c r="I5" s="20" t="str">
        <f t="shared" ca="1" si="2"/>
        <v>D.07</v>
      </c>
      <c r="J5" s="20" t="str">
        <f t="shared" ca="1" si="2"/>
        <v>F.08</v>
      </c>
      <c r="K5" s="20" t="str">
        <f t="shared" ca="1" si="2"/>
        <v>B.09</v>
      </c>
      <c r="L5" s="20" t="str">
        <f t="shared" ca="1" si="2"/>
        <v>C.10</v>
      </c>
      <c r="M5" s="20" t="str">
        <f t="shared" ca="1" si="2"/>
        <v>J.11</v>
      </c>
      <c r="N5" s="21" t="str">
        <f t="shared" ca="1" si="2"/>
        <v>G.12</v>
      </c>
      <c r="O5" s="22"/>
    </row>
    <row r="6" spans="1:15" ht="9" customHeight="1" x14ac:dyDescent="0.2">
      <c r="C6" s="23" t="str">
        <f t="shared" ref="C6:N6" ca="1" si="3">IF(ISNA(C17),"B","W")</f>
        <v>W</v>
      </c>
      <c r="D6" s="24" t="str">
        <f t="shared" ca="1" si="3"/>
        <v>B</v>
      </c>
      <c r="E6" s="24" t="str">
        <f t="shared" ca="1" si="3"/>
        <v>W</v>
      </c>
      <c r="F6" s="24" t="str">
        <f t="shared" ca="1" si="3"/>
        <v>B</v>
      </c>
      <c r="G6" s="24" t="str">
        <f t="shared" ca="1" si="3"/>
        <v>B</v>
      </c>
      <c r="H6" s="24" t="str">
        <f t="shared" ca="1" si="3"/>
        <v>W</v>
      </c>
      <c r="I6" s="24" t="str">
        <f t="shared" ca="1" si="3"/>
        <v>B</v>
      </c>
      <c r="J6" s="24" t="str">
        <f t="shared" ca="1" si="3"/>
        <v>B</v>
      </c>
      <c r="K6" s="24" t="str">
        <f t="shared" ca="1" si="3"/>
        <v>B</v>
      </c>
      <c r="L6" s="24" t="str">
        <f t="shared" ca="1" si="3"/>
        <v>B</v>
      </c>
      <c r="M6" s="24" t="str">
        <f t="shared" ca="1" si="3"/>
        <v>W</v>
      </c>
      <c r="N6" s="25" t="str">
        <f t="shared" ca="1" si="3"/>
        <v>B</v>
      </c>
      <c r="O6" s="18"/>
    </row>
    <row r="7" spans="1:15" x14ac:dyDescent="0.2">
      <c r="B7" s="7" t="s">
        <v>24</v>
      </c>
      <c r="C7" s="19" t="str">
        <f t="shared" ref="C7:N7" ca="1" si="4">IF(ISNA(C17),C18,C17)</f>
        <v>E.01</v>
      </c>
      <c r="D7" s="20" t="str">
        <f t="shared" ca="1" si="4"/>
        <v>C.02</v>
      </c>
      <c r="E7" s="20" t="str">
        <f t="shared" ca="1" si="4"/>
        <v>D.03</v>
      </c>
      <c r="F7" s="20" t="str">
        <f t="shared" ca="1" si="4"/>
        <v>I.04</v>
      </c>
      <c r="G7" s="20" t="str">
        <f t="shared" ca="1" si="4"/>
        <v>F.05</v>
      </c>
      <c r="H7" s="20" t="str">
        <f t="shared" ca="1" si="4"/>
        <v>B.06</v>
      </c>
      <c r="I7" s="20" t="str">
        <f t="shared" ca="1" si="4"/>
        <v>J.07</v>
      </c>
      <c r="J7" s="20" t="str">
        <f t="shared" ca="1" si="4"/>
        <v>E.08</v>
      </c>
      <c r="K7" s="20" t="str">
        <f t="shared" ca="1" si="4"/>
        <v>G.09</v>
      </c>
      <c r="L7" s="20" t="str">
        <f t="shared" ca="1" si="4"/>
        <v>D.10</v>
      </c>
      <c r="M7" s="20" t="str">
        <f t="shared" ca="1" si="4"/>
        <v>C.11</v>
      </c>
      <c r="N7" s="21" t="str">
        <f t="shared" ca="1" si="4"/>
        <v>H.12</v>
      </c>
      <c r="O7" s="22"/>
    </row>
    <row r="8" spans="1:15" ht="9" customHeight="1" x14ac:dyDescent="0.2">
      <c r="C8" s="23" t="str">
        <f t="shared" ref="C8:N8" ca="1" si="5">IF(ISNA(C19),"B","W")</f>
        <v>W</v>
      </c>
      <c r="D8" s="24" t="str">
        <f t="shared" ca="1" si="5"/>
        <v>B</v>
      </c>
      <c r="E8" s="24" t="str">
        <f t="shared" ca="1" si="5"/>
        <v>B</v>
      </c>
      <c r="F8" s="24" t="str">
        <f t="shared" ca="1" si="5"/>
        <v>W</v>
      </c>
      <c r="G8" s="24" t="str">
        <f t="shared" ca="1" si="5"/>
        <v>B</v>
      </c>
      <c r="H8" s="24" t="str">
        <f t="shared" ca="1" si="5"/>
        <v>W</v>
      </c>
      <c r="I8" s="24" t="str">
        <f t="shared" ca="1" si="5"/>
        <v>B</v>
      </c>
      <c r="J8" s="24" t="str">
        <f t="shared" ca="1" si="5"/>
        <v>W</v>
      </c>
      <c r="K8" s="24" t="str">
        <f t="shared" ca="1" si="5"/>
        <v>B</v>
      </c>
      <c r="L8" s="24" t="str">
        <f t="shared" ca="1" si="5"/>
        <v>W</v>
      </c>
      <c r="M8" s="24" t="str">
        <f t="shared" ca="1" si="5"/>
        <v>B</v>
      </c>
      <c r="N8" s="25" t="str">
        <f t="shared" ca="1" si="5"/>
        <v>W</v>
      </c>
      <c r="O8" s="18"/>
    </row>
    <row r="9" spans="1:15" x14ac:dyDescent="0.2">
      <c r="B9" s="7" t="s">
        <v>25</v>
      </c>
      <c r="C9" s="19" t="str">
        <f t="shared" ref="C9:N9" ca="1" si="6">IF(ISNA(C19),C20,C19)</f>
        <v>F.01</v>
      </c>
      <c r="D9" s="20" t="str">
        <f t="shared" ca="1" si="6"/>
        <v>F.02</v>
      </c>
      <c r="E9" s="20" t="str">
        <f t="shared" ca="1" si="6"/>
        <v>I.03</v>
      </c>
      <c r="F9" s="20" t="str">
        <f t="shared" ca="1" si="6"/>
        <v>H.04</v>
      </c>
      <c r="G9" s="20" t="str">
        <f t="shared" ca="1" si="6"/>
        <v>C.05</v>
      </c>
      <c r="H9" s="20" t="str">
        <f t="shared" ca="1" si="6"/>
        <v>G.06</v>
      </c>
      <c r="I9" s="20" t="str">
        <f t="shared" ca="1" si="6"/>
        <v>E.07</v>
      </c>
      <c r="J9" s="20" t="str">
        <f t="shared" ca="1" si="6"/>
        <v>J.08</v>
      </c>
      <c r="K9" s="20" t="str">
        <f t="shared" ca="1" si="6"/>
        <v>H.09</v>
      </c>
      <c r="L9" s="20" t="str">
        <f t="shared" ca="1" si="6"/>
        <v>F.10</v>
      </c>
      <c r="M9" s="20" t="str">
        <f t="shared" ca="1" si="6"/>
        <v>D.11</v>
      </c>
      <c r="N9" s="21" t="str">
        <f t="shared" ca="1" si="6"/>
        <v>E.12</v>
      </c>
      <c r="O9" s="22"/>
    </row>
    <row r="10" spans="1:15" ht="9" customHeight="1" x14ac:dyDescent="0.2">
      <c r="C10" s="23" t="str">
        <f t="shared" ref="C10:N10" ca="1" si="7">IF(ISNA(C21),"B","W")</f>
        <v>B</v>
      </c>
      <c r="D10" s="24" t="str">
        <f t="shared" ca="1" si="7"/>
        <v>W</v>
      </c>
      <c r="E10" s="24" t="str">
        <f t="shared" ca="1" si="7"/>
        <v>W</v>
      </c>
      <c r="F10" s="24" t="str">
        <f t="shared" ca="1" si="7"/>
        <v>W</v>
      </c>
      <c r="G10" s="24" t="str">
        <f t="shared" ca="1" si="7"/>
        <v>W</v>
      </c>
      <c r="H10" s="24" t="str">
        <f t="shared" ca="1" si="7"/>
        <v>W</v>
      </c>
      <c r="I10" s="24" t="str">
        <f t="shared" ca="1" si="7"/>
        <v>W</v>
      </c>
      <c r="J10" s="24" t="str">
        <f t="shared" ca="1" si="7"/>
        <v>B</v>
      </c>
      <c r="K10" s="24" t="str">
        <f t="shared" ca="1" si="7"/>
        <v>W</v>
      </c>
      <c r="L10" s="24" t="str">
        <f t="shared" ca="1" si="7"/>
        <v>B</v>
      </c>
      <c r="M10" s="24" t="str">
        <f t="shared" ca="1" si="7"/>
        <v>W</v>
      </c>
      <c r="N10" s="25" t="str">
        <f t="shared" ca="1" si="7"/>
        <v>B</v>
      </c>
      <c r="O10" s="18"/>
    </row>
    <row r="11" spans="1:15" x14ac:dyDescent="0.2">
      <c r="B11" s="7" t="s">
        <v>246</v>
      </c>
      <c r="C11" s="19" t="str">
        <f t="shared" ref="C11:N11" ca="1" si="8">IF(ISNA(C21),C22,C21)</f>
        <v>G.01</v>
      </c>
      <c r="D11" s="20" t="str">
        <f t="shared" ca="1" si="8"/>
        <v>G.02</v>
      </c>
      <c r="E11" s="20" t="str">
        <f t="shared" ca="1" si="8"/>
        <v>J.03</v>
      </c>
      <c r="F11" s="20" t="str">
        <f t="shared" ca="1" si="8"/>
        <v>B.04</v>
      </c>
      <c r="G11" s="20" t="str">
        <f t="shared" ca="1" si="8"/>
        <v>E.05</v>
      </c>
      <c r="H11" s="20" t="str">
        <f t="shared" ca="1" si="8"/>
        <v>D.06</v>
      </c>
      <c r="I11" s="20" t="str">
        <f t="shared" ca="1" si="8"/>
        <v>G.07</v>
      </c>
      <c r="J11" s="20" t="str">
        <f t="shared" ca="1" si="8"/>
        <v>I.08</v>
      </c>
      <c r="K11" s="20" t="str">
        <f t="shared" ca="1" si="8"/>
        <v>C.09</v>
      </c>
      <c r="L11" s="20" t="str">
        <f t="shared" ca="1" si="8"/>
        <v>I.10</v>
      </c>
      <c r="M11" s="20" t="str">
        <f t="shared" ca="1" si="8"/>
        <v>F.11</v>
      </c>
      <c r="N11" s="21" t="str">
        <f t="shared" ca="1" si="8"/>
        <v>B.12</v>
      </c>
      <c r="O11" s="22"/>
    </row>
    <row r="12" spans="1:15" ht="9" customHeight="1" x14ac:dyDescent="0.2">
      <c r="C12" s="23" t="str">
        <f t="shared" ref="C12:N12" ca="1" si="9">IF(ISNA(C23),"B","W")</f>
        <v>W</v>
      </c>
      <c r="D12" s="24" t="str">
        <f t="shared" ca="1" si="9"/>
        <v>B</v>
      </c>
      <c r="E12" s="24" t="str">
        <f t="shared" ca="1" si="9"/>
        <v>W</v>
      </c>
      <c r="F12" s="24" t="str">
        <f t="shared" ca="1" si="9"/>
        <v>B</v>
      </c>
      <c r="G12" s="24" t="str">
        <f t="shared" ca="1" si="9"/>
        <v>B</v>
      </c>
      <c r="H12" s="24" t="str">
        <f t="shared" ca="1" si="9"/>
        <v>B</v>
      </c>
      <c r="I12" s="24" t="str">
        <f t="shared" ca="1" si="9"/>
        <v>B</v>
      </c>
      <c r="J12" s="24" t="str">
        <f t="shared" ca="1" si="9"/>
        <v>W</v>
      </c>
      <c r="K12" s="24" t="str">
        <f t="shared" ca="1" si="9"/>
        <v>W</v>
      </c>
      <c r="L12" s="24" t="str">
        <f t="shared" ca="1" si="9"/>
        <v>W</v>
      </c>
      <c r="M12" s="24" t="str">
        <f t="shared" ca="1" si="9"/>
        <v>B</v>
      </c>
      <c r="N12" s="25" t="str">
        <f t="shared" ca="1" si="9"/>
        <v>B</v>
      </c>
      <c r="O12" s="18"/>
    </row>
    <row r="13" spans="1:15" ht="15.75" thickBot="1" x14ac:dyDescent="0.25">
      <c r="B13" s="7" t="s">
        <v>247</v>
      </c>
      <c r="C13" s="19" t="str">
        <f t="shared" ref="C13:N13" ca="1" si="10">IF(ISNA(C23),C24,C23)</f>
        <v>C.01</v>
      </c>
      <c r="D13" s="20" t="str">
        <f t="shared" ca="1" si="10"/>
        <v>H.02</v>
      </c>
      <c r="E13" s="20" t="str">
        <f t="shared" ca="1" si="10"/>
        <v>H.03</v>
      </c>
      <c r="F13" s="20" t="str">
        <f t="shared" ca="1" si="10"/>
        <v>G.04</v>
      </c>
      <c r="G13" s="20" t="str">
        <f t="shared" ca="1" si="10"/>
        <v>J.05</v>
      </c>
      <c r="H13" s="20" t="str">
        <f t="shared" ca="1" si="10"/>
        <v>J.06</v>
      </c>
      <c r="I13" s="20" t="str">
        <f t="shared" ca="1" si="10"/>
        <v>F.07</v>
      </c>
      <c r="J13" s="20" t="str">
        <f t="shared" ca="1" si="10"/>
        <v>H.08</v>
      </c>
      <c r="K13" s="20" t="str">
        <f t="shared" ca="1" si="10"/>
        <v>E.09</v>
      </c>
      <c r="L13" s="20" t="str">
        <f t="shared" ca="1" si="10"/>
        <v>B.10</v>
      </c>
      <c r="M13" s="20" t="str">
        <f t="shared" ca="1" si="10"/>
        <v>I.11</v>
      </c>
      <c r="N13" s="21" t="str">
        <f t="shared" ca="1" si="10"/>
        <v>I.12</v>
      </c>
      <c r="O13" s="26"/>
    </row>
    <row r="14" spans="1:15" ht="18.75" customHeight="1" thickBot="1" x14ac:dyDescent="0.25">
      <c r="B14" s="7" t="s">
        <v>22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30"/>
    </row>
    <row r="15" spans="1:15" ht="18.75" hidden="1" customHeight="1" x14ac:dyDescent="0.2">
      <c r="B15" s="7">
        <v>1</v>
      </c>
      <c r="C15" s="31" t="e">
        <f ca="1">VLOOKUP(C3,OFFSET(Pairings!$D$2,($B15-1)*gamesPerRound,0,gamesPerRound,2),2,FALSE)</f>
        <v>#N/A</v>
      </c>
      <c r="D15" s="31" t="str">
        <f ca="1">VLOOKUP(D3,OFFSET(Pairings!$D$2,($B15-1)*gamesPerRound,0,gamesPerRound,2),2,FALSE)</f>
        <v>D.02</v>
      </c>
      <c r="E15" s="31" t="e">
        <f ca="1">VLOOKUP(E3,OFFSET(Pairings!$D$2,($B15-1)*gamesPerRound,0,gamesPerRound,2),2,FALSE)</f>
        <v>#N/A</v>
      </c>
      <c r="F15" s="31" t="str">
        <f ca="1">VLOOKUP(F3,OFFSET(Pairings!$D$2,($B15-1)*gamesPerRound,0,gamesPerRound,2),2,FALSE)</f>
        <v>J.04</v>
      </c>
      <c r="G15" s="31" t="str">
        <f ca="1">VLOOKUP(G3,OFFSET(Pairings!$D$2,($B15-1)*gamesPerRound,0,gamesPerRound,2),2,FALSE)</f>
        <v>H.05</v>
      </c>
      <c r="H15" s="31" t="e">
        <f ca="1">VLOOKUP(H3,OFFSET(Pairings!$D$2,($B15-1)*gamesPerRound,0,gamesPerRound,2),2,FALSE)</f>
        <v>#N/A</v>
      </c>
      <c r="I15" s="31" t="str">
        <f ca="1">VLOOKUP(I3,OFFSET(Pairings!$D$2,($B15-1)*gamesPerRound,0,gamesPerRound,2),2,FALSE)</f>
        <v>D.07</v>
      </c>
      <c r="J15" s="31" t="e">
        <f ca="1">VLOOKUP(J3,OFFSET(Pairings!$D$2,($B15-1)*gamesPerRound,0,gamesPerRound,2),2,FALSE)</f>
        <v>#N/A</v>
      </c>
      <c r="K15" s="31" t="e">
        <f ca="1">VLOOKUP(K3,OFFSET(Pairings!$D$2,($B15-1)*gamesPerRound,0,gamesPerRound,2),2,FALSE)</f>
        <v>#N/A</v>
      </c>
      <c r="L15" s="31" t="str">
        <f ca="1">VLOOKUP(L3,OFFSET(Pairings!$D$2,($B15-1)*gamesPerRound,0,gamesPerRound,2),2,FALSE)</f>
        <v>C.10</v>
      </c>
      <c r="M15" s="31" t="str">
        <f ca="1">VLOOKUP(M3,OFFSET(Pairings!$D$2,($B15-1)*gamesPerRound,0,gamesPerRound,2),2,FALSE)</f>
        <v>J.11</v>
      </c>
      <c r="N15" s="31" t="str">
        <f ca="1">VLOOKUP(N3,OFFSET(Pairings!$D$2,($B15-1)*gamesPerRound,0,gamesPerRound,2),2,FALSE)</f>
        <v>G.12</v>
      </c>
    </row>
    <row r="16" spans="1:15" ht="18.75" hidden="1" customHeight="1" x14ac:dyDescent="0.2">
      <c r="B16" s="7">
        <v>1</v>
      </c>
      <c r="C16" s="31" t="str">
        <f ca="1">VLOOKUP(C3,OFFSET(Pairings!$E$2,($B16-1)*gamesPerRound,0,gamesPerRound,4),4,FALSE)</f>
        <v>I.01</v>
      </c>
      <c r="D16" s="31" t="e">
        <f ca="1">VLOOKUP(D3,OFFSET(Pairings!$E$2,($B16-1)*gamesPerRound,0,gamesPerRound,4),4,FALSE)</f>
        <v>#N/A</v>
      </c>
      <c r="E16" s="31" t="str">
        <f ca="1">VLOOKUP(E3,OFFSET(Pairings!$E$2,($B16-1)*gamesPerRound,0,gamesPerRound,4),4,FALSE)</f>
        <v>B.03</v>
      </c>
      <c r="F16" s="31" t="e">
        <f ca="1">VLOOKUP(F3,OFFSET(Pairings!$E$2,($B16-1)*gamesPerRound,0,gamesPerRound,4),4,FALSE)</f>
        <v>#N/A</v>
      </c>
      <c r="G16" s="31" t="e">
        <f ca="1">VLOOKUP(G3,OFFSET(Pairings!$E$2,($B16-1)*gamesPerRound,0,gamesPerRound,4),4,FALSE)</f>
        <v>#N/A</v>
      </c>
      <c r="H16" s="31" t="str">
        <f ca="1">VLOOKUP(H3,OFFSET(Pairings!$E$2,($B16-1)*gamesPerRound,0,gamesPerRound,4),4,FALSE)</f>
        <v>E.06</v>
      </c>
      <c r="I16" s="31" t="e">
        <f ca="1">VLOOKUP(I3,OFFSET(Pairings!$E$2,($B16-1)*gamesPerRound,0,gamesPerRound,4),4,FALSE)</f>
        <v>#N/A</v>
      </c>
      <c r="J16" s="31" t="str">
        <f ca="1">VLOOKUP(J3,OFFSET(Pairings!$E$2,($B16-1)*gamesPerRound,0,gamesPerRound,4),4,FALSE)</f>
        <v>F.08</v>
      </c>
      <c r="K16" s="31" t="str">
        <f ca="1">VLOOKUP(K3,OFFSET(Pairings!$E$2,($B16-1)*gamesPerRound,0,gamesPerRound,4),4,FALSE)</f>
        <v>B.09</v>
      </c>
      <c r="L16" s="31" t="e">
        <f ca="1">VLOOKUP(L3,OFFSET(Pairings!$E$2,($B16-1)*gamesPerRound,0,gamesPerRound,4),4,FALSE)</f>
        <v>#N/A</v>
      </c>
      <c r="M16" s="31" t="e">
        <f ca="1">VLOOKUP(M3,OFFSET(Pairings!$E$2,($B16-1)*gamesPerRound,0,gamesPerRound,4),4,FALSE)</f>
        <v>#N/A</v>
      </c>
      <c r="N16" s="31" t="e">
        <f ca="1">VLOOKUP(N3,OFFSET(Pairings!$E$2,($B16-1)*gamesPerRound,0,gamesPerRound,4),4,FALSE)</f>
        <v>#N/A</v>
      </c>
    </row>
    <row r="17" spans="1:15" ht="18.75" hidden="1" customHeight="1" x14ac:dyDescent="0.2">
      <c r="B17" s="7">
        <v>2</v>
      </c>
      <c r="C17" s="31" t="str">
        <f ca="1">VLOOKUP(C3,OFFSET(Pairings!$D$2,($B17-1)*gamesPerRound,0,gamesPerRound,2),2,FALSE)</f>
        <v>E.01</v>
      </c>
      <c r="D17" s="31" t="e">
        <f ca="1">VLOOKUP(D3,OFFSET(Pairings!$D$2,($B17-1)*gamesPerRound,0,gamesPerRound,2),2,FALSE)</f>
        <v>#N/A</v>
      </c>
      <c r="E17" s="31" t="str">
        <f ca="1">VLOOKUP(E3,OFFSET(Pairings!$D$2,($B17-1)*gamesPerRound,0,gamesPerRound,2),2,FALSE)</f>
        <v>D.03</v>
      </c>
      <c r="F17" s="31" t="e">
        <f ca="1">VLOOKUP(F3,OFFSET(Pairings!$D$2,($B17-1)*gamesPerRound,0,gamesPerRound,2),2,FALSE)</f>
        <v>#N/A</v>
      </c>
      <c r="G17" s="31" t="e">
        <f ca="1">VLOOKUP(G3,OFFSET(Pairings!$D$2,($B17-1)*gamesPerRound,0,gamesPerRound,2),2,FALSE)</f>
        <v>#N/A</v>
      </c>
      <c r="H17" s="31" t="str">
        <f ca="1">VLOOKUP(H3,OFFSET(Pairings!$D$2,($B17-1)*gamesPerRound,0,gamesPerRound,2),2,FALSE)</f>
        <v>B.06</v>
      </c>
      <c r="I17" s="31" t="e">
        <f ca="1">VLOOKUP(I3,OFFSET(Pairings!$D$2,($B17-1)*gamesPerRound,0,gamesPerRound,2),2,FALSE)</f>
        <v>#N/A</v>
      </c>
      <c r="J17" s="31" t="e">
        <f ca="1">VLOOKUP(J3,OFFSET(Pairings!$D$2,($B17-1)*gamesPerRound,0,gamesPerRound,2),2,FALSE)</f>
        <v>#N/A</v>
      </c>
      <c r="K17" s="31" t="e">
        <f ca="1">VLOOKUP(K3,OFFSET(Pairings!$D$2,($B17-1)*gamesPerRound,0,gamesPerRound,2),2,FALSE)</f>
        <v>#N/A</v>
      </c>
      <c r="L17" s="31" t="e">
        <f ca="1">VLOOKUP(L3,OFFSET(Pairings!$D$2,($B17-1)*gamesPerRound,0,gamesPerRound,2),2,FALSE)</f>
        <v>#N/A</v>
      </c>
      <c r="M17" s="31" t="str">
        <f ca="1">VLOOKUP(M3,OFFSET(Pairings!$D$2,($B17-1)*gamesPerRound,0,gamesPerRound,2),2,FALSE)</f>
        <v>C.11</v>
      </c>
      <c r="N17" s="31" t="e">
        <f ca="1">VLOOKUP(N3,OFFSET(Pairings!$D$2,($B17-1)*gamesPerRound,0,gamesPerRound,2),2,FALSE)</f>
        <v>#N/A</v>
      </c>
    </row>
    <row r="18" spans="1:15" ht="18.75" hidden="1" customHeight="1" x14ac:dyDescent="0.2">
      <c r="B18" s="7">
        <v>2</v>
      </c>
      <c r="C18" s="31" t="e">
        <f ca="1">VLOOKUP(C3,OFFSET(Pairings!$E$2,($B18-1)*gamesPerRound,0,gamesPerRound,4),4,FALSE)</f>
        <v>#N/A</v>
      </c>
      <c r="D18" s="31" t="str">
        <f ca="1">VLOOKUP(D3,OFFSET(Pairings!$E$2,($B18-1)*gamesPerRound,0,gamesPerRound,4),4,FALSE)</f>
        <v>C.02</v>
      </c>
      <c r="E18" s="31" t="e">
        <f ca="1">VLOOKUP(E3,OFFSET(Pairings!$E$2,($B18-1)*gamesPerRound,0,gamesPerRound,4),4,FALSE)</f>
        <v>#N/A</v>
      </c>
      <c r="F18" s="31" t="str">
        <f ca="1">VLOOKUP(F3,OFFSET(Pairings!$E$2,($B18-1)*gamesPerRound,0,gamesPerRound,4),4,FALSE)</f>
        <v>I.04</v>
      </c>
      <c r="G18" s="31" t="str">
        <f ca="1">VLOOKUP(G3,OFFSET(Pairings!$E$2,($B18-1)*gamesPerRound,0,gamesPerRound,4),4,FALSE)</f>
        <v>F.05</v>
      </c>
      <c r="H18" s="31" t="e">
        <f ca="1">VLOOKUP(H3,OFFSET(Pairings!$E$2,($B18-1)*gamesPerRound,0,gamesPerRound,4),4,FALSE)</f>
        <v>#N/A</v>
      </c>
      <c r="I18" s="31" t="str">
        <f ca="1">VLOOKUP(I3,OFFSET(Pairings!$E$2,($B18-1)*gamesPerRound,0,gamesPerRound,4),4,FALSE)</f>
        <v>J.07</v>
      </c>
      <c r="J18" s="31" t="str">
        <f ca="1">VLOOKUP(J3,OFFSET(Pairings!$E$2,($B18-1)*gamesPerRound,0,gamesPerRound,4),4,FALSE)</f>
        <v>E.08</v>
      </c>
      <c r="K18" s="31" t="str">
        <f ca="1">VLOOKUP(K3,OFFSET(Pairings!$E$2,($B18-1)*gamesPerRound,0,gamesPerRound,4),4,FALSE)</f>
        <v>G.09</v>
      </c>
      <c r="L18" s="31" t="str">
        <f ca="1">VLOOKUP(L3,OFFSET(Pairings!$E$2,($B18-1)*gamesPerRound,0,gamesPerRound,4),4,FALSE)</f>
        <v>D.10</v>
      </c>
      <c r="M18" s="31" t="e">
        <f ca="1">VLOOKUP(M3,OFFSET(Pairings!$E$2,($B18-1)*gamesPerRound,0,gamesPerRound,4),4,FALSE)</f>
        <v>#N/A</v>
      </c>
      <c r="N18" s="31" t="str">
        <f ca="1">VLOOKUP(N3,OFFSET(Pairings!$E$2,($B18-1)*gamesPerRound,0,gamesPerRound,4),4,FALSE)</f>
        <v>H.12</v>
      </c>
    </row>
    <row r="19" spans="1:15" ht="18.75" hidden="1" customHeight="1" x14ac:dyDescent="0.2">
      <c r="B19" s="7">
        <v>3</v>
      </c>
      <c r="C19" s="31" t="str">
        <f ca="1">VLOOKUP(C3,OFFSET(Pairings!$D$2,($B19-1)*gamesPerRound,0,gamesPerRound,2),2,FALSE)</f>
        <v>F.01</v>
      </c>
      <c r="D19" s="31" t="e">
        <f ca="1">VLOOKUP(D3,OFFSET(Pairings!$D$2,($B19-1)*gamesPerRound,0,gamesPerRound,2),2,FALSE)</f>
        <v>#N/A</v>
      </c>
      <c r="E19" s="31" t="e">
        <f ca="1">VLOOKUP(E3,OFFSET(Pairings!$D$2,($B19-1)*gamesPerRound,0,gamesPerRound,2),2,FALSE)</f>
        <v>#N/A</v>
      </c>
      <c r="F19" s="31" t="str">
        <f ca="1">VLOOKUP(F3,OFFSET(Pairings!$D$2,($B19-1)*gamesPerRound,0,gamesPerRound,2),2,FALSE)</f>
        <v>H.04</v>
      </c>
      <c r="G19" s="31" t="e">
        <f ca="1">VLOOKUP(G3,OFFSET(Pairings!$D$2,($B19-1)*gamesPerRound,0,gamesPerRound,2),2,FALSE)</f>
        <v>#N/A</v>
      </c>
      <c r="H19" s="31" t="str">
        <f ca="1">VLOOKUP(H3,OFFSET(Pairings!$D$2,($B19-1)*gamesPerRound,0,gamesPerRound,2),2,FALSE)</f>
        <v>G.06</v>
      </c>
      <c r="I19" s="31" t="e">
        <f ca="1">VLOOKUP(I3,OFFSET(Pairings!$D$2,($B19-1)*gamesPerRound,0,gamesPerRound,2),2,FALSE)</f>
        <v>#N/A</v>
      </c>
      <c r="J19" s="31" t="str">
        <f ca="1">VLOOKUP(J3,OFFSET(Pairings!$D$2,($B19-1)*gamesPerRound,0,gamesPerRound,2),2,FALSE)</f>
        <v>J.08</v>
      </c>
      <c r="K19" s="31" t="e">
        <f ca="1">VLOOKUP(K3,OFFSET(Pairings!$D$2,($B19-1)*gamesPerRound,0,gamesPerRound,2),2,FALSE)</f>
        <v>#N/A</v>
      </c>
      <c r="L19" s="31" t="str">
        <f ca="1">VLOOKUP(L3,OFFSET(Pairings!$D$2,($B19-1)*gamesPerRound,0,gamesPerRound,2),2,FALSE)</f>
        <v>F.10</v>
      </c>
      <c r="M19" s="31" t="e">
        <f ca="1">VLOOKUP(M3,OFFSET(Pairings!$D$2,($B19-1)*gamesPerRound,0,gamesPerRound,2),2,FALSE)</f>
        <v>#N/A</v>
      </c>
      <c r="N19" s="31" t="str">
        <f ca="1">VLOOKUP(N3,OFFSET(Pairings!$D$2,($B19-1)*gamesPerRound,0,gamesPerRound,2),2,FALSE)</f>
        <v>E.12</v>
      </c>
    </row>
    <row r="20" spans="1:15" ht="18.75" hidden="1" customHeight="1" x14ac:dyDescent="0.2">
      <c r="B20" s="7">
        <v>3</v>
      </c>
      <c r="C20" s="31" t="e">
        <f ca="1">VLOOKUP(C3,OFFSET(Pairings!$E$2,($B20-1)*gamesPerRound,0,gamesPerRound,4),4,FALSE)</f>
        <v>#N/A</v>
      </c>
      <c r="D20" s="31" t="str">
        <f ca="1">VLOOKUP(D3,OFFSET(Pairings!$E$2,($B20-1)*gamesPerRound,0,gamesPerRound,4),4,FALSE)</f>
        <v>F.02</v>
      </c>
      <c r="E20" s="31" t="str">
        <f ca="1">VLOOKUP(E3,OFFSET(Pairings!$E$2,($B20-1)*gamesPerRound,0,gamesPerRound,4),4,FALSE)</f>
        <v>I.03</v>
      </c>
      <c r="F20" s="31" t="e">
        <f ca="1">VLOOKUP(F3,OFFSET(Pairings!$E$2,($B20-1)*gamesPerRound,0,gamesPerRound,4),4,FALSE)</f>
        <v>#N/A</v>
      </c>
      <c r="G20" s="31" t="str">
        <f ca="1">VLOOKUP(G3,OFFSET(Pairings!$E$2,($B20-1)*gamesPerRound,0,gamesPerRound,4),4,FALSE)</f>
        <v>C.05</v>
      </c>
      <c r="H20" s="31" t="e">
        <f ca="1">VLOOKUP(H3,OFFSET(Pairings!$E$2,($B20-1)*gamesPerRound,0,gamesPerRound,4),4,FALSE)</f>
        <v>#N/A</v>
      </c>
      <c r="I20" s="31" t="str">
        <f ca="1">VLOOKUP(I3,OFFSET(Pairings!$E$2,($B20-1)*gamesPerRound,0,gamesPerRound,4),4,FALSE)</f>
        <v>E.07</v>
      </c>
      <c r="J20" s="31" t="e">
        <f ca="1">VLOOKUP(J3,OFFSET(Pairings!$E$2,($B20-1)*gamesPerRound,0,gamesPerRound,4),4,FALSE)</f>
        <v>#N/A</v>
      </c>
      <c r="K20" s="31" t="str">
        <f ca="1">VLOOKUP(K3,OFFSET(Pairings!$E$2,($B20-1)*gamesPerRound,0,gamesPerRound,4),4,FALSE)</f>
        <v>H.09</v>
      </c>
      <c r="L20" s="31" t="e">
        <f ca="1">VLOOKUP(L3,OFFSET(Pairings!$E$2,($B20-1)*gamesPerRound,0,gamesPerRound,4),4,FALSE)</f>
        <v>#N/A</v>
      </c>
      <c r="M20" s="31" t="str">
        <f ca="1">VLOOKUP(M3,OFFSET(Pairings!$E$2,($B20-1)*gamesPerRound,0,gamesPerRound,4),4,FALSE)</f>
        <v>D.11</v>
      </c>
      <c r="N20" s="31" t="e">
        <f ca="1">VLOOKUP(N3,OFFSET(Pairings!$E$2,($B20-1)*gamesPerRound,0,gamesPerRound,4),4,FALSE)</f>
        <v>#N/A</v>
      </c>
    </row>
    <row r="21" spans="1:15" ht="18.75" hidden="1" customHeight="1" x14ac:dyDescent="0.2">
      <c r="B21" s="7">
        <v>4</v>
      </c>
      <c r="C21" s="31" t="e">
        <f ca="1">VLOOKUP(C3,OFFSET(Pairings!$D$2,($B21-1)*gamesPerRound,0,gamesPerRound,2),2,FALSE)</f>
        <v>#N/A</v>
      </c>
      <c r="D21" s="31" t="str">
        <f ca="1">VLOOKUP(D3,OFFSET(Pairings!$D$2,($B21-1)*gamesPerRound,0,gamesPerRound,2),2,FALSE)</f>
        <v>G.02</v>
      </c>
      <c r="E21" s="31" t="str">
        <f ca="1">VLOOKUP(E3,OFFSET(Pairings!$D$2,($B21-1)*gamesPerRound,0,gamesPerRound,2),2,FALSE)</f>
        <v>J.03</v>
      </c>
      <c r="F21" s="31" t="str">
        <f ca="1">VLOOKUP(F3,OFFSET(Pairings!$D$2,($B21-1)*gamesPerRound,0,gamesPerRound,2),2,FALSE)</f>
        <v>B.04</v>
      </c>
      <c r="G21" s="31" t="str">
        <f ca="1">VLOOKUP(G3,OFFSET(Pairings!$D$2,($B21-1)*gamesPerRound,0,gamesPerRound,2),2,FALSE)</f>
        <v>E.05</v>
      </c>
      <c r="H21" s="31" t="str">
        <f ca="1">VLOOKUP(H3,OFFSET(Pairings!$D$2,($B21-1)*gamesPerRound,0,gamesPerRound,2),2,FALSE)</f>
        <v>D.06</v>
      </c>
      <c r="I21" s="31" t="str">
        <f ca="1">VLOOKUP(I3,OFFSET(Pairings!$D$2,($B21-1)*gamesPerRound,0,gamesPerRound,2),2,FALSE)</f>
        <v>G.07</v>
      </c>
      <c r="J21" s="31" t="e">
        <f ca="1">VLOOKUP(J3,OFFSET(Pairings!$D$2,($B21-1)*gamesPerRound,0,gamesPerRound,2),2,FALSE)</f>
        <v>#N/A</v>
      </c>
      <c r="K21" s="31" t="str">
        <f ca="1">VLOOKUP(K3,OFFSET(Pairings!$D$2,($B21-1)*gamesPerRound,0,gamesPerRound,2),2,FALSE)</f>
        <v>C.09</v>
      </c>
      <c r="L21" s="31" t="e">
        <f ca="1">VLOOKUP(L3,OFFSET(Pairings!$D$2,($B21-1)*gamesPerRound,0,gamesPerRound,2),2,FALSE)</f>
        <v>#N/A</v>
      </c>
      <c r="M21" s="31" t="str">
        <f ca="1">VLOOKUP(M3,OFFSET(Pairings!$D$2,($B21-1)*gamesPerRound,0,gamesPerRound,2),2,FALSE)</f>
        <v>F.11</v>
      </c>
      <c r="N21" s="31" t="e">
        <f ca="1">VLOOKUP(N3,OFFSET(Pairings!$D$2,($B21-1)*gamesPerRound,0,gamesPerRound,2),2,FALSE)</f>
        <v>#N/A</v>
      </c>
    </row>
    <row r="22" spans="1:15" ht="18.75" hidden="1" customHeight="1" x14ac:dyDescent="0.2">
      <c r="B22" s="7">
        <v>4</v>
      </c>
      <c r="C22" s="31" t="str">
        <f ca="1">VLOOKUP(C3,OFFSET(Pairings!$E$2,($B22-1)*gamesPerRound,0,gamesPerRound,4),4,FALSE)</f>
        <v>G.01</v>
      </c>
      <c r="D22" s="31" t="e">
        <f ca="1">VLOOKUP(D3,OFFSET(Pairings!$E$2,($B22-1)*gamesPerRound,0,gamesPerRound,4),4,FALSE)</f>
        <v>#N/A</v>
      </c>
      <c r="E22" s="31" t="e">
        <f ca="1">VLOOKUP(E3,OFFSET(Pairings!$E$2,($B22-1)*gamesPerRound,0,gamesPerRound,4),4,FALSE)</f>
        <v>#N/A</v>
      </c>
      <c r="F22" s="31" t="e">
        <f ca="1">VLOOKUP(F3,OFFSET(Pairings!$E$2,($B22-1)*gamesPerRound,0,gamesPerRound,4),4,FALSE)</f>
        <v>#N/A</v>
      </c>
      <c r="G22" s="31" t="e">
        <f ca="1">VLOOKUP(G3,OFFSET(Pairings!$E$2,($B22-1)*gamesPerRound,0,gamesPerRound,4),4,FALSE)</f>
        <v>#N/A</v>
      </c>
      <c r="H22" s="31" t="e">
        <f ca="1">VLOOKUP(H3,OFFSET(Pairings!$E$2,($B22-1)*gamesPerRound,0,gamesPerRound,4),4,FALSE)</f>
        <v>#N/A</v>
      </c>
      <c r="I22" s="31" t="e">
        <f ca="1">VLOOKUP(I3,OFFSET(Pairings!$E$2,($B22-1)*gamesPerRound,0,gamesPerRound,4),4,FALSE)</f>
        <v>#N/A</v>
      </c>
      <c r="J22" s="31" t="str">
        <f ca="1">VLOOKUP(J3,OFFSET(Pairings!$E$2,($B22-1)*gamesPerRound,0,gamesPerRound,4),4,FALSE)</f>
        <v>I.08</v>
      </c>
      <c r="K22" s="31" t="e">
        <f ca="1">VLOOKUP(K3,OFFSET(Pairings!$E$2,($B22-1)*gamesPerRound,0,gamesPerRound,4),4,FALSE)</f>
        <v>#N/A</v>
      </c>
      <c r="L22" s="31" t="str">
        <f ca="1">VLOOKUP(L3,OFFSET(Pairings!$E$2,($B22-1)*gamesPerRound,0,gamesPerRound,4),4,FALSE)</f>
        <v>I.10</v>
      </c>
      <c r="M22" s="31" t="e">
        <f ca="1">VLOOKUP(M3,OFFSET(Pairings!$E$2,($B22-1)*gamesPerRound,0,gamesPerRound,4),4,FALSE)</f>
        <v>#N/A</v>
      </c>
      <c r="N22" s="31" t="str">
        <f ca="1">VLOOKUP(N3,OFFSET(Pairings!$E$2,($B22-1)*gamesPerRound,0,gamesPerRound,4),4,FALSE)</f>
        <v>B.12</v>
      </c>
    </row>
    <row r="23" spans="1:15" ht="18.75" hidden="1" customHeight="1" x14ac:dyDescent="0.2">
      <c r="B23" s="7">
        <v>5</v>
      </c>
      <c r="C23" s="31" t="str">
        <f ca="1">VLOOKUP(C3,OFFSET(Pairings!$D$2,($B23-1)*gamesPerRound,0,gamesPerRound,2),2,FALSE)</f>
        <v>C.01</v>
      </c>
      <c r="D23" s="31" t="e">
        <f ca="1">VLOOKUP(D3,OFFSET(Pairings!$D$2,($B23-1)*gamesPerRound,0,gamesPerRound,2),2,FALSE)</f>
        <v>#N/A</v>
      </c>
      <c r="E23" s="31" t="str">
        <f ca="1">VLOOKUP(E3,OFFSET(Pairings!$D$2,($B23-1)*gamesPerRound,0,gamesPerRound,2),2,FALSE)</f>
        <v>H.03</v>
      </c>
      <c r="F23" s="31" t="e">
        <f ca="1">VLOOKUP(F3,OFFSET(Pairings!$D$2,($B23-1)*gamesPerRound,0,gamesPerRound,2),2,FALSE)</f>
        <v>#N/A</v>
      </c>
      <c r="G23" s="31" t="e">
        <f ca="1">VLOOKUP(G3,OFFSET(Pairings!$D$2,($B23-1)*gamesPerRound,0,gamesPerRound,2),2,FALSE)</f>
        <v>#N/A</v>
      </c>
      <c r="H23" s="31" t="e">
        <f ca="1">VLOOKUP(H3,OFFSET(Pairings!$D$2,($B23-1)*gamesPerRound,0,gamesPerRound,2),2,FALSE)</f>
        <v>#N/A</v>
      </c>
      <c r="I23" s="31" t="e">
        <f ca="1">VLOOKUP(I3,OFFSET(Pairings!$D$2,($B23-1)*gamesPerRound,0,gamesPerRound,2),2,FALSE)</f>
        <v>#N/A</v>
      </c>
      <c r="J23" s="31" t="str">
        <f ca="1">VLOOKUP(J3,OFFSET(Pairings!$D$2,($B23-1)*gamesPerRound,0,gamesPerRound,2),2,FALSE)</f>
        <v>H.08</v>
      </c>
      <c r="K23" s="31" t="str">
        <f ca="1">VLOOKUP(K3,OFFSET(Pairings!$D$2,($B23-1)*gamesPerRound,0,gamesPerRound,2),2,FALSE)</f>
        <v>E.09</v>
      </c>
      <c r="L23" s="31" t="str">
        <f ca="1">VLOOKUP(L3,OFFSET(Pairings!$D$2,($B23-1)*gamesPerRound,0,gamesPerRound,2),2,FALSE)</f>
        <v>B.10</v>
      </c>
      <c r="M23" s="31" t="e">
        <f ca="1">VLOOKUP(M3,OFFSET(Pairings!$D$2,($B23-1)*gamesPerRound,0,gamesPerRound,2),2,FALSE)</f>
        <v>#N/A</v>
      </c>
      <c r="N23" s="31" t="e">
        <f ca="1">VLOOKUP(N3,OFFSET(Pairings!$D$2,($B23-1)*gamesPerRound,0,gamesPerRound,2),2,FALSE)</f>
        <v>#N/A</v>
      </c>
    </row>
    <row r="24" spans="1:15" ht="18.75" hidden="1" customHeight="1" x14ac:dyDescent="0.2">
      <c r="B24" s="7">
        <v>5</v>
      </c>
      <c r="C24" s="31" t="e">
        <f ca="1">VLOOKUP(C3,OFFSET(Pairings!$E$2,($B24-1)*gamesPerRound,0,gamesPerRound,4),4,FALSE)</f>
        <v>#N/A</v>
      </c>
      <c r="D24" s="31" t="str">
        <f ca="1">VLOOKUP(D3,OFFSET(Pairings!$E$2,($B24-1)*gamesPerRound,0,gamesPerRound,4),4,FALSE)</f>
        <v>H.02</v>
      </c>
      <c r="E24" s="31" t="e">
        <f ca="1">VLOOKUP(E3,OFFSET(Pairings!$E$2,($B24-1)*gamesPerRound,0,gamesPerRound,4),4,FALSE)</f>
        <v>#N/A</v>
      </c>
      <c r="F24" s="31" t="str">
        <f ca="1">VLOOKUP(F3,OFFSET(Pairings!$E$2,($B24-1)*gamesPerRound,0,gamesPerRound,4),4,FALSE)</f>
        <v>G.04</v>
      </c>
      <c r="G24" s="31" t="str">
        <f ca="1">VLOOKUP(G3,OFFSET(Pairings!$E$2,($B24-1)*gamesPerRound,0,gamesPerRound,4),4,FALSE)</f>
        <v>J.05</v>
      </c>
      <c r="H24" s="31" t="str">
        <f ca="1">VLOOKUP(H3,OFFSET(Pairings!$E$2,($B24-1)*gamesPerRound,0,gamesPerRound,4),4,FALSE)</f>
        <v>J.06</v>
      </c>
      <c r="I24" s="31" t="str">
        <f ca="1">VLOOKUP(I3,OFFSET(Pairings!$E$2,($B24-1)*gamesPerRound,0,gamesPerRound,4),4,FALSE)</f>
        <v>F.07</v>
      </c>
      <c r="J24" s="31" t="e">
        <f ca="1">VLOOKUP(J3,OFFSET(Pairings!$E$2,($B24-1)*gamesPerRound,0,gamesPerRound,4),4,FALSE)</f>
        <v>#N/A</v>
      </c>
      <c r="K24" s="31" t="e">
        <f ca="1">VLOOKUP(K3,OFFSET(Pairings!$E$2,($B24-1)*gamesPerRound,0,gamesPerRound,4),4,FALSE)</f>
        <v>#N/A</v>
      </c>
      <c r="L24" s="31" t="e">
        <f ca="1">VLOOKUP(L3,OFFSET(Pairings!$E$2,($B24-1)*gamesPerRound,0,gamesPerRound,4),4,FALSE)</f>
        <v>#N/A</v>
      </c>
      <c r="M24" s="31" t="str">
        <f ca="1">VLOOKUP(M3,OFFSET(Pairings!$E$2,($B24-1)*gamesPerRound,0,gamesPerRound,4),4,FALSE)</f>
        <v>I.11</v>
      </c>
      <c r="N24" s="31" t="str">
        <f ca="1">VLOOKUP(N3,OFFSET(Pairings!$E$2,($B24-1)*gamesPerRound,0,gamesPerRound,4),4,FALSE)</f>
        <v>I.12</v>
      </c>
    </row>
    <row r="25" spans="1:15" ht="18.75" customHeight="1" thickBot="1" x14ac:dyDescent="0.25"/>
    <row r="26" spans="1:15" s="9" customFormat="1" ht="15.75" thickBot="1" x14ac:dyDescent="0.25">
      <c r="A26" s="9" t="s">
        <v>9</v>
      </c>
      <c r="B26" s="10">
        <f>VLOOKUP(A26,TeamLookup,2,FALSE)</f>
        <v>0</v>
      </c>
      <c r="C26" s="11" t="str">
        <f t="shared" ref="C26:N26" si="11">$A26&amp;"."&amp;TEXT(C$1,"00")</f>
        <v>B.01</v>
      </c>
      <c r="D26" s="12" t="str">
        <f t="shared" si="11"/>
        <v>B.02</v>
      </c>
      <c r="E26" s="12" t="str">
        <f t="shared" si="11"/>
        <v>B.03</v>
      </c>
      <c r="F26" s="12" t="str">
        <f t="shared" si="11"/>
        <v>B.04</v>
      </c>
      <c r="G26" s="12" t="str">
        <f t="shared" si="11"/>
        <v>B.05</v>
      </c>
      <c r="H26" s="12" t="str">
        <f t="shared" si="11"/>
        <v>B.06</v>
      </c>
      <c r="I26" s="12" t="str">
        <f t="shared" si="11"/>
        <v>B.07</v>
      </c>
      <c r="J26" s="12" t="str">
        <f t="shared" si="11"/>
        <v>B.08</v>
      </c>
      <c r="K26" s="12" t="str">
        <f t="shared" si="11"/>
        <v>B.09</v>
      </c>
      <c r="L26" s="12" t="str">
        <f t="shared" si="11"/>
        <v>B.10</v>
      </c>
      <c r="M26" s="12" t="str">
        <f t="shared" si="11"/>
        <v>B.11</v>
      </c>
      <c r="N26" s="13" t="str">
        <f t="shared" si="11"/>
        <v>B.12</v>
      </c>
      <c r="O26" s="14" t="s">
        <v>22</v>
      </c>
    </row>
    <row r="27" spans="1:15" ht="9" customHeight="1" x14ac:dyDescent="0.2">
      <c r="C27" s="15" t="str">
        <f t="shared" ref="C27:N27" ca="1" si="12">IF(ISNA(C38),"B","W")</f>
        <v>B</v>
      </c>
      <c r="D27" s="16" t="str">
        <f t="shared" ca="1" si="12"/>
        <v>B</v>
      </c>
      <c r="E27" s="16" t="str">
        <f t="shared" ca="1" si="12"/>
        <v>W</v>
      </c>
      <c r="F27" s="16" t="str">
        <f t="shared" ca="1" si="12"/>
        <v>W</v>
      </c>
      <c r="G27" s="16" t="str">
        <f t="shared" ca="1" si="12"/>
        <v>B</v>
      </c>
      <c r="H27" s="16" t="str">
        <f t="shared" ca="1" si="12"/>
        <v>W</v>
      </c>
      <c r="I27" s="16" t="str">
        <f t="shared" ca="1" si="12"/>
        <v>W</v>
      </c>
      <c r="J27" s="16" t="str">
        <f t="shared" ca="1" si="12"/>
        <v>B</v>
      </c>
      <c r="K27" s="16" t="str">
        <f t="shared" ca="1" si="12"/>
        <v>W</v>
      </c>
      <c r="L27" s="16" t="str">
        <f t="shared" ca="1" si="12"/>
        <v>W</v>
      </c>
      <c r="M27" s="16" t="str">
        <f t="shared" ca="1" si="12"/>
        <v>W</v>
      </c>
      <c r="N27" s="17" t="str">
        <f t="shared" ca="1" si="12"/>
        <v>B</v>
      </c>
      <c r="O27" s="18"/>
    </row>
    <row r="28" spans="1:15" x14ac:dyDescent="0.2">
      <c r="B28" s="7" t="s">
        <v>23</v>
      </c>
      <c r="C28" s="19" t="str">
        <f t="shared" ref="C28:N28" ca="1" si="13">IF(ISNA(C38),C39,C38)</f>
        <v>F.01</v>
      </c>
      <c r="D28" s="20" t="str">
        <f t="shared" ca="1" si="13"/>
        <v>I.02</v>
      </c>
      <c r="E28" s="20" t="str">
        <f t="shared" ca="1" si="13"/>
        <v>A.03</v>
      </c>
      <c r="F28" s="20" t="str">
        <f t="shared" ca="1" si="13"/>
        <v>E.04</v>
      </c>
      <c r="G28" s="20" t="str">
        <f t="shared" ca="1" si="13"/>
        <v>C.05</v>
      </c>
      <c r="H28" s="20" t="str">
        <f t="shared" ca="1" si="13"/>
        <v>I.06</v>
      </c>
      <c r="I28" s="20" t="str">
        <f t="shared" ca="1" si="13"/>
        <v>I.07</v>
      </c>
      <c r="J28" s="20" t="str">
        <f t="shared" ca="1" si="13"/>
        <v>G.08</v>
      </c>
      <c r="K28" s="20" t="str">
        <f t="shared" ca="1" si="13"/>
        <v>A.09</v>
      </c>
      <c r="L28" s="20" t="str">
        <f t="shared" ca="1" si="13"/>
        <v>J.10</v>
      </c>
      <c r="M28" s="20" t="str">
        <f t="shared" ca="1" si="13"/>
        <v>D.11</v>
      </c>
      <c r="N28" s="21" t="str">
        <f t="shared" ca="1" si="13"/>
        <v>H.12</v>
      </c>
      <c r="O28" s="22"/>
    </row>
    <row r="29" spans="1:15" ht="9" customHeight="1" x14ac:dyDescent="0.2">
      <c r="C29" s="23" t="str">
        <f t="shared" ref="C29:N29" ca="1" si="14">IF(ISNA(C40),"B","W")</f>
        <v>W</v>
      </c>
      <c r="D29" s="24" t="str">
        <f t="shared" ca="1" si="14"/>
        <v>W</v>
      </c>
      <c r="E29" s="24" t="str">
        <f t="shared" ca="1" si="14"/>
        <v>W</v>
      </c>
      <c r="F29" s="24" t="str">
        <f t="shared" ca="1" si="14"/>
        <v>B</v>
      </c>
      <c r="G29" s="24" t="str">
        <f t="shared" ca="1" si="14"/>
        <v>W</v>
      </c>
      <c r="H29" s="24" t="str">
        <f t="shared" ca="1" si="14"/>
        <v>B</v>
      </c>
      <c r="I29" s="24" t="str">
        <f t="shared" ca="1" si="14"/>
        <v>B</v>
      </c>
      <c r="J29" s="24" t="str">
        <f t="shared" ca="1" si="14"/>
        <v>W</v>
      </c>
      <c r="K29" s="24" t="str">
        <f t="shared" ca="1" si="14"/>
        <v>B</v>
      </c>
      <c r="L29" s="24" t="str">
        <f t="shared" ca="1" si="14"/>
        <v>B</v>
      </c>
      <c r="M29" s="24" t="str">
        <f t="shared" ca="1" si="14"/>
        <v>B</v>
      </c>
      <c r="N29" s="25" t="str">
        <f t="shared" ca="1" si="14"/>
        <v>W</v>
      </c>
      <c r="O29" s="18"/>
    </row>
    <row r="30" spans="1:15" x14ac:dyDescent="0.2">
      <c r="B30" s="7" t="s">
        <v>24</v>
      </c>
      <c r="C30" s="19" t="str">
        <f t="shared" ref="C30:N30" ca="1" si="15">IF(ISNA(C40),C41,C40)</f>
        <v>J.01</v>
      </c>
      <c r="D30" s="20" t="str">
        <f t="shared" ca="1" si="15"/>
        <v>F.02</v>
      </c>
      <c r="E30" s="20" t="str">
        <f t="shared" ca="1" si="15"/>
        <v>G.03</v>
      </c>
      <c r="F30" s="20" t="str">
        <f t="shared" ca="1" si="15"/>
        <v>D.04</v>
      </c>
      <c r="G30" s="20" t="str">
        <f t="shared" ca="1" si="15"/>
        <v>J.05</v>
      </c>
      <c r="H30" s="20" t="str">
        <f t="shared" ca="1" si="15"/>
        <v>A.06</v>
      </c>
      <c r="I30" s="20" t="str">
        <f t="shared" ca="1" si="15"/>
        <v>C.07</v>
      </c>
      <c r="J30" s="20" t="str">
        <f t="shared" ca="1" si="15"/>
        <v>I.08</v>
      </c>
      <c r="K30" s="20" t="str">
        <f t="shared" ca="1" si="15"/>
        <v>C.09</v>
      </c>
      <c r="L30" s="20" t="str">
        <f t="shared" ca="1" si="15"/>
        <v>H.10</v>
      </c>
      <c r="M30" s="20" t="str">
        <f t="shared" ca="1" si="15"/>
        <v>F.11</v>
      </c>
      <c r="N30" s="21" t="str">
        <f t="shared" ca="1" si="15"/>
        <v>D.12</v>
      </c>
      <c r="O30" s="22"/>
    </row>
    <row r="31" spans="1:15" ht="9" customHeight="1" x14ac:dyDescent="0.2">
      <c r="C31" s="23" t="str">
        <f t="shared" ref="C31:N31" ca="1" si="16">IF(ISNA(C42),"B","W")</f>
        <v>B</v>
      </c>
      <c r="D31" s="24" t="str">
        <f t="shared" ca="1" si="16"/>
        <v>W</v>
      </c>
      <c r="E31" s="24" t="str">
        <f t="shared" ca="1" si="16"/>
        <v>B</v>
      </c>
      <c r="F31" s="24" t="str">
        <f t="shared" ca="1" si="16"/>
        <v>B</v>
      </c>
      <c r="G31" s="24" t="str">
        <f t="shared" ca="1" si="16"/>
        <v>W</v>
      </c>
      <c r="H31" s="24" t="str">
        <f t="shared" ca="1" si="16"/>
        <v>B</v>
      </c>
      <c r="I31" s="24" t="str">
        <f t="shared" ca="1" si="16"/>
        <v>B</v>
      </c>
      <c r="J31" s="24" t="str">
        <f t="shared" ca="1" si="16"/>
        <v>W</v>
      </c>
      <c r="K31" s="24" t="str">
        <f t="shared" ca="1" si="16"/>
        <v>W</v>
      </c>
      <c r="L31" s="24" t="str">
        <f t="shared" ca="1" si="16"/>
        <v>W</v>
      </c>
      <c r="M31" s="24" t="str">
        <f t="shared" ca="1" si="16"/>
        <v>W</v>
      </c>
      <c r="N31" s="25" t="str">
        <f t="shared" ca="1" si="16"/>
        <v>B</v>
      </c>
      <c r="O31" s="18"/>
    </row>
    <row r="32" spans="1:15" x14ac:dyDescent="0.2">
      <c r="B32" s="7" t="s">
        <v>25</v>
      </c>
      <c r="C32" s="19" t="str">
        <f t="shared" ref="C32:N32" ca="1" si="17">IF(ISNA(C42),C43,C42)</f>
        <v>E.01</v>
      </c>
      <c r="D32" s="20" t="str">
        <f t="shared" ca="1" si="17"/>
        <v>G.02</v>
      </c>
      <c r="E32" s="20" t="str">
        <f t="shared" ca="1" si="17"/>
        <v>J.03</v>
      </c>
      <c r="F32" s="20" t="str">
        <f t="shared" ca="1" si="17"/>
        <v>C.04</v>
      </c>
      <c r="G32" s="20" t="str">
        <f t="shared" ca="1" si="17"/>
        <v>G.05</v>
      </c>
      <c r="H32" s="20" t="str">
        <f t="shared" ca="1" si="17"/>
        <v>D.06</v>
      </c>
      <c r="I32" s="20" t="str">
        <f t="shared" ca="1" si="17"/>
        <v>D.07</v>
      </c>
      <c r="J32" s="20" t="str">
        <f t="shared" ca="1" si="17"/>
        <v>E.08</v>
      </c>
      <c r="K32" s="20" t="str">
        <f t="shared" ca="1" si="17"/>
        <v>F.09</v>
      </c>
      <c r="L32" s="20" t="str">
        <f t="shared" ca="1" si="17"/>
        <v>I.10</v>
      </c>
      <c r="M32" s="20" t="str">
        <f t="shared" ca="1" si="17"/>
        <v>J.11</v>
      </c>
      <c r="N32" s="21" t="str">
        <f t="shared" ca="1" si="17"/>
        <v>I.12</v>
      </c>
      <c r="O32" s="22"/>
    </row>
    <row r="33" spans="2:15" ht="9" customHeight="1" x14ac:dyDescent="0.2">
      <c r="C33" s="23" t="str">
        <f t="shared" ref="C33:N33" ca="1" si="18">IF(ISNA(C44),"B","W")</f>
        <v>W</v>
      </c>
      <c r="D33" s="24" t="str">
        <f t="shared" ca="1" si="18"/>
        <v>B</v>
      </c>
      <c r="E33" s="24" t="str">
        <f t="shared" ca="1" si="18"/>
        <v>B</v>
      </c>
      <c r="F33" s="24" t="str">
        <f t="shared" ca="1" si="18"/>
        <v>B</v>
      </c>
      <c r="G33" s="24" t="str">
        <f t="shared" ca="1" si="18"/>
        <v>B</v>
      </c>
      <c r="H33" s="24" t="str">
        <f t="shared" ca="1" si="18"/>
        <v>W</v>
      </c>
      <c r="I33" s="24" t="str">
        <f t="shared" ca="1" si="18"/>
        <v>B</v>
      </c>
      <c r="J33" s="24" t="str">
        <f t="shared" ca="1" si="18"/>
        <v>W</v>
      </c>
      <c r="K33" s="24" t="str">
        <f t="shared" ca="1" si="18"/>
        <v>B</v>
      </c>
      <c r="L33" s="24" t="str">
        <f t="shared" ca="1" si="18"/>
        <v>B</v>
      </c>
      <c r="M33" s="24" t="str">
        <f t="shared" ca="1" si="18"/>
        <v>B</v>
      </c>
      <c r="N33" s="25" t="str">
        <f t="shared" ca="1" si="18"/>
        <v>W</v>
      </c>
      <c r="O33" s="18"/>
    </row>
    <row r="34" spans="2:15" x14ac:dyDescent="0.2">
      <c r="B34" s="7" t="s">
        <v>246</v>
      </c>
      <c r="C34" s="19" t="str">
        <f t="shared" ref="C34:N34" ca="1" si="19">IF(ISNA(C44),C45,C44)</f>
        <v>H.01</v>
      </c>
      <c r="D34" s="20" t="str">
        <f t="shared" ca="1" si="19"/>
        <v>D.02</v>
      </c>
      <c r="E34" s="20" t="str">
        <f t="shared" ca="1" si="19"/>
        <v>C.03</v>
      </c>
      <c r="F34" s="20" t="str">
        <f t="shared" ca="1" si="19"/>
        <v>A.04</v>
      </c>
      <c r="G34" s="20" t="str">
        <f t="shared" ca="1" si="19"/>
        <v>F.05</v>
      </c>
      <c r="H34" s="20" t="str">
        <f t="shared" ca="1" si="19"/>
        <v>F.06</v>
      </c>
      <c r="I34" s="20" t="str">
        <f t="shared" ca="1" si="19"/>
        <v>H.07</v>
      </c>
      <c r="J34" s="20" t="str">
        <f t="shared" ca="1" si="19"/>
        <v>D.08</v>
      </c>
      <c r="K34" s="20" t="str">
        <f t="shared" ca="1" si="19"/>
        <v>G.09</v>
      </c>
      <c r="L34" s="20" t="str">
        <f t="shared" ca="1" si="19"/>
        <v>E.10</v>
      </c>
      <c r="M34" s="20" t="str">
        <f t="shared" ca="1" si="19"/>
        <v>C.11</v>
      </c>
      <c r="N34" s="21" t="str">
        <f t="shared" ca="1" si="19"/>
        <v>A.12</v>
      </c>
      <c r="O34" s="22"/>
    </row>
    <row r="35" spans="2:15" ht="9" customHeight="1" x14ac:dyDescent="0.2">
      <c r="C35" s="23" t="str">
        <f t="shared" ref="C35:N35" ca="1" si="20">IF(ISNA(C46),"B","W")</f>
        <v>W</v>
      </c>
      <c r="D35" s="24" t="str">
        <f t="shared" ca="1" si="20"/>
        <v>W</v>
      </c>
      <c r="E35" s="24" t="str">
        <f t="shared" ca="1" si="20"/>
        <v>B</v>
      </c>
      <c r="F35" s="24" t="str">
        <f t="shared" ca="1" si="20"/>
        <v>W</v>
      </c>
      <c r="G35" s="24" t="str">
        <f t="shared" ca="1" si="20"/>
        <v>W</v>
      </c>
      <c r="H35" s="24" t="str">
        <f t="shared" ca="1" si="20"/>
        <v>B</v>
      </c>
      <c r="I35" s="24" t="str">
        <f t="shared" ca="1" si="20"/>
        <v>W</v>
      </c>
      <c r="J35" s="24" t="str">
        <f t="shared" ca="1" si="20"/>
        <v>B</v>
      </c>
      <c r="K35" s="24" t="str">
        <f t="shared" ca="1" si="20"/>
        <v>W</v>
      </c>
      <c r="L35" s="24" t="str">
        <f t="shared" ca="1" si="20"/>
        <v>B</v>
      </c>
      <c r="M35" s="24" t="str">
        <f t="shared" ca="1" si="20"/>
        <v>W</v>
      </c>
      <c r="N35" s="25" t="str">
        <f t="shared" ca="1" si="20"/>
        <v>B</v>
      </c>
      <c r="O35" s="18"/>
    </row>
    <row r="36" spans="2:15" ht="15.75" thickBot="1" x14ac:dyDescent="0.25">
      <c r="B36" s="7" t="s">
        <v>247</v>
      </c>
      <c r="C36" s="19" t="str">
        <f t="shared" ref="C36:N36" ca="1" si="21">IF(ISNA(C46),C47,C46)</f>
        <v>I.01</v>
      </c>
      <c r="D36" s="20" t="str">
        <f t="shared" ca="1" si="21"/>
        <v>J.02</v>
      </c>
      <c r="E36" s="20" t="str">
        <f t="shared" ca="1" si="21"/>
        <v>E.03</v>
      </c>
      <c r="F36" s="20" t="str">
        <f t="shared" ca="1" si="21"/>
        <v>H.04</v>
      </c>
      <c r="G36" s="20" t="str">
        <f t="shared" ca="1" si="21"/>
        <v>E.05</v>
      </c>
      <c r="H36" s="20" t="str">
        <f t="shared" ca="1" si="21"/>
        <v>H.06</v>
      </c>
      <c r="I36" s="20" t="str">
        <f t="shared" ca="1" si="21"/>
        <v>E.07</v>
      </c>
      <c r="J36" s="20" t="str">
        <f t="shared" ca="1" si="21"/>
        <v>C.08</v>
      </c>
      <c r="K36" s="20" t="str">
        <f t="shared" ca="1" si="21"/>
        <v>H.09</v>
      </c>
      <c r="L36" s="20" t="str">
        <f t="shared" ca="1" si="21"/>
        <v>A.10</v>
      </c>
      <c r="M36" s="20" t="str">
        <f t="shared" ca="1" si="21"/>
        <v>G.11</v>
      </c>
      <c r="N36" s="21" t="str">
        <f t="shared" ca="1" si="21"/>
        <v>J.12</v>
      </c>
      <c r="O36" s="26"/>
    </row>
    <row r="37" spans="2:15" ht="18.75" customHeight="1" thickBot="1" x14ac:dyDescent="0.25">
      <c r="B37" s="7" t="s">
        <v>22</v>
      </c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0"/>
    </row>
    <row r="38" spans="2:15" ht="18.75" hidden="1" customHeight="1" x14ac:dyDescent="0.2">
      <c r="B38" s="7">
        <v>1</v>
      </c>
      <c r="C38" s="31" t="e">
        <f ca="1">VLOOKUP(C26,OFFSET(Pairings!$D$2,($B38-1)*gamesPerRound,0,gamesPerRound,2),2,FALSE)</f>
        <v>#N/A</v>
      </c>
      <c r="D38" s="31" t="e">
        <f ca="1">VLOOKUP(D26,OFFSET(Pairings!$D$2,($B38-1)*gamesPerRound,0,gamesPerRound,2),2,FALSE)</f>
        <v>#N/A</v>
      </c>
      <c r="E38" s="31" t="str">
        <f ca="1">VLOOKUP(E26,OFFSET(Pairings!$D$2,($B38-1)*gamesPerRound,0,gamesPerRound,2),2,FALSE)</f>
        <v>A.03</v>
      </c>
      <c r="F38" s="31" t="str">
        <f ca="1">VLOOKUP(F26,OFFSET(Pairings!$D$2,($B38-1)*gamesPerRound,0,gamesPerRound,2),2,FALSE)</f>
        <v>E.04</v>
      </c>
      <c r="G38" s="31" t="e">
        <f ca="1">VLOOKUP(G26,OFFSET(Pairings!$D$2,($B38-1)*gamesPerRound,0,gamesPerRound,2),2,FALSE)</f>
        <v>#N/A</v>
      </c>
      <c r="H38" s="31" t="str">
        <f ca="1">VLOOKUP(H26,OFFSET(Pairings!$D$2,($B38-1)*gamesPerRound,0,gamesPerRound,2),2,FALSE)</f>
        <v>I.06</v>
      </c>
      <c r="I38" s="31" t="str">
        <f ca="1">VLOOKUP(I26,OFFSET(Pairings!$D$2,($B38-1)*gamesPerRound,0,gamesPerRound,2),2,FALSE)</f>
        <v>I.07</v>
      </c>
      <c r="J38" s="31" t="e">
        <f ca="1">VLOOKUP(J26,OFFSET(Pairings!$D$2,($B38-1)*gamesPerRound,0,gamesPerRound,2),2,FALSE)</f>
        <v>#N/A</v>
      </c>
      <c r="K38" s="31" t="str">
        <f ca="1">VLOOKUP(K26,OFFSET(Pairings!$D$2,($B38-1)*gamesPerRound,0,gamesPerRound,2),2,FALSE)</f>
        <v>A.09</v>
      </c>
      <c r="L38" s="31" t="str">
        <f ca="1">VLOOKUP(L26,OFFSET(Pairings!$D$2,($B38-1)*gamesPerRound,0,gamesPerRound,2),2,FALSE)</f>
        <v>J.10</v>
      </c>
      <c r="M38" s="31" t="str">
        <f ca="1">VLOOKUP(M26,OFFSET(Pairings!$D$2,($B38-1)*gamesPerRound,0,gamesPerRound,2),2,FALSE)</f>
        <v>D.11</v>
      </c>
      <c r="N38" s="31" t="e">
        <f ca="1">VLOOKUP(N26,OFFSET(Pairings!$D$2,($B38-1)*gamesPerRound,0,gamesPerRound,2),2,FALSE)</f>
        <v>#N/A</v>
      </c>
    </row>
    <row r="39" spans="2:15" ht="18.75" hidden="1" customHeight="1" x14ac:dyDescent="0.2">
      <c r="B39" s="7">
        <v>1</v>
      </c>
      <c r="C39" s="31" t="str">
        <f ca="1">VLOOKUP(C26,OFFSET(Pairings!$E$2,($B39-1)*gamesPerRound,0,gamesPerRound,4),4,FALSE)</f>
        <v>F.01</v>
      </c>
      <c r="D39" s="31" t="str">
        <f ca="1">VLOOKUP(D26,OFFSET(Pairings!$E$2,($B39-1)*gamesPerRound,0,gamesPerRound,4),4,FALSE)</f>
        <v>I.02</v>
      </c>
      <c r="E39" s="31" t="e">
        <f ca="1">VLOOKUP(E26,OFFSET(Pairings!$E$2,($B39-1)*gamesPerRound,0,gamesPerRound,4),4,FALSE)</f>
        <v>#N/A</v>
      </c>
      <c r="F39" s="31" t="e">
        <f ca="1">VLOOKUP(F26,OFFSET(Pairings!$E$2,($B39-1)*gamesPerRound,0,gamesPerRound,4),4,FALSE)</f>
        <v>#N/A</v>
      </c>
      <c r="G39" s="31" t="str">
        <f ca="1">VLOOKUP(G26,OFFSET(Pairings!$E$2,($B39-1)*gamesPerRound,0,gamesPerRound,4),4,FALSE)</f>
        <v>C.05</v>
      </c>
      <c r="H39" s="31" t="e">
        <f ca="1">VLOOKUP(H26,OFFSET(Pairings!$E$2,($B39-1)*gamesPerRound,0,gamesPerRound,4),4,FALSE)</f>
        <v>#N/A</v>
      </c>
      <c r="I39" s="31" t="e">
        <f ca="1">VLOOKUP(I26,OFFSET(Pairings!$E$2,($B39-1)*gamesPerRound,0,gamesPerRound,4),4,FALSE)</f>
        <v>#N/A</v>
      </c>
      <c r="J39" s="31" t="str">
        <f ca="1">VLOOKUP(J26,OFFSET(Pairings!$E$2,($B39-1)*gamesPerRound,0,gamesPerRound,4),4,FALSE)</f>
        <v>G.08</v>
      </c>
      <c r="K39" s="31" t="e">
        <f ca="1">VLOOKUP(K26,OFFSET(Pairings!$E$2,($B39-1)*gamesPerRound,0,gamesPerRound,4),4,FALSE)</f>
        <v>#N/A</v>
      </c>
      <c r="L39" s="31" t="e">
        <f ca="1">VLOOKUP(L26,OFFSET(Pairings!$E$2,($B39-1)*gamesPerRound,0,gamesPerRound,4),4,FALSE)</f>
        <v>#N/A</v>
      </c>
      <c r="M39" s="31" t="e">
        <f ca="1">VLOOKUP(M26,OFFSET(Pairings!$E$2,($B39-1)*gamesPerRound,0,gamesPerRound,4),4,FALSE)</f>
        <v>#N/A</v>
      </c>
      <c r="N39" s="31" t="str">
        <f ca="1">VLOOKUP(N26,OFFSET(Pairings!$E$2,($B39-1)*gamesPerRound,0,gamesPerRound,4),4,FALSE)</f>
        <v>H.12</v>
      </c>
    </row>
    <row r="40" spans="2:15" ht="18.75" hidden="1" customHeight="1" x14ac:dyDescent="0.2">
      <c r="B40" s="7">
        <v>2</v>
      </c>
      <c r="C40" s="31" t="str">
        <f ca="1">VLOOKUP(C26,OFFSET(Pairings!$D$2,($B40-1)*gamesPerRound,0,gamesPerRound,2),2,FALSE)</f>
        <v>J.01</v>
      </c>
      <c r="D40" s="31" t="str">
        <f ca="1">VLOOKUP(D26,OFFSET(Pairings!$D$2,($B40-1)*gamesPerRound,0,gamesPerRound,2),2,FALSE)</f>
        <v>F.02</v>
      </c>
      <c r="E40" s="31" t="str">
        <f ca="1">VLOOKUP(E26,OFFSET(Pairings!$D$2,($B40-1)*gamesPerRound,0,gamesPerRound,2),2,FALSE)</f>
        <v>G.03</v>
      </c>
      <c r="F40" s="31" t="e">
        <f ca="1">VLOOKUP(F26,OFFSET(Pairings!$D$2,($B40-1)*gamesPerRound,0,gamesPerRound,2),2,FALSE)</f>
        <v>#N/A</v>
      </c>
      <c r="G40" s="31" t="str">
        <f ca="1">VLOOKUP(G26,OFFSET(Pairings!$D$2,($B40-1)*gamesPerRound,0,gamesPerRound,2),2,FALSE)</f>
        <v>J.05</v>
      </c>
      <c r="H40" s="31" t="e">
        <f ca="1">VLOOKUP(H26,OFFSET(Pairings!$D$2,($B40-1)*gamesPerRound,0,gamesPerRound,2),2,FALSE)</f>
        <v>#N/A</v>
      </c>
      <c r="I40" s="31" t="e">
        <f ca="1">VLOOKUP(I26,OFFSET(Pairings!$D$2,($B40-1)*gamesPerRound,0,gamesPerRound,2),2,FALSE)</f>
        <v>#N/A</v>
      </c>
      <c r="J40" s="31" t="str">
        <f ca="1">VLOOKUP(J26,OFFSET(Pairings!$D$2,($B40-1)*gamesPerRound,0,gamesPerRound,2),2,FALSE)</f>
        <v>I.08</v>
      </c>
      <c r="K40" s="31" t="e">
        <f ca="1">VLOOKUP(K26,OFFSET(Pairings!$D$2,($B40-1)*gamesPerRound,0,gamesPerRound,2),2,FALSE)</f>
        <v>#N/A</v>
      </c>
      <c r="L40" s="31" t="e">
        <f ca="1">VLOOKUP(L26,OFFSET(Pairings!$D$2,($B40-1)*gamesPerRound,0,gamesPerRound,2),2,FALSE)</f>
        <v>#N/A</v>
      </c>
      <c r="M40" s="31" t="e">
        <f ca="1">VLOOKUP(M26,OFFSET(Pairings!$D$2,($B40-1)*gamesPerRound,0,gamesPerRound,2),2,FALSE)</f>
        <v>#N/A</v>
      </c>
      <c r="N40" s="31" t="str">
        <f ca="1">VLOOKUP(N26,OFFSET(Pairings!$D$2,($B40-1)*gamesPerRound,0,gamesPerRound,2),2,FALSE)</f>
        <v>D.12</v>
      </c>
    </row>
    <row r="41" spans="2:15" ht="18.75" hidden="1" customHeight="1" x14ac:dyDescent="0.2">
      <c r="B41" s="7">
        <v>2</v>
      </c>
      <c r="C41" s="31" t="e">
        <f ca="1">VLOOKUP(C26,OFFSET(Pairings!$E$2,($B41-1)*gamesPerRound,0,gamesPerRound,4),4,FALSE)</f>
        <v>#N/A</v>
      </c>
      <c r="D41" s="31" t="e">
        <f ca="1">VLOOKUP(D26,OFFSET(Pairings!$E$2,($B41-1)*gamesPerRound,0,gamesPerRound,4),4,FALSE)</f>
        <v>#N/A</v>
      </c>
      <c r="E41" s="31" t="e">
        <f ca="1">VLOOKUP(E26,OFFSET(Pairings!$E$2,($B41-1)*gamesPerRound,0,gamesPerRound,4),4,FALSE)</f>
        <v>#N/A</v>
      </c>
      <c r="F41" s="31" t="str">
        <f ca="1">VLOOKUP(F26,OFFSET(Pairings!$E$2,($B41-1)*gamesPerRound,0,gamesPerRound,4),4,FALSE)</f>
        <v>D.04</v>
      </c>
      <c r="G41" s="31" t="e">
        <f ca="1">VLOOKUP(G26,OFFSET(Pairings!$E$2,($B41-1)*gamesPerRound,0,gamesPerRound,4),4,FALSE)</f>
        <v>#N/A</v>
      </c>
      <c r="H41" s="31" t="str">
        <f ca="1">VLOOKUP(H26,OFFSET(Pairings!$E$2,($B41-1)*gamesPerRound,0,gamesPerRound,4),4,FALSE)</f>
        <v>A.06</v>
      </c>
      <c r="I41" s="31" t="str">
        <f ca="1">VLOOKUP(I26,OFFSET(Pairings!$E$2,($B41-1)*gamesPerRound,0,gamesPerRound,4),4,FALSE)</f>
        <v>C.07</v>
      </c>
      <c r="J41" s="31" t="e">
        <f ca="1">VLOOKUP(J26,OFFSET(Pairings!$E$2,($B41-1)*gamesPerRound,0,gamesPerRound,4),4,FALSE)</f>
        <v>#N/A</v>
      </c>
      <c r="K41" s="31" t="str">
        <f ca="1">VLOOKUP(K26,OFFSET(Pairings!$E$2,($B41-1)*gamesPerRound,0,gamesPerRound,4),4,FALSE)</f>
        <v>C.09</v>
      </c>
      <c r="L41" s="31" t="str">
        <f ca="1">VLOOKUP(L26,OFFSET(Pairings!$E$2,($B41-1)*gamesPerRound,0,gamesPerRound,4),4,FALSE)</f>
        <v>H.10</v>
      </c>
      <c r="M41" s="31" t="str">
        <f ca="1">VLOOKUP(M26,OFFSET(Pairings!$E$2,($B41-1)*gamesPerRound,0,gamesPerRound,4),4,FALSE)</f>
        <v>F.11</v>
      </c>
      <c r="N41" s="31" t="e">
        <f ca="1">VLOOKUP(N26,OFFSET(Pairings!$E$2,($B41-1)*gamesPerRound,0,gamesPerRound,4),4,FALSE)</f>
        <v>#N/A</v>
      </c>
    </row>
    <row r="42" spans="2:15" ht="18.75" hidden="1" customHeight="1" x14ac:dyDescent="0.2">
      <c r="B42" s="7">
        <v>3</v>
      </c>
      <c r="C42" s="31" t="e">
        <f ca="1">VLOOKUP(C26,OFFSET(Pairings!$D$2,($B42-1)*gamesPerRound,0,gamesPerRound,2),2,FALSE)</f>
        <v>#N/A</v>
      </c>
      <c r="D42" s="31" t="str">
        <f ca="1">VLOOKUP(D26,OFFSET(Pairings!$D$2,($B42-1)*gamesPerRound,0,gamesPerRound,2),2,FALSE)</f>
        <v>G.02</v>
      </c>
      <c r="E42" s="31" t="e">
        <f ca="1">VLOOKUP(E26,OFFSET(Pairings!$D$2,($B42-1)*gamesPerRound,0,gamesPerRound,2),2,FALSE)</f>
        <v>#N/A</v>
      </c>
      <c r="F42" s="31" t="e">
        <f ca="1">VLOOKUP(F26,OFFSET(Pairings!$D$2,($B42-1)*gamesPerRound,0,gamesPerRound,2),2,FALSE)</f>
        <v>#N/A</v>
      </c>
      <c r="G42" s="31" t="str">
        <f ca="1">VLOOKUP(G26,OFFSET(Pairings!$D$2,($B42-1)*gamesPerRound,0,gamesPerRound,2),2,FALSE)</f>
        <v>G.05</v>
      </c>
      <c r="H42" s="31" t="e">
        <f ca="1">VLOOKUP(H26,OFFSET(Pairings!$D$2,($B42-1)*gamesPerRound,0,gamesPerRound,2),2,FALSE)</f>
        <v>#N/A</v>
      </c>
      <c r="I42" s="31" t="e">
        <f ca="1">VLOOKUP(I26,OFFSET(Pairings!$D$2,($B42-1)*gamesPerRound,0,gamesPerRound,2),2,FALSE)</f>
        <v>#N/A</v>
      </c>
      <c r="J42" s="31" t="str">
        <f ca="1">VLOOKUP(J26,OFFSET(Pairings!$D$2,($B42-1)*gamesPerRound,0,gamesPerRound,2),2,FALSE)</f>
        <v>E.08</v>
      </c>
      <c r="K42" s="31" t="str">
        <f ca="1">VLOOKUP(K26,OFFSET(Pairings!$D$2,($B42-1)*gamesPerRound,0,gamesPerRound,2),2,FALSE)</f>
        <v>F.09</v>
      </c>
      <c r="L42" s="31" t="str">
        <f ca="1">VLOOKUP(L26,OFFSET(Pairings!$D$2,($B42-1)*gamesPerRound,0,gamesPerRound,2),2,FALSE)</f>
        <v>I.10</v>
      </c>
      <c r="M42" s="31" t="str">
        <f ca="1">VLOOKUP(M26,OFFSET(Pairings!$D$2,($B42-1)*gamesPerRound,0,gamesPerRound,2),2,FALSE)</f>
        <v>J.11</v>
      </c>
      <c r="N42" s="31" t="e">
        <f ca="1">VLOOKUP(N26,OFFSET(Pairings!$D$2,($B42-1)*gamesPerRound,0,gamesPerRound,2),2,FALSE)</f>
        <v>#N/A</v>
      </c>
    </row>
    <row r="43" spans="2:15" ht="18.75" hidden="1" customHeight="1" x14ac:dyDescent="0.2">
      <c r="B43" s="7">
        <v>3</v>
      </c>
      <c r="C43" s="31" t="str">
        <f ca="1">VLOOKUP(C26,OFFSET(Pairings!$E$2,($B43-1)*gamesPerRound,0,gamesPerRound,4),4,FALSE)</f>
        <v>E.01</v>
      </c>
      <c r="D43" s="31" t="e">
        <f ca="1">VLOOKUP(D26,OFFSET(Pairings!$E$2,($B43-1)*gamesPerRound,0,gamesPerRound,4),4,FALSE)</f>
        <v>#N/A</v>
      </c>
      <c r="E43" s="31" t="str">
        <f ca="1">VLOOKUP(E26,OFFSET(Pairings!$E$2,($B43-1)*gamesPerRound,0,gamesPerRound,4),4,FALSE)</f>
        <v>J.03</v>
      </c>
      <c r="F43" s="31" t="str">
        <f ca="1">VLOOKUP(F26,OFFSET(Pairings!$E$2,($B43-1)*gamesPerRound,0,gamesPerRound,4),4,FALSE)</f>
        <v>C.04</v>
      </c>
      <c r="G43" s="31" t="e">
        <f ca="1">VLOOKUP(G26,OFFSET(Pairings!$E$2,($B43-1)*gamesPerRound,0,gamesPerRound,4),4,FALSE)</f>
        <v>#N/A</v>
      </c>
      <c r="H43" s="31" t="str">
        <f ca="1">VLOOKUP(H26,OFFSET(Pairings!$E$2,($B43-1)*gamesPerRound,0,gamesPerRound,4),4,FALSE)</f>
        <v>D.06</v>
      </c>
      <c r="I43" s="31" t="str">
        <f ca="1">VLOOKUP(I26,OFFSET(Pairings!$E$2,($B43-1)*gamesPerRound,0,gamesPerRound,4),4,FALSE)</f>
        <v>D.07</v>
      </c>
      <c r="J43" s="31" t="e">
        <f ca="1">VLOOKUP(J26,OFFSET(Pairings!$E$2,($B43-1)*gamesPerRound,0,gamesPerRound,4),4,FALSE)</f>
        <v>#N/A</v>
      </c>
      <c r="K43" s="31" t="e">
        <f ca="1">VLOOKUP(K26,OFFSET(Pairings!$E$2,($B43-1)*gamesPerRound,0,gamesPerRound,4),4,FALSE)</f>
        <v>#N/A</v>
      </c>
      <c r="L43" s="31" t="e">
        <f ca="1">VLOOKUP(L26,OFFSET(Pairings!$E$2,($B43-1)*gamesPerRound,0,gamesPerRound,4),4,FALSE)</f>
        <v>#N/A</v>
      </c>
      <c r="M43" s="31" t="e">
        <f ca="1">VLOOKUP(M26,OFFSET(Pairings!$E$2,($B43-1)*gamesPerRound,0,gamesPerRound,4),4,FALSE)</f>
        <v>#N/A</v>
      </c>
      <c r="N43" s="31" t="str">
        <f ca="1">VLOOKUP(N26,OFFSET(Pairings!$E$2,($B43-1)*gamesPerRound,0,gamesPerRound,4),4,FALSE)</f>
        <v>I.12</v>
      </c>
    </row>
    <row r="44" spans="2:15" ht="18.75" hidden="1" customHeight="1" x14ac:dyDescent="0.2">
      <c r="B44" s="7">
        <v>4</v>
      </c>
      <c r="C44" s="31" t="str">
        <f ca="1">VLOOKUP(C26,OFFSET(Pairings!$D$2,($B44-1)*gamesPerRound,0,gamesPerRound,2),2,FALSE)</f>
        <v>H.01</v>
      </c>
      <c r="D44" s="31" t="e">
        <f ca="1">VLOOKUP(D26,OFFSET(Pairings!$D$2,($B44-1)*gamesPerRound,0,gamesPerRound,2),2,FALSE)</f>
        <v>#N/A</v>
      </c>
      <c r="E44" s="31" t="e">
        <f ca="1">VLOOKUP(E26,OFFSET(Pairings!$D$2,($B44-1)*gamesPerRound,0,gamesPerRound,2),2,FALSE)</f>
        <v>#N/A</v>
      </c>
      <c r="F44" s="31" t="e">
        <f ca="1">VLOOKUP(F26,OFFSET(Pairings!$D$2,($B44-1)*gamesPerRound,0,gamesPerRound,2),2,FALSE)</f>
        <v>#N/A</v>
      </c>
      <c r="G44" s="31" t="e">
        <f ca="1">VLOOKUP(G26,OFFSET(Pairings!$D$2,($B44-1)*gamesPerRound,0,gamesPerRound,2),2,FALSE)</f>
        <v>#N/A</v>
      </c>
      <c r="H44" s="31" t="str">
        <f ca="1">VLOOKUP(H26,OFFSET(Pairings!$D$2,($B44-1)*gamesPerRound,0,gamesPerRound,2),2,FALSE)</f>
        <v>F.06</v>
      </c>
      <c r="I44" s="31" t="e">
        <f ca="1">VLOOKUP(I26,OFFSET(Pairings!$D$2,($B44-1)*gamesPerRound,0,gamesPerRound,2),2,FALSE)</f>
        <v>#N/A</v>
      </c>
      <c r="J44" s="31" t="str">
        <f ca="1">VLOOKUP(J26,OFFSET(Pairings!$D$2,($B44-1)*gamesPerRound,0,gamesPerRound,2),2,FALSE)</f>
        <v>D.08</v>
      </c>
      <c r="K44" s="31" t="e">
        <f ca="1">VLOOKUP(K26,OFFSET(Pairings!$D$2,($B44-1)*gamesPerRound,0,gamesPerRound,2),2,FALSE)</f>
        <v>#N/A</v>
      </c>
      <c r="L44" s="31" t="e">
        <f ca="1">VLOOKUP(L26,OFFSET(Pairings!$D$2,($B44-1)*gamesPerRound,0,gamesPerRound,2),2,FALSE)</f>
        <v>#N/A</v>
      </c>
      <c r="M44" s="31" t="e">
        <f ca="1">VLOOKUP(M26,OFFSET(Pairings!$D$2,($B44-1)*gamesPerRound,0,gamesPerRound,2),2,FALSE)</f>
        <v>#N/A</v>
      </c>
      <c r="N44" s="31" t="str">
        <f ca="1">VLOOKUP(N26,OFFSET(Pairings!$D$2,($B44-1)*gamesPerRound,0,gamesPerRound,2),2,FALSE)</f>
        <v>A.12</v>
      </c>
    </row>
    <row r="45" spans="2:15" ht="18.75" hidden="1" customHeight="1" x14ac:dyDescent="0.2">
      <c r="B45" s="7">
        <v>4</v>
      </c>
      <c r="C45" s="31" t="e">
        <f ca="1">VLOOKUP(C26,OFFSET(Pairings!$E$2,($B45-1)*gamesPerRound,0,gamesPerRound,4),4,FALSE)</f>
        <v>#N/A</v>
      </c>
      <c r="D45" s="31" t="str">
        <f ca="1">VLOOKUP(D26,OFFSET(Pairings!$E$2,($B45-1)*gamesPerRound,0,gamesPerRound,4),4,FALSE)</f>
        <v>D.02</v>
      </c>
      <c r="E45" s="31" t="str">
        <f ca="1">VLOOKUP(E26,OFFSET(Pairings!$E$2,($B45-1)*gamesPerRound,0,gamesPerRound,4),4,FALSE)</f>
        <v>C.03</v>
      </c>
      <c r="F45" s="31" t="str">
        <f ca="1">VLOOKUP(F26,OFFSET(Pairings!$E$2,($B45-1)*gamesPerRound,0,gamesPerRound,4),4,FALSE)</f>
        <v>A.04</v>
      </c>
      <c r="G45" s="31" t="str">
        <f ca="1">VLOOKUP(G26,OFFSET(Pairings!$E$2,($B45-1)*gamesPerRound,0,gamesPerRound,4),4,FALSE)</f>
        <v>F.05</v>
      </c>
      <c r="H45" s="31" t="e">
        <f ca="1">VLOOKUP(H26,OFFSET(Pairings!$E$2,($B45-1)*gamesPerRound,0,gamesPerRound,4),4,FALSE)</f>
        <v>#N/A</v>
      </c>
      <c r="I45" s="31" t="str">
        <f ca="1">VLOOKUP(I26,OFFSET(Pairings!$E$2,($B45-1)*gamesPerRound,0,gamesPerRound,4),4,FALSE)</f>
        <v>H.07</v>
      </c>
      <c r="J45" s="31" t="e">
        <f ca="1">VLOOKUP(J26,OFFSET(Pairings!$E$2,($B45-1)*gamesPerRound,0,gamesPerRound,4),4,FALSE)</f>
        <v>#N/A</v>
      </c>
      <c r="K45" s="31" t="str">
        <f ca="1">VLOOKUP(K26,OFFSET(Pairings!$E$2,($B45-1)*gamesPerRound,0,gamesPerRound,4),4,FALSE)</f>
        <v>G.09</v>
      </c>
      <c r="L45" s="31" t="str">
        <f ca="1">VLOOKUP(L26,OFFSET(Pairings!$E$2,($B45-1)*gamesPerRound,0,gamesPerRound,4),4,FALSE)</f>
        <v>E.10</v>
      </c>
      <c r="M45" s="31" t="str">
        <f ca="1">VLOOKUP(M26,OFFSET(Pairings!$E$2,($B45-1)*gamesPerRound,0,gamesPerRound,4),4,FALSE)</f>
        <v>C.11</v>
      </c>
      <c r="N45" s="31" t="e">
        <f ca="1">VLOOKUP(N26,OFFSET(Pairings!$E$2,($B45-1)*gamesPerRound,0,gamesPerRound,4),4,FALSE)</f>
        <v>#N/A</v>
      </c>
    </row>
    <row r="46" spans="2:15" ht="18.75" hidden="1" customHeight="1" x14ac:dyDescent="0.2">
      <c r="B46" s="7">
        <v>5</v>
      </c>
      <c r="C46" s="31" t="str">
        <f ca="1">VLOOKUP(C26,OFFSET(Pairings!$D$2,($B46-1)*gamesPerRound,0,gamesPerRound,2),2,FALSE)</f>
        <v>I.01</v>
      </c>
      <c r="D46" s="31" t="str">
        <f ca="1">VLOOKUP(D26,OFFSET(Pairings!$D$2,($B46-1)*gamesPerRound,0,gamesPerRound,2),2,FALSE)</f>
        <v>J.02</v>
      </c>
      <c r="E46" s="31" t="e">
        <f ca="1">VLOOKUP(E26,OFFSET(Pairings!$D$2,($B46-1)*gamesPerRound,0,gamesPerRound,2),2,FALSE)</f>
        <v>#N/A</v>
      </c>
      <c r="F46" s="31" t="str">
        <f ca="1">VLOOKUP(F26,OFFSET(Pairings!$D$2,($B46-1)*gamesPerRound,0,gamesPerRound,2),2,FALSE)</f>
        <v>H.04</v>
      </c>
      <c r="G46" s="31" t="str">
        <f ca="1">VLOOKUP(G26,OFFSET(Pairings!$D$2,($B46-1)*gamesPerRound,0,gamesPerRound,2),2,FALSE)</f>
        <v>E.05</v>
      </c>
      <c r="H46" s="31" t="e">
        <f ca="1">VLOOKUP(H26,OFFSET(Pairings!$D$2,($B46-1)*gamesPerRound,0,gamesPerRound,2),2,FALSE)</f>
        <v>#N/A</v>
      </c>
      <c r="I46" s="31" t="str">
        <f ca="1">VLOOKUP(I26,OFFSET(Pairings!$D$2,($B46-1)*gamesPerRound,0,gamesPerRound,2),2,FALSE)</f>
        <v>E.07</v>
      </c>
      <c r="J46" s="31" t="e">
        <f ca="1">VLOOKUP(J26,OFFSET(Pairings!$D$2,($B46-1)*gamesPerRound,0,gamesPerRound,2),2,FALSE)</f>
        <v>#N/A</v>
      </c>
      <c r="K46" s="31" t="str">
        <f ca="1">VLOOKUP(K26,OFFSET(Pairings!$D$2,($B46-1)*gamesPerRound,0,gamesPerRound,2),2,FALSE)</f>
        <v>H.09</v>
      </c>
      <c r="L46" s="31" t="e">
        <f ca="1">VLOOKUP(L26,OFFSET(Pairings!$D$2,($B46-1)*gamesPerRound,0,gamesPerRound,2),2,FALSE)</f>
        <v>#N/A</v>
      </c>
      <c r="M46" s="31" t="str">
        <f ca="1">VLOOKUP(M26,OFFSET(Pairings!$D$2,($B46-1)*gamesPerRound,0,gamesPerRound,2),2,FALSE)</f>
        <v>G.11</v>
      </c>
      <c r="N46" s="31" t="e">
        <f ca="1">VLOOKUP(N26,OFFSET(Pairings!$D$2,($B46-1)*gamesPerRound,0,gamesPerRound,2),2,FALSE)</f>
        <v>#N/A</v>
      </c>
    </row>
    <row r="47" spans="2:15" ht="18.75" hidden="1" customHeight="1" x14ac:dyDescent="0.2">
      <c r="B47" s="7">
        <v>5</v>
      </c>
      <c r="C47" s="31" t="e">
        <f ca="1">VLOOKUP(C26,OFFSET(Pairings!$E$2,($B47-1)*gamesPerRound,0,gamesPerRound,4),4,FALSE)</f>
        <v>#N/A</v>
      </c>
      <c r="D47" s="31" t="e">
        <f ca="1">VLOOKUP(D26,OFFSET(Pairings!$E$2,($B47-1)*gamesPerRound,0,gamesPerRound,4),4,FALSE)</f>
        <v>#N/A</v>
      </c>
      <c r="E47" s="31" t="str">
        <f ca="1">VLOOKUP(E26,OFFSET(Pairings!$E$2,($B47-1)*gamesPerRound,0,gamesPerRound,4),4,FALSE)</f>
        <v>E.03</v>
      </c>
      <c r="F47" s="31" t="e">
        <f ca="1">VLOOKUP(F26,OFFSET(Pairings!$E$2,($B47-1)*gamesPerRound,0,gamesPerRound,4),4,FALSE)</f>
        <v>#N/A</v>
      </c>
      <c r="G47" s="31" t="e">
        <f ca="1">VLOOKUP(G26,OFFSET(Pairings!$E$2,($B47-1)*gamesPerRound,0,gamesPerRound,4),4,FALSE)</f>
        <v>#N/A</v>
      </c>
      <c r="H47" s="31" t="str">
        <f ca="1">VLOOKUP(H26,OFFSET(Pairings!$E$2,($B47-1)*gamesPerRound,0,gamesPerRound,4),4,FALSE)</f>
        <v>H.06</v>
      </c>
      <c r="I47" s="31" t="e">
        <f ca="1">VLOOKUP(I26,OFFSET(Pairings!$E$2,($B47-1)*gamesPerRound,0,gamesPerRound,4),4,FALSE)</f>
        <v>#N/A</v>
      </c>
      <c r="J47" s="31" t="str">
        <f ca="1">VLOOKUP(J26,OFFSET(Pairings!$E$2,($B47-1)*gamesPerRound,0,gamesPerRound,4),4,FALSE)</f>
        <v>C.08</v>
      </c>
      <c r="K47" s="31" t="e">
        <f ca="1">VLOOKUP(K26,OFFSET(Pairings!$E$2,($B47-1)*gamesPerRound,0,gamesPerRound,4),4,FALSE)</f>
        <v>#N/A</v>
      </c>
      <c r="L47" s="31" t="str">
        <f ca="1">VLOOKUP(L26,OFFSET(Pairings!$E$2,($B47-1)*gamesPerRound,0,gamesPerRound,4),4,FALSE)</f>
        <v>A.10</v>
      </c>
      <c r="M47" s="31" t="e">
        <f ca="1">VLOOKUP(M26,OFFSET(Pairings!$E$2,($B47-1)*gamesPerRound,0,gamesPerRound,4),4,FALSE)</f>
        <v>#N/A</v>
      </c>
      <c r="N47" s="31" t="str">
        <f ca="1">VLOOKUP(N26,OFFSET(Pairings!$E$2,($B47-1)*gamesPerRound,0,gamesPerRound,4),4,FALSE)</f>
        <v>J.12</v>
      </c>
    </row>
    <row r="48" spans="2:15" ht="18.75" customHeight="1" thickBot="1" x14ac:dyDescent="0.25"/>
    <row r="49" spans="1:15" s="9" customFormat="1" ht="15.75" thickBot="1" x14ac:dyDescent="0.25">
      <c r="A49" s="9" t="s">
        <v>10</v>
      </c>
      <c r="B49" s="10">
        <f>VLOOKUP(A49,TeamLookup,2,FALSE)</f>
        <v>0</v>
      </c>
      <c r="C49" s="11" t="str">
        <f t="shared" ref="C49:N49" si="22">$A49&amp;"."&amp;TEXT(C$1,"00")</f>
        <v>C.01</v>
      </c>
      <c r="D49" s="12" t="str">
        <f t="shared" si="22"/>
        <v>C.02</v>
      </c>
      <c r="E49" s="12" t="str">
        <f t="shared" si="22"/>
        <v>C.03</v>
      </c>
      <c r="F49" s="12" t="str">
        <f t="shared" si="22"/>
        <v>C.04</v>
      </c>
      <c r="G49" s="12" t="str">
        <f t="shared" si="22"/>
        <v>C.05</v>
      </c>
      <c r="H49" s="12" t="str">
        <f t="shared" si="22"/>
        <v>C.06</v>
      </c>
      <c r="I49" s="12" t="str">
        <f t="shared" si="22"/>
        <v>C.07</v>
      </c>
      <c r="J49" s="12" t="str">
        <f t="shared" si="22"/>
        <v>C.08</v>
      </c>
      <c r="K49" s="12" t="str">
        <f t="shared" si="22"/>
        <v>C.09</v>
      </c>
      <c r="L49" s="12" t="str">
        <f t="shared" si="22"/>
        <v>C.10</v>
      </c>
      <c r="M49" s="12" t="str">
        <f t="shared" si="22"/>
        <v>C.11</v>
      </c>
      <c r="N49" s="13" t="str">
        <f t="shared" si="22"/>
        <v>C.12</v>
      </c>
      <c r="O49" s="14" t="s">
        <v>22</v>
      </c>
    </row>
    <row r="50" spans="1:15" ht="9" customHeight="1" x14ac:dyDescent="0.2">
      <c r="C50" s="15" t="str">
        <f t="shared" ref="C50:N50" ca="1" si="23">IF(ISNA(C61),"B","W")</f>
        <v>B</v>
      </c>
      <c r="D50" s="16" t="str">
        <f t="shared" ca="1" si="23"/>
        <v>B</v>
      </c>
      <c r="E50" s="16" t="str">
        <f t="shared" ca="1" si="23"/>
        <v>B</v>
      </c>
      <c r="F50" s="16" t="str">
        <f t="shared" ca="1" si="23"/>
        <v>W</v>
      </c>
      <c r="G50" s="16" t="str">
        <f t="shared" ca="1" si="23"/>
        <v>W</v>
      </c>
      <c r="H50" s="16" t="str">
        <f t="shared" ca="1" si="23"/>
        <v>W</v>
      </c>
      <c r="I50" s="16" t="str">
        <f t="shared" ca="1" si="23"/>
        <v>B</v>
      </c>
      <c r="J50" s="16" t="str">
        <f t="shared" ca="1" si="23"/>
        <v>B</v>
      </c>
      <c r="K50" s="16" t="str">
        <f t="shared" ca="1" si="23"/>
        <v>B</v>
      </c>
      <c r="L50" s="16" t="str">
        <f t="shared" ca="1" si="23"/>
        <v>B</v>
      </c>
      <c r="M50" s="16" t="str">
        <f t="shared" ca="1" si="23"/>
        <v>W</v>
      </c>
      <c r="N50" s="17" t="str">
        <f t="shared" ca="1" si="23"/>
        <v>B</v>
      </c>
      <c r="O50" s="18"/>
    </row>
    <row r="51" spans="1:15" x14ac:dyDescent="0.2">
      <c r="B51" s="7" t="s">
        <v>23</v>
      </c>
      <c r="C51" s="19" t="str">
        <f t="shared" ref="C51:N51" ca="1" si="24">IF(ISNA(C61),C62,C61)</f>
        <v>H.01</v>
      </c>
      <c r="D51" s="20" t="str">
        <f t="shared" ca="1" si="24"/>
        <v>F.02</v>
      </c>
      <c r="E51" s="20" t="str">
        <f t="shared" ca="1" si="24"/>
        <v>H.03</v>
      </c>
      <c r="F51" s="20" t="str">
        <f t="shared" ca="1" si="24"/>
        <v>D.04</v>
      </c>
      <c r="G51" s="20" t="str">
        <f t="shared" ca="1" si="24"/>
        <v>B.05</v>
      </c>
      <c r="H51" s="20" t="str">
        <f t="shared" ca="1" si="24"/>
        <v>J.06</v>
      </c>
      <c r="I51" s="20" t="str">
        <f t="shared" ca="1" si="24"/>
        <v>G.07</v>
      </c>
      <c r="J51" s="20" t="str">
        <f t="shared" ca="1" si="24"/>
        <v>D.08</v>
      </c>
      <c r="K51" s="20" t="str">
        <f t="shared" ca="1" si="24"/>
        <v>F.09</v>
      </c>
      <c r="L51" s="20" t="str">
        <f t="shared" ca="1" si="24"/>
        <v>A.10</v>
      </c>
      <c r="M51" s="20" t="str">
        <f t="shared" ca="1" si="24"/>
        <v>I.11</v>
      </c>
      <c r="N51" s="21" t="str">
        <f t="shared" ca="1" si="24"/>
        <v>E.12</v>
      </c>
      <c r="O51" s="22"/>
    </row>
    <row r="52" spans="1:15" ht="9" customHeight="1" x14ac:dyDescent="0.2">
      <c r="C52" s="23" t="str">
        <f t="shared" ref="C52:N52" ca="1" si="25">IF(ISNA(C63),"B","W")</f>
        <v>W</v>
      </c>
      <c r="D52" s="24" t="str">
        <f t="shared" ca="1" si="25"/>
        <v>W</v>
      </c>
      <c r="E52" s="24" t="str">
        <f t="shared" ca="1" si="25"/>
        <v>B</v>
      </c>
      <c r="F52" s="24" t="str">
        <f t="shared" ca="1" si="25"/>
        <v>B</v>
      </c>
      <c r="G52" s="24" t="str">
        <f t="shared" ca="1" si="25"/>
        <v>B</v>
      </c>
      <c r="H52" s="24" t="str">
        <f t="shared" ca="1" si="25"/>
        <v>B</v>
      </c>
      <c r="I52" s="24" t="str">
        <f t="shared" ca="1" si="25"/>
        <v>W</v>
      </c>
      <c r="J52" s="24" t="str">
        <f t="shared" ca="1" si="25"/>
        <v>W</v>
      </c>
      <c r="K52" s="24" t="str">
        <f t="shared" ca="1" si="25"/>
        <v>W</v>
      </c>
      <c r="L52" s="24" t="str">
        <f t="shared" ca="1" si="25"/>
        <v>W</v>
      </c>
      <c r="M52" s="24" t="str">
        <f t="shared" ca="1" si="25"/>
        <v>B</v>
      </c>
      <c r="N52" s="25" t="str">
        <f t="shared" ca="1" si="25"/>
        <v>B</v>
      </c>
      <c r="O52" s="18"/>
    </row>
    <row r="53" spans="1:15" x14ac:dyDescent="0.2">
      <c r="B53" s="7" t="s">
        <v>24</v>
      </c>
      <c r="C53" s="19" t="str">
        <f t="shared" ref="C53:N53" ca="1" si="26">IF(ISNA(C63),C64,C63)</f>
        <v>F.01</v>
      </c>
      <c r="D53" s="20" t="str">
        <f t="shared" ca="1" si="26"/>
        <v>A.02</v>
      </c>
      <c r="E53" s="20" t="str">
        <f t="shared" ca="1" si="26"/>
        <v>J.03</v>
      </c>
      <c r="F53" s="20" t="str">
        <f t="shared" ca="1" si="26"/>
        <v>E.04</v>
      </c>
      <c r="G53" s="20" t="str">
        <f t="shared" ca="1" si="26"/>
        <v>E.05</v>
      </c>
      <c r="H53" s="20" t="str">
        <f t="shared" ca="1" si="26"/>
        <v>D.06</v>
      </c>
      <c r="I53" s="20" t="str">
        <f t="shared" ca="1" si="26"/>
        <v>B.07</v>
      </c>
      <c r="J53" s="20" t="str">
        <f t="shared" ca="1" si="26"/>
        <v>G.08</v>
      </c>
      <c r="K53" s="20" t="str">
        <f t="shared" ca="1" si="26"/>
        <v>B.09</v>
      </c>
      <c r="L53" s="20" t="str">
        <f t="shared" ca="1" si="26"/>
        <v>F.10</v>
      </c>
      <c r="M53" s="20" t="str">
        <f t="shared" ca="1" si="26"/>
        <v>A.11</v>
      </c>
      <c r="N53" s="21" t="str">
        <f t="shared" ca="1" si="26"/>
        <v>I.12</v>
      </c>
      <c r="O53" s="22"/>
    </row>
    <row r="54" spans="1:15" ht="9" customHeight="1" x14ac:dyDescent="0.2">
      <c r="C54" s="23" t="str">
        <f t="shared" ref="C54:N54" ca="1" si="27">IF(ISNA(C65),"B","W")</f>
        <v>W</v>
      </c>
      <c r="D54" s="24" t="str">
        <f t="shared" ca="1" si="27"/>
        <v>W</v>
      </c>
      <c r="E54" s="24" t="str">
        <f t="shared" ca="1" si="27"/>
        <v>B</v>
      </c>
      <c r="F54" s="24" t="str">
        <f t="shared" ca="1" si="27"/>
        <v>W</v>
      </c>
      <c r="G54" s="24" t="str">
        <f t="shared" ca="1" si="27"/>
        <v>W</v>
      </c>
      <c r="H54" s="24" t="str">
        <f t="shared" ca="1" si="27"/>
        <v>W</v>
      </c>
      <c r="I54" s="24" t="str">
        <f t="shared" ca="1" si="27"/>
        <v>W</v>
      </c>
      <c r="J54" s="24" t="str">
        <f t="shared" ca="1" si="27"/>
        <v>B</v>
      </c>
      <c r="K54" s="24" t="str">
        <f t="shared" ca="1" si="27"/>
        <v>W</v>
      </c>
      <c r="L54" s="24" t="str">
        <f t="shared" ca="1" si="27"/>
        <v>B</v>
      </c>
      <c r="M54" s="24" t="str">
        <f t="shared" ca="1" si="27"/>
        <v>B</v>
      </c>
      <c r="N54" s="25" t="str">
        <f t="shared" ca="1" si="27"/>
        <v>W</v>
      </c>
      <c r="O54" s="18"/>
    </row>
    <row r="55" spans="1:15" x14ac:dyDescent="0.2">
      <c r="B55" s="7" t="s">
        <v>25</v>
      </c>
      <c r="C55" s="19" t="str">
        <f t="shared" ref="C55:N55" ca="1" si="28">IF(ISNA(C65),C66,C65)</f>
        <v>G.01</v>
      </c>
      <c r="D55" s="20" t="str">
        <f t="shared" ca="1" si="28"/>
        <v>H.02</v>
      </c>
      <c r="E55" s="20" t="str">
        <f t="shared" ca="1" si="28"/>
        <v>G.03</v>
      </c>
      <c r="F55" s="20" t="str">
        <f t="shared" ca="1" si="28"/>
        <v>B.04</v>
      </c>
      <c r="G55" s="20" t="str">
        <f t="shared" ca="1" si="28"/>
        <v>A.05</v>
      </c>
      <c r="H55" s="20" t="str">
        <f t="shared" ca="1" si="28"/>
        <v>F.06</v>
      </c>
      <c r="I55" s="20" t="str">
        <f t="shared" ca="1" si="28"/>
        <v>I.07</v>
      </c>
      <c r="J55" s="20" t="str">
        <f t="shared" ca="1" si="28"/>
        <v>I.08</v>
      </c>
      <c r="K55" s="20" t="str">
        <f t="shared" ca="1" si="28"/>
        <v>J.09</v>
      </c>
      <c r="L55" s="20" t="str">
        <f t="shared" ca="1" si="28"/>
        <v>E.10</v>
      </c>
      <c r="M55" s="20" t="str">
        <f t="shared" ca="1" si="28"/>
        <v>E.11</v>
      </c>
      <c r="N55" s="21" t="str">
        <f t="shared" ca="1" si="28"/>
        <v>D.12</v>
      </c>
      <c r="O55" s="22"/>
    </row>
    <row r="56" spans="1:15" ht="9" customHeight="1" x14ac:dyDescent="0.2">
      <c r="C56" s="23" t="str">
        <f t="shared" ref="C56:N56" ca="1" si="29">IF(ISNA(C67),"B","W")</f>
        <v>B</v>
      </c>
      <c r="D56" s="24" t="str">
        <f t="shared" ca="1" si="29"/>
        <v>B</v>
      </c>
      <c r="E56" s="24" t="str">
        <f t="shared" ca="1" si="29"/>
        <v>W</v>
      </c>
      <c r="F56" s="24" t="str">
        <f t="shared" ca="1" si="29"/>
        <v>W</v>
      </c>
      <c r="G56" s="24" t="str">
        <f t="shared" ca="1" si="29"/>
        <v>B</v>
      </c>
      <c r="H56" s="24" t="str">
        <f t="shared" ca="1" si="29"/>
        <v>W</v>
      </c>
      <c r="I56" s="24" t="str">
        <f t="shared" ca="1" si="29"/>
        <v>B</v>
      </c>
      <c r="J56" s="24" t="str">
        <f t="shared" ca="1" si="29"/>
        <v>B</v>
      </c>
      <c r="K56" s="24" t="str">
        <f t="shared" ca="1" si="29"/>
        <v>B</v>
      </c>
      <c r="L56" s="24" t="str">
        <f t="shared" ca="1" si="29"/>
        <v>W</v>
      </c>
      <c r="M56" s="24" t="str">
        <f t="shared" ca="1" si="29"/>
        <v>W</v>
      </c>
      <c r="N56" s="25" t="str">
        <f t="shared" ca="1" si="29"/>
        <v>W</v>
      </c>
      <c r="O56" s="18"/>
    </row>
    <row r="57" spans="1:15" x14ac:dyDescent="0.2">
      <c r="B57" s="7" t="s">
        <v>246</v>
      </c>
      <c r="C57" s="19" t="str">
        <f t="shared" ref="C57:N57" ca="1" si="30">IF(ISNA(C67),C68,C67)</f>
        <v>J.01</v>
      </c>
      <c r="D57" s="20" t="str">
        <f t="shared" ca="1" si="30"/>
        <v>I.02</v>
      </c>
      <c r="E57" s="20" t="str">
        <f t="shared" ca="1" si="30"/>
        <v>B.03</v>
      </c>
      <c r="F57" s="20" t="str">
        <f t="shared" ca="1" si="30"/>
        <v>G.04</v>
      </c>
      <c r="G57" s="20" t="str">
        <f t="shared" ca="1" si="30"/>
        <v>J.05</v>
      </c>
      <c r="H57" s="20" t="str">
        <f t="shared" ca="1" si="30"/>
        <v>H.06</v>
      </c>
      <c r="I57" s="20" t="str">
        <f t="shared" ca="1" si="30"/>
        <v>E.07</v>
      </c>
      <c r="J57" s="20" t="str">
        <f t="shared" ca="1" si="30"/>
        <v>F.08</v>
      </c>
      <c r="K57" s="20" t="str">
        <f t="shared" ca="1" si="30"/>
        <v>A.09</v>
      </c>
      <c r="L57" s="20" t="str">
        <f t="shared" ca="1" si="30"/>
        <v>H.10</v>
      </c>
      <c r="M57" s="20" t="str">
        <f t="shared" ca="1" si="30"/>
        <v>B.11</v>
      </c>
      <c r="N57" s="21" t="str">
        <f t="shared" ca="1" si="30"/>
        <v>G.12</v>
      </c>
      <c r="O57" s="22"/>
    </row>
    <row r="58" spans="1:15" ht="9" customHeight="1" x14ac:dyDescent="0.2">
      <c r="C58" s="23" t="str">
        <f t="shared" ref="C58:N58" ca="1" si="31">IF(ISNA(C69),"B","W")</f>
        <v>B</v>
      </c>
      <c r="D58" s="24" t="str">
        <f t="shared" ca="1" si="31"/>
        <v>W</v>
      </c>
      <c r="E58" s="24" t="str">
        <f t="shared" ca="1" si="31"/>
        <v>W</v>
      </c>
      <c r="F58" s="24" t="str">
        <f t="shared" ca="1" si="31"/>
        <v>B</v>
      </c>
      <c r="G58" s="24" t="str">
        <f t="shared" ca="1" si="31"/>
        <v>B</v>
      </c>
      <c r="H58" s="24" t="str">
        <f t="shared" ca="1" si="31"/>
        <v>B</v>
      </c>
      <c r="I58" s="24" t="str">
        <f t="shared" ca="1" si="31"/>
        <v>B</v>
      </c>
      <c r="J58" s="24" t="str">
        <f t="shared" ca="1" si="31"/>
        <v>W</v>
      </c>
      <c r="K58" s="24" t="str">
        <f t="shared" ca="1" si="31"/>
        <v>B</v>
      </c>
      <c r="L58" s="24" t="str">
        <f t="shared" ca="1" si="31"/>
        <v>W</v>
      </c>
      <c r="M58" s="24" t="str">
        <f t="shared" ca="1" si="31"/>
        <v>W</v>
      </c>
      <c r="N58" s="25" t="str">
        <f t="shared" ca="1" si="31"/>
        <v>W</v>
      </c>
      <c r="O58" s="18"/>
    </row>
    <row r="59" spans="1:15" ht="15.75" thickBot="1" x14ac:dyDescent="0.25">
      <c r="B59" s="7" t="s">
        <v>247</v>
      </c>
      <c r="C59" s="19" t="str">
        <f t="shared" ref="C59:N59" ca="1" si="32">IF(ISNA(C69),C70,C69)</f>
        <v>A.01</v>
      </c>
      <c r="D59" s="20" t="str">
        <f t="shared" ca="1" si="32"/>
        <v>E.02</v>
      </c>
      <c r="E59" s="20" t="str">
        <f t="shared" ca="1" si="32"/>
        <v>I.03</v>
      </c>
      <c r="F59" s="20" t="str">
        <f t="shared" ca="1" si="32"/>
        <v>F.04</v>
      </c>
      <c r="G59" s="20" t="str">
        <f t="shared" ca="1" si="32"/>
        <v>D.05</v>
      </c>
      <c r="H59" s="20" t="str">
        <f t="shared" ca="1" si="32"/>
        <v>G.06</v>
      </c>
      <c r="I59" s="20" t="str">
        <f t="shared" ca="1" si="32"/>
        <v>D.07</v>
      </c>
      <c r="J59" s="20" t="str">
        <f t="shared" ca="1" si="32"/>
        <v>B.08</v>
      </c>
      <c r="K59" s="20" t="str">
        <f t="shared" ca="1" si="32"/>
        <v>I.09</v>
      </c>
      <c r="L59" s="20" t="str">
        <f t="shared" ca="1" si="32"/>
        <v>J.10</v>
      </c>
      <c r="M59" s="20" t="str">
        <f t="shared" ca="1" si="32"/>
        <v>D.11</v>
      </c>
      <c r="N59" s="21" t="str">
        <f t="shared" ca="1" si="32"/>
        <v>H.12</v>
      </c>
      <c r="O59" s="26"/>
    </row>
    <row r="60" spans="1:15" ht="18.75" customHeight="1" thickBot="1" x14ac:dyDescent="0.25">
      <c r="B60" s="7" t="s">
        <v>22</v>
      </c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9"/>
      <c r="O60" s="30"/>
    </row>
    <row r="61" spans="1:15" ht="18.75" hidden="1" customHeight="1" x14ac:dyDescent="0.2">
      <c r="B61" s="7">
        <v>1</v>
      </c>
      <c r="C61" s="31" t="e">
        <f ca="1">VLOOKUP(C49,OFFSET(Pairings!$D$2,($B61-1)*gamesPerRound,0,gamesPerRound,2),2,FALSE)</f>
        <v>#N/A</v>
      </c>
      <c r="D61" s="31" t="e">
        <f ca="1">VLOOKUP(D49,OFFSET(Pairings!$D$2,($B61-1)*gamesPerRound,0,gamesPerRound,2),2,FALSE)</f>
        <v>#N/A</v>
      </c>
      <c r="E61" s="31" t="e">
        <f ca="1">VLOOKUP(E49,OFFSET(Pairings!$D$2,($B61-1)*gamesPerRound,0,gamesPerRound,2),2,FALSE)</f>
        <v>#N/A</v>
      </c>
      <c r="F61" s="31" t="str">
        <f ca="1">VLOOKUP(F49,OFFSET(Pairings!$D$2,($B61-1)*gamesPerRound,0,gamesPerRound,2),2,FALSE)</f>
        <v>D.04</v>
      </c>
      <c r="G61" s="31" t="str">
        <f ca="1">VLOOKUP(G49,OFFSET(Pairings!$D$2,($B61-1)*gamesPerRound,0,gamesPerRound,2),2,FALSE)</f>
        <v>B.05</v>
      </c>
      <c r="H61" s="31" t="str">
        <f ca="1">VLOOKUP(H49,OFFSET(Pairings!$D$2,($B61-1)*gamesPerRound,0,gamesPerRound,2),2,FALSE)</f>
        <v>J.06</v>
      </c>
      <c r="I61" s="31" t="e">
        <f ca="1">VLOOKUP(I49,OFFSET(Pairings!$D$2,($B61-1)*gamesPerRound,0,gamesPerRound,2),2,FALSE)</f>
        <v>#N/A</v>
      </c>
      <c r="J61" s="31" t="e">
        <f ca="1">VLOOKUP(J49,OFFSET(Pairings!$D$2,($B61-1)*gamesPerRound,0,gamesPerRound,2),2,FALSE)</f>
        <v>#N/A</v>
      </c>
      <c r="K61" s="31" t="e">
        <f ca="1">VLOOKUP(K49,OFFSET(Pairings!$D$2,($B61-1)*gamesPerRound,0,gamesPerRound,2),2,FALSE)</f>
        <v>#N/A</v>
      </c>
      <c r="L61" s="31" t="e">
        <f ca="1">VLOOKUP(L49,OFFSET(Pairings!$D$2,($B61-1)*gamesPerRound,0,gamesPerRound,2),2,FALSE)</f>
        <v>#N/A</v>
      </c>
      <c r="M61" s="31" t="str">
        <f ca="1">VLOOKUP(M49,OFFSET(Pairings!$D$2,($B61-1)*gamesPerRound,0,gamesPerRound,2),2,FALSE)</f>
        <v>I.11</v>
      </c>
      <c r="N61" s="31" t="e">
        <f ca="1">VLOOKUP(N49,OFFSET(Pairings!$D$2,($B61-1)*gamesPerRound,0,gamesPerRound,2),2,FALSE)</f>
        <v>#N/A</v>
      </c>
    </row>
    <row r="62" spans="1:15" ht="18.75" hidden="1" customHeight="1" x14ac:dyDescent="0.2">
      <c r="B62" s="7">
        <v>1</v>
      </c>
      <c r="C62" s="31" t="str">
        <f ca="1">VLOOKUP(C49,OFFSET(Pairings!$E$2,($B62-1)*gamesPerRound,0,gamesPerRound,4),4,FALSE)</f>
        <v>H.01</v>
      </c>
      <c r="D62" s="31" t="str">
        <f ca="1">VLOOKUP(D49,OFFSET(Pairings!$E$2,($B62-1)*gamesPerRound,0,gamesPerRound,4),4,FALSE)</f>
        <v>F.02</v>
      </c>
      <c r="E62" s="31" t="str">
        <f ca="1">VLOOKUP(E49,OFFSET(Pairings!$E$2,($B62-1)*gamesPerRound,0,gamesPerRound,4),4,FALSE)</f>
        <v>H.03</v>
      </c>
      <c r="F62" s="31" t="e">
        <f ca="1">VLOOKUP(F49,OFFSET(Pairings!$E$2,($B62-1)*gamesPerRound,0,gamesPerRound,4),4,FALSE)</f>
        <v>#N/A</v>
      </c>
      <c r="G62" s="31" t="e">
        <f ca="1">VLOOKUP(G49,OFFSET(Pairings!$E$2,($B62-1)*gamesPerRound,0,gamesPerRound,4),4,FALSE)</f>
        <v>#N/A</v>
      </c>
      <c r="H62" s="31" t="e">
        <f ca="1">VLOOKUP(H49,OFFSET(Pairings!$E$2,($B62-1)*gamesPerRound,0,gamesPerRound,4),4,FALSE)</f>
        <v>#N/A</v>
      </c>
      <c r="I62" s="31" t="str">
        <f ca="1">VLOOKUP(I49,OFFSET(Pairings!$E$2,($B62-1)*gamesPerRound,0,gamesPerRound,4),4,FALSE)</f>
        <v>G.07</v>
      </c>
      <c r="J62" s="31" t="str">
        <f ca="1">VLOOKUP(J49,OFFSET(Pairings!$E$2,($B62-1)*gamesPerRound,0,gamesPerRound,4),4,FALSE)</f>
        <v>D.08</v>
      </c>
      <c r="K62" s="31" t="str">
        <f ca="1">VLOOKUP(K49,OFFSET(Pairings!$E$2,($B62-1)*gamesPerRound,0,gamesPerRound,4),4,FALSE)</f>
        <v>F.09</v>
      </c>
      <c r="L62" s="31" t="str">
        <f ca="1">VLOOKUP(L49,OFFSET(Pairings!$E$2,($B62-1)*gamesPerRound,0,gamesPerRound,4),4,FALSE)</f>
        <v>A.10</v>
      </c>
      <c r="M62" s="31" t="e">
        <f ca="1">VLOOKUP(M49,OFFSET(Pairings!$E$2,($B62-1)*gamesPerRound,0,gamesPerRound,4),4,FALSE)</f>
        <v>#N/A</v>
      </c>
      <c r="N62" s="31" t="str">
        <f ca="1">VLOOKUP(N49,OFFSET(Pairings!$E$2,($B62-1)*gamesPerRound,0,gamesPerRound,4),4,FALSE)</f>
        <v>E.12</v>
      </c>
    </row>
    <row r="63" spans="1:15" ht="18.75" hidden="1" customHeight="1" x14ac:dyDescent="0.2">
      <c r="B63" s="7">
        <v>2</v>
      </c>
      <c r="C63" s="31" t="str">
        <f ca="1">VLOOKUP(C49,OFFSET(Pairings!$D$2,($B63-1)*gamesPerRound,0,gamesPerRound,2),2,FALSE)</f>
        <v>F.01</v>
      </c>
      <c r="D63" s="31" t="str">
        <f ca="1">VLOOKUP(D49,OFFSET(Pairings!$D$2,($B63-1)*gamesPerRound,0,gamesPerRound,2),2,FALSE)</f>
        <v>A.02</v>
      </c>
      <c r="E63" s="31" t="e">
        <f ca="1">VLOOKUP(E49,OFFSET(Pairings!$D$2,($B63-1)*gamesPerRound,0,gamesPerRound,2),2,FALSE)</f>
        <v>#N/A</v>
      </c>
      <c r="F63" s="31" t="e">
        <f ca="1">VLOOKUP(F49,OFFSET(Pairings!$D$2,($B63-1)*gamesPerRound,0,gamesPerRound,2),2,FALSE)</f>
        <v>#N/A</v>
      </c>
      <c r="G63" s="31" t="e">
        <f ca="1">VLOOKUP(G49,OFFSET(Pairings!$D$2,($B63-1)*gamesPerRound,0,gamesPerRound,2),2,FALSE)</f>
        <v>#N/A</v>
      </c>
      <c r="H63" s="31" t="e">
        <f ca="1">VLOOKUP(H49,OFFSET(Pairings!$D$2,($B63-1)*gamesPerRound,0,gamesPerRound,2),2,FALSE)</f>
        <v>#N/A</v>
      </c>
      <c r="I63" s="31" t="str">
        <f ca="1">VLOOKUP(I49,OFFSET(Pairings!$D$2,($B63-1)*gamesPerRound,0,gamesPerRound,2),2,FALSE)</f>
        <v>B.07</v>
      </c>
      <c r="J63" s="31" t="str">
        <f ca="1">VLOOKUP(J49,OFFSET(Pairings!$D$2,($B63-1)*gamesPerRound,0,gamesPerRound,2),2,FALSE)</f>
        <v>G.08</v>
      </c>
      <c r="K63" s="31" t="str">
        <f ca="1">VLOOKUP(K49,OFFSET(Pairings!$D$2,($B63-1)*gamesPerRound,0,gamesPerRound,2),2,FALSE)</f>
        <v>B.09</v>
      </c>
      <c r="L63" s="31" t="str">
        <f ca="1">VLOOKUP(L49,OFFSET(Pairings!$D$2,($B63-1)*gamesPerRound,0,gamesPerRound,2),2,FALSE)</f>
        <v>F.10</v>
      </c>
      <c r="M63" s="31" t="e">
        <f ca="1">VLOOKUP(M49,OFFSET(Pairings!$D$2,($B63-1)*gamesPerRound,0,gamesPerRound,2),2,FALSE)</f>
        <v>#N/A</v>
      </c>
      <c r="N63" s="31" t="e">
        <f ca="1">VLOOKUP(N49,OFFSET(Pairings!$D$2,($B63-1)*gamesPerRound,0,gamesPerRound,2),2,FALSE)</f>
        <v>#N/A</v>
      </c>
    </row>
    <row r="64" spans="1:15" ht="18.75" hidden="1" customHeight="1" x14ac:dyDescent="0.2">
      <c r="B64" s="7">
        <v>2</v>
      </c>
      <c r="C64" s="31" t="e">
        <f ca="1">VLOOKUP(C49,OFFSET(Pairings!$E$2,($B64-1)*gamesPerRound,0,gamesPerRound,4),4,FALSE)</f>
        <v>#N/A</v>
      </c>
      <c r="D64" s="31" t="e">
        <f ca="1">VLOOKUP(D49,OFFSET(Pairings!$E$2,($B64-1)*gamesPerRound,0,gamesPerRound,4),4,FALSE)</f>
        <v>#N/A</v>
      </c>
      <c r="E64" s="31" t="str">
        <f ca="1">VLOOKUP(E49,OFFSET(Pairings!$E$2,($B64-1)*gamesPerRound,0,gamesPerRound,4),4,FALSE)</f>
        <v>J.03</v>
      </c>
      <c r="F64" s="31" t="str">
        <f ca="1">VLOOKUP(F49,OFFSET(Pairings!$E$2,($B64-1)*gamesPerRound,0,gamesPerRound,4),4,FALSE)</f>
        <v>E.04</v>
      </c>
      <c r="G64" s="31" t="str">
        <f ca="1">VLOOKUP(G49,OFFSET(Pairings!$E$2,($B64-1)*gamesPerRound,0,gamesPerRound,4),4,FALSE)</f>
        <v>E.05</v>
      </c>
      <c r="H64" s="31" t="str">
        <f ca="1">VLOOKUP(H49,OFFSET(Pairings!$E$2,($B64-1)*gamesPerRound,0,gamesPerRound,4),4,FALSE)</f>
        <v>D.06</v>
      </c>
      <c r="I64" s="31" t="e">
        <f ca="1">VLOOKUP(I49,OFFSET(Pairings!$E$2,($B64-1)*gamesPerRound,0,gamesPerRound,4),4,FALSE)</f>
        <v>#N/A</v>
      </c>
      <c r="J64" s="31" t="e">
        <f ca="1">VLOOKUP(J49,OFFSET(Pairings!$E$2,($B64-1)*gamesPerRound,0,gamesPerRound,4),4,FALSE)</f>
        <v>#N/A</v>
      </c>
      <c r="K64" s="31" t="e">
        <f ca="1">VLOOKUP(K49,OFFSET(Pairings!$E$2,($B64-1)*gamesPerRound,0,gamesPerRound,4),4,FALSE)</f>
        <v>#N/A</v>
      </c>
      <c r="L64" s="31" t="e">
        <f ca="1">VLOOKUP(L49,OFFSET(Pairings!$E$2,($B64-1)*gamesPerRound,0,gamesPerRound,4),4,FALSE)</f>
        <v>#N/A</v>
      </c>
      <c r="M64" s="31" t="str">
        <f ca="1">VLOOKUP(M49,OFFSET(Pairings!$E$2,($B64-1)*gamesPerRound,0,gamesPerRound,4),4,FALSE)</f>
        <v>A.11</v>
      </c>
      <c r="N64" s="31" t="str">
        <f ca="1">VLOOKUP(N49,OFFSET(Pairings!$E$2,($B64-1)*gamesPerRound,0,gamesPerRound,4),4,FALSE)</f>
        <v>I.12</v>
      </c>
    </row>
    <row r="65" spans="1:15" ht="18.75" hidden="1" customHeight="1" x14ac:dyDescent="0.2">
      <c r="B65" s="7">
        <v>3</v>
      </c>
      <c r="C65" s="31" t="str">
        <f ca="1">VLOOKUP(C49,OFFSET(Pairings!$D$2,($B65-1)*gamesPerRound,0,gamesPerRound,2),2,FALSE)</f>
        <v>G.01</v>
      </c>
      <c r="D65" s="31" t="str">
        <f ca="1">VLOOKUP(D49,OFFSET(Pairings!$D$2,($B65-1)*gamesPerRound,0,gamesPerRound,2),2,FALSE)</f>
        <v>H.02</v>
      </c>
      <c r="E65" s="31" t="e">
        <f ca="1">VLOOKUP(E49,OFFSET(Pairings!$D$2,($B65-1)*gamesPerRound,0,gamesPerRound,2),2,FALSE)</f>
        <v>#N/A</v>
      </c>
      <c r="F65" s="31" t="str">
        <f ca="1">VLOOKUP(F49,OFFSET(Pairings!$D$2,($B65-1)*gamesPerRound,0,gamesPerRound,2),2,FALSE)</f>
        <v>B.04</v>
      </c>
      <c r="G65" s="31" t="str">
        <f ca="1">VLOOKUP(G49,OFFSET(Pairings!$D$2,($B65-1)*gamesPerRound,0,gamesPerRound,2),2,FALSE)</f>
        <v>A.05</v>
      </c>
      <c r="H65" s="31" t="str">
        <f ca="1">VLOOKUP(H49,OFFSET(Pairings!$D$2,($B65-1)*gamesPerRound,0,gamesPerRound,2),2,FALSE)</f>
        <v>F.06</v>
      </c>
      <c r="I65" s="31" t="str">
        <f ca="1">VLOOKUP(I49,OFFSET(Pairings!$D$2,($B65-1)*gamesPerRound,0,gamesPerRound,2),2,FALSE)</f>
        <v>I.07</v>
      </c>
      <c r="J65" s="31" t="e">
        <f ca="1">VLOOKUP(J49,OFFSET(Pairings!$D$2,($B65-1)*gamesPerRound,0,gamesPerRound,2),2,FALSE)</f>
        <v>#N/A</v>
      </c>
      <c r="K65" s="31" t="str">
        <f ca="1">VLOOKUP(K49,OFFSET(Pairings!$D$2,($B65-1)*gamesPerRound,0,gamesPerRound,2),2,FALSE)</f>
        <v>J.09</v>
      </c>
      <c r="L65" s="31" t="e">
        <f ca="1">VLOOKUP(L49,OFFSET(Pairings!$D$2,($B65-1)*gamesPerRound,0,gamesPerRound,2),2,FALSE)</f>
        <v>#N/A</v>
      </c>
      <c r="M65" s="31" t="e">
        <f ca="1">VLOOKUP(M49,OFFSET(Pairings!$D$2,($B65-1)*gamesPerRound,0,gamesPerRound,2),2,FALSE)</f>
        <v>#N/A</v>
      </c>
      <c r="N65" s="31" t="str">
        <f ca="1">VLOOKUP(N49,OFFSET(Pairings!$D$2,($B65-1)*gamesPerRound,0,gamesPerRound,2),2,FALSE)</f>
        <v>D.12</v>
      </c>
    </row>
    <row r="66" spans="1:15" ht="18.75" hidden="1" customHeight="1" x14ac:dyDescent="0.2">
      <c r="B66" s="7">
        <v>3</v>
      </c>
      <c r="C66" s="31" t="e">
        <f ca="1">VLOOKUP(C49,OFFSET(Pairings!$E$2,($B66-1)*gamesPerRound,0,gamesPerRound,4),4,FALSE)</f>
        <v>#N/A</v>
      </c>
      <c r="D66" s="31" t="e">
        <f ca="1">VLOOKUP(D49,OFFSET(Pairings!$E$2,($B66-1)*gamesPerRound,0,gamesPerRound,4),4,FALSE)</f>
        <v>#N/A</v>
      </c>
      <c r="E66" s="31" t="str">
        <f ca="1">VLOOKUP(E49,OFFSET(Pairings!$E$2,($B66-1)*gamesPerRound,0,gamesPerRound,4),4,FALSE)</f>
        <v>G.03</v>
      </c>
      <c r="F66" s="31" t="e">
        <f ca="1">VLOOKUP(F49,OFFSET(Pairings!$E$2,($B66-1)*gamesPerRound,0,gamesPerRound,4),4,FALSE)</f>
        <v>#N/A</v>
      </c>
      <c r="G66" s="31" t="e">
        <f ca="1">VLOOKUP(G49,OFFSET(Pairings!$E$2,($B66-1)*gamesPerRound,0,gamesPerRound,4),4,FALSE)</f>
        <v>#N/A</v>
      </c>
      <c r="H66" s="31" t="e">
        <f ca="1">VLOOKUP(H49,OFFSET(Pairings!$E$2,($B66-1)*gamesPerRound,0,gamesPerRound,4),4,FALSE)</f>
        <v>#N/A</v>
      </c>
      <c r="I66" s="31" t="e">
        <f ca="1">VLOOKUP(I49,OFFSET(Pairings!$E$2,($B66-1)*gamesPerRound,0,gamesPerRound,4),4,FALSE)</f>
        <v>#N/A</v>
      </c>
      <c r="J66" s="31" t="str">
        <f ca="1">VLOOKUP(J49,OFFSET(Pairings!$E$2,($B66-1)*gamesPerRound,0,gamesPerRound,4),4,FALSE)</f>
        <v>I.08</v>
      </c>
      <c r="K66" s="31" t="e">
        <f ca="1">VLOOKUP(K49,OFFSET(Pairings!$E$2,($B66-1)*gamesPerRound,0,gamesPerRound,4),4,FALSE)</f>
        <v>#N/A</v>
      </c>
      <c r="L66" s="31" t="str">
        <f ca="1">VLOOKUP(L49,OFFSET(Pairings!$E$2,($B66-1)*gamesPerRound,0,gamesPerRound,4),4,FALSE)</f>
        <v>E.10</v>
      </c>
      <c r="M66" s="31" t="str">
        <f ca="1">VLOOKUP(M49,OFFSET(Pairings!$E$2,($B66-1)*gamesPerRound,0,gamesPerRound,4),4,FALSE)</f>
        <v>E.11</v>
      </c>
      <c r="N66" s="31" t="e">
        <f ca="1">VLOOKUP(N49,OFFSET(Pairings!$E$2,($B66-1)*gamesPerRound,0,gamesPerRound,4),4,FALSE)</f>
        <v>#N/A</v>
      </c>
    </row>
    <row r="67" spans="1:15" ht="18.75" hidden="1" customHeight="1" x14ac:dyDescent="0.2">
      <c r="B67" s="7">
        <v>4</v>
      </c>
      <c r="C67" s="31" t="e">
        <f ca="1">VLOOKUP(C49,OFFSET(Pairings!$D$2,($B67-1)*gamesPerRound,0,gamesPerRound,2),2,FALSE)</f>
        <v>#N/A</v>
      </c>
      <c r="D67" s="31" t="e">
        <f ca="1">VLOOKUP(D49,OFFSET(Pairings!$D$2,($B67-1)*gamesPerRound,0,gamesPerRound,2),2,FALSE)</f>
        <v>#N/A</v>
      </c>
      <c r="E67" s="31" t="str">
        <f ca="1">VLOOKUP(E49,OFFSET(Pairings!$D$2,($B67-1)*gamesPerRound,0,gamesPerRound,2),2,FALSE)</f>
        <v>B.03</v>
      </c>
      <c r="F67" s="31" t="str">
        <f ca="1">VLOOKUP(F49,OFFSET(Pairings!$D$2,($B67-1)*gamesPerRound,0,gamesPerRound,2),2,FALSE)</f>
        <v>G.04</v>
      </c>
      <c r="G67" s="31" t="e">
        <f ca="1">VLOOKUP(G49,OFFSET(Pairings!$D$2,($B67-1)*gamesPerRound,0,gamesPerRound,2),2,FALSE)</f>
        <v>#N/A</v>
      </c>
      <c r="H67" s="31" t="str">
        <f ca="1">VLOOKUP(H49,OFFSET(Pairings!$D$2,($B67-1)*gamesPerRound,0,gamesPerRound,2),2,FALSE)</f>
        <v>H.06</v>
      </c>
      <c r="I67" s="31" t="e">
        <f ca="1">VLOOKUP(I49,OFFSET(Pairings!$D$2,($B67-1)*gamesPerRound,0,gamesPerRound,2),2,FALSE)</f>
        <v>#N/A</v>
      </c>
      <c r="J67" s="31" t="e">
        <f ca="1">VLOOKUP(J49,OFFSET(Pairings!$D$2,($B67-1)*gamesPerRound,0,gamesPerRound,2),2,FALSE)</f>
        <v>#N/A</v>
      </c>
      <c r="K67" s="31" t="e">
        <f ca="1">VLOOKUP(K49,OFFSET(Pairings!$D$2,($B67-1)*gamesPerRound,0,gamesPerRound,2),2,FALSE)</f>
        <v>#N/A</v>
      </c>
      <c r="L67" s="31" t="str">
        <f ca="1">VLOOKUP(L49,OFFSET(Pairings!$D$2,($B67-1)*gamesPerRound,0,gamesPerRound,2),2,FALSE)</f>
        <v>H.10</v>
      </c>
      <c r="M67" s="31" t="str">
        <f ca="1">VLOOKUP(M49,OFFSET(Pairings!$D$2,($B67-1)*gamesPerRound,0,gamesPerRound,2),2,FALSE)</f>
        <v>B.11</v>
      </c>
      <c r="N67" s="31" t="str">
        <f ca="1">VLOOKUP(N49,OFFSET(Pairings!$D$2,($B67-1)*gamesPerRound,0,gamesPerRound,2),2,FALSE)</f>
        <v>G.12</v>
      </c>
    </row>
    <row r="68" spans="1:15" ht="18.75" hidden="1" customHeight="1" x14ac:dyDescent="0.2">
      <c r="B68" s="7">
        <v>4</v>
      </c>
      <c r="C68" s="31" t="str">
        <f ca="1">VLOOKUP(C49,OFFSET(Pairings!$E$2,($B68-1)*gamesPerRound,0,gamesPerRound,4),4,FALSE)</f>
        <v>J.01</v>
      </c>
      <c r="D68" s="31" t="str">
        <f ca="1">VLOOKUP(D49,OFFSET(Pairings!$E$2,($B68-1)*gamesPerRound,0,gamesPerRound,4),4,FALSE)</f>
        <v>I.02</v>
      </c>
      <c r="E68" s="31" t="e">
        <f ca="1">VLOOKUP(E49,OFFSET(Pairings!$E$2,($B68-1)*gamesPerRound,0,gamesPerRound,4),4,FALSE)</f>
        <v>#N/A</v>
      </c>
      <c r="F68" s="31" t="e">
        <f ca="1">VLOOKUP(F49,OFFSET(Pairings!$E$2,($B68-1)*gamesPerRound,0,gamesPerRound,4),4,FALSE)</f>
        <v>#N/A</v>
      </c>
      <c r="G68" s="31" t="str">
        <f ca="1">VLOOKUP(G49,OFFSET(Pairings!$E$2,($B68-1)*gamesPerRound,0,gamesPerRound,4),4,FALSE)</f>
        <v>J.05</v>
      </c>
      <c r="H68" s="31" t="e">
        <f ca="1">VLOOKUP(H49,OFFSET(Pairings!$E$2,($B68-1)*gamesPerRound,0,gamesPerRound,4),4,FALSE)</f>
        <v>#N/A</v>
      </c>
      <c r="I68" s="31" t="str">
        <f ca="1">VLOOKUP(I49,OFFSET(Pairings!$E$2,($B68-1)*gamesPerRound,0,gamesPerRound,4),4,FALSE)</f>
        <v>E.07</v>
      </c>
      <c r="J68" s="31" t="str">
        <f ca="1">VLOOKUP(J49,OFFSET(Pairings!$E$2,($B68-1)*gamesPerRound,0,gamesPerRound,4),4,FALSE)</f>
        <v>F.08</v>
      </c>
      <c r="K68" s="31" t="str">
        <f ca="1">VLOOKUP(K49,OFFSET(Pairings!$E$2,($B68-1)*gamesPerRound,0,gamesPerRound,4),4,FALSE)</f>
        <v>A.09</v>
      </c>
      <c r="L68" s="31" t="e">
        <f ca="1">VLOOKUP(L49,OFFSET(Pairings!$E$2,($B68-1)*gamesPerRound,0,gamesPerRound,4),4,FALSE)</f>
        <v>#N/A</v>
      </c>
      <c r="M68" s="31" t="e">
        <f ca="1">VLOOKUP(M49,OFFSET(Pairings!$E$2,($B68-1)*gamesPerRound,0,gamesPerRound,4),4,FALSE)</f>
        <v>#N/A</v>
      </c>
      <c r="N68" s="31" t="e">
        <f ca="1">VLOOKUP(N49,OFFSET(Pairings!$E$2,($B68-1)*gamesPerRound,0,gamesPerRound,4),4,FALSE)</f>
        <v>#N/A</v>
      </c>
    </row>
    <row r="69" spans="1:15" ht="18.75" hidden="1" customHeight="1" x14ac:dyDescent="0.2">
      <c r="B69" s="7">
        <v>5</v>
      </c>
      <c r="C69" s="31" t="e">
        <f ca="1">VLOOKUP(C49,OFFSET(Pairings!$D$2,($B69-1)*gamesPerRound,0,gamesPerRound,2),2,FALSE)</f>
        <v>#N/A</v>
      </c>
      <c r="D69" s="31" t="str">
        <f ca="1">VLOOKUP(D49,OFFSET(Pairings!$D$2,($B69-1)*gamesPerRound,0,gamesPerRound,2),2,FALSE)</f>
        <v>E.02</v>
      </c>
      <c r="E69" s="31" t="str">
        <f ca="1">VLOOKUP(E49,OFFSET(Pairings!$D$2,($B69-1)*gamesPerRound,0,gamesPerRound,2),2,FALSE)</f>
        <v>I.03</v>
      </c>
      <c r="F69" s="31" t="e">
        <f ca="1">VLOOKUP(F49,OFFSET(Pairings!$D$2,($B69-1)*gamesPerRound,0,gamesPerRound,2),2,FALSE)</f>
        <v>#N/A</v>
      </c>
      <c r="G69" s="31" t="e">
        <f ca="1">VLOOKUP(G49,OFFSET(Pairings!$D$2,($B69-1)*gamesPerRound,0,gamesPerRound,2),2,FALSE)</f>
        <v>#N/A</v>
      </c>
      <c r="H69" s="31" t="e">
        <f ca="1">VLOOKUP(H49,OFFSET(Pairings!$D$2,($B69-1)*gamesPerRound,0,gamesPerRound,2),2,FALSE)</f>
        <v>#N/A</v>
      </c>
      <c r="I69" s="31" t="e">
        <f ca="1">VLOOKUP(I49,OFFSET(Pairings!$D$2,($B69-1)*gamesPerRound,0,gamesPerRound,2),2,FALSE)</f>
        <v>#N/A</v>
      </c>
      <c r="J69" s="31" t="str">
        <f ca="1">VLOOKUP(J49,OFFSET(Pairings!$D$2,($B69-1)*gamesPerRound,0,gamesPerRound,2),2,FALSE)</f>
        <v>B.08</v>
      </c>
      <c r="K69" s="31" t="e">
        <f ca="1">VLOOKUP(K49,OFFSET(Pairings!$D$2,($B69-1)*gamesPerRound,0,gamesPerRound,2),2,FALSE)</f>
        <v>#N/A</v>
      </c>
      <c r="L69" s="31" t="str">
        <f ca="1">VLOOKUP(L49,OFFSET(Pairings!$D$2,($B69-1)*gamesPerRound,0,gamesPerRound,2),2,FALSE)</f>
        <v>J.10</v>
      </c>
      <c r="M69" s="31" t="str">
        <f ca="1">VLOOKUP(M49,OFFSET(Pairings!$D$2,($B69-1)*gamesPerRound,0,gamesPerRound,2),2,FALSE)</f>
        <v>D.11</v>
      </c>
      <c r="N69" s="31" t="str">
        <f ca="1">VLOOKUP(N49,OFFSET(Pairings!$D$2,($B69-1)*gamesPerRound,0,gamesPerRound,2),2,FALSE)</f>
        <v>H.12</v>
      </c>
    </row>
    <row r="70" spans="1:15" ht="18.75" hidden="1" customHeight="1" x14ac:dyDescent="0.2">
      <c r="B70" s="7">
        <v>5</v>
      </c>
      <c r="C70" s="31" t="str">
        <f ca="1">VLOOKUP(C49,OFFSET(Pairings!$E$2,($B70-1)*gamesPerRound,0,gamesPerRound,4),4,FALSE)</f>
        <v>A.01</v>
      </c>
      <c r="D70" s="31" t="e">
        <f ca="1">VLOOKUP(D49,OFFSET(Pairings!$E$2,($B70-1)*gamesPerRound,0,gamesPerRound,4),4,FALSE)</f>
        <v>#N/A</v>
      </c>
      <c r="E70" s="31" t="e">
        <f ca="1">VLOOKUP(E49,OFFSET(Pairings!$E$2,($B70-1)*gamesPerRound,0,gamesPerRound,4),4,FALSE)</f>
        <v>#N/A</v>
      </c>
      <c r="F70" s="31" t="str">
        <f ca="1">VLOOKUP(F49,OFFSET(Pairings!$E$2,($B70-1)*gamesPerRound,0,gamesPerRound,4),4,FALSE)</f>
        <v>F.04</v>
      </c>
      <c r="G70" s="31" t="str">
        <f ca="1">VLOOKUP(G49,OFFSET(Pairings!$E$2,($B70-1)*gamesPerRound,0,gamesPerRound,4),4,FALSE)</f>
        <v>D.05</v>
      </c>
      <c r="H70" s="31" t="str">
        <f ca="1">VLOOKUP(H49,OFFSET(Pairings!$E$2,($B70-1)*gamesPerRound,0,gamesPerRound,4),4,FALSE)</f>
        <v>G.06</v>
      </c>
      <c r="I70" s="31" t="str">
        <f ca="1">VLOOKUP(I49,OFFSET(Pairings!$E$2,($B70-1)*gamesPerRound,0,gamesPerRound,4),4,FALSE)</f>
        <v>D.07</v>
      </c>
      <c r="J70" s="31" t="e">
        <f ca="1">VLOOKUP(J49,OFFSET(Pairings!$E$2,($B70-1)*gamesPerRound,0,gamesPerRound,4),4,FALSE)</f>
        <v>#N/A</v>
      </c>
      <c r="K70" s="31" t="str">
        <f ca="1">VLOOKUP(K49,OFFSET(Pairings!$E$2,($B70-1)*gamesPerRound,0,gamesPerRound,4),4,FALSE)</f>
        <v>I.09</v>
      </c>
      <c r="L70" s="31" t="e">
        <f ca="1">VLOOKUP(L49,OFFSET(Pairings!$E$2,($B70-1)*gamesPerRound,0,gamesPerRound,4),4,FALSE)</f>
        <v>#N/A</v>
      </c>
      <c r="M70" s="31" t="e">
        <f ca="1">VLOOKUP(M49,OFFSET(Pairings!$E$2,($B70-1)*gamesPerRound,0,gamesPerRound,4),4,FALSE)</f>
        <v>#N/A</v>
      </c>
      <c r="N70" s="31" t="e">
        <f ca="1">VLOOKUP(N49,OFFSET(Pairings!$E$2,($B70-1)*gamesPerRound,0,gamesPerRound,4),4,FALSE)</f>
        <v>#N/A</v>
      </c>
    </row>
    <row r="71" spans="1:15" ht="18.75" customHeight="1" thickBot="1" x14ac:dyDescent="0.25"/>
    <row r="72" spans="1:15" s="9" customFormat="1" ht="15.75" thickBot="1" x14ac:dyDescent="0.25">
      <c r="A72" s="9" t="s">
        <v>11</v>
      </c>
      <c r="B72" s="10">
        <f>VLOOKUP(A72,TeamLookup,2,FALSE)</f>
        <v>0</v>
      </c>
      <c r="C72" s="11" t="str">
        <f t="shared" ref="C72:N72" si="33">$A72&amp;"."&amp;TEXT(C$1,"00")</f>
        <v>D.01</v>
      </c>
      <c r="D72" s="12" t="str">
        <f t="shared" si="33"/>
        <v>D.02</v>
      </c>
      <c r="E72" s="12" t="str">
        <f t="shared" si="33"/>
        <v>D.03</v>
      </c>
      <c r="F72" s="12" t="str">
        <f t="shared" si="33"/>
        <v>D.04</v>
      </c>
      <c r="G72" s="12" t="str">
        <f t="shared" si="33"/>
        <v>D.05</v>
      </c>
      <c r="H72" s="12" t="str">
        <f t="shared" si="33"/>
        <v>D.06</v>
      </c>
      <c r="I72" s="12" t="str">
        <f t="shared" si="33"/>
        <v>D.07</v>
      </c>
      <c r="J72" s="12" t="str">
        <f t="shared" si="33"/>
        <v>D.08</v>
      </c>
      <c r="K72" s="12" t="str">
        <f t="shared" si="33"/>
        <v>D.09</v>
      </c>
      <c r="L72" s="12" t="str">
        <f t="shared" si="33"/>
        <v>D.10</v>
      </c>
      <c r="M72" s="12" t="str">
        <f t="shared" si="33"/>
        <v>D.11</v>
      </c>
      <c r="N72" s="13" t="str">
        <f t="shared" si="33"/>
        <v>D.12</v>
      </c>
      <c r="O72" s="14" t="s">
        <v>22</v>
      </c>
    </row>
    <row r="73" spans="1:15" ht="9" customHeight="1" x14ac:dyDescent="0.2">
      <c r="C73" s="15" t="str">
        <f t="shared" ref="C73:N73" ca="1" si="34">IF(ISNA(C84),"B","W")</f>
        <v>B</v>
      </c>
      <c r="D73" s="16" t="str">
        <f t="shared" ca="1" si="34"/>
        <v>B</v>
      </c>
      <c r="E73" s="16" t="str">
        <f t="shared" ca="1" si="34"/>
        <v>W</v>
      </c>
      <c r="F73" s="16" t="str">
        <f t="shared" ca="1" si="34"/>
        <v>B</v>
      </c>
      <c r="G73" s="16" t="str">
        <f t="shared" ca="1" si="34"/>
        <v>B</v>
      </c>
      <c r="H73" s="16" t="str">
        <f t="shared" ca="1" si="34"/>
        <v>B</v>
      </c>
      <c r="I73" s="16" t="str">
        <f t="shared" ca="1" si="34"/>
        <v>B</v>
      </c>
      <c r="J73" s="16" t="str">
        <f t="shared" ca="1" si="34"/>
        <v>W</v>
      </c>
      <c r="K73" s="16" t="str">
        <f t="shared" ca="1" si="34"/>
        <v>W</v>
      </c>
      <c r="L73" s="16" t="str">
        <f t="shared" ca="1" si="34"/>
        <v>W</v>
      </c>
      <c r="M73" s="16" t="str">
        <f t="shared" ca="1" si="34"/>
        <v>B</v>
      </c>
      <c r="N73" s="17" t="str">
        <f t="shared" ca="1" si="34"/>
        <v>W</v>
      </c>
      <c r="O73" s="18"/>
    </row>
    <row r="74" spans="1:15" x14ac:dyDescent="0.2">
      <c r="B74" s="7" t="s">
        <v>23</v>
      </c>
      <c r="C74" s="19" t="str">
        <f t="shared" ref="C74:N74" ca="1" si="35">IF(ISNA(C84),C85,C84)</f>
        <v>E.01</v>
      </c>
      <c r="D74" s="20" t="str">
        <f t="shared" ca="1" si="35"/>
        <v>A.02</v>
      </c>
      <c r="E74" s="20" t="str">
        <f t="shared" ca="1" si="35"/>
        <v>J.03</v>
      </c>
      <c r="F74" s="20" t="str">
        <f t="shared" ca="1" si="35"/>
        <v>C.04</v>
      </c>
      <c r="G74" s="20" t="str">
        <f t="shared" ca="1" si="35"/>
        <v>J.05</v>
      </c>
      <c r="H74" s="20" t="str">
        <f t="shared" ca="1" si="35"/>
        <v>H.06</v>
      </c>
      <c r="I74" s="20" t="str">
        <f t="shared" ca="1" si="35"/>
        <v>A.07</v>
      </c>
      <c r="J74" s="20" t="str">
        <f t="shared" ca="1" si="35"/>
        <v>C.08</v>
      </c>
      <c r="K74" s="20" t="str">
        <f t="shared" ca="1" si="35"/>
        <v>H.09</v>
      </c>
      <c r="L74" s="20" t="str">
        <f t="shared" ca="1" si="35"/>
        <v>G.10</v>
      </c>
      <c r="M74" s="20" t="str">
        <f t="shared" ca="1" si="35"/>
        <v>B.11</v>
      </c>
      <c r="N74" s="21" t="str">
        <f t="shared" ca="1" si="35"/>
        <v>I.12</v>
      </c>
      <c r="O74" s="22"/>
    </row>
    <row r="75" spans="1:15" ht="9" customHeight="1" x14ac:dyDescent="0.2">
      <c r="C75" s="23" t="str">
        <f t="shared" ref="C75:N75" ca="1" si="36">IF(ISNA(C86),"B","W")</f>
        <v>W</v>
      </c>
      <c r="D75" s="24" t="str">
        <f t="shared" ca="1" si="36"/>
        <v>B</v>
      </c>
      <c r="E75" s="24" t="str">
        <f t="shared" ca="1" si="36"/>
        <v>B</v>
      </c>
      <c r="F75" s="24" t="str">
        <f t="shared" ca="1" si="36"/>
        <v>W</v>
      </c>
      <c r="G75" s="24" t="str">
        <f t="shared" ca="1" si="36"/>
        <v>W</v>
      </c>
      <c r="H75" s="24" t="str">
        <f t="shared" ca="1" si="36"/>
        <v>W</v>
      </c>
      <c r="I75" s="24" t="str">
        <f t="shared" ca="1" si="36"/>
        <v>B</v>
      </c>
      <c r="J75" s="24" t="str">
        <f t="shared" ca="1" si="36"/>
        <v>W</v>
      </c>
      <c r="K75" s="24" t="str">
        <f t="shared" ca="1" si="36"/>
        <v>W</v>
      </c>
      <c r="L75" s="24" t="str">
        <f t="shared" ca="1" si="36"/>
        <v>W</v>
      </c>
      <c r="M75" s="24" t="str">
        <f t="shared" ca="1" si="36"/>
        <v>B</v>
      </c>
      <c r="N75" s="25" t="str">
        <f t="shared" ca="1" si="36"/>
        <v>B</v>
      </c>
      <c r="O75" s="18"/>
    </row>
    <row r="76" spans="1:15" x14ac:dyDescent="0.2">
      <c r="B76" s="7" t="s">
        <v>24</v>
      </c>
      <c r="C76" s="19" t="str">
        <f t="shared" ref="C76:N76" ca="1" si="37">IF(ISNA(C86),C87,C86)</f>
        <v>H.01</v>
      </c>
      <c r="D76" s="20" t="str">
        <f t="shared" ca="1" si="37"/>
        <v>E.02</v>
      </c>
      <c r="E76" s="20" t="str">
        <f t="shared" ca="1" si="37"/>
        <v>A.03</v>
      </c>
      <c r="F76" s="20" t="str">
        <f t="shared" ca="1" si="37"/>
        <v>B.04</v>
      </c>
      <c r="G76" s="20" t="str">
        <f t="shared" ca="1" si="37"/>
        <v>I.05</v>
      </c>
      <c r="H76" s="20" t="str">
        <f t="shared" ca="1" si="37"/>
        <v>C.06</v>
      </c>
      <c r="I76" s="20" t="str">
        <f t="shared" ca="1" si="37"/>
        <v>F.07</v>
      </c>
      <c r="J76" s="20" t="str">
        <f t="shared" ca="1" si="37"/>
        <v>H.08</v>
      </c>
      <c r="K76" s="20" t="str">
        <f t="shared" ca="1" si="37"/>
        <v>F.09</v>
      </c>
      <c r="L76" s="20" t="str">
        <f t="shared" ca="1" si="37"/>
        <v>A.10</v>
      </c>
      <c r="M76" s="20" t="str">
        <f t="shared" ca="1" si="37"/>
        <v>G.11</v>
      </c>
      <c r="N76" s="21" t="str">
        <f t="shared" ca="1" si="37"/>
        <v>B.12</v>
      </c>
      <c r="O76" s="22"/>
    </row>
    <row r="77" spans="1:15" ht="9" customHeight="1" x14ac:dyDescent="0.2">
      <c r="C77" s="23" t="str">
        <f t="shared" ref="C77:N77" ca="1" si="38">IF(ISNA(C88),"B","W")</f>
        <v>W</v>
      </c>
      <c r="D77" s="24" t="str">
        <f t="shared" ca="1" si="38"/>
        <v>B</v>
      </c>
      <c r="E77" s="24" t="str">
        <f t="shared" ca="1" si="38"/>
        <v>B</v>
      </c>
      <c r="F77" s="24" t="str">
        <f t="shared" ca="1" si="38"/>
        <v>W</v>
      </c>
      <c r="G77" s="24" t="str">
        <f t="shared" ca="1" si="38"/>
        <v>B</v>
      </c>
      <c r="H77" s="24" t="str">
        <f t="shared" ca="1" si="38"/>
        <v>W</v>
      </c>
      <c r="I77" s="24" t="str">
        <f t="shared" ca="1" si="38"/>
        <v>W</v>
      </c>
      <c r="J77" s="24" t="str">
        <f t="shared" ca="1" si="38"/>
        <v>W</v>
      </c>
      <c r="K77" s="24" t="str">
        <f t="shared" ca="1" si="38"/>
        <v>W</v>
      </c>
      <c r="L77" s="24" t="str">
        <f t="shared" ca="1" si="38"/>
        <v>B</v>
      </c>
      <c r="M77" s="24" t="str">
        <f t="shared" ca="1" si="38"/>
        <v>W</v>
      </c>
      <c r="N77" s="25" t="str">
        <f t="shared" ca="1" si="38"/>
        <v>B</v>
      </c>
      <c r="O77" s="18"/>
    </row>
    <row r="78" spans="1:15" x14ac:dyDescent="0.2">
      <c r="B78" s="7" t="s">
        <v>25</v>
      </c>
      <c r="C78" s="19" t="str">
        <f t="shared" ref="C78:N78" ca="1" si="39">IF(ISNA(C88),C89,C88)</f>
        <v>J.01</v>
      </c>
      <c r="D78" s="20" t="str">
        <f t="shared" ca="1" si="39"/>
        <v>J.02</v>
      </c>
      <c r="E78" s="20" t="str">
        <f t="shared" ca="1" si="39"/>
        <v>F.03</v>
      </c>
      <c r="F78" s="20" t="str">
        <f t="shared" ca="1" si="39"/>
        <v>F.04</v>
      </c>
      <c r="G78" s="20" t="str">
        <f t="shared" ca="1" si="39"/>
        <v>H.05</v>
      </c>
      <c r="H78" s="20" t="str">
        <f t="shared" ca="1" si="39"/>
        <v>B.06</v>
      </c>
      <c r="I78" s="20" t="str">
        <f t="shared" ca="1" si="39"/>
        <v>B.07</v>
      </c>
      <c r="J78" s="20" t="str">
        <f t="shared" ca="1" si="39"/>
        <v>G.08</v>
      </c>
      <c r="K78" s="20" t="str">
        <f t="shared" ca="1" si="39"/>
        <v>E.09</v>
      </c>
      <c r="L78" s="20" t="str">
        <f t="shared" ca="1" si="39"/>
        <v>H.10</v>
      </c>
      <c r="M78" s="20" t="str">
        <f t="shared" ca="1" si="39"/>
        <v>A.11</v>
      </c>
      <c r="N78" s="21" t="str">
        <f t="shared" ca="1" si="39"/>
        <v>C.12</v>
      </c>
      <c r="O78" s="22"/>
    </row>
    <row r="79" spans="1:15" ht="9" customHeight="1" x14ac:dyDescent="0.2">
      <c r="C79" s="23" t="str">
        <f t="shared" ref="C79:N79" ca="1" si="40">IF(ISNA(C90),"B","W")</f>
        <v>B</v>
      </c>
      <c r="D79" s="24" t="str">
        <f t="shared" ca="1" si="40"/>
        <v>W</v>
      </c>
      <c r="E79" s="24" t="str">
        <f t="shared" ca="1" si="40"/>
        <v>W</v>
      </c>
      <c r="F79" s="24" t="str">
        <f t="shared" ca="1" si="40"/>
        <v>B</v>
      </c>
      <c r="G79" s="24" t="str">
        <f t="shared" ca="1" si="40"/>
        <v>B</v>
      </c>
      <c r="H79" s="24" t="str">
        <f t="shared" ca="1" si="40"/>
        <v>B</v>
      </c>
      <c r="I79" s="24" t="str">
        <f t="shared" ca="1" si="40"/>
        <v>B</v>
      </c>
      <c r="J79" s="24" t="str">
        <f t="shared" ca="1" si="40"/>
        <v>B</v>
      </c>
      <c r="K79" s="24" t="str">
        <f t="shared" ca="1" si="40"/>
        <v>B</v>
      </c>
      <c r="L79" s="24" t="str">
        <f t="shared" ca="1" si="40"/>
        <v>B</v>
      </c>
      <c r="M79" s="24" t="str">
        <f t="shared" ca="1" si="40"/>
        <v>W</v>
      </c>
      <c r="N79" s="25" t="str">
        <f t="shared" ca="1" si="40"/>
        <v>W</v>
      </c>
      <c r="O79" s="18"/>
    </row>
    <row r="80" spans="1:15" x14ac:dyDescent="0.2">
      <c r="B80" s="7" t="s">
        <v>246</v>
      </c>
      <c r="C80" s="19" t="str">
        <f t="shared" ref="C80:N80" ca="1" si="41">IF(ISNA(C90),C91,C90)</f>
        <v>F.01</v>
      </c>
      <c r="D80" s="20" t="str">
        <f t="shared" ca="1" si="41"/>
        <v>B.02</v>
      </c>
      <c r="E80" s="20" t="str">
        <f t="shared" ca="1" si="41"/>
        <v>E.03</v>
      </c>
      <c r="F80" s="20" t="str">
        <f t="shared" ca="1" si="41"/>
        <v>E.04</v>
      </c>
      <c r="G80" s="20" t="str">
        <f t="shared" ca="1" si="41"/>
        <v>G.05</v>
      </c>
      <c r="H80" s="20" t="str">
        <f t="shared" ca="1" si="41"/>
        <v>A.06</v>
      </c>
      <c r="I80" s="20" t="str">
        <f t="shared" ca="1" si="41"/>
        <v>J.07</v>
      </c>
      <c r="J80" s="20" t="str">
        <f t="shared" ca="1" si="41"/>
        <v>B.08</v>
      </c>
      <c r="K80" s="20" t="str">
        <f t="shared" ca="1" si="41"/>
        <v>J.09</v>
      </c>
      <c r="L80" s="20" t="str">
        <f t="shared" ca="1" si="41"/>
        <v>J.10</v>
      </c>
      <c r="M80" s="20" t="str">
        <f t="shared" ca="1" si="41"/>
        <v>I.11</v>
      </c>
      <c r="N80" s="21" t="str">
        <f t="shared" ca="1" si="41"/>
        <v>H.12</v>
      </c>
      <c r="O80" s="22"/>
    </row>
    <row r="81" spans="1:15" ht="9" customHeight="1" x14ac:dyDescent="0.2">
      <c r="C81" s="23" t="str">
        <f t="shared" ref="C81:N81" ca="1" si="42">IF(ISNA(C92),"B","W")</f>
        <v>W</v>
      </c>
      <c r="D81" s="24" t="str">
        <f t="shared" ca="1" si="42"/>
        <v>W</v>
      </c>
      <c r="E81" s="24" t="str">
        <f t="shared" ca="1" si="42"/>
        <v>B</v>
      </c>
      <c r="F81" s="24" t="str">
        <f t="shared" ca="1" si="42"/>
        <v>B</v>
      </c>
      <c r="G81" s="24" t="str">
        <f t="shared" ca="1" si="42"/>
        <v>W</v>
      </c>
      <c r="H81" s="24" t="str">
        <f t="shared" ca="1" si="42"/>
        <v>W</v>
      </c>
      <c r="I81" s="24" t="str">
        <f t="shared" ca="1" si="42"/>
        <v>W</v>
      </c>
      <c r="J81" s="24" t="str">
        <f t="shared" ca="1" si="42"/>
        <v>B</v>
      </c>
      <c r="K81" s="24" t="str">
        <f t="shared" ca="1" si="42"/>
        <v>B</v>
      </c>
      <c r="L81" s="24" t="str">
        <f t="shared" ca="1" si="42"/>
        <v>W</v>
      </c>
      <c r="M81" s="24" t="str">
        <f t="shared" ca="1" si="42"/>
        <v>B</v>
      </c>
      <c r="N81" s="25" t="str">
        <f t="shared" ca="1" si="42"/>
        <v>W</v>
      </c>
      <c r="O81" s="18"/>
    </row>
    <row r="82" spans="1:15" ht="15.75" thickBot="1" x14ac:dyDescent="0.25">
      <c r="B82" s="7" t="s">
        <v>247</v>
      </c>
      <c r="C82" s="19" t="str">
        <f t="shared" ref="C82:N82" ca="1" si="43">IF(ISNA(C92),C93,C92)</f>
        <v>G.01</v>
      </c>
      <c r="D82" s="20" t="str">
        <f t="shared" ca="1" si="43"/>
        <v>I.02</v>
      </c>
      <c r="E82" s="20" t="str">
        <f t="shared" ca="1" si="43"/>
        <v>G.03</v>
      </c>
      <c r="F82" s="20" t="str">
        <f t="shared" ca="1" si="43"/>
        <v>I.04</v>
      </c>
      <c r="G82" s="20" t="str">
        <f t="shared" ca="1" si="43"/>
        <v>C.05</v>
      </c>
      <c r="H82" s="20" t="str">
        <f t="shared" ca="1" si="43"/>
        <v>I.06</v>
      </c>
      <c r="I82" s="20" t="str">
        <f t="shared" ca="1" si="43"/>
        <v>C.07</v>
      </c>
      <c r="J82" s="20" t="str">
        <f t="shared" ca="1" si="43"/>
        <v>F.08</v>
      </c>
      <c r="K82" s="20" t="str">
        <f t="shared" ca="1" si="43"/>
        <v>G.09</v>
      </c>
      <c r="L82" s="20" t="str">
        <f t="shared" ca="1" si="43"/>
        <v>E.10</v>
      </c>
      <c r="M82" s="20" t="str">
        <f t="shared" ca="1" si="43"/>
        <v>C.11</v>
      </c>
      <c r="N82" s="21" t="str">
        <f t="shared" ca="1" si="43"/>
        <v>F.12</v>
      </c>
      <c r="O82" s="26"/>
    </row>
    <row r="83" spans="1:15" ht="18.75" customHeight="1" thickBot="1" x14ac:dyDescent="0.25">
      <c r="B83" s="7" t="s">
        <v>22</v>
      </c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9"/>
      <c r="O83" s="30"/>
    </row>
    <row r="84" spans="1:15" ht="18.75" hidden="1" customHeight="1" x14ac:dyDescent="0.2">
      <c r="B84" s="7">
        <v>1</v>
      </c>
      <c r="C84" s="31" t="e">
        <f ca="1">VLOOKUP(C72,OFFSET(Pairings!$D$2,($B84-1)*gamesPerRound,0,gamesPerRound,2),2,FALSE)</f>
        <v>#N/A</v>
      </c>
      <c r="D84" s="31" t="e">
        <f ca="1">VLOOKUP(D72,OFFSET(Pairings!$D$2,($B84-1)*gamesPerRound,0,gamesPerRound,2),2,FALSE)</f>
        <v>#N/A</v>
      </c>
      <c r="E84" s="31" t="str">
        <f ca="1">VLOOKUP(E72,OFFSET(Pairings!$D$2,($B84-1)*gamesPerRound,0,gamesPerRound,2),2,FALSE)</f>
        <v>J.03</v>
      </c>
      <c r="F84" s="31" t="e">
        <f ca="1">VLOOKUP(F72,OFFSET(Pairings!$D$2,($B84-1)*gamesPerRound,0,gamesPerRound,2),2,FALSE)</f>
        <v>#N/A</v>
      </c>
      <c r="G84" s="31" t="e">
        <f ca="1">VLOOKUP(G72,OFFSET(Pairings!$D$2,($B84-1)*gamesPerRound,0,gamesPerRound,2),2,FALSE)</f>
        <v>#N/A</v>
      </c>
      <c r="H84" s="31" t="e">
        <f ca="1">VLOOKUP(H72,OFFSET(Pairings!$D$2,($B84-1)*gamesPerRound,0,gamesPerRound,2),2,FALSE)</f>
        <v>#N/A</v>
      </c>
      <c r="I84" s="31" t="e">
        <f ca="1">VLOOKUP(I72,OFFSET(Pairings!$D$2,($B84-1)*gamesPerRound,0,gamesPerRound,2),2,FALSE)</f>
        <v>#N/A</v>
      </c>
      <c r="J84" s="31" t="str">
        <f ca="1">VLOOKUP(J72,OFFSET(Pairings!$D$2,($B84-1)*gamesPerRound,0,gamesPerRound,2),2,FALSE)</f>
        <v>C.08</v>
      </c>
      <c r="K84" s="31" t="str">
        <f ca="1">VLOOKUP(K72,OFFSET(Pairings!$D$2,($B84-1)*gamesPerRound,0,gamesPerRound,2),2,FALSE)</f>
        <v>H.09</v>
      </c>
      <c r="L84" s="31" t="str">
        <f ca="1">VLOOKUP(L72,OFFSET(Pairings!$D$2,($B84-1)*gamesPerRound,0,gamesPerRound,2),2,FALSE)</f>
        <v>G.10</v>
      </c>
      <c r="M84" s="31" t="e">
        <f ca="1">VLOOKUP(M72,OFFSET(Pairings!$D$2,($B84-1)*gamesPerRound,0,gamesPerRound,2),2,FALSE)</f>
        <v>#N/A</v>
      </c>
      <c r="N84" s="31" t="str">
        <f ca="1">VLOOKUP(N72,OFFSET(Pairings!$D$2,($B84-1)*gamesPerRound,0,gamesPerRound,2),2,FALSE)</f>
        <v>I.12</v>
      </c>
    </row>
    <row r="85" spans="1:15" ht="18.75" hidden="1" customHeight="1" x14ac:dyDescent="0.2">
      <c r="B85" s="7">
        <v>1</v>
      </c>
      <c r="C85" s="31" t="str">
        <f ca="1">VLOOKUP(C72,OFFSET(Pairings!$E$2,($B85-1)*gamesPerRound,0,gamesPerRound,4),4,FALSE)</f>
        <v>E.01</v>
      </c>
      <c r="D85" s="31" t="str">
        <f ca="1">VLOOKUP(D72,OFFSET(Pairings!$E$2,($B85-1)*gamesPerRound,0,gamesPerRound,4),4,FALSE)</f>
        <v>A.02</v>
      </c>
      <c r="E85" s="31" t="e">
        <f ca="1">VLOOKUP(E72,OFFSET(Pairings!$E$2,($B85-1)*gamesPerRound,0,gamesPerRound,4),4,FALSE)</f>
        <v>#N/A</v>
      </c>
      <c r="F85" s="31" t="str">
        <f ca="1">VLOOKUP(F72,OFFSET(Pairings!$E$2,($B85-1)*gamesPerRound,0,gamesPerRound,4),4,FALSE)</f>
        <v>C.04</v>
      </c>
      <c r="G85" s="31" t="str">
        <f ca="1">VLOOKUP(G72,OFFSET(Pairings!$E$2,($B85-1)*gamesPerRound,0,gamesPerRound,4),4,FALSE)</f>
        <v>J.05</v>
      </c>
      <c r="H85" s="31" t="str">
        <f ca="1">VLOOKUP(H72,OFFSET(Pairings!$E$2,($B85-1)*gamesPerRound,0,gamesPerRound,4),4,FALSE)</f>
        <v>H.06</v>
      </c>
      <c r="I85" s="31" t="str">
        <f ca="1">VLOOKUP(I72,OFFSET(Pairings!$E$2,($B85-1)*gamesPerRound,0,gamesPerRound,4),4,FALSE)</f>
        <v>A.07</v>
      </c>
      <c r="J85" s="31" t="e">
        <f ca="1">VLOOKUP(J72,OFFSET(Pairings!$E$2,($B85-1)*gamesPerRound,0,gamesPerRound,4),4,FALSE)</f>
        <v>#N/A</v>
      </c>
      <c r="K85" s="31" t="e">
        <f ca="1">VLOOKUP(K72,OFFSET(Pairings!$E$2,($B85-1)*gamesPerRound,0,gamesPerRound,4),4,FALSE)</f>
        <v>#N/A</v>
      </c>
      <c r="L85" s="31" t="e">
        <f ca="1">VLOOKUP(L72,OFFSET(Pairings!$E$2,($B85-1)*gamesPerRound,0,gamesPerRound,4),4,FALSE)</f>
        <v>#N/A</v>
      </c>
      <c r="M85" s="31" t="str">
        <f ca="1">VLOOKUP(M72,OFFSET(Pairings!$E$2,($B85-1)*gamesPerRound,0,gamesPerRound,4),4,FALSE)</f>
        <v>B.11</v>
      </c>
      <c r="N85" s="31" t="e">
        <f ca="1">VLOOKUP(N72,OFFSET(Pairings!$E$2,($B85-1)*gamesPerRound,0,gamesPerRound,4),4,FALSE)</f>
        <v>#N/A</v>
      </c>
    </row>
    <row r="86" spans="1:15" ht="18.75" hidden="1" customHeight="1" x14ac:dyDescent="0.2">
      <c r="B86" s="7">
        <v>2</v>
      </c>
      <c r="C86" s="31" t="str">
        <f ca="1">VLOOKUP(C72,OFFSET(Pairings!$D$2,($B86-1)*gamesPerRound,0,gamesPerRound,2),2,FALSE)</f>
        <v>H.01</v>
      </c>
      <c r="D86" s="31" t="e">
        <f ca="1">VLOOKUP(D72,OFFSET(Pairings!$D$2,($B86-1)*gamesPerRound,0,gamesPerRound,2),2,FALSE)</f>
        <v>#N/A</v>
      </c>
      <c r="E86" s="31" t="e">
        <f ca="1">VLOOKUP(E72,OFFSET(Pairings!$D$2,($B86-1)*gamesPerRound,0,gamesPerRound,2),2,FALSE)</f>
        <v>#N/A</v>
      </c>
      <c r="F86" s="31" t="str">
        <f ca="1">VLOOKUP(F72,OFFSET(Pairings!$D$2,($B86-1)*gamesPerRound,0,gamesPerRound,2),2,FALSE)</f>
        <v>B.04</v>
      </c>
      <c r="G86" s="31" t="str">
        <f ca="1">VLOOKUP(G72,OFFSET(Pairings!$D$2,($B86-1)*gamesPerRound,0,gamesPerRound,2),2,FALSE)</f>
        <v>I.05</v>
      </c>
      <c r="H86" s="31" t="str">
        <f ca="1">VLOOKUP(H72,OFFSET(Pairings!$D$2,($B86-1)*gamesPerRound,0,gamesPerRound,2),2,FALSE)</f>
        <v>C.06</v>
      </c>
      <c r="I86" s="31" t="e">
        <f ca="1">VLOOKUP(I72,OFFSET(Pairings!$D$2,($B86-1)*gamesPerRound,0,gamesPerRound,2),2,FALSE)</f>
        <v>#N/A</v>
      </c>
      <c r="J86" s="31" t="str">
        <f ca="1">VLOOKUP(J72,OFFSET(Pairings!$D$2,($B86-1)*gamesPerRound,0,gamesPerRound,2),2,FALSE)</f>
        <v>H.08</v>
      </c>
      <c r="K86" s="31" t="str">
        <f ca="1">VLOOKUP(K72,OFFSET(Pairings!$D$2,($B86-1)*gamesPerRound,0,gamesPerRound,2),2,FALSE)</f>
        <v>F.09</v>
      </c>
      <c r="L86" s="31" t="str">
        <f ca="1">VLOOKUP(L72,OFFSET(Pairings!$D$2,($B86-1)*gamesPerRound,0,gamesPerRound,2),2,FALSE)</f>
        <v>A.10</v>
      </c>
      <c r="M86" s="31" t="e">
        <f ca="1">VLOOKUP(M72,OFFSET(Pairings!$D$2,($B86-1)*gamesPerRound,0,gamesPerRound,2),2,FALSE)</f>
        <v>#N/A</v>
      </c>
      <c r="N86" s="31" t="e">
        <f ca="1">VLOOKUP(N72,OFFSET(Pairings!$D$2,($B86-1)*gamesPerRound,0,gamesPerRound,2),2,FALSE)</f>
        <v>#N/A</v>
      </c>
    </row>
    <row r="87" spans="1:15" ht="18.75" hidden="1" customHeight="1" x14ac:dyDescent="0.2">
      <c r="B87" s="7">
        <v>2</v>
      </c>
      <c r="C87" s="31" t="e">
        <f ca="1">VLOOKUP(C72,OFFSET(Pairings!$E$2,($B87-1)*gamesPerRound,0,gamesPerRound,4),4,FALSE)</f>
        <v>#N/A</v>
      </c>
      <c r="D87" s="31" t="str">
        <f ca="1">VLOOKUP(D72,OFFSET(Pairings!$E$2,($B87-1)*gamesPerRound,0,gamesPerRound,4),4,FALSE)</f>
        <v>E.02</v>
      </c>
      <c r="E87" s="31" t="str">
        <f ca="1">VLOOKUP(E72,OFFSET(Pairings!$E$2,($B87-1)*gamesPerRound,0,gamesPerRound,4),4,FALSE)</f>
        <v>A.03</v>
      </c>
      <c r="F87" s="31" t="e">
        <f ca="1">VLOOKUP(F72,OFFSET(Pairings!$E$2,($B87-1)*gamesPerRound,0,gamesPerRound,4),4,FALSE)</f>
        <v>#N/A</v>
      </c>
      <c r="G87" s="31" t="e">
        <f ca="1">VLOOKUP(G72,OFFSET(Pairings!$E$2,($B87-1)*gamesPerRound,0,gamesPerRound,4),4,FALSE)</f>
        <v>#N/A</v>
      </c>
      <c r="H87" s="31" t="e">
        <f ca="1">VLOOKUP(H72,OFFSET(Pairings!$E$2,($B87-1)*gamesPerRound,0,gamesPerRound,4),4,FALSE)</f>
        <v>#N/A</v>
      </c>
      <c r="I87" s="31" t="str">
        <f ca="1">VLOOKUP(I72,OFFSET(Pairings!$E$2,($B87-1)*gamesPerRound,0,gamesPerRound,4),4,FALSE)</f>
        <v>F.07</v>
      </c>
      <c r="J87" s="31" t="e">
        <f ca="1">VLOOKUP(J72,OFFSET(Pairings!$E$2,($B87-1)*gamesPerRound,0,gamesPerRound,4),4,FALSE)</f>
        <v>#N/A</v>
      </c>
      <c r="K87" s="31" t="e">
        <f ca="1">VLOOKUP(K72,OFFSET(Pairings!$E$2,($B87-1)*gamesPerRound,0,gamesPerRound,4),4,FALSE)</f>
        <v>#N/A</v>
      </c>
      <c r="L87" s="31" t="e">
        <f ca="1">VLOOKUP(L72,OFFSET(Pairings!$E$2,($B87-1)*gamesPerRound,0,gamesPerRound,4),4,FALSE)</f>
        <v>#N/A</v>
      </c>
      <c r="M87" s="31" t="str">
        <f ca="1">VLOOKUP(M72,OFFSET(Pairings!$E$2,($B87-1)*gamesPerRound,0,gamesPerRound,4),4,FALSE)</f>
        <v>G.11</v>
      </c>
      <c r="N87" s="31" t="str">
        <f ca="1">VLOOKUP(N72,OFFSET(Pairings!$E$2,($B87-1)*gamesPerRound,0,gamesPerRound,4),4,FALSE)</f>
        <v>B.12</v>
      </c>
    </row>
    <row r="88" spans="1:15" ht="18.75" hidden="1" customHeight="1" x14ac:dyDescent="0.2">
      <c r="B88" s="7">
        <v>3</v>
      </c>
      <c r="C88" s="31" t="str">
        <f ca="1">VLOOKUP(C72,OFFSET(Pairings!$D$2,($B88-1)*gamesPerRound,0,gamesPerRound,2),2,FALSE)</f>
        <v>J.01</v>
      </c>
      <c r="D88" s="31" t="e">
        <f ca="1">VLOOKUP(D72,OFFSET(Pairings!$D$2,($B88-1)*gamesPerRound,0,gamesPerRound,2),2,FALSE)</f>
        <v>#N/A</v>
      </c>
      <c r="E88" s="31" t="e">
        <f ca="1">VLOOKUP(E72,OFFSET(Pairings!$D$2,($B88-1)*gamesPerRound,0,gamesPerRound,2),2,FALSE)</f>
        <v>#N/A</v>
      </c>
      <c r="F88" s="31" t="str">
        <f ca="1">VLOOKUP(F72,OFFSET(Pairings!$D$2,($B88-1)*gamesPerRound,0,gamesPerRound,2),2,FALSE)</f>
        <v>F.04</v>
      </c>
      <c r="G88" s="31" t="e">
        <f ca="1">VLOOKUP(G72,OFFSET(Pairings!$D$2,($B88-1)*gamesPerRound,0,gamesPerRound,2),2,FALSE)</f>
        <v>#N/A</v>
      </c>
      <c r="H88" s="31" t="str">
        <f ca="1">VLOOKUP(H72,OFFSET(Pairings!$D$2,($B88-1)*gamesPerRound,0,gamesPerRound,2),2,FALSE)</f>
        <v>B.06</v>
      </c>
      <c r="I88" s="31" t="str">
        <f ca="1">VLOOKUP(I72,OFFSET(Pairings!$D$2,($B88-1)*gamesPerRound,0,gamesPerRound,2),2,FALSE)</f>
        <v>B.07</v>
      </c>
      <c r="J88" s="31" t="str">
        <f ca="1">VLOOKUP(J72,OFFSET(Pairings!$D$2,($B88-1)*gamesPerRound,0,gamesPerRound,2),2,FALSE)</f>
        <v>G.08</v>
      </c>
      <c r="K88" s="31" t="str">
        <f ca="1">VLOOKUP(K72,OFFSET(Pairings!$D$2,($B88-1)*gamesPerRound,0,gamesPerRound,2),2,FALSE)</f>
        <v>E.09</v>
      </c>
      <c r="L88" s="31" t="e">
        <f ca="1">VLOOKUP(L72,OFFSET(Pairings!$D$2,($B88-1)*gamesPerRound,0,gamesPerRound,2),2,FALSE)</f>
        <v>#N/A</v>
      </c>
      <c r="M88" s="31" t="str">
        <f ca="1">VLOOKUP(M72,OFFSET(Pairings!$D$2,($B88-1)*gamesPerRound,0,gamesPerRound,2),2,FALSE)</f>
        <v>A.11</v>
      </c>
      <c r="N88" s="31" t="e">
        <f ca="1">VLOOKUP(N72,OFFSET(Pairings!$D$2,($B88-1)*gamesPerRound,0,gamesPerRound,2),2,FALSE)</f>
        <v>#N/A</v>
      </c>
    </row>
    <row r="89" spans="1:15" ht="18.75" hidden="1" customHeight="1" x14ac:dyDescent="0.2">
      <c r="B89" s="7">
        <v>3</v>
      </c>
      <c r="C89" s="31" t="e">
        <f ca="1">VLOOKUP(C72,OFFSET(Pairings!$E$2,($B89-1)*gamesPerRound,0,gamesPerRound,4),4,FALSE)</f>
        <v>#N/A</v>
      </c>
      <c r="D89" s="31" t="str">
        <f ca="1">VLOOKUP(D72,OFFSET(Pairings!$E$2,($B89-1)*gamesPerRound,0,gamesPerRound,4),4,FALSE)</f>
        <v>J.02</v>
      </c>
      <c r="E89" s="31" t="str">
        <f ca="1">VLOOKUP(E72,OFFSET(Pairings!$E$2,($B89-1)*gamesPerRound,0,gamesPerRound,4),4,FALSE)</f>
        <v>F.03</v>
      </c>
      <c r="F89" s="31" t="e">
        <f ca="1">VLOOKUP(F72,OFFSET(Pairings!$E$2,($B89-1)*gamesPerRound,0,gamesPerRound,4),4,FALSE)</f>
        <v>#N/A</v>
      </c>
      <c r="G89" s="31" t="str">
        <f ca="1">VLOOKUP(G72,OFFSET(Pairings!$E$2,($B89-1)*gamesPerRound,0,gamesPerRound,4),4,FALSE)</f>
        <v>H.05</v>
      </c>
      <c r="H89" s="31" t="e">
        <f ca="1">VLOOKUP(H72,OFFSET(Pairings!$E$2,($B89-1)*gamesPerRound,0,gamesPerRound,4),4,FALSE)</f>
        <v>#N/A</v>
      </c>
      <c r="I89" s="31" t="e">
        <f ca="1">VLOOKUP(I72,OFFSET(Pairings!$E$2,($B89-1)*gamesPerRound,0,gamesPerRound,4),4,FALSE)</f>
        <v>#N/A</v>
      </c>
      <c r="J89" s="31" t="e">
        <f ca="1">VLOOKUP(J72,OFFSET(Pairings!$E$2,($B89-1)*gamesPerRound,0,gamesPerRound,4),4,FALSE)</f>
        <v>#N/A</v>
      </c>
      <c r="K89" s="31" t="e">
        <f ca="1">VLOOKUP(K72,OFFSET(Pairings!$E$2,($B89-1)*gamesPerRound,0,gamesPerRound,4),4,FALSE)</f>
        <v>#N/A</v>
      </c>
      <c r="L89" s="31" t="str">
        <f ca="1">VLOOKUP(L72,OFFSET(Pairings!$E$2,($B89-1)*gamesPerRound,0,gamesPerRound,4),4,FALSE)</f>
        <v>H.10</v>
      </c>
      <c r="M89" s="31" t="e">
        <f ca="1">VLOOKUP(M72,OFFSET(Pairings!$E$2,($B89-1)*gamesPerRound,0,gamesPerRound,4),4,FALSE)</f>
        <v>#N/A</v>
      </c>
      <c r="N89" s="31" t="str">
        <f ca="1">VLOOKUP(N72,OFFSET(Pairings!$E$2,($B89-1)*gamesPerRound,0,gamesPerRound,4),4,FALSE)</f>
        <v>C.12</v>
      </c>
    </row>
    <row r="90" spans="1:15" ht="18.75" hidden="1" customHeight="1" x14ac:dyDescent="0.2">
      <c r="B90" s="7">
        <v>4</v>
      </c>
      <c r="C90" s="31" t="e">
        <f ca="1">VLOOKUP(C72,OFFSET(Pairings!$D$2,($B90-1)*gamesPerRound,0,gamesPerRound,2),2,FALSE)</f>
        <v>#N/A</v>
      </c>
      <c r="D90" s="31" t="str">
        <f ca="1">VLOOKUP(D72,OFFSET(Pairings!$D$2,($B90-1)*gamesPerRound,0,gamesPerRound,2),2,FALSE)</f>
        <v>B.02</v>
      </c>
      <c r="E90" s="31" t="str">
        <f ca="1">VLOOKUP(E72,OFFSET(Pairings!$D$2,($B90-1)*gamesPerRound,0,gamesPerRound,2),2,FALSE)</f>
        <v>E.03</v>
      </c>
      <c r="F90" s="31" t="e">
        <f ca="1">VLOOKUP(F72,OFFSET(Pairings!$D$2,($B90-1)*gamesPerRound,0,gamesPerRound,2),2,FALSE)</f>
        <v>#N/A</v>
      </c>
      <c r="G90" s="31" t="e">
        <f ca="1">VLOOKUP(G72,OFFSET(Pairings!$D$2,($B90-1)*gamesPerRound,0,gamesPerRound,2),2,FALSE)</f>
        <v>#N/A</v>
      </c>
      <c r="H90" s="31" t="e">
        <f ca="1">VLOOKUP(H72,OFFSET(Pairings!$D$2,($B90-1)*gamesPerRound,0,gamesPerRound,2),2,FALSE)</f>
        <v>#N/A</v>
      </c>
      <c r="I90" s="31" t="e">
        <f ca="1">VLOOKUP(I72,OFFSET(Pairings!$D$2,($B90-1)*gamesPerRound,0,gamesPerRound,2),2,FALSE)</f>
        <v>#N/A</v>
      </c>
      <c r="J90" s="31" t="e">
        <f ca="1">VLOOKUP(J72,OFFSET(Pairings!$D$2,($B90-1)*gamesPerRound,0,gamesPerRound,2),2,FALSE)</f>
        <v>#N/A</v>
      </c>
      <c r="K90" s="31" t="e">
        <f ca="1">VLOOKUP(K72,OFFSET(Pairings!$D$2,($B90-1)*gamesPerRound,0,gamesPerRound,2),2,FALSE)</f>
        <v>#N/A</v>
      </c>
      <c r="L90" s="31" t="e">
        <f ca="1">VLOOKUP(L72,OFFSET(Pairings!$D$2,($B90-1)*gamesPerRound,0,gamesPerRound,2),2,FALSE)</f>
        <v>#N/A</v>
      </c>
      <c r="M90" s="31" t="str">
        <f ca="1">VLOOKUP(M72,OFFSET(Pairings!$D$2,($B90-1)*gamesPerRound,0,gamesPerRound,2),2,FALSE)</f>
        <v>I.11</v>
      </c>
      <c r="N90" s="31" t="str">
        <f ca="1">VLOOKUP(N72,OFFSET(Pairings!$D$2,($B90-1)*gamesPerRound,0,gamesPerRound,2),2,FALSE)</f>
        <v>H.12</v>
      </c>
    </row>
    <row r="91" spans="1:15" ht="18.75" hidden="1" customHeight="1" x14ac:dyDescent="0.2">
      <c r="B91" s="7">
        <v>4</v>
      </c>
      <c r="C91" s="31" t="str">
        <f ca="1">VLOOKUP(C72,OFFSET(Pairings!$E$2,($B91-1)*gamesPerRound,0,gamesPerRound,4),4,FALSE)</f>
        <v>F.01</v>
      </c>
      <c r="D91" s="31" t="e">
        <f ca="1">VLOOKUP(D72,OFFSET(Pairings!$E$2,($B91-1)*gamesPerRound,0,gamesPerRound,4),4,FALSE)</f>
        <v>#N/A</v>
      </c>
      <c r="E91" s="31" t="e">
        <f ca="1">VLOOKUP(E72,OFFSET(Pairings!$E$2,($B91-1)*gamesPerRound,0,gamesPerRound,4),4,FALSE)</f>
        <v>#N/A</v>
      </c>
      <c r="F91" s="31" t="str">
        <f ca="1">VLOOKUP(F72,OFFSET(Pairings!$E$2,($B91-1)*gamesPerRound,0,gamesPerRound,4),4,FALSE)</f>
        <v>E.04</v>
      </c>
      <c r="G91" s="31" t="str">
        <f ca="1">VLOOKUP(G72,OFFSET(Pairings!$E$2,($B91-1)*gamesPerRound,0,gamesPerRound,4),4,FALSE)</f>
        <v>G.05</v>
      </c>
      <c r="H91" s="31" t="str">
        <f ca="1">VLOOKUP(H72,OFFSET(Pairings!$E$2,($B91-1)*gamesPerRound,0,gamesPerRound,4),4,FALSE)</f>
        <v>A.06</v>
      </c>
      <c r="I91" s="31" t="str">
        <f ca="1">VLOOKUP(I72,OFFSET(Pairings!$E$2,($B91-1)*gamesPerRound,0,gamesPerRound,4),4,FALSE)</f>
        <v>J.07</v>
      </c>
      <c r="J91" s="31" t="str">
        <f ca="1">VLOOKUP(J72,OFFSET(Pairings!$E$2,($B91-1)*gamesPerRound,0,gamesPerRound,4),4,FALSE)</f>
        <v>B.08</v>
      </c>
      <c r="K91" s="31" t="str">
        <f ca="1">VLOOKUP(K72,OFFSET(Pairings!$E$2,($B91-1)*gamesPerRound,0,gamesPerRound,4),4,FALSE)</f>
        <v>J.09</v>
      </c>
      <c r="L91" s="31" t="str">
        <f ca="1">VLOOKUP(L72,OFFSET(Pairings!$E$2,($B91-1)*gamesPerRound,0,gamesPerRound,4),4,FALSE)</f>
        <v>J.10</v>
      </c>
      <c r="M91" s="31" t="e">
        <f ca="1">VLOOKUP(M72,OFFSET(Pairings!$E$2,($B91-1)*gamesPerRound,0,gamesPerRound,4),4,FALSE)</f>
        <v>#N/A</v>
      </c>
      <c r="N91" s="31" t="e">
        <f ca="1">VLOOKUP(N72,OFFSET(Pairings!$E$2,($B91-1)*gamesPerRound,0,gamesPerRound,4),4,FALSE)</f>
        <v>#N/A</v>
      </c>
    </row>
    <row r="92" spans="1:15" ht="18.75" hidden="1" customHeight="1" x14ac:dyDescent="0.2">
      <c r="B92" s="7">
        <v>5</v>
      </c>
      <c r="C92" s="31" t="str">
        <f ca="1">VLOOKUP(C72,OFFSET(Pairings!$D$2,($B92-1)*gamesPerRound,0,gamesPerRound,2),2,FALSE)</f>
        <v>G.01</v>
      </c>
      <c r="D92" s="31" t="str">
        <f ca="1">VLOOKUP(D72,OFFSET(Pairings!$D$2,($B92-1)*gamesPerRound,0,gamesPerRound,2),2,FALSE)</f>
        <v>I.02</v>
      </c>
      <c r="E92" s="31" t="e">
        <f ca="1">VLOOKUP(E72,OFFSET(Pairings!$D$2,($B92-1)*gamesPerRound,0,gamesPerRound,2),2,FALSE)</f>
        <v>#N/A</v>
      </c>
      <c r="F92" s="31" t="e">
        <f ca="1">VLOOKUP(F72,OFFSET(Pairings!$D$2,($B92-1)*gamesPerRound,0,gamesPerRound,2),2,FALSE)</f>
        <v>#N/A</v>
      </c>
      <c r="G92" s="31" t="str">
        <f ca="1">VLOOKUP(G72,OFFSET(Pairings!$D$2,($B92-1)*gamesPerRound,0,gamesPerRound,2),2,FALSE)</f>
        <v>C.05</v>
      </c>
      <c r="H92" s="31" t="str">
        <f ca="1">VLOOKUP(H72,OFFSET(Pairings!$D$2,($B92-1)*gamesPerRound,0,gamesPerRound,2),2,FALSE)</f>
        <v>I.06</v>
      </c>
      <c r="I92" s="31" t="str">
        <f ca="1">VLOOKUP(I72,OFFSET(Pairings!$D$2,($B92-1)*gamesPerRound,0,gamesPerRound,2),2,FALSE)</f>
        <v>C.07</v>
      </c>
      <c r="J92" s="31" t="e">
        <f ca="1">VLOOKUP(J72,OFFSET(Pairings!$D$2,($B92-1)*gamesPerRound,0,gamesPerRound,2),2,FALSE)</f>
        <v>#N/A</v>
      </c>
      <c r="K92" s="31" t="e">
        <f ca="1">VLOOKUP(K72,OFFSET(Pairings!$D$2,($B92-1)*gamesPerRound,0,gamesPerRound,2),2,FALSE)</f>
        <v>#N/A</v>
      </c>
      <c r="L92" s="31" t="str">
        <f ca="1">VLOOKUP(L72,OFFSET(Pairings!$D$2,($B92-1)*gamesPerRound,0,gamesPerRound,2),2,FALSE)</f>
        <v>E.10</v>
      </c>
      <c r="M92" s="31" t="e">
        <f ca="1">VLOOKUP(M72,OFFSET(Pairings!$D$2,($B92-1)*gamesPerRound,0,gamesPerRound,2),2,FALSE)</f>
        <v>#N/A</v>
      </c>
      <c r="N92" s="31" t="str">
        <f ca="1">VLOOKUP(N72,OFFSET(Pairings!$D$2,($B92-1)*gamesPerRound,0,gamesPerRound,2),2,FALSE)</f>
        <v>F.12</v>
      </c>
    </row>
    <row r="93" spans="1:15" ht="18.75" hidden="1" customHeight="1" x14ac:dyDescent="0.2">
      <c r="B93" s="7">
        <v>5</v>
      </c>
      <c r="C93" s="31" t="e">
        <f ca="1">VLOOKUP(C72,OFFSET(Pairings!$E$2,($B93-1)*gamesPerRound,0,gamesPerRound,4),4,FALSE)</f>
        <v>#N/A</v>
      </c>
      <c r="D93" s="31" t="e">
        <f ca="1">VLOOKUP(D72,OFFSET(Pairings!$E$2,($B93-1)*gamesPerRound,0,gamesPerRound,4),4,FALSE)</f>
        <v>#N/A</v>
      </c>
      <c r="E93" s="31" t="str">
        <f ca="1">VLOOKUP(E72,OFFSET(Pairings!$E$2,($B93-1)*gamesPerRound,0,gamesPerRound,4),4,FALSE)</f>
        <v>G.03</v>
      </c>
      <c r="F93" s="31" t="str">
        <f ca="1">VLOOKUP(F72,OFFSET(Pairings!$E$2,($B93-1)*gamesPerRound,0,gamesPerRound,4),4,FALSE)</f>
        <v>I.04</v>
      </c>
      <c r="G93" s="31" t="e">
        <f ca="1">VLOOKUP(G72,OFFSET(Pairings!$E$2,($B93-1)*gamesPerRound,0,gamesPerRound,4),4,FALSE)</f>
        <v>#N/A</v>
      </c>
      <c r="H93" s="31" t="e">
        <f ca="1">VLOOKUP(H72,OFFSET(Pairings!$E$2,($B93-1)*gamesPerRound,0,gamesPerRound,4),4,FALSE)</f>
        <v>#N/A</v>
      </c>
      <c r="I93" s="31" t="e">
        <f ca="1">VLOOKUP(I72,OFFSET(Pairings!$E$2,($B93-1)*gamesPerRound,0,gamesPerRound,4),4,FALSE)</f>
        <v>#N/A</v>
      </c>
      <c r="J93" s="31" t="str">
        <f ca="1">VLOOKUP(J72,OFFSET(Pairings!$E$2,($B93-1)*gamesPerRound,0,gamesPerRound,4),4,FALSE)</f>
        <v>F.08</v>
      </c>
      <c r="K93" s="31" t="str">
        <f ca="1">VLOOKUP(K72,OFFSET(Pairings!$E$2,($B93-1)*gamesPerRound,0,gamesPerRound,4),4,FALSE)</f>
        <v>G.09</v>
      </c>
      <c r="L93" s="31" t="e">
        <f ca="1">VLOOKUP(L72,OFFSET(Pairings!$E$2,($B93-1)*gamesPerRound,0,gamesPerRound,4),4,FALSE)</f>
        <v>#N/A</v>
      </c>
      <c r="M93" s="31" t="str">
        <f ca="1">VLOOKUP(M72,OFFSET(Pairings!$E$2,($B93-1)*gamesPerRound,0,gamesPerRound,4),4,FALSE)</f>
        <v>C.11</v>
      </c>
      <c r="N93" s="31" t="e">
        <f ca="1">VLOOKUP(N72,OFFSET(Pairings!$E$2,($B93-1)*gamesPerRound,0,gamesPerRound,4),4,FALSE)</f>
        <v>#N/A</v>
      </c>
    </row>
    <row r="94" spans="1:15" ht="18.75" customHeight="1" thickBot="1" x14ac:dyDescent="0.25"/>
    <row r="95" spans="1:15" s="9" customFormat="1" ht="15.75" thickBot="1" x14ac:dyDescent="0.25">
      <c r="A95" s="9" t="s">
        <v>12</v>
      </c>
      <c r="B95" s="10">
        <f>VLOOKUP(A95,TeamLookup,2,FALSE)</f>
        <v>0</v>
      </c>
      <c r="C95" s="11" t="str">
        <f t="shared" ref="C95:N95" si="44">$A95&amp;"."&amp;TEXT(C$1,"00")</f>
        <v>E.01</v>
      </c>
      <c r="D95" s="12" t="str">
        <f t="shared" si="44"/>
        <v>E.02</v>
      </c>
      <c r="E95" s="12" t="str">
        <f t="shared" si="44"/>
        <v>E.03</v>
      </c>
      <c r="F95" s="12" t="str">
        <f t="shared" si="44"/>
        <v>E.04</v>
      </c>
      <c r="G95" s="12" t="str">
        <f t="shared" si="44"/>
        <v>E.05</v>
      </c>
      <c r="H95" s="12" t="str">
        <f t="shared" si="44"/>
        <v>E.06</v>
      </c>
      <c r="I95" s="12" t="str">
        <f t="shared" si="44"/>
        <v>E.07</v>
      </c>
      <c r="J95" s="12" t="str">
        <f t="shared" si="44"/>
        <v>E.08</v>
      </c>
      <c r="K95" s="12" t="str">
        <f t="shared" si="44"/>
        <v>E.09</v>
      </c>
      <c r="L95" s="12" t="str">
        <f t="shared" si="44"/>
        <v>E.10</v>
      </c>
      <c r="M95" s="12" t="str">
        <f t="shared" si="44"/>
        <v>E.11</v>
      </c>
      <c r="N95" s="13" t="str">
        <f t="shared" si="44"/>
        <v>E.12</v>
      </c>
      <c r="O95" s="14" t="s">
        <v>22</v>
      </c>
    </row>
    <row r="96" spans="1:15" ht="9" customHeight="1" x14ac:dyDescent="0.2">
      <c r="C96" s="15" t="str">
        <f t="shared" ref="C96:N96" ca="1" si="45">IF(ISNA(C107),"B","W")</f>
        <v>W</v>
      </c>
      <c r="D96" s="16" t="str">
        <f t="shared" ca="1" si="45"/>
        <v>W</v>
      </c>
      <c r="E96" s="16" t="str">
        <f t="shared" ca="1" si="45"/>
        <v>B</v>
      </c>
      <c r="F96" s="16" t="str">
        <f t="shared" ca="1" si="45"/>
        <v>B</v>
      </c>
      <c r="G96" s="16" t="str">
        <f t="shared" ca="1" si="45"/>
        <v>W</v>
      </c>
      <c r="H96" s="16" t="str">
        <f t="shared" ca="1" si="45"/>
        <v>W</v>
      </c>
      <c r="I96" s="16" t="str">
        <f t="shared" ca="1" si="45"/>
        <v>W</v>
      </c>
      <c r="J96" s="16" t="str">
        <f t="shared" ca="1" si="45"/>
        <v>W</v>
      </c>
      <c r="K96" s="16" t="str">
        <f t="shared" ca="1" si="45"/>
        <v>W</v>
      </c>
      <c r="L96" s="16" t="str">
        <f t="shared" ca="1" si="45"/>
        <v>B</v>
      </c>
      <c r="M96" s="16" t="str">
        <f t="shared" ca="1" si="45"/>
        <v>B</v>
      </c>
      <c r="N96" s="17" t="str">
        <f t="shared" ca="1" si="45"/>
        <v>W</v>
      </c>
      <c r="O96" s="18"/>
    </row>
    <row r="97" spans="2:15" x14ac:dyDescent="0.2">
      <c r="B97" s="7" t="s">
        <v>23</v>
      </c>
      <c r="C97" s="19" t="str">
        <f t="shared" ref="C97:N97" ca="1" si="46">IF(ISNA(C107),C108,C107)</f>
        <v>D.01</v>
      </c>
      <c r="D97" s="20" t="str">
        <f t="shared" ca="1" si="46"/>
        <v>J.02</v>
      </c>
      <c r="E97" s="20" t="str">
        <f t="shared" ca="1" si="46"/>
        <v>G.03</v>
      </c>
      <c r="F97" s="20" t="str">
        <f t="shared" ca="1" si="46"/>
        <v>B.04</v>
      </c>
      <c r="G97" s="20" t="str">
        <f t="shared" ca="1" si="46"/>
        <v>I.05</v>
      </c>
      <c r="H97" s="20" t="str">
        <f t="shared" ca="1" si="46"/>
        <v>A.06</v>
      </c>
      <c r="I97" s="20" t="str">
        <f t="shared" ca="1" si="46"/>
        <v>J.07</v>
      </c>
      <c r="J97" s="20" t="str">
        <f t="shared" ca="1" si="46"/>
        <v>H.08</v>
      </c>
      <c r="K97" s="20" t="str">
        <f t="shared" ca="1" si="46"/>
        <v>I.09</v>
      </c>
      <c r="L97" s="20" t="str">
        <f t="shared" ca="1" si="46"/>
        <v>F.10</v>
      </c>
      <c r="M97" s="20" t="str">
        <f t="shared" ca="1" si="46"/>
        <v>G.11</v>
      </c>
      <c r="N97" s="21" t="str">
        <f t="shared" ca="1" si="46"/>
        <v>C.12</v>
      </c>
      <c r="O97" s="22"/>
    </row>
    <row r="98" spans="2:15" ht="9" customHeight="1" x14ac:dyDescent="0.2">
      <c r="C98" s="23" t="str">
        <f t="shared" ref="C98:N98" ca="1" si="47">IF(ISNA(C109),"B","W")</f>
        <v>B</v>
      </c>
      <c r="D98" s="24" t="str">
        <f t="shared" ca="1" si="47"/>
        <v>W</v>
      </c>
      <c r="E98" s="24" t="str">
        <f t="shared" ca="1" si="47"/>
        <v>W</v>
      </c>
      <c r="F98" s="24" t="str">
        <f t="shared" ca="1" si="47"/>
        <v>W</v>
      </c>
      <c r="G98" s="24" t="str">
        <f t="shared" ca="1" si="47"/>
        <v>W</v>
      </c>
      <c r="H98" s="24" t="str">
        <f t="shared" ca="1" si="47"/>
        <v>B</v>
      </c>
      <c r="I98" s="24" t="str">
        <f t="shared" ca="1" si="47"/>
        <v>B</v>
      </c>
      <c r="J98" s="24" t="str">
        <f t="shared" ca="1" si="47"/>
        <v>W</v>
      </c>
      <c r="K98" s="24" t="str">
        <f t="shared" ca="1" si="47"/>
        <v>W</v>
      </c>
      <c r="L98" s="24" t="str">
        <f t="shared" ca="1" si="47"/>
        <v>B</v>
      </c>
      <c r="M98" s="24" t="str">
        <f t="shared" ca="1" si="47"/>
        <v>W</v>
      </c>
      <c r="N98" s="25" t="str">
        <f t="shared" ca="1" si="47"/>
        <v>W</v>
      </c>
      <c r="O98" s="18"/>
    </row>
    <row r="99" spans="2:15" x14ac:dyDescent="0.2">
      <c r="B99" s="7" t="s">
        <v>24</v>
      </c>
      <c r="C99" s="19" t="str">
        <f t="shared" ref="C99:N99" ca="1" si="48">IF(ISNA(C109),C110,C109)</f>
        <v>A.01</v>
      </c>
      <c r="D99" s="20" t="str">
        <f t="shared" ca="1" si="48"/>
        <v>D.02</v>
      </c>
      <c r="E99" s="20" t="str">
        <f t="shared" ca="1" si="48"/>
        <v>F.03</v>
      </c>
      <c r="F99" s="20" t="str">
        <f t="shared" ca="1" si="48"/>
        <v>C.04</v>
      </c>
      <c r="G99" s="20" t="str">
        <f t="shared" ca="1" si="48"/>
        <v>C.05</v>
      </c>
      <c r="H99" s="20" t="str">
        <f t="shared" ca="1" si="48"/>
        <v>G.06</v>
      </c>
      <c r="I99" s="20" t="str">
        <f t="shared" ca="1" si="48"/>
        <v>I.07</v>
      </c>
      <c r="J99" s="20" t="str">
        <f t="shared" ca="1" si="48"/>
        <v>A.08</v>
      </c>
      <c r="K99" s="20" t="str">
        <f t="shared" ca="1" si="48"/>
        <v>H.09</v>
      </c>
      <c r="L99" s="20" t="str">
        <f t="shared" ca="1" si="48"/>
        <v>G.10</v>
      </c>
      <c r="M99" s="20" t="str">
        <f t="shared" ca="1" si="48"/>
        <v>H.11</v>
      </c>
      <c r="N99" s="21" t="str">
        <f t="shared" ca="1" si="48"/>
        <v>J.12</v>
      </c>
      <c r="O99" s="22"/>
    </row>
    <row r="100" spans="2:15" ht="9" customHeight="1" x14ac:dyDescent="0.2">
      <c r="C100" s="23" t="str">
        <f t="shared" ref="C100:N100" ca="1" si="49">IF(ISNA(C111),"B","W")</f>
        <v>W</v>
      </c>
      <c r="D100" s="24" t="str">
        <f t="shared" ca="1" si="49"/>
        <v>W</v>
      </c>
      <c r="E100" s="24" t="str">
        <f t="shared" ca="1" si="49"/>
        <v>B</v>
      </c>
      <c r="F100" s="24" t="str">
        <f t="shared" ca="1" si="49"/>
        <v>B</v>
      </c>
      <c r="G100" s="24" t="str">
        <f t="shared" ca="1" si="49"/>
        <v>W</v>
      </c>
      <c r="H100" s="24" t="str">
        <f t="shared" ca="1" si="49"/>
        <v>W</v>
      </c>
      <c r="I100" s="24" t="str">
        <f t="shared" ca="1" si="49"/>
        <v>W</v>
      </c>
      <c r="J100" s="24" t="str">
        <f t="shared" ca="1" si="49"/>
        <v>B</v>
      </c>
      <c r="K100" s="24" t="str">
        <f t="shared" ca="1" si="49"/>
        <v>B</v>
      </c>
      <c r="L100" s="24" t="str">
        <f t="shared" ca="1" si="49"/>
        <v>W</v>
      </c>
      <c r="M100" s="24" t="str">
        <f t="shared" ca="1" si="49"/>
        <v>W</v>
      </c>
      <c r="N100" s="25" t="str">
        <f t="shared" ca="1" si="49"/>
        <v>B</v>
      </c>
      <c r="O100" s="18"/>
    </row>
    <row r="101" spans="2:15" x14ac:dyDescent="0.2">
      <c r="B101" s="7" t="s">
        <v>25</v>
      </c>
      <c r="C101" s="19" t="str">
        <f t="shared" ref="C101:N101" ca="1" si="50">IF(ISNA(C111),C112,C111)</f>
        <v>B.01</v>
      </c>
      <c r="D101" s="20" t="str">
        <f t="shared" ca="1" si="50"/>
        <v>I.02</v>
      </c>
      <c r="E101" s="20" t="str">
        <f t="shared" ca="1" si="50"/>
        <v>H.03</v>
      </c>
      <c r="F101" s="20" t="str">
        <f t="shared" ca="1" si="50"/>
        <v>G.04</v>
      </c>
      <c r="G101" s="20" t="str">
        <f t="shared" ca="1" si="50"/>
        <v>J.05</v>
      </c>
      <c r="H101" s="20" t="str">
        <f t="shared" ca="1" si="50"/>
        <v>H.06</v>
      </c>
      <c r="I101" s="20" t="str">
        <f t="shared" ca="1" si="50"/>
        <v>A.07</v>
      </c>
      <c r="J101" s="20" t="str">
        <f t="shared" ca="1" si="50"/>
        <v>B.08</v>
      </c>
      <c r="K101" s="20" t="str">
        <f t="shared" ca="1" si="50"/>
        <v>D.09</v>
      </c>
      <c r="L101" s="20" t="str">
        <f t="shared" ca="1" si="50"/>
        <v>C.10</v>
      </c>
      <c r="M101" s="20" t="str">
        <f t="shared" ca="1" si="50"/>
        <v>C.11</v>
      </c>
      <c r="N101" s="21" t="str">
        <f t="shared" ca="1" si="50"/>
        <v>A.12</v>
      </c>
      <c r="O101" s="22"/>
    </row>
    <row r="102" spans="2:15" ht="9" customHeight="1" x14ac:dyDescent="0.2">
      <c r="C102" s="23" t="str">
        <f t="shared" ref="C102:N102" ca="1" si="51">IF(ISNA(C113),"B","W")</f>
        <v>B</v>
      </c>
      <c r="D102" s="24" t="str">
        <f t="shared" ca="1" si="51"/>
        <v>B</v>
      </c>
      <c r="E102" s="24" t="str">
        <f t="shared" ca="1" si="51"/>
        <v>B</v>
      </c>
      <c r="F102" s="24" t="str">
        <f t="shared" ca="1" si="51"/>
        <v>W</v>
      </c>
      <c r="G102" s="24" t="str">
        <f t="shared" ca="1" si="51"/>
        <v>B</v>
      </c>
      <c r="H102" s="24" t="str">
        <f t="shared" ca="1" si="51"/>
        <v>B</v>
      </c>
      <c r="I102" s="24" t="str">
        <f t="shared" ca="1" si="51"/>
        <v>W</v>
      </c>
      <c r="J102" s="24" t="str">
        <f t="shared" ca="1" si="51"/>
        <v>B</v>
      </c>
      <c r="K102" s="24" t="str">
        <f t="shared" ca="1" si="51"/>
        <v>W</v>
      </c>
      <c r="L102" s="24" t="str">
        <f t="shared" ca="1" si="51"/>
        <v>W</v>
      </c>
      <c r="M102" s="24" t="str">
        <f t="shared" ca="1" si="51"/>
        <v>B</v>
      </c>
      <c r="N102" s="25" t="str">
        <f t="shared" ca="1" si="51"/>
        <v>B</v>
      </c>
      <c r="O102" s="18"/>
    </row>
    <row r="103" spans="2:15" x14ac:dyDescent="0.2">
      <c r="B103" s="7" t="s">
        <v>246</v>
      </c>
      <c r="C103" s="19" t="str">
        <f t="shared" ref="C103:N103" ca="1" si="52">IF(ISNA(C113),C114,C113)</f>
        <v>I.01</v>
      </c>
      <c r="D103" s="20" t="str">
        <f t="shared" ca="1" si="52"/>
        <v>H.02</v>
      </c>
      <c r="E103" s="20" t="str">
        <f t="shared" ca="1" si="52"/>
        <v>D.03</v>
      </c>
      <c r="F103" s="20" t="str">
        <f t="shared" ca="1" si="52"/>
        <v>D.04</v>
      </c>
      <c r="G103" s="20" t="str">
        <f t="shared" ca="1" si="52"/>
        <v>A.05</v>
      </c>
      <c r="H103" s="20" t="str">
        <f t="shared" ca="1" si="52"/>
        <v>I.06</v>
      </c>
      <c r="I103" s="20" t="str">
        <f t="shared" ca="1" si="52"/>
        <v>C.07</v>
      </c>
      <c r="J103" s="20" t="str">
        <f t="shared" ca="1" si="52"/>
        <v>G.08</v>
      </c>
      <c r="K103" s="20" t="str">
        <f t="shared" ca="1" si="52"/>
        <v>F.09</v>
      </c>
      <c r="L103" s="20" t="str">
        <f t="shared" ca="1" si="52"/>
        <v>B.10</v>
      </c>
      <c r="M103" s="20" t="str">
        <f t="shared" ca="1" si="52"/>
        <v>J.11</v>
      </c>
      <c r="N103" s="21" t="str">
        <f t="shared" ca="1" si="52"/>
        <v>F.12</v>
      </c>
      <c r="O103" s="22"/>
    </row>
    <row r="104" spans="2:15" ht="9" customHeight="1" x14ac:dyDescent="0.2">
      <c r="C104" s="23" t="str">
        <f t="shared" ref="C104:N104" ca="1" si="53">IF(ISNA(C115),"B","W")</f>
        <v>B</v>
      </c>
      <c r="D104" s="24" t="str">
        <f t="shared" ca="1" si="53"/>
        <v>B</v>
      </c>
      <c r="E104" s="24" t="str">
        <f t="shared" ca="1" si="53"/>
        <v>W</v>
      </c>
      <c r="F104" s="24" t="str">
        <f t="shared" ca="1" si="53"/>
        <v>B</v>
      </c>
      <c r="G104" s="24" t="str">
        <f t="shared" ca="1" si="53"/>
        <v>B</v>
      </c>
      <c r="H104" s="24" t="str">
        <f t="shared" ca="1" si="53"/>
        <v>B</v>
      </c>
      <c r="I104" s="24" t="str">
        <f t="shared" ca="1" si="53"/>
        <v>B</v>
      </c>
      <c r="J104" s="24" t="str">
        <f t="shared" ca="1" si="53"/>
        <v>W</v>
      </c>
      <c r="K104" s="24" t="str">
        <f t="shared" ca="1" si="53"/>
        <v>B</v>
      </c>
      <c r="L104" s="24" t="str">
        <f t="shared" ca="1" si="53"/>
        <v>B</v>
      </c>
      <c r="M104" s="24" t="str">
        <f t="shared" ca="1" si="53"/>
        <v>B</v>
      </c>
      <c r="N104" s="25" t="str">
        <f t="shared" ca="1" si="53"/>
        <v>W</v>
      </c>
      <c r="O104" s="18"/>
    </row>
    <row r="105" spans="2:15" ht="15.75" thickBot="1" x14ac:dyDescent="0.25">
      <c r="B105" s="7" t="s">
        <v>247</v>
      </c>
      <c r="C105" s="19" t="str">
        <f t="shared" ref="C105:N105" ca="1" si="54">IF(ISNA(C115),C116,C115)</f>
        <v>H.01</v>
      </c>
      <c r="D105" s="20" t="str">
        <f t="shared" ca="1" si="54"/>
        <v>C.02</v>
      </c>
      <c r="E105" s="20" t="str">
        <f t="shared" ca="1" si="54"/>
        <v>B.03</v>
      </c>
      <c r="F105" s="20" t="str">
        <f t="shared" ca="1" si="54"/>
        <v>J.04</v>
      </c>
      <c r="G105" s="20" t="str">
        <f t="shared" ca="1" si="54"/>
        <v>B.05</v>
      </c>
      <c r="H105" s="20" t="str">
        <f t="shared" ca="1" si="54"/>
        <v>F.06</v>
      </c>
      <c r="I105" s="20" t="str">
        <f t="shared" ca="1" si="54"/>
        <v>B.07</v>
      </c>
      <c r="J105" s="20" t="str">
        <f t="shared" ca="1" si="54"/>
        <v>I.08</v>
      </c>
      <c r="K105" s="20" t="str">
        <f t="shared" ca="1" si="54"/>
        <v>A.09</v>
      </c>
      <c r="L105" s="20" t="str">
        <f t="shared" ca="1" si="54"/>
        <v>D.10</v>
      </c>
      <c r="M105" s="20" t="str">
        <f t="shared" ca="1" si="54"/>
        <v>F.11</v>
      </c>
      <c r="N105" s="21" t="str">
        <f t="shared" ca="1" si="54"/>
        <v>G.12</v>
      </c>
      <c r="O105" s="26"/>
    </row>
    <row r="106" spans="2:15" ht="18.75" customHeight="1" thickBot="1" x14ac:dyDescent="0.25">
      <c r="B106" s="7" t="s">
        <v>22</v>
      </c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9"/>
      <c r="O106" s="30"/>
    </row>
    <row r="107" spans="2:15" ht="18.75" hidden="1" customHeight="1" x14ac:dyDescent="0.2">
      <c r="B107" s="7">
        <v>1</v>
      </c>
      <c r="C107" s="31" t="str">
        <f ca="1">VLOOKUP(C95,OFFSET(Pairings!$D$2,($B107-1)*gamesPerRound,0,gamesPerRound,2),2,FALSE)</f>
        <v>D.01</v>
      </c>
      <c r="D107" s="31" t="str">
        <f ca="1">VLOOKUP(D95,OFFSET(Pairings!$D$2,($B107-1)*gamesPerRound,0,gamesPerRound,2),2,FALSE)</f>
        <v>J.02</v>
      </c>
      <c r="E107" s="31" t="e">
        <f ca="1">VLOOKUP(E95,OFFSET(Pairings!$D$2,($B107-1)*gamesPerRound,0,gamesPerRound,2),2,FALSE)</f>
        <v>#N/A</v>
      </c>
      <c r="F107" s="31" t="e">
        <f ca="1">VLOOKUP(F95,OFFSET(Pairings!$D$2,($B107-1)*gamesPerRound,0,gamesPerRound,2),2,FALSE)</f>
        <v>#N/A</v>
      </c>
      <c r="G107" s="31" t="str">
        <f ca="1">VLOOKUP(G95,OFFSET(Pairings!$D$2,($B107-1)*gamesPerRound,0,gamesPerRound,2),2,FALSE)</f>
        <v>I.05</v>
      </c>
      <c r="H107" s="31" t="str">
        <f ca="1">VLOOKUP(H95,OFFSET(Pairings!$D$2,($B107-1)*gamesPerRound,0,gamesPerRound,2),2,FALSE)</f>
        <v>A.06</v>
      </c>
      <c r="I107" s="31" t="str">
        <f ca="1">VLOOKUP(I95,OFFSET(Pairings!$D$2,($B107-1)*gamesPerRound,0,gamesPerRound,2),2,FALSE)</f>
        <v>J.07</v>
      </c>
      <c r="J107" s="31" t="str">
        <f ca="1">VLOOKUP(J95,OFFSET(Pairings!$D$2,($B107-1)*gamesPerRound,0,gamesPerRound,2),2,FALSE)</f>
        <v>H.08</v>
      </c>
      <c r="K107" s="31" t="str">
        <f ca="1">VLOOKUP(K95,OFFSET(Pairings!$D$2,($B107-1)*gamesPerRound,0,gamesPerRound,2),2,FALSE)</f>
        <v>I.09</v>
      </c>
      <c r="L107" s="31" t="e">
        <f ca="1">VLOOKUP(L95,OFFSET(Pairings!$D$2,($B107-1)*gamesPerRound,0,gamesPerRound,2),2,FALSE)</f>
        <v>#N/A</v>
      </c>
      <c r="M107" s="31" t="e">
        <f ca="1">VLOOKUP(M95,OFFSET(Pairings!$D$2,($B107-1)*gamesPerRound,0,gamesPerRound,2),2,FALSE)</f>
        <v>#N/A</v>
      </c>
      <c r="N107" s="31" t="str">
        <f ca="1">VLOOKUP(N95,OFFSET(Pairings!$D$2,($B107-1)*gamesPerRound,0,gamesPerRound,2),2,FALSE)</f>
        <v>C.12</v>
      </c>
    </row>
    <row r="108" spans="2:15" ht="18.75" hidden="1" customHeight="1" x14ac:dyDescent="0.2">
      <c r="B108" s="7">
        <v>1</v>
      </c>
      <c r="C108" s="31" t="e">
        <f ca="1">VLOOKUP(C95,OFFSET(Pairings!$E$2,($B108-1)*gamesPerRound,0,gamesPerRound,4),4,FALSE)</f>
        <v>#N/A</v>
      </c>
      <c r="D108" s="31" t="e">
        <f ca="1">VLOOKUP(D95,OFFSET(Pairings!$E$2,($B108-1)*gamesPerRound,0,gamesPerRound,4),4,FALSE)</f>
        <v>#N/A</v>
      </c>
      <c r="E108" s="31" t="str">
        <f ca="1">VLOOKUP(E95,OFFSET(Pairings!$E$2,($B108-1)*gamesPerRound,0,gamesPerRound,4),4,FALSE)</f>
        <v>G.03</v>
      </c>
      <c r="F108" s="31" t="str">
        <f ca="1">VLOOKUP(F95,OFFSET(Pairings!$E$2,($B108-1)*gamesPerRound,0,gamesPerRound,4),4,FALSE)</f>
        <v>B.04</v>
      </c>
      <c r="G108" s="31" t="e">
        <f ca="1">VLOOKUP(G95,OFFSET(Pairings!$E$2,($B108-1)*gamesPerRound,0,gamesPerRound,4),4,FALSE)</f>
        <v>#N/A</v>
      </c>
      <c r="H108" s="31" t="e">
        <f ca="1">VLOOKUP(H95,OFFSET(Pairings!$E$2,($B108-1)*gamesPerRound,0,gamesPerRound,4),4,FALSE)</f>
        <v>#N/A</v>
      </c>
      <c r="I108" s="31" t="e">
        <f ca="1">VLOOKUP(I95,OFFSET(Pairings!$E$2,($B108-1)*gamesPerRound,0,gamesPerRound,4),4,FALSE)</f>
        <v>#N/A</v>
      </c>
      <c r="J108" s="31" t="e">
        <f ca="1">VLOOKUP(J95,OFFSET(Pairings!$E$2,($B108-1)*gamesPerRound,0,gamesPerRound,4),4,FALSE)</f>
        <v>#N/A</v>
      </c>
      <c r="K108" s="31" t="e">
        <f ca="1">VLOOKUP(K95,OFFSET(Pairings!$E$2,($B108-1)*gamesPerRound,0,gamesPerRound,4),4,FALSE)</f>
        <v>#N/A</v>
      </c>
      <c r="L108" s="31" t="str">
        <f ca="1">VLOOKUP(L95,OFFSET(Pairings!$E$2,($B108-1)*gamesPerRound,0,gamesPerRound,4),4,FALSE)</f>
        <v>F.10</v>
      </c>
      <c r="M108" s="31" t="str">
        <f ca="1">VLOOKUP(M95,OFFSET(Pairings!$E$2,($B108-1)*gamesPerRound,0,gamesPerRound,4),4,FALSE)</f>
        <v>G.11</v>
      </c>
      <c r="N108" s="31" t="e">
        <f ca="1">VLOOKUP(N95,OFFSET(Pairings!$E$2,($B108-1)*gamesPerRound,0,gamesPerRound,4),4,FALSE)</f>
        <v>#N/A</v>
      </c>
    </row>
    <row r="109" spans="2:15" ht="18.75" hidden="1" customHeight="1" x14ac:dyDescent="0.2">
      <c r="B109" s="7">
        <v>2</v>
      </c>
      <c r="C109" s="31" t="e">
        <f ca="1">VLOOKUP(C95,OFFSET(Pairings!$D$2,($B109-1)*gamesPerRound,0,gamesPerRound,2),2,FALSE)</f>
        <v>#N/A</v>
      </c>
      <c r="D109" s="31" t="str">
        <f ca="1">VLOOKUP(D95,OFFSET(Pairings!$D$2,($B109-1)*gamesPerRound,0,gamesPerRound,2),2,FALSE)</f>
        <v>D.02</v>
      </c>
      <c r="E109" s="31" t="str">
        <f ca="1">VLOOKUP(E95,OFFSET(Pairings!$D$2,($B109-1)*gamesPerRound,0,gamesPerRound,2),2,FALSE)</f>
        <v>F.03</v>
      </c>
      <c r="F109" s="31" t="str">
        <f ca="1">VLOOKUP(F95,OFFSET(Pairings!$D$2,($B109-1)*gamesPerRound,0,gamesPerRound,2),2,FALSE)</f>
        <v>C.04</v>
      </c>
      <c r="G109" s="31" t="str">
        <f ca="1">VLOOKUP(G95,OFFSET(Pairings!$D$2,($B109-1)*gamesPerRound,0,gamesPerRound,2),2,FALSE)</f>
        <v>C.05</v>
      </c>
      <c r="H109" s="31" t="e">
        <f ca="1">VLOOKUP(H95,OFFSET(Pairings!$D$2,($B109-1)*gamesPerRound,0,gamesPerRound,2),2,FALSE)</f>
        <v>#N/A</v>
      </c>
      <c r="I109" s="31" t="e">
        <f ca="1">VLOOKUP(I95,OFFSET(Pairings!$D$2,($B109-1)*gamesPerRound,0,gamesPerRound,2),2,FALSE)</f>
        <v>#N/A</v>
      </c>
      <c r="J109" s="31" t="str">
        <f ca="1">VLOOKUP(J95,OFFSET(Pairings!$D$2,($B109-1)*gamesPerRound,0,gamesPerRound,2),2,FALSE)</f>
        <v>A.08</v>
      </c>
      <c r="K109" s="31" t="str">
        <f ca="1">VLOOKUP(K95,OFFSET(Pairings!$D$2,($B109-1)*gamesPerRound,0,gamesPerRound,2),2,FALSE)</f>
        <v>H.09</v>
      </c>
      <c r="L109" s="31" t="e">
        <f ca="1">VLOOKUP(L95,OFFSET(Pairings!$D$2,($B109-1)*gamesPerRound,0,gamesPerRound,2),2,FALSE)</f>
        <v>#N/A</v>
      </c>
      <c r="M109" s="31" t="str">
        <f ca="1">VLOOKUP(M95,OFFSET(Pairings!$D$2,($B109-1)*gamesPerRound,0,gamesPerRound,2),2,FALSE)</f>
        <v>H.11</v>
      </c>
      <c r="N109" s="31" t="str">
        <f ca="1">VLOOKUP(N95,OFFSET(Pairings!$D$2,($B109-1)*gamesPerRound,0,gamesPerRound,2),2,FALSE)</f>
        <v>J.12</v>
      </c>
    </row>
    <row r="110" spans="2:15" ht="18.75" hidden="1" customHeight="1" x14ac:dyDescent="0.2">
      <c r="B110" s="7">
        <v>2</v>
      </c>
      <c r="C110" s="31" t="str">
        <f ca="1">VLOOKUP(C95,OFFSET(Pairings!$E$2,($B110-1)*gamesPerRound,0,gamesPerRound,4),4,FALSE)</f>
        <v>A.01</v>
      </c>
      <c r="D110" s="31" t="e">
        <f ca="1">VLOOKUP(D95,OFFSET(Pairings!$E$2,($B110-1)*gamesPerRound,0,gamesPerRound,4),4,FALSE)</f>
        <v>#N/A</v>
      </c>
      <c r="E110" s="31" t="e">
        <f ca="1">VLOOKUP(E95,OFFSET(Pairings!$E$2,($B110-1)*gamesPerRound,0,gamesPerRound,4),4,FALSE)</f>
        <v>#N/A</v>
      </c>
      <c r="F110" s="31" t="e">
        <f ca="1">VLOOKUP(F95,OFFSET(Pairings!$E$2,($B110-1)*gamesPerRound,0,gamesPerRound,4),4,FALSE)</f>
        <v>#N/A</v>
      </c>
      <c r="G110" s="31" t="e">
        <f ca="1">VLOOKUP(G95,OFFSET(Pairings!$E$2,($B110-1)*gamesPerRound,0,gamesPerRound,4),4,FALSE)</f>
        <v>#N/A</v>
      </c>
      <c r="H110" s="31" t="str">
        <f ca="1">VLOOKUP(H95,OFFSET(Pairings!$E$2,($B110-1)*gamesPerRound,0,gamesPerRound,4),4,FALSE)</f>
        <v>G.06</v>
      </c>
      <c r="I110" s="31" t="str">
        <f ca="1">VLOOKUP(I95,OFFSET(Pairings!$E$2,($B110-1)*gamesPerRound,0,gamesPerRound,4),4,FALSE)</f>
        <v>I.07</v>
      </c>
      <c r="J110" s="31" t="e">
        <f ca="1">VLOOKUP(J95,OFFSET(Pairings!$E$2,($B110-1)*gamesPerRound,0,gamesPerRound,4),4,FALSE)</f>
        <v>#N/A</v>
      </c>
      <c r="K110" s="31" t="e">
        <f ca="1">VLOOKUP(K95,OFFSET(Pairings!$E$2,($B110-1)*gamesPerRound,0,gamesPerRound,4),4,FALSE)</f>
        <v>#N/A</v>
      </c>
      <c r="L110" s="31" t="str">
        <f ca="1">VLOOKUP(L95,OFFSET(Pairings!$E$2,($B110-1)*gamesPerRound,0,gamesPerRound,4),4,FALSE)</f>
        <v>G.10</v>
      </c>
      <c r="M110" s="31" t="e">
        <f ca="1">VLOOKUP(M95,OFFSET(Pairings!$E$2,($B110-1)*gamesPerRound,0,gamesPerRound,4),4,FALSE)</f>
        <v>#N/A</v>
      </c>
      <c r="N110" s="31" t="e">
        <f ca="1">VLOOKUP(N95,OFFSET(Pairings!$E$2,($B110-1)*gamesPerRound,0,gamesPerRound,4),4,FALSE)</f>
        <v>#N/A</v>
      </c>
    </row>
    <row r="111" spans="2:15" ht="18.75" hidden="1" customHeight="1" x14ac:dyDescent="0.2">
      <c r="B111" s="7">
        <v>3</v>
      </c>
      <c r="C111" s="31" t="str">
        <f ca="1">VLOOKUP(C95,OFFSET(Pairings!$D$2,($B111-1)*gamesPerRound,0,gamesPerRound,2),2,FALSE)</f>
        <v>B.01</v>
      </c>
      <c r="D111" s="31" t="str">
        <f ca="1">VLOOKUP(D95,OFFSET(Pairings!$D$2,($B111-1)*gamesPerRound,0,gamesPerRound,2),2,FALSE)</f>
        <v>I.02</v>
      </c>
      <c r="E111" s="31" t="e">
        <f ca="1">VLOOKUP(E95,OFFSET(Pairings!$D$2,($B111-1)*gamesPerRound,0,gamesPerRound,2),2,FALSE)</f>
        <v>#N/A</v>
      </c>
      <c r="F111" s="31" t="e">
        <f ca="1">VLOOKUP(F95,OFFSET(Pairings!$D$2,($B111-1)*gamesPerRound,0,gamesPerRound,2),2,FALSE)</f>
        <v>#N/A</v>
      </c>
      <c r="G111" s="31" t="str">
        <f ca="1">VLOOKUP(G95,OFFSET(Pairings!$D$2,($B111-1)*gamesPerRound,0,gamesPerRound,2),2,FALSE)</f>
        <v>J.05</v>
      </c>
      <c r="H111" s="31" t="str">
        <f ca="1">VLOOKUP(H95,OFFSET(Pairings!$D$2,($B111-1)*gamesPerRound,0,gamesPerRound,2),2,FALSE)</f>
        <v>H.06</v>
      </c>
      <c r="I111" s="31" t="str">
        <f ca="1">VLOOKUP(I95,OFFSET(Pairings!$D$2,($B111-1)*gamesPerRound,0,gamesPerRound,2),2,FALSE)</f>
        <v>A.07</v>
      </c>
      <c r="J111" s="31" t="e">
        <f ca="1">VLOOKUP(J95,OFFSET(Pairings!$D$2,($B111-1)*gamesPerRound,0,gamesPerRound,2),2,FALSE)</f>
        <v>#N/A</v>
      </c>
      <c r="K111" s="31" t="e">
        <f ca="1">VLOOKUP(K95,OFFSET(Pairings!$D$2,($B111-1)*gamesPerRound,0,gamesPerRound,2),2,FALSE)</f>
        <v>#N/A</v>
      </c>
      <c r="L111" s="31" t="str">
        <f ca="1">VLOOKUP(L95,OFFSET(Pairings!$D$2,($B111-1)*gamesPerRound,0,gamesPerRound,2),2,FALSE)</f>
        <v>C.10</v>
      </c>
      <c r="M111" s="31" t="str">
        <f ca="1">VLOOKUP(M95,OFFSET(Pairings!$D$2,($B111-1)*gamesPerRound,0,gamesPerRound,2),2,FALSE)</f>
        <v>C.11</v>
      </c>
      <c r="N111" s="31" t="e">
        <f ca="1">VLOOKUP(N95,OFFSET(Pairings!$D$2,($B111-1)*gamesPerRound,0,gamesPerRound,2),2,FALSE)</f>
        <v>#N/A</v>
      </c>
    </row>
    <row r="112" spans="2:15" ht="18.75" hidden="1" customHeight="1" x14ac:dyDescent="0.2">
      <c r="B112" s="7">
        <v>3</v>
      </c>
      <c r="C112" s="31" t="e">
        <f ca="1">VLOOKUP(C95,OFFSET(Pairings!$E$2,($B112-1)*gamesPerRound,0,gamesPerRound,4),4,FALSE)</f>
        <v>#N/A</v>
      </c>
      <c r="D112" s="31" t="e">
        <f ca="1">VLOOKUP(D95,OFFSET(Pairings!$E$2,($B112-1)*gamesPerRound,0,gamesPerRound,4),4,FALSE)</f>
        <v>#N/A</v>
      </c>
      <c r="E112" s="31" t="str">
        <f ca="1">VLOOKUP(E95,OFFSET(Pairings!$E$2,($B112-1)*gamesPerRound,0,gamesPerRound,4),4,FALSE)</f>
        <v>H.03</v>
      </c>
      <c r="F112" s="31" t="str">
        <f ca="1">VLOOKUP(F95,OFFSET(Pairings!$E$2,($B112-1)*gamesPerRound,0,gamesPerRound,4),4,FALSE)</f>
        <v>G.04</v>
      </c>
      <c r="G112" s="31" t="e">
        <f ca="1">VLOOKUP(G95,OFFSET(Pairings!$E$2,($B112-1)*gamesPerRound,0,gamesPerRound,4),4,FALSE)</f>
        <v>#N/A</v>
      </c>
      <c r="H112" s="31" t="e">
        <f ca="1">VLOOKUP(H95,OFFSET(Pairings!$E$2,($B112-1)*gamesPerRound,0,gamesPerRound,4),4,FALSE)</f>
        <v>#N/A</v>
      </c>
      <c r="I112" s="31" t="e">
        <f ca="1">VLOOKUP(I95,OFFSET(Pairings!$E$2,($B112-1)*gamesPerRound,0,gamesPerRound,4),4,FALSE)</f>
        <v>#N/A</v>
      </c>
      <c r="J112" s="31" t="str">
        <f ca="1">VLOOKUP(J95,OFFSET(Pairings!$E$2,($B112-1)*gamesPerRound,0,gamesPerRound,4),4,FALSE)</f>
        <v>B.08</v>
      </c>
      <c r="K112" s="31" t="str">
        <f ca="1">VLOOKUP(K95,OFFSET(Pairings!$E$2,($B112-1)*gamesPerRound,0,gamesPerRound,4),4,FALSE)</f>
        <v>D.09</v>
      </c>
      <c r="L112" s="31" t="e">
        <f ca="1">VLOOKUP(L95,OFFSET(Pairings!$E$2,($B112-1)*gamesPerRound,0,gamesPerRound,4),4,FALSE)</f>
        <v>#N/A</v>
      </c>
      <c r="M112" s="31" t="e">
        <f ca="1">VLOOKUP(M95,OFFSET(Pairings!$E$2,($B112-1)*gamesPerRound,0,gamesPerRound,4),4,FALSE)</f>
        <v>#N/A</v>
      </c>
      <c r="N112" s="31" t="str">
        <f ca="1">VLOOKUP(N95,OFFSET(Pairings!$E$2,($B112-1)*gamesPerRound,0,gamesPerRound,4),4,FALSE)</f>
        <v>A.12</v>
      </c>
    </row>
    <row r="113" spans="1:15" ht="18.75" hidden="1" customHeight="1" x14ac:dyDescent="0.2">
      <c r="B113" s="7">
        <v>4</v>
      </c>
      <c r="C113" s="31" t="e">
        <f ca="1">VLOOKUP(C95,OFFSET(Pairings!$D$2,($B113-1)*gamesPerRound,0,gamesPerRound,2),2,FALSE)</f>
        <v>#N/A</v>
      </c>
      <c r="D113" s="31" t="e">
        <f ca="1">VLOOKUP(D95,OFFSET(Pairings!$D$2,($B113-1)*gamesPerRound,0,gamesPerRound,2),2,FALSE)</f>
        <v>#N/A</v>
      </c>
      <c r="E113" s="31" t="e">
        <f ca="1">VLOOKUP(E95,OFFSET(Pairings!$D$2,($B113-1)*gamesPerRound,0,gamesPerRound,2),2,FALSE)</f>
        <v>#N/A</v>
      </c>
      <c r="F113" s="31" t="str">
        <f ca="1">VLOOKUP(F95,OFFSET(Pairings!$D$2,($B113-1)*gamesPerRound,0,gamesPerRound,2),2,FALSE)</f>
        <v>D.04</v>
      </c>
      <c r="G113" s="31" t="e">
        <f ca="1">VLOOKUP(G95,OFFSET(Pairings!$D$2,($B113-1)*gamesPerRound,0,gamesPerRound,2),2,FALSE)</f>
        <v>#N/A</v>
      </c>
      <c r="H113" s="31" t="e">
        <f ca="1">VLOOKUP(H95,OFFSET(Pairings!$D$2,($B113-1)*gamesPerRound,0,gamesPerRound,2),2,FALSE)</f>
        <v>#N/A</v>
      </c>
      <c r="I113" s="31" t="str">
        <f ca="1">VLOOKUP(I95,OFFSET(Pairings!$D$2,($B113-1)*gamesPerRound,0,gamesPerRound,2),2,FALSE)</f>
        <v>C.07</v>
      </c>
      <c r="J113" s="31" t="e">
        <f ca="1">VLOOKUP(J95,OFFSET(Pairings!$D$2,($B113-1)*gamesPerRound,0,gamesPerRound,2),2,FALSE)</f>
        <v>#N/A</v>
      </c>
      <c r="K113" s="31" t="str">
        <f ca="1">VLOOKUP(K95,OFFSET(Pairings!$D$2,($B113-1)*gamesPerRound,0,gamesPerRound,2),2,FALSE)</f>
        <v>F.09</v>
      </c>
      <c r="L113" s="31" t="str">
        <f ca="1">VLOOKUP(L95,OFFSET(Pairings!$D$2,($B113-1)*gamesPerRound,0,gamesPerRound,2),2,FALSE)</f>
        <v>B.10</v>
      </c>
      <c r="M113" s="31" t="e">
        <f ca="1">VLOOKUP(M95,OFFSET(Pairings!$D$2,($B113-1)*gamesPerRound,0,gamesPerRound,2),2,FALSE)</f>
        <v>#N/A</v>
      </c>
      <c r="N113" s="31" t="e">
        <f ca="1">VLOOKUP(N95,OFFSET(Pairings!$D$2,($B113-1)*gamesPerRound,0,gamesPerRound,2),2,FALSE)</f>
        <v>#N/A</v>
      </c>
    </row>
    <row r="114" spans="1:15" ht="18.75" hidden="1" customHeight="1" x14ac:dyDescent="0.2">
      <c r="B114" s="7">
        <v>4</v>
      </c>
      <c r="C114" s="31" t="str">
        <f ca="1">VLOOKUP(C95,OFFSET(Pairings!$E$2,($B114-1)*gamesPerRound,0,gamesPerRound,4),4,FALSE)</f>
        <v>I.01</v>
      </c>
      <c r="D114" s="31" t="str">
        <f ca="1">VLOOKUP(D95,OFFSET(Pairings!$E$2,($B114-1)*gamesPerRound,0,gamesPerRound,4),4,FALSE)</f>
        <v>H.02</v>
      </c>
      <c r="E114" s="31" t="str">
        <f ca="1">VLOOKUP(E95,OFFSET(Pairings!$E$2,($B114-1)*gamesPerRound,0,gamesPerRound,4),4,FALSE)</f>
        <v>D.03</v>
      </c>
      <c r="F114" s="31" t="e">
        <f ca="1">VLOOKUP(F95,OFFSET(Pairings!$E$2,($B114-1)*gamesPerRound,0,gamesPerRound,4),4,FALSE)</f>
        <v>#N/A</v>
      </c>
      <c r="G114" s="31" t="str">
        <f ca="1">VLOOKUP(G95,OFFSET(Pairings!$E$2,($B114-1)*gamesPerRound,0,gamesPerRound,4),4,FALSE)</f>
        <v>A.05</v>
      </c>
      <c r="H114" s="31" t="str">
        <f ca="1">VLOOKUP(H95,OFFSET(Pairings!$E$2,($B114-1)*gamesPerRound,0,gamesPerRound,4),4,FALSE)</f>
        <v>I.06</v>
      </c>
      <c r="I114" s="31" t="e">
        <f ca="1">VLOOKUP(I95,OFFSET(Pairings!$E$2,($B114-1)*gamesPerRound,0,gamesPerRound,4),4,FALSE)</f>
        <v>#N/A</v>
      </c>
      <c r="J114" s="31" t="str">
        <f ca="1">VLOOKUP(J95,OFFSET(Pairings!$E$2,($B114-1)*gamesPerRound,0,gamesPerRound,4),4,FALSE)</f>
        <v>G.08</v>
      </c>
      <c r="K114" s="31" t="e">
        <f ca="1">VLOOKUP(K95,OFFSET(Pairings!$E$2,($B114-1)*gamesPerRound,0,gamesPerRound,4),4,FALSE)</f>
        <v>#N/A</v>
      </c>
      <c r="L114" s="31" t="e">
        <f ca="1">VLOOKUP(L95,OFFSET(Pairings!$E$2,($B114-1)*gamesPerRound,0,gamesPerRound,4),4,FALSE)</f>
        <v>#N/A</v>
      </c>
      <c r="M114" s="31" t="str">
        <f ca="1">VLOOKUP(M95,OFFSET(Pairings!$E$2,($B114-1)*gamesPerRound,0,gamesPerRound,4),4,FALSE)</f>
        <v>J.11</v>
      </c>
      <c r="N114" s="31" t="str">
        <f ca="1">VLOOKUP(N95,OFFSET(Pairings!$E$2,($B114-1)*gamesPerRound,0,gamesPerRound,4),4,FALSE)</f>
        <v>F.12</v>
      </c>
    </row>
    <row r="115" spans="1:15" ht="18.75" hidden="1" customHeight="1" x14ac:dyDescent="0.2">
      <c r="B115" s="7">
        <v>5</v>
      </c>
      <c r="C115" s="31" t="e">
        <f ca="1">VLOOKUP(C95,OFFSET(Pairings!$D$2,($B115-1)*gamesPerRound,0,gamesPerRound,2),2,FALSE)</f>
        <v>#N/A</v>
      </c>
      <c r="D115" s="31" t="e">
        <f ca="1">VLOOKUP(D95,OFFSET(Pairings!$D$2,($B115-1)*gamesPerRound,0,gamesPerRound,2),2,FALSE)</f>
        <v>#N/A</v>
      </c>
      <c r="E115" s="31" t="str">
        <f ca="1">VLOOKUP(E95,OFFSET(Pairings!$D$2,($B115-1)*gamesPerRound,0,gamesPerRound,2),2,FALSE)</f>
        <v>B.03</v>
      </c>
      <c r="F115" s="31" t="e">
        <f ca="1">VLOOKUP(F95,OFFSET(Pairings!$D$2,($B115-1)*gamesPerRound,0,gamesPerRound,2),2,FALSE)</f>
        <v>#N/A</v>
      </c>
      <c r="G115" s="31" t="e">
        <f ca="1">VLOOKUP(G95,OFFSET(Pairings!$D$2,($B115-1)*gamesPerRound,0,gamesPerRound,2),2,FALSE)</f>
        <v>#N/A</v>
      </c>
      <c r="H115" s="31" t="e">
        <f ca="1">VLOOKUP(H95,OFFSET(Pairings!$D$2,($B115-1)*gamesPerRound,0,gamesPerRound,2),2,FALSE)</f>
        <v>#N/A</v>
      </c>
      <c r="I115" s="31" t="e">
        <f ca="1">VLOOKUP(I95,OFFSET(Pairings!$D$2,($B115-1)*gamesPerRound,0,gamesPerRound,2),2,FALSE)</f>
        <v>#N/A</v>
      </c>
      <c r="J115" s="31" t="str">
        <f ca="1">VLOOKUP(J95,OFFSET(Pairings!$D$2,($B115-1)*gamesPerRound,0,gamesPerRound,2),2,FALSE)</f>
        <v>I.08</v>
      </c>
      <c r="K115" s="31" t="e">
        <f ca="1">VLOOKUP(K95,OFFSET(Pairings!$D$2,($B115-1)*gamesPerRound,0,gamesPerRound,2),2,FALSE)</f>
        <v>#N/A</v>
      </c>
      <c r="L115" s="31" t="e">
        <f ca="1">VLOOKUP(L95,OFFSET(Pairings!$D$2,($B115-1)*gamesPerRound,0,gamesPerRound,2),2,FALSE)</f>
        <v>#N/A</v>
      </c>
      <c r="M115" s="31" t="e">
        <f ca="1">VLOOKUP(M95,OFFSET(Pairings!$D$2,($B115-1)*gamesPerRound,0,gamesPerRound,2),2,FALSE)</f>
        <v>#N/A</v>
      </c>
      <c r="N115" s="31" t="str">
        <f ca="1">VLOOKUP(N95,OFFSET(Pairings!$D$2,($B115-1)*gamesPerRound,0,gamesPerRound,2),2,FALSE)</f>
        <v>G.12</v>
      </c>
    </row>
    <row r="116" spans="1:15" ht="18.75" hidden="1" customHeight="1" x14ac:dyDescent="0.2">
      <c r="B116" s="7">
        <v>5</v>
      </c>
      <c r="C116" s="31" t="str">
        <f ca="1">VLOOKUP(C95,OFFSET(Pairings!$E$2,($B116-1)*gamesPerRound,0,gamesPerRound,4),4,FALSE)</f>
        <v>H.01</v>
      </c>
      <c r="D116" s="31" t="str">
        <f ca="1">VLOOKUP(D95,OFFSET(Pairings!$E$2,($B116-1)*gamesPerRound,0,gamesPerRound,4),4,FALSE)</f>
        <v>C.02</v>
      </c>
      <c r="E116" s="31" t="e">
        <f ca="1">VLOOKUP(E95,OFFSET(Pairings!$E$2,($B116-1)*gamesPerRound,0,gamesPerRound,4),4,FALSE)</f>
        <v>#N/A</v>
      </c>
      <c r="F116" s="31" t="str">
        <f ca="1">VLOOKUP(F95,OFFSET(Pairings!$E$2,($B116-1)*gamesPerRound,0,gamesPerRound,4),4,FALSE)</f>
        <v>J.04</v>
      </c>
      <c r="G116" s="31" t="str">
        <f ca="1">VLOOKUP(G95,OFFSET(Pairings!$E$2,($B116-1)*gamesPerRound,0,gamesPerRound,4),4,FALSE)</f>
        <v>B.05</v>
      </c>
      <c r="H116" s="31" t="str">
        <f ca="1">VLOOKUP(H95,OFFSET(Pairings!$E$2,($B116-1)*gamesPerRound,0,gamesPerRound,4),4,FALSE)</f>
        <v>F.06</v>
      </c>
      <c r="I116" s="31" t="str">
        <f ca="1">VLOOKUP(I95,OFFSET(Pairings!$E$2,($B116-1)*gamesPerRound,0,gamesPerRound,4),4,FALSE)</f>
        <v>B.07</v>
      </c>
      <c r="J116" s="31" t="e">
        <f ca="1">VLOOKUP(J95,OFFSET(Pairings!$E$2,($B116-1)*gamesPerRound,0,gamesPerRound,4),4,FALSE)</f>
        <v>#N/A</v>
      </c>
      <c r="K116" s="31" t="str">
        <f ca="1">VLOOKUP(K95,OFFSET(Pairings!$E$2,($B116-1)*gamesPerRound,0,gamesPerRound,4),4,FALSE)</f>
        <v>A.09</v>
      </c>
      <c r="L116" s="31" t="str">
        <f ca="1">VLOOKUP(L95,OFFSET(Pairings!$E$2,($B116-1)*gamesPerRound,0,gamesPerRound,4),4,FALSE)</f>
        <v>D.10</v>
      </c>
      <c r="M116" s="31" t="str">
        <f ca="1">VLOOKUP(M95,OFFSET(Pairings!$E$2,($B116-1)*gamesPerRound,0,gamesPerRound,4),4,FALSE)</f>
        <v>F.11</v>
      </c>
      <c r="N116" s="31" t="e">
        <f ca="1">VLOOKUP(N95,OFFSET(Pairings!$E$2,($B116-1)*gamesPerRound,0,gamesPerRound,4),4,FALSE)</f>
        <v>#N/A</v>
      </c>
    </row>
    <row r="117" spans="1:15" ht="18.75" customHeight="1" thickBot="1" x14ac:dyDescent="0.25"/>
    <row r="118" spans="1:15" s="9" customFormat="1" ht="15.75" thickBot="1" x14ac:dyDescent="0.25">
      <c r="A118" s="9" t="s">
        <v>13</v>
      </c>
      <c r="B118" s="10">
        <f>VLOOKUP(A118,TeamLookup,2,FALSE)</f>
        <v>0</v>
      </c>
      <c r="C118" s="11" t="str">
        <f t="shared" ref="C118:N118" si="55">$A118&amp;"."&amp;TEXT(C$1,"00")</f>
        <v>F.01</v>
      </c>
      <c r="D118" s="12" t="str">
        <f t="shared" si="55"/>
        <v>F.02</v>
      </c>
      <c r="E118" s="12" t="str">
        <f t="shared" si="55"/>
        <v>F.03</v>
      </c>
      <c r="F118" s="12" t="str">
        <f t="shared" si="55"/>
        <v>F.04</v>
      </c>
      <c r="G118" s="12" t="str">
        <f t="shared" si="55"/>
        <v>F.05</v>
      </c>
      <c r="H118" s="12" t="str">
        <f t="shared" si="55"/>
        <v>F.06</v>
      </c>
      <c r="I118" s="12" t="str">
        <f t="shared" si="55"/>
        <v>F.07</v>
      </c>
      <c r="J118" s="12" t="str">
        <f t="shared" si="55"/>
        <v>F.08</v>
      </c>
      <c r="K118" s="12" t="str">
        <f t="shared" si="55"/>
        <v>F.09</v>
      </c>
      <c r="L118" s="12" t="str">
        <f t="shared" si="55"/>
        <v>F.10</v>
      </c>
      <c r="M118" s="12" t="str">
        <f t="shared" si="55"/>
        <v>F.11</v>
      </c>
      <c r="N118" s="13" t="str">
        <f t="shared" si="55"/>
        <v>F.12</v>
      </c>
      <c r="O118" s="14" t="s">
        <v>22</v>
      </c>
    </row>
    <row r="119" spans="1:15" ht="9" customHeight="1" x14ac:dyDescent="0.2">
      <c r="C119" s="15" t="str">
        <f t="shared" ref="C119:N119" ca="1" si="56">IF(ISNA(C130),"B","W")</f>
        <v>W</v>
      </c>
      <c r="D119" s="16" t="str">
        <f t="shared" ca="1" si="56"/>
        <v>W</v>
      </c>
      <c r="E119" s="16" t="str">
        <f t="shared" ca="1" si="56"/>
        <v>B</v>
      </c>
      <c r="F119" s="16" t="str">
        <f t="shared" ca="1" si="56"/>
        <v>W</v>
      </c>
      <c r="G119" s="16" t="str">
        <f t="shared" ca="1" si="56"/>
        <v>W</v>
      </c>
      <c r="H119" s="16" t="str">
        <f t="shared" ca="1" si="56"/>
        <v>B</v>
      </c>
      <c r="I119" s="16" t="str">
        <f t="shared" ca="1" si="56"/>
        <v>W</v>
      </c>
      <c r="J119" s="16" t="str">
        <f t="shared" ca="1" si="56"/>
        <v>W</v>
      </c>
      <c r="K119" s="16" t="str">
        <f t="shared" ca="1" si="56"/>
        <v>W</v>
      </c>
      <c r="L119" s="16" t="str">
        <f t="shared" ca="1" si="56"/>
        <v>W</v>
      </c>
      <c r="M119" s="16" t="str">
        <f t="shared" ca="1" si="56"/>
        <v>B</v>
      </c>
      <c r="N119" s="17" t="str">
        <f t="shared" ca="1" si="56"/>
        <v>W</v>
      </c>
      <c r="O119" s="18"/>
    </row>
    <row r="120" spans="1:15" x14ac:dyDescent="0.2">
      <c r="B120" s="7" t="s">
        <v>23</v>
      </c>
      <c r="C120" s="19" t="str">
        <f t="shared" ref="C120:N120" ca="1" si="57">IF(ISNA(C130),C131,C130)</f>
        <v>B.01</v>
      </c>
      <c r="D120" s="20" t="str">
        <f t="shared" ca="1" si="57"/>
        <v>C.02</v>
      </c>
      <c r="E120" s="20" t="str">
        <f t="shared" ca="1" si="57"/>
        <v>I.03</v>
      </c>
      <c r="F120" s="20" t="str">
        <f t="shared" ca="1" si="57"/>
        <v>H.04</v>
      </c>
      <c r="G120" s="20" t="str">
        <f t="shared" ca="1" si="57"/>
        <v>G.05</v>
      </c>
      <c r="H120" s="20" t="str">
        <f t="shared" ca="1" si="57"/>
        <v>G.06</v>
      </c>
      <c r="I120" s="20" t="str">
        <f t="shared" ca="1" si="57"/>
        <v>H.07</v>
      </c>
      <c r="J120" s="20" t="str">
        <f t="shared" ca="1" si="57"/>
        <v>A.08</v>
      </c>
      <c r="K120" s="20" t="str">
        <f t="shared" ca="1" si="57"/>
        <v>C.09</v>
      </c>
      <c r="L120" s="20" t="str">
        <f t="shared" ca="1" si="57"/>
        <v>E.10</v>
      </c>
      <c r="M120" s="20" t="str">
        <f t="shared" ca="1" si="57"/>
        <v>H.11</v>
      </c>
      <c r="N120" s="21" t="str">
        <f t="shared" ca="1" si="57"/>
        <v>J.12</v>
      </c>
      <c r="O120" s="22"/>
    </row>
    <row r="121" spans="1:15" ht="9" customHeight="1" x14ac:dyDescent="0.2">
      <c r="C121" s="23" t="str">
        <f t="shared" ref="C121:N121" ca="1" si="58">IF(ISNA(C132),"B","W")</f>
        <v>B</v>
      </c>
      <c r="D121" s="24" t="str">
        <f t="shared" ca="1" si="58"/>
        <v>B</v>
      </c>
      <c r="E121" s="24" t="str">
        <f t="shared" ca="1" si="58"/>
        <v>B</v>
      </c>
      <c r="F121" s="24" t="str">
        <f t="shared" ca="1" si="58"/>
        <v>B</v>
      </c>
      <c r="G121" s="24" t="str">
        <f t="shared" ca="1" si="58"/>
        <v>W</v>
      </c>
      <c r="H121" s="24" t="str">
        <f t="shared" ca="1" si="58"/>
        <v>W</v>
      </c>
      <c r="I121" s="24" t="str">
        <f t="shared" ca="1" si="58"/>
        <v>W</v>
      </c>
      <c r="J121" s="24" t="str">
        <f t="shared" ca="1" si="58"/>
        <v>B</v>
      </c>
      <c r="K121" s="24" t="str">
        <f t="shared" ca="1" si="58"/>
        <v>B</v>
      </c>
      <c r="L121" s="24" t="str">
        <f t="shared" ca="1" si="58"/>
        <v>B</v>
      </c>
      <c r="M121" s="24" t="str">
        <f t="shared" ca="1" si="58"/>
        <v>W</v>
      </c>
      <c r="N121" s="25" t="str">
        <f t="shared" ca="1" si="58"/>
        <v>B</v>
      </c>
      <c r="O121" s="18"/>
    </row>
    <row r="122" spans="1:15" x14ac:dyDescent="0.2">
      <c r="B122" s="7" t="s">
        <v>24</v>
      </c>
      <c r="C122" s="19" t="str">
        <f t="shared" ref="C122:N122" ca="1" si="59">IF(ISNA(C132),C133,C132)</f>
        <v>C.01</v>
      </c>
      <c r="D122" s="20" t="str">
        <f t="shared" ca="1" si="59"/>
        <v>B.02</v>
      </c>
      <c r="E122" s="20" t="str">
        <f t="shared" ca="1" si="59"/>
        <v>E.03</v>
      </c>
      <c r="F122" s="20" t="str">
        <f t="shared" ca="1" si="59"/>
        <v>J.04</v>
      </c>
      <c r="G122" s="20" t="str">
        <f t="shared" ca="1" si="59"/>
        <v>A.05</v>
      </c>
      <c r="H122" s="20" t="str">
        <f t="shared" ca="1" si="59"/>
        <v>I.06</v>
      </c>
      <c r="I122" s="20" t="str">
        <f t="shared" ca="1" si="59"/>
        <v>D.07</v>
      </c>
      <c r="J122" s="20" t="str">
        <f t="shared" ca="1" si="59"/>
        <v>J.08</v>
      </c>
      <c r="K122" s="20" t="str">
        <f t="shared" ca="1" si="59"/>
        <v>D.09</v>
      </c>
      <c r="L122" s="20" t="str">
        <f t="shared" ca="1" si="59"/>
        <v>C.10</v>
      </c>
      <c r="M122" s="20" t="str">
        <f t="shared" ca="1" si="59"/>
        <v>B.11</v>
      </c>
      <c r="N122" s="21" t="str">
        <f t="shared" ca="1" si="59"/>
        <v>G.12</v>
      </c>
      <c r="O122" s="22"/>
    </row>
    <row r="123" spans="1:15" ht="9" customHeight="1" x14ac:dyDescent="0.2">
      <c r="C123" s="23" t="str">
        <f t="shared" ref="C123:N123" ca="1" si="60">IF(ISNA(C134),"B","W")</f>
        <v>B</v>
      </c>
      <c r="D123" s="24" t="str">
        <f t="shared" ca="1" si="60"/>
        <v>W</v>
      </c>
      <c r="E123" s="24" t="str">
        <f t="shared" ca="1" si="60"/>
        <v>W</v>
      </c>
      <c r="F123" s="24" t="str">
        <f t="shared" ca="1" si="60"/>
        <v>B</v>
      </c>
      <c r="G123" s="24" t="str">
        <f t="shared" ca="1" si="60"/>
        <v>B</v>
      </c>
      <c r="H123" s="24" t="str">
        <f t="shared" ca="1" si="60"/>
        <v>B</v>
      </c>
      <c r="I123" s="24" t="str">
        <f t="shared" ca="1" si="60"/>
        <v>B</v>
      </c>
      <c r="J123" s="24" t="str">
        <f t="shared" ca="1" si="60"/>
        <v>B</v>
      </c>
      <c r="K123" s="24" t="str">
        <f t="shared" ca="1" si="60"/>
        <v>B</v>
      </c>
      <c r="L123" s="24" t="str">
        <f t="shared" ca="1" si="60"/>
        <v>B</v>
      </c>
      <c r="M123" s="24" t="str">
        <f t="shared" ca="1" si="60"/>
        <v>B</v>
      </c>
      <c r="N123" s="25" t="str">
        <f t="shared" ca="1" si="60"/>
        <v>W</v>
      </c>
      <c r="O123" s="18"/>
    </row>
    <row r="124" spans="1:15" x14ac:dyDescent="0.2">
      <c r="B124" s="7" t="s">
        <v>25</v>
      </c>
      <c r="C124" s="19" t="str">
        <f t="shared" ref="C124:N124" ca="1" si="61">IF(ISNA(C134),C135,C134)</f>
        <v>A.01</v>
      </c>
      <c r="D124" s="20" t="str">
        <f t="shared" ca="1" si="61"/>
        <v>A.02</v>
      </c>
      <c r="E124" s="20" t="str">
        <f t="shared" ca="1" si="61"/>
        <v>D.03</v>
      </c>
      <c r="F124" s="20" t="str">
        <f t="shared" ca="1" si="61"/>
        <v>D.04</v>
      </c>
      <c r="G124" s="20" t="str">
        <f t="shared" ca="1" si="61"/>
        <v>I.05</v>
      </c>
      <c r="H124" s="20" t="str">
        <f t="shared" ca="1" si="61"/>
        <v>C.06</v>
      </c>
      <c r="I124" s="20" t="str">
        <f t="shared" ca="1" si="61"/>
        <v>G.07</v>
      </c>
      <c r="J124" s="20" t="str">
        <f t="shared" ca="1" si="61"/>
        <v>H.08</v>
      </c>
      <c r="K124" s="20" t="str">
        <f t="shared" ca="1" si="61"/>
        <v>B.09</v>
      </c>
      <c r="L124" s="20" t="str">
        <f t="shared" ca="1" si="61"/>
        <v>A.10</v>
      </c>
      <c r="M124" s="20" t="str">
        <f t="shared" ca="1" si="61"/>
        <v>G.11</v>
      </c>
      <c r="N124" s="21" t="str">
        <f t="shared" ca="1" si="61"/>
        <v>H.12</v>
      </c>
      <c r="O124" s="22"/>
    </row>
    <row r="125" spans="1:15" ht="9" customHeight="1" x14ac:dyDescent="0.2">
      <c r="C125" s="23" t="str">
        <f t="shared" ref="C125:N125" ca="1" si="62">IF(ISNA(C136),"B","W")</f>
        <v>W</v>
      </c>
      <c r="D125" s="24" t="str">
        <f t="shared" ca="1" si="62"/>
        <v>B</v>
      </c>
      <c r="E125" s="24" t="str">
        <f t="shared" ca="1" si="62"/>
        <v>W</v>
      </c>
      <c r="F125" s="24" t="str">
        <f t="shared" ca="1" si="62"/>
        <v>W</v>
      </c>
      <c r="G125" s="24" t="str">
        <f t="shared" ca="1" si="62"/>
        <v>W</v>
      </c>
      <c r="H125" s="24" t="str">
        <f t="shared" ca="1" si="62"/>
        <v>B</v>
      </c>
      <c r="I125" s="24" t="str">
        <f t="shared" ca="1" si="62"/>
        <v>B</v>
      </c>
      <c r="J125" s="24" t="str">
        <f t="shared" ca="1" si="62"/>
        <v>W</v>
      </c>
      <c r="K125" s="24" t="str">
        <f t="shared" ca="1" si="62"/>
        <v>B</v>
      </c>
      <c r="L125" s="24" t="str">
        <f t="shared" ca="1" si="62"/>
        <v>W</v>
      </c>
      <c r="M125" s="24" t="str">
        <f t="shared" ca="1" si="62"/>
        <v>B</v>
      </c>
      <c r="N125" s="25" t="str">
        <f t="shared" ca="1" si="62"/>
        <v>W</v>
      </c>
      <c r="O125" s="18"/>
    </row>
    <row r="126" spans="1:15" x14ac:dyDescent="0.2">
      <c r="B126" s="7" t="s">
        <v>246</v>
      </c>
      <c r="C126" s="19" t="str">
        <f t="shared" ref="C126:N126" ca="1" si="63">IF(ISNA(C136),C137,C136)</f>
        <v>D.01</v>
      </c>
      <c r="D126" s="20" t="str">
        <f t="shared" ca="1" si="63"/>
        <v>J.02</v>
      </c>
      <c r="E126" s="20" t="str">
        <f t="shared" ca="1" si="63"/>
        <v>H.03</v>
      </c>
      <c r="F126" s="20" t="str">
        <f t="shared" ca="1" si="63"/>
        <v>I.04</v>
      </c>
      <c r="G126" s="20" t="str">
        <f t="shared" ca="1" si="63"/>
        <v>B.05</v>
      </c>
      <c r="H126" s="20" t="str">
        <f t="shared" ca="1" si="63"/>
        <v>B.06</v>
      </c>
      <c r="I126" s="20" t="str">
        <f t="shared" ca="1" si="63"/>
        <v>I.07</v>
      </c>
      <c r="J126" s="20" t="str">
        <f t="shared" ca="1" si="63"/>
        <v>C.08</v>
      </c>
      <c r="K126" s="20" t="str">
        <f t="shared" ca="1" si="63"/>
        <v>E.09</v>
      </c>
      <c r="L126" s="20" t="str">
        <f t="shared" ca="1" si="63"/>
        <v>G.10</v>
      </c>
      <c r="M126" s="20" t="str">
        <f t="shared" ca="1" si="63"/>
        <v>A.11</v>
      </c>
      <c r="N126" s="21" t="str">
        <f t="shared" ca="1" si="63"/>
        <v>E.12</v>
      </c>
      <c r="O126" s="22"/>
    </row>
    <row r="127" spans="1:15" ht="9" customHeight="1" x14ac:dyDescent="0.2">
      <c r="C127" s="23" t="str">
        <f t="shared" ref="C127:N127" ca="1" si="64">IF(ISNA(C138),"B","W")</f>
        <v>W</v>
      </c>
      <c r="D127" s="24" t="str">
        <f t="shared" ca="1" si="64"/>
        <v>B</v>
      </c>
      <c r="E127" s="24" t="str">
        <f t="shared" ca="1" si="64"/>
        <v>B</v>
      </c>
      <c r="F127" s="24" t="str">
        <f t="shared" ca="1" si="64"/>
        <v>W</v>
      </c>
      <c r="G127" s="24" t="str">
        <f t="shared" ca="1" si="64"/>
        <v>B</v>
      </c>
      <c r="H127" s="24" t="str">
        <f t="shared" ca="1" si="64"/>
        <v>W</v>
      </c>
      <c r="I127" s="24" t="str">
        <f t="shared" ca="1" si="64"/>
        <v>W</v>
      </c>
      <c r="J127" s="24" t="str">
        <f t="shared" ca="1" si="64"/>
        <v>W</v>
      </c>
      <c r="K127" s="24" t="str">
        <f t="shared" ca="1" si="64"/>
        <v>W</v>
      </c>
      <c r="L127" s="24" t="str">
        <f t="shared" ca="1" si="64"/>
        <v>B</v>
      </c>
      <c r="M127" s="24" t="str">
        <f t="shared" ca="1" si="64"/>
        <v>W</v>
      </c>
      <c r="N127" s="25" t="str">
        <f t="shared" ca="1" si="64"/>
        <v>B</v>
      </c>
      <c r="O127" s="18"/>
    </row>
    <row r="128" spans="1:15" ht="15.75" thickBot="1" x14ac:dyDescent="0.25">
      <c r="B128" s="7" t="s">
        <v>247</v>
      </c>
      <c r="C128" s="19" t="str">
        <f t="shared" ref="C128:N128" ca="1" si="65">IF(ISNA(C138),C139,C138)</f>
        <v>J.01</v>
      </c>
      <c r="D128" s="20" t="str">
        <f t="shared" ca="1" si="65"/>
        <v>G.02</v>
      </c>
      <c r="E128" s="20" t="str">
        <f t="shared" ca="1" si="65"/>
        <v>J.03</v>
      </c>
      <c r="F128" s="20" t="str">
        <f t="shared" ca="1" si="65"/>
        <v>C.04</v>
      </c>
      <c r="G128" s="20" t="str">
        <f t="shared" ca="1" si="65"/>
        <v>H.05</v>
      </c>
      <c r="H128" s="20" t="str">
        <f t="shared" ca="1" si="65"/>
        <v>E.06</v>
      </c>
      <c r="I128" s="20" t="str">
        <f t="shared" ca="1" si="65"/>
        <v>A.07</v>
      </c>
      <c r="J128" s="20" t="str">
        <f t="shared" ca="1" si="65"/>
        <v>D.08</v>
      </c>
      <c r="K128" s="20" t="str">
        <f t="shared" ca="1" si="65"/>
        <v>J.09</v>
      </c>
      <c r="L128" s="20" t="str">
        <f t="shared" ca="1" si="65"/>
        <v>I.10</v>
      </c>
      <c r="M128" s="20" t="str">
        <f t="shared" ca="1" si="65"/>
        <v>E.11</v>
      </c>
      <c r="N128" s="21" t="str">
        <f t="shared" ca="1" si="65"/>
        <v>D.12</v>
      </c>
      <c r="O128" s="26"/>
    </row>
    <row r="129" spans="1:15" ht="18.75" customHeight="1" thickBot="1" x14ac:dyDescent="0.25">
      <c r="B129" s="7" t="s">
        <v>22</v>
      </c>
      <c r="C129" s="27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9"/>
      <c r="O129" s="30"/>
    </row>
    <row r="130" spans="1:15" ht="18.75" hidden="1" customHeight="1" x14ac:dyDescent="0.2">
      <c r="B130" s="7">
        <v>1</v>
      </c>
      <c r="C130" s="31" t="str">
        <f ca="1">VLOOKUP(C118,OFFSET(Pairings!$D$2,($B130-1)*gamesPerRound,0,gamesPerRound,2),2,FALSE)</f>
        <v>B.01</v>
      </c>
      <c r="D130" s="31" t="str">
        <f ca="1">VLOOKUP(D118,OFFSET(Pairings!$D$2,($B130-1)*gamesPerRound,0,gamesPerRound,2),2,FALSE)</f>
        <v>C.02</v>
      </c>
      <c r="E130" s="31" t="e">
        <f ca="1">VLOOKUP(E118,OFFSET(Pairings!$D$2,($B130-1)*gamesPerRound,0,gamesPerRound,2),2,FALSE)</f>
        <v>#N/A</v>
      </c>
      <c r="F130" s="31" t="str">
        <f ca="1">VLOOKUP(F118,OFFSET(Pairings!$D$2,($B130-1)*gamesPerRound,0,gamesPerRound,2),2,FALSE)</f>
        <v>H.04</v>
      </c>
      <c r="G130" s="31" t="str">
        <f ca="1">VLOOKUP(G118,OFFSET(Pairings!$D$2,($B130-1)*gamesPerRound,0,gamesPerRound,2),2,FALSE)</f>
        <v>G.05</v>
      </c>
      <c r="H130" s="31" t="e">
        <f ca="1">VLOOKUP(H118,OFFSET(Pairings!$D$2,($B130-1)*gamesPerRound,0,gamesPerRound,2),2,FALSE)</f>
        <v>#N/A</v>
      </c>
      <c r="I130" s="31" t="str">
        <f ca="1">VLOOKUP(I118,OFFSET(Pairings!$D$2,($B130-1)*gamesPerRound,0,gamesPerRound,2),2,FALSE)</f>
        <v>H.07</v>
      </c>
      <c r="J130" s="31" t="str">
        <f ca="1">VLOOKUP(J118,OFFSET(Pairings!$D$2,($B130-1)*gamesPerRound,0,gamesPerRound,2),2,FALSE)</f>
        <v>A.08</v>
      </c>
      <c r="K130" s="31" t="str">
        <f ca="1">VLOOKUP(K118,OFFSET(Pairings!$D$2,($B130-1)*gamesPerRound,0,gamesPerRound,2),2,FALSE)</f>
        <v>C.09</v>
      </c>
      <c r="L130" s="31" t="str">
        <f ca="1">VLOOKUP(L118,OFFSET(Pairings!$D$2,($B130-1)*gamesPerRound,0,gamesPerRound,2),2,FALSE)</f>
        <v>E.10</v>
      </c>
      <c r="M130" s="31" t="e">
        <f ca="1">VLOOKUP(M118,OFFSET(Pairings!$D$2,($B130-1)*gamesPerRound,0,gamesPerRound,2),2,FALSE)</f>
        <v>#N/A</v>
      </c>
      <c r="N130" s="31" t="str">
        <f ca="1">VLOOKUP(N118,OFFSET(Pairings!$D$2,($B130-1)*gamesPerRound,0,gamesPerRound,2),2,FALSE)</f>
        <v>J.12</v>
      </c>
    </row>
    <row r="131" spans="1:15" ht="18.75" hidden="1" customHeight="1" x14ac:dyDescent="0.2">
      <c r="B131" s="7">
        <v>1</v>
      </c>
      <c r="C131" s="31" t="e">
        <f ca="1">VLOOKUP(C118,OFFSET(Pairings!$E$2,($B131-1)*gamesPerRound,0,gamesPerRound,4),4,FALSE)</f>
        <v>#N/A</v>
      </c>
      <c r="D131" s="31" t="e">
        <f ca="1">VLOOKUP(D118,OFFSET(Pairings!$E$2,($B131-1)*gamesPerRound,0,gamesPerRound,4),4,FALSE)</f>
        <v>#N/A</v>
      </c>
      <c r="E131" s="31" t="str">
        <f ca="1">VLOOKUP(E118,OFFSET(Pairings!$E$2,($B131-1)*gamesPerRound,0,gamesPerRound,4),4,FALSE)</f>
        <v>I.03</v>
      </c>
      <c r="F131" s="31" t="e">
        <f ca="1">VLOOKUP(F118,OFFSET(Pairings!$E$2,($B131-1)*gamesPerRound,0,gamesPerRound,4),4,FALSE)</f>
        <v>#N/A</v>
      </c>
      <c r="G131" s="31" t="e">
        <f ca="1">VLOOKUP(G118,OFFSET(Pairings!$E$2,($B131-1)*gamesPerRound,0,gamesPerRound,4),4,FALSE)</f>
        <v>#N/A</v>
      </c>
      <c r="H131" s="31" t="str">
        <f ca="1">VLOOKUP(H118,OFFSET(Pairings!$E$2,($B131-1)*gamesPerRound,0,gamesPerRound,4),4,FALSE)</f>
        <v>G.06</v>
      </c>
      <c r="I131" s="31" t="e">
        <f ca="1">VLOOKUP(I118,OFFSET(Pairings!$E$2,($B131-1)*gamesPerRound,0,gamesPerRound,4),4,FALSE)</f>
        <v>#N/A</v>
      </c>
      <c r="J131" s="31" t="e">
        <f ca="1">VLOOKUP(J118,OFFSET(Pairings!$E$2,($B131-1)*gamesPerRound,0,gamesPerRound,4),4,FALSE)</f>
        <v>#N/A</v>
      </c>
      <c r="K131" s="31" t="e">
        <f ca="1">VLOOKUP(K118,OFFSET(Pairings!$E$2,($B131-1)*gamesPerRound,0,gamesPerRound,4),4,FALSE)</f>
        <v>#N/A</v>
      </c>
      <c r="L131" s="31" t="e">
        <f ca="1">VLOOKUP(L118,OFFSET(Pairings!$E$2,($B131-1)*gamesPerRound,0,gamesPerRound,4),4,FALSE)</f>
        <v>#N/A</v>
      </c>
      <c r="M131" s="31" t="str">
        <f ca="1">VLOOKUP(M118,OFFSET(Pairings!$E$2,($B131-1)*gamesPerRound,0,gamesPerRound,4),4,FALSE)</f>
        <v>H.11</v>
      </c>
      <c r="N131" s="31" t="e">
        <f ca="1">VLOOKUP(N118,OFFSET(Pairings!$E$2,($B131-1)*gamesPerRound,0,gamesPerRound,4),4,FALSE)</f>
        <v>#N/A</v>
      </c>
    </row>
    <row r="132" spans="1:15" ht="18.75" hidden="1" customHeight="1" x14ac:dyDescent="0.2">
      <c r="B132" s="7">
        <v>2</v>
      </c>
      <c r="C132" s="31" t="e">
        <f ca="1">VLOOKUP(C118,OFFSET(Pairings!$D$2,($B132-1)*gamesPerRound,0,gamesPerRound,2),2,FALSE)</f>
        <v>#N/A</v>
      </c>
      <c r="D132" s="31" t="e">
        <f ca="1">VLOOKUP(D118,OFFSET(Pairings!$D$2,($B132-1)*gamesPerRound,0,gamesPerRound,2),2,FALSE)</f>
        <v>#N/A</v>
      </c>
      <c r="E132" s="31" t="e">
        <f ca="1">VLOOKUP(E118,OFFSET(Pairings!$D$2,($B132-1)*gamesPerRound,0,gamesPerRound,2),2,FALSE)</f>
        <v>#N/A</v>
      </c>
      <c r="F132" s="31" t="e">
        <f ca="1">VLOOKUP(F118,OFFSET(Pairings!$D$2,($B132-1)*gamesPerRound,0,gamesPerRound,2),2,FALSE)</f>
        <v>#N/A</v>
      </c>
      <c r="G132" s="31" t="str">
        <f ca="1">VLOOKUP(G118,OFFSET(Pairings!$D$2,($B132-1)*gamesPerRound,0,gamesPerRound,2),2,FALSE)</f>
        <v>A.05</v>
      </c>
      <c r="H132" s="31" t="str">
        <f ca="1">VLOOKUP(H118,OFFSET(Pairings!$D$2,($B132-1)*gamesPerRound,0,gamesPerRound,2),2,FALSE)</f>
        <v>I.06</v>
      </c>
      <c r="I132" s="31" t="str">
        <f ca="1">VLOOKUP(I118,OFFSET(Pairings!$D$2,($B132-1)*gamesPerRound,0,gamesPerRound,2),2,FALSE)</f>
        <v>D.07</v>
      </c>
      <c r="J132" s="31" t="e">
        <f ca="1">VLOOKUP(J118,OFFSET(Pairings!$D$2,($B132-1)*gamesPerRound,0,gamesPerRound,2),2,FALSE)</f>
        <v>#N/A</v>
      </c>
      <c r="K132" s="31" t="e">
        <f ca="1">VLOOKUP(K118,OFFSET(Pairings!$D$2,($B132-1)*gamesPerRound,0,gamesPerRound,2),2,FALSE)</f>
        <v>#N/A</v>
      </c>
      <c r="L132" s="31" t="e">
        <f ca="1">VLOOKUP(L118,OFFSET(Pairings!$D$2,($B132-1)*gamesPerRound,0,gamesPerRound,2),2,FALSE)</f>
        <v>#N/A</v>
      </c>
      <c r="M132" s="31" t="str">
        <f ca="1">VLOOKUP(M118,OFFSET(Pairings!$D$2,($B132-1)*gamesPerRound,0,gamesPerRound,2),2,FALSE)</f>
        <v>B.11</v>
      </c>
      <c r="N132" s="31" t="e">
        <f ca="1">VLOOKUP(N118,OFFSET(Pairings!$D$2,($B132-1)*gamesPerRound,0,gamesPerRound,2),2,FALSE)</f>
        <v>#N/A</v>
      </c>
    </row>
    <row r="133" spans="1:15" ht="18.75" hidden="1" customHeight="1" x14ac:dyDescent="0.2">
      <c r="B133" s="7">
        <v>2</v>
      </c>
      <c r="C133" s="31" t="str">
        <f ca="1">VLOOKUP(C118,OFFSET(Pairings!$E$2,($B133-1)*gamesPerRound,0,gamesPerRound,4),4,FALSE)</f>
        <v>C.01</v>
      </c>
      <c r="D133" s="31" t="str">
        <f ca="1">VLOOKUP(D118,OFFSET(Pairings!$E$2,($B133-1)*gamesPerRound,0,gamesPerRound,4),4,FALSE)</f>
        <v>B.02</v>
      </c>
      <c r="E133" s="31" t="str">
        <f ca="1">VLOOKUP(E118,OFFSET(Pairings!$E$2,($B133-1)*gamesPerRound,0,gamesPerRound,4),4,FALSE)</f>
        <v>E.03</v>
      </c>
      <c r="F133" s="31" t="str">
        <f ca="1">VLOOKUP(F118,OFFSET(Pairings!$E$2,($B133-1)*gamesPerRound,0,gamesPerRound,4),4,FALSE)</f>
        <v>J.04</v>
      </c>
      <c r="G133" s="31" t="e">
        <f ca="1">VLOOKUP(G118,OFFSET(Pairings!$E$2,($B133-1)*gamesPerRound,0,gamesPerRound,4),4,FALSE)</f>
        <v>#N/A</v>
      </c>
      <c r="H133" s="31" t="e">
        <f ca="1">VLOOKUP(H118,OFFSET(Pairings!$E$2,($B133-1)*gamesPerRound,0,gamesPerRound,4),4,FALSE)</f>
        <v>#N/A</v>
      </c>
      <c r="I133" s="31" t="e">
        <f ca="1">VLOOKUP(I118,OFFSET(Pairings!$E$2,($B133-1)*gamesPerRound,0,gamesPerRound,4),4,FALSE)</f>
        <v>#N/A</v>
      </c>
      <c r="J133" s="31" t="str">
        <f ca="1">VLOOKUP(J118,OFFSET(Pairings!$E$2,($B133-1)*gamesPerRound,0,gamesPerRound,4),4,FALSE)</f>
        <v>J.08</v>
      </c>
      <c r="K133" s="31" t="str">
        <f ca="1">VLOOKUP(K118,OFFSET(Pairings!$E$2,($B133-1)*gamesPerRound,0,gamesPerRound,4),4,FALSE)</f>
        <v>D.09</v>
      </c>
      <c r="L133" s="31" t="str">
        <f ca="1">VLOOKUP(L118,OFFSET(Pairings!$E$2,($B133-1)*gamesPerRound,0,gamesPerRound,4),4,FALSE)</f>
        <v>C.10</v>
      </c>
      <c r="M133" s="31" t="e">
        <f ca="1">VLOOKUP(M118,OFFSET(Pairings!$E$2,($B133-1)*gamesPerRound,0,gamesPerRound,4),4,FALSE)</f>
        <v>#N/A</v>
      </c>
      <c r="N133" s="31" t="str">
        <f ca="1">VLOOKUP(N118,OFFSET(Pairings!$E$2,($B133-1)*gamesPerRound,0,gamesPerRound,4),4,FALSE)</f>
        <v>G.12</v>
      </c>
    </row>
    <row r="134" spans="1:15" ht="18.75" hidden="1" customHeight="1" x14ac:dyDescent="0.2">
      <c r="B134" s="7">
        <v>3</v>
      </c>
      <c r="C134" s="31" t="e">
        <f ca="1">VLOOKUP(C118,OFFSET(Pairings!$D$2,($B134-1)*gamesPerRound,0,gamesPerRound,2),2,FALSE)</f>
        <v>#N/A</v>
      </c>
      <c r="D134" s="31" t="str">
        <f ca="1">VLOOKUP(D118,OFFSET(Pairings!$D$2,($B134-1)*gamesPerRound,0,gamesPerRound,2),2,FALSE)</f>
        <v>A.02</v>
      </c>
      <c r="E134" s="31" t="str">
        <f ca="1">VLOOKUP(E118,OFFSET(Pairings!$D$2,($B134-1)*gamesPerRound,0,gamesPerRound,2),2,FALSE)</f>
        <v>D.03</v>
      </c>
      <c r="F134" s="31" t="e">
        <f ca="1">VLOOKUP(F118,OFFSET(Pairings!$D$2,($B134-1)*gamesPerRound,0,gamesPerRound,2),2,FALSE)</f>
        <v>#N/A</v>
      </c>
      <c r="G134" s="31" t="e">
        <f ca="1">VLOOKUP(G118,OFFSET(Pairings!$D$2,($B134-1)*gamesPerRound,0,gamesPerRound,2),2,FALSE)</f>
        <v>#N/A</v>
      </c>
      <c r="H134" s="31" t="e">
        <f ca="1">VLOOKUP(H118,OFFSET(Pairings!$D$2,($B134-1)*gamesPerRound,0,gamesPerRound,2),2,FALSE)</f>
        <v>#N/A</v>
      </c>
      <c r="I134" s="31" t="e">
        <f ca="1">VLOOKUP(I118,OFFSET(Pairings!$D$2,($B134-1)*gamesPerRound,0,gamesPerRound,2),2,FALSE)</f>
        <v>#N/A</v>
      </c>
      <c r="J134" s="31" t="e">
        <f ca="1">VLOOKUP(J118,OFFSET(Pairings!$D$2,($B134-1)*gamesPerRound,0,gamesPerRound,2),2,FALSE)</f>
        <v>#N/A</v>
      </c>
      <c r="K134" s="31" t="e">
        <f ca="1">VLOOKUP(K118,OFFSET(Pairings!$D$2,($B134-1)*gamesPerRound,0,gamesPerRound,2),2,FALSE)</f>
        <v>#N/A</v>
      </c>
      <c r="L134" s="31" t="e">
        <f ca="1">VLOOKUP(L118,OFFSET(Pairings!$D$2,($B134-1)*gamesPerRound,0,gamesPerRound,2),2,FALSE)</f>
        <v>#N/A</v>
      </c>
      <c r="M134" s="31" t="e">
        <f ca="1">VLOOKUP(M118,OFFSET(Pairings!$D$2,($B134-1)*gamesPerRound,0,gamesPerRound,2),2,FALSE)</f>
        <v>#N/A</v>
      </c>
      <c r="N134" s="31" t="str">
        <f ca="1">VLOOKUP(N118,OFFSET(Pairings!$D$2,($B134-1)*gamesPerRound,0,gamesPerRound,2),2,FALSE)</f>
        <v>H.12</v>
      </c>
    </row>
    <row r="135" spans="1:15" ht="18.75" hidden="1" customHeight="1" x14ac:dyDescent="0.2">
      <c r="B135" s="7">
        <v>3</v>
      </c>
      <c r="C135" s="31" t="str">
        <f ca="1">VLOOKUP(C118,OFFSET(Pairings!$E$2,($B135-1)*gamesPerRound,0,gamesPerRound,4),4,FALSE)</f>
        <v>A.01</v>
      </c>
      <c r="D135" s="31" t="e">
        <f ca="1">VLOOKUP(D118,OFFSET(Pairings!$E$2,($B135-1)*gamesPerRound,0,gamesPerRound,4),4,FALSE)</f>
        <v>#N/A</v>
      </c>
      <c r="E135" s="31" t="e">
        <f ca="1">VLOOKUP(E118,OFFSET(Pairings!$E$2,($B135-1)*gamesPerRound,0,gamesPerRound,4),4,FALSE)</f>
        <v>#N/A</v>
      </c>
      <c r="F135" s="31" t="str">
        <f ca="1">VLOOKUP(F118,OFFSET(Pairings!$E$2,($B135-1)*gamesPerRound,0,gamesPerRound,4),4,FALSE)</f>
        <v>D.04</v>
      </c>
      <c r="G135" s="31" t="str">
        <f ca="1">VLOOKUP(G118,OFFSET(Pairings!$E$2,($B135-1)*gamesPerRound,0,gamesPerRound,4),4,FALSE)</f>
        <v>I.05</v>
      </c>
      <c r="H135" s="31" t="str">
        <f ca="1">VLOOKUP(H118,OFFSET(Pairings!$E$2,($B135-1)*gamesPerRound,0,gamesPerRound,4),4,FALSE)</f>
        <v>C.06</v>
      </c>
      <c r="I135" s="31" t="str">
        <f ca="1">VLOOKUP(I118,OFFSET(Pairings!$E$2,($B135-1)*gamesPerRound,0,gamesPerRound,4),4,FALSE)</f>
        <v>G.07</v>
      </c>
      <c r="J135" s="31" t="str">
        <f ca="1">VLOOKUP(J118,OFFSET(Pairings!$E$2,($B135-1)*gamesPerRound,0,gamesPerRound,4),4,FALSE)</f>
        <v>H.08</v>
      </c>
      <c r="K135" s="31" t="str">
        <f ca="1">VLOOKUP(K118,OFFSET(Pairings!$E$2,($B135-1)*gamesPerRound,0,gamesPerRound,4),4,FALSE)</f>
        <v>B.09</v>
      </c>
      <c r="L135" s="31" t="str">
        <f ca="1">VLOOKUP(L118,OFFSET(Pairings!$E$2,($B135-1)*gamesPerRound,0,gamesPerRound,4),4,FALSE)</f>
        <v>A.10</v>
      </c>
      <c r="M135" s="31" t="str">
        <f ca="1">VLOOKUP(M118,OFFSET(Pairings!$E$2,($B135-1)*gamesPerRound,0,gamesPerRound,4),4,FALSE)</f>
        <v>G.11</v>
      </c>
      <c r="N135" s="31" t="e">
        <f ca="1">VLOOKUP(N118,OFFSET(Pairings!$E$2,($B135-1)*gamesPerRound,0,gamesPerRound,4),4,FALSE)</f>
        <v>#N/A</v>
      </c>
    </row>
    <row r="136" spans="1:15" ht="18.75" hidden="1" customHeight="1" x14ac:dyDescent="0.2">
      <c r="B136" s="7">
        <v>4</v>
      </c>
      <c r="C136" s="31" t="str">
        <f ca="1">VLOOKUP(C118,OFFSET(Pairings!$D$2,($B136-1)*gamesPerRound,0,gamesPerRound,2),2,FALSE)</f>
        <v>D.01</v>
      </c>
      <c r="D136" s="31" t="e">
        <f ca="1">VLOOKUP(D118,OFFSET(Pairings!$D$2,($B136-1)*gamesPerRound,0,gamesPerRound,2),2,FALSE)</f>
        <v>#N/A</v>
      </c>
      <c r="E136" s="31" t="str">
        <f ca="1">VLOOKUP(E118,OFFSET(Pairings!$D$2,($B136-1)*gamesPerRound,0,gamesPerRound,2),2,FALSE)</f>
        <v>H.03</v>
      </c>
      <c r="F136" s="31" t="str">
        <f ca="1">VLOOKUP(F118,OFFSET(Pairings!$D$2,($B136-1)*gamesPerRound,0,gamesPerRound,2),2,FALSE)</f>
        <v>I.04</v>
      </c>
      <c r="G136" s="31" t="str">
        <f ca="1">VLOOKUP(G118,OFFSET(Pairings!$D$2,($B136-1)*gamesPerRound,0,gamesPerRound,2),2,FALSE)</f>
        <v>B.05</v>
      </c>
      <c r="H136" s="31" t="e">
        <f ca="1">VLOOKUP(H118,OFFSET(Pairings!$D$2,($B136-1)*gamesPerRound,0,gamesPerRound,2),2,FALSE)</f>
        <v>#N/A</v>
      </c>
      <c r="I136" s="31" t="e">
        <f ca="1">VLOOKUP(I118,OFFSET(Pairings!$D$2,($B136-1)*gamesPerRound,0,gamesPerRound,2),2,FALSE)</f>
        <v>#N/A</v>
      </c>
      <c r="J136" s="31" t="str">
        <f ca="1">VLOOKUP(J118,OFFSET(Pairings!$D$2,($B136-1)*gamesPerRound,0,gamesPerRound,2),2,FALSE)</f>
        <v>C.08</v>
      </c>
      <c r="K136" s="31" t="e">
        <f ca="1">VLOOKUP(K118,OFFSET(Pairings!$D$2,($B136-1)*gamesPerRound,0,gamesPerRound,2),2,FALSE)</f>
        <v>#N/A</v>
      </c>
      <c r="L136" s="31" t="str">
        <f ca="1">VLOOKUP(L118,OFFSET(Pairings!$D$2,($B136-1)*gamesPerRound,0,gamesPerRound,2),2,FALSE)</f>
        <v>G.10</v>
      </c>
      <c r="M136" s="31" t="e">
        <f ca="1">VLOOKUP(M118,OFFSET(Pairings!$D$2,($B136-1)*gamesPerRound,0,gamesPerRound,2),2,FALSE)</f>
        <v>#N/A</v>
      </c>
      <c r="N136" s="31" t="str">
        <f ca="1">VLOOKUP(N118,OFFSET(Pairings!$D$2,($B136-1)*gamesPerRound,0,gamesPerRound,2),2,FALSE)</f>
        <v>E.12</v>
      </c>
    </row>
    <row r="137" spans="1:15" ht="18.75" hidden="1" customHeight="1" x14ac:dyDescent="0.2">
      <c r="B137" s="7">
        <v>4</v>
      </c>
      <c r="C137" s="31" t="e">
        <f ca="1">VLOOKUP(C118,OFFSET(Pairings!$E$2,($B137-1)*gamesPerRound,0,gamesPerRound,4),4,FALSE)</f>
        <v>#N/A</v>
      </c>
      <c r="D137" s="31" t="str">
        <f ca="1">VLOOKUP(D118,OFFSET(Pairings!$E$2,($B137-1)*gamesPerRound,0,gamesPerRound,4),4,FALSE)</f>
        <v>J.02</v>
      </c>
      <c r="E137" s="31" t="e">
        <f ca="1">VLOOKUP(E118,OFFSET(Pairings!$E$2,($B137-1)*gamesPerRound,0,gamesPerRound,4),4,FALSE)</f>
        <v>#N/A</v>
      </c>
      <c r="F137" s="31" t="e">
        <f ca="1">VLOOKUP(F118,OFFSET(Pairings!$E$2,($B137-1)*gamesPerRound,0,gamesPerRound,4),4,FALSE)</f>
        <v>#N/A</v>
      </c>
      <c r="G137" s="31" t="e">
        <f ca="1">VLOOKUP(G118,OFFSET(Pairings!$E$2,($B137-1)*gamesPerRound,0,gamesPerRound,4),4,FALSE)</f>
        <v>#N/A</v>
      </c>
      <c r="H137" s="31" t="str">
        <f ca="1">VLOOKUP(H118,OFFSET(Pairings!$E$2,($B137-1)*gamesPerRound,0,gamesPerRound,4),4,FALSE)</f>
        <v>B.06</v>
      </c>
      <c r="I137" s="31" t="str">
        <f ca="1">VLOOKUP(I118,OFFSET(Pairings!$E$2,($B137-1)*gamesPerRound,0,gamesPerRound,4),4,FALSE)</f>
        <v>I.07</v>
      </c>
      <c r="J137" s="31" t="e">
        <f ca="1">VLOOKUP(J118,OFFSET(Pairings!$E$2,($B137-1)*gamesPerRound,0,gamesPerRound,4),4,FALSE)</f>
        <v>#N/A</v>
      </c>
      <c r="K137" s="31" t="str">
        <f ca="1">VLOOKUP(K118,OFFSET(Pairings!$E$2,($B137-1)*gamesPerRound,0,gamesPerRound,4),4,FALSE)</f>
        <v>E.09</v>
      </c>
      <c r="L137" s="31" t="e">
        <f ca="1">VLOOKUP(L118,OFFSET(Pairings!$E$2,($B137-1)*gamesPerRound,0,gamesPerRound,4),4,FALSE)</f>
        <v>#N/A</v>
      </c>
      <c r="M137" s="31" t="str">
        <f ca="1">VLOOKUP(M118,OFFSET(Pairings!$E$2,($B137-1)*gamesPerRound,0,gamesPerRound,4),4,FALSE)</f>
        <v>A.11</v>
      </c>
      <c r="N137" s="31" t="e">
        <f ca="1">VLOOKUP(N118,OFFSET(Pairings!$E$2,($B137-1)*gamesPerRound,0,gamesPerRound,4),4,FALSE)</f>
        <v>#N/A</v>
      </c>
    </row>
    <row r="138" spans="1:15" ht="18.75" hidden="1" customHeight="1" x14ac:dyDescent="0.2">
      <c r="B138" s="7">
        <v>5</v>
      </c>
      <c r="C138" s="31" t="str">
        <f ca="1">VLOOKUP(C118,OFFSET(Pairings!$D$2,($B138-1)*gamesPerRound,0,gamesPerRound,2),2,FALSE)</f>
        <v>J.01</v>
      </c>
      <c r="D138" s="31" t="e">
        <f ca="1">VLOOKUP(D118,OFFSET(Pairings!$D$2,($B138-1)*gamesPerRound,0,gamesPerRound,2),2,FALSE)</f>
        <v>#N/A</v>
      </c>
      <c r="E138" s="31" t="e">
        <f ca="1">VLOOKUP(E118,OFFSET(Pairings!$D$2,($B138-1)*gamesPerRound,0,gamesPerRound,2),2,FALSE)</f>
        <v>#N/A</v>
      </c>
      <c r="F138" s="31" t="str">
        <f ca="1">VLOOKUP(F118,OFFSET(Pairings!$D$2,($B138-1)*gamesPerRound,0,gamesPerRound,2),2,FALSE)</f>
        <v>C.04</v>
      </c>
      <c r="G138" s="31" t="e">
        <f ca="1">VLOOKUP(G118,OFFSET(Pairings!$D$2,($B138-1)*gamesPerRound,0,gamesPerRound,2),2,FALSE)</f>
        <v>#N/A</v>
      </c>
      <c r="H138" s="31" t="str">
        <f ca="1">VLOOKUP(H118,OFFSET(Pairings!$D$2,($B138-1)*gamesPerRound,0,gamesPerRound,2),2,FALSE)</f>
        <v>E.06</v>
      </c>
      <c r="I138" s="31" t="str">
        <f ca="1">VLOOKUP(I118,OFFSET(Pairings!$D$2,($B138-1)*gamesPerRound,0,gamesPerRound,2),2,FALSE)</f>
        <v>A.07</v>
      </c>
      <c r="J138" s="31" t="str">
        <f ca="1">VLOOKUP(J118,OFFSET(Pairings!$D$2,($B138-1)*gamesPerRound,0,gamesPerRound,2),2,FALSE)</f>
        <v>D.08</v>
      </c>
      <c r="K138" s="31" t="str">
        <f ca="1">VLOOKUP(K118,OFFSET(Pairings!$D$2,($B138-1)*gamesPerRound,0,gamesPerRound,2),2,FALSE)</f>
        <v>J.09</v>
      </c>
      <c r="L138" s="31" t="e">
        <f ca="1">VLOOKUP(L118,OFFSET(Pairings!$D$2,($B138-1)*gamesPerRound,0,gamesPerRound,2),2,FALSE)</f>
        <v>#N/A</v>
      </c>
      <c r="M138" s="31" t="str">
        <f ca="1">VLOOKUP(M118,OFFSET(Pairings!$D$2,($B138-1)*gamesPerRound,0,gamesPerRound,2),2,FALSE)</f>
        <v>E.11</v>
      </c>
      <c r="N138" s="31" t="e">
        <f ca="1">VLOOKUP(N118,OFFSET(Pairings!$D$2,($B138-1)*gamesPerRound,0,gamesPerRound,2),2,FALSE)</f>
        <v>#N/A</v>
      </c>
    </row>
    <row r="139" spans="1:15" ht="18.75" hidden="1" customHeight="1" x14ac:dyDescent="0.2">
      <c r="B139" s="7">
        <v>5</v>
      </c>
      <c r="C139" s="31" t="e">
        <f ca="1">VLOOKUP(C118,OFFSET(Pairings!$E$2,($B139-1)*gamesPerRound,0,gamesPerRound,4),4,FALSE)</f>
        <v>#N/A</v>
      </c>
      <c r="D139" s="31" t="str">
        <f ca="1">VLOOKUP(D118,OFFSET(Pairings!$E$2,($B139-1)*gamesPerRound,0,gamesPerRound,4),4,FALSE)</f>
        <v>G.02</v>
      </c>
      <c r="E139" s="31" t="str">
        <f ca="1">VLOOKUP(E118,OFFSET(Pairings!$E$2,($B139-1)*gamesPerRound,0,gamesPerRound,4),4,FALSE)</f>
        <v>J.03</v>
      </c>
      <c r="F139" s="31" t="e">
        <f ca="1">VLOOKUP(F118,OFFSET(Pairings!$E$2,($B139-1)*gamesPerRound,0,gamesPerRound,4),4,FALSE)</f>
        <v>#N/A</v>
      </c>
      <c r="G139" s="31" t="str">
        <f ca="1">VLOOKUP(G118,OFFSET(Pairings!$E$2,($B139-1)*gamesPerRound,0,gamesPerRound,4),4,FALSE)</f>
        <v>H.05</v>
      </c>
      <c r="H139" s="31" t="e">
        <f ca="1">VLOOKUP(H118,OFFSET(Pairings!$E$2,($B139-1)*gamesPerRound,0,gamesPerRound,4),4,FALSE)</f>
        <v>#N/A</v>
      </c>
      <c r="I139" s="31" t="e">
        <f ca="1">VLOOKUP(I118,OFFSET(Pairings!$E$2,($B139-1)*gamesPerRound,0,gamesPerRound,4),4,FALSE)</f>
        <v>#N/A</v>
      </c>
      <c r="J139" s="31" t="e">
        <f ca="1">VLOOKUP(J118,OFFSET(Pairings!$E$2,($B139-1)*gamesPerRound,0,gamesPerRound,4),4,FALSE)</f>
        <v>#N/A</v>
      </c>
      <c r="K139" s="31" t="e">
        <f ca="1">VLOOKUP(K118,OFFSET(Pairings!$E$2,($B139-1)*gamesPerRound,0,gamesPerRound,4),4,FALSE)</f>
        <v>#N/A</v>
      </c>
      <c r="L139" s="31" t="str">
        <f ca="1">VLOOKUP(L118,OFFSET(Pairings!$E$2,($B139-1)*gamesPerRound,0,gamesPerRound,4),4,FALSE)</f>
        <v>I.10</v>
      </c>
      <c r="M139" s="31" t="e">
        <f ca="1">VLOOKUP(M118,OFFSET(Pairings!$E$2,($B139-1)*gamesPerRound,0,gamesPerRound,4),4,FALSE)</f>
        <v>#N/A</v>
      </c>
      <c r="N139" s="31" t="str">
        <f ca="1">VLOOKUP(N118,OFFSET(Pairings!$E$2,($B139-1)*gamesPerRound,0,gamesPerRound,4),4,FALSE)</f>
        <v>D.12</v>
      </c>
    </row>
    <row r="140" spans="1:15" ht="18.75" customHeight="1" thickBot="1" x14ac:dyDescent="0.25"/>
    <row r="141" spans="1:15" s="9" customFormat="1" ht="15.75" thickBot="1" x14ac:dyDescent="0.25">
      <c r="A141" s="9" t="s">
        <v>14</v>
      </c>
      <c r="B141" s="10">
        <f>VLOOKUP(A141,TeamLookup,2,FALSE)</f>
        <v>0</v>
      </c>
      <c r="C141" s="11" t="str">
        <f t="shared" ref="C141:N141" si="66">$A141&amp;"."&amp;TEXT(C$1,"00")</f>
        <v>G.01</v>
      </c>
      <c r="D141" s="12" t="str">
        <f t="shared" si="66"/>
        <v>G.02</v>
      </c>
      <c r="E141" s="12" t="str">
        <f t="shared" si="66"/>
        <v>G.03</v>
      </c>
      <c r="F141" s="12" t="str">
        <f t="shared" si="66"/>
        <v>G.04</v>
      </c>
      <c r="G141" s="12" t="str">
        <f t="shared" si="66"/>
        <v>G.05</v>
      </c>
      <c r="H141" s="12" t="str">
        <f t="shared" si="66"/>
        <v>G.06</v>
      </c>
      <c r="I141" s="12" t="str">
        <f t="shared" si="66"/>
        <v>G.07</v>
      </c>
      <c r="J141" s="12" t="str">
        <f t="shared" si="66"/>
        <v>G.08</v>
      </c>
      <c r="K141" s="12" t="str">
        <f t="shared" si="66"/>
        <v>G.09</v>
      </c>
      <c r="L141" s="12" t="str">
        <f t="shared" si="66"/>
        <v>G.10</v>
      </c>
      <c r="M141" s="12" t="str">
        <f t="shared" si="66"/>
        <v>G.11</v>
      </c>
      <c r="N141" s="13" t="str">
        <f t="shared" si="66"/>
        <v>G.12</v>
      </c>
      <c r="O141" s="14" t="s">
        <v>22</v>
      </c>
    </row>
    <row r="142" spans="1:15" ht="9" customHeight="1" x14ac:dyDescent="0.2">
      <c r="C142" s="15" t="str">
        <f t="shared" ref="C142:N142" ca="1" si="67">IF(ISNA(C153),"B","W")</f>
        <v>B</v>
      </c>
      <c r="D142" s="16" t="str">
        <f t="shared" ca="1" si="67"/>
        <v>B</v>
      </c>
      <c r="E142" s="16" t="str">
        <f t="shared" ca="1" si="67"/>
        <v>W</v>
      </c>
      <c r="F142" s="16" t="str">
        <f t="shared" ca="1" si="67"/>
        <v>B</v>
      </c>
      <c r="G142" s="16" t="str">
        <f t="shared" ca="1" si="67"/>
        <v>B</v>
      </c>
      <c r="H142" s="16" t="str">
        <f t="shared" ca="1" si="67"/>
        <v>W</v>
      </c>
      <c r="I142" s="16" t="str">
        <f t="shared" ca="1" si="67"/>
        <v>W</v>
      </c>
      <c r="J142" s="16" t="str">
        <f t="shared" ca="1" si="67"/>
        <v>W</v>
      </c>
      <c r="K142" s="16" t="str">
        <f t="shared" ca="1" si="67"/>
        <v>B</v>
      </c>
      <c r="L142" s="16" t="str">
        <f t="shared" ca="1" si="67"/>
        <v>B</v>
      </c>
      <c r="M142" s="16" t="str">
        <f t="shared" ca="1" si="67"/>
        <v>W</v>
      </c>
      <c r="N142" s="17" t="str">
        <f t="shared" ca="1" si="67"/>
        <v>B</v>
      </c>
      <c r="O142" s="18"/>
    </row>
    <row r="143" spans="1:15" x14ac:dyDescent="0.2">
      <c r="B143" s="7" t="s">
        <v>23</v>
      </c>
      <c r="C143" s="19" t="str">
        <f t="shared" ref="C143:N143" ca="1" si="68">IF(ISNA(C153),C154,C153)</f>
        <v>J.01</v>
      </c>
      <c r="D143" s="20" t="str">
        <f t="shared" ca="1" si="68"/>
        <v>H.02</v>
      </c>
      <c r="E143" s="20" t="str">
        <f t="shared" ca="1" si="68"/>
        <v>E.03</v>
      </c>
      <c r="F143" s="20" t="str">
        <f t="shared" ca="1" si="68"/>
        <v>I.04</v>
      </c>
      <c r="G143" s="20" t="str">
        <f t="shared" ca="1" si="68"/>
        <v>F.05</v>
      </c>
      <c r="H143" s="20" t="str">
        <f t="shared" ca="1" si="68"/>
        <v>F.06</v>
      </c>
      <c r="I143" s="20" t="str">
        <f t="shared" ca="1" si="68"/>
        <v>C.07</v>
      </c>
      <c r="J143" s="20" t="str">
        <f t="shared" ca="1" si="68"/>
        <v>B.08</v>
      </c>
      <c r="K143" s="20" t="str">
        <f t="shared" ca="1" si="68"/>
        <v>J.09</v>
      </c>
      <c r="L143" s="20" t="str">
        <f t="shared" ca="1" si="68"/>
        <v>D.10</v>
      </c>
      <c r="M143" s="20" t="str">
        <f t="shared" ca="1" si="68"/>
        <v>E.11</v>
      </c>
      <c r="N143" s="21" t="str">
        <f t="shared" ca="1" si="68"/>
        <v>A.12</v>
      </c>
      <c r="O143" s="22"/>
    </row>
    <row r="144" spans="1:15" ht="9" customHeight="1" x14ac:dyDescent="0.2">
      <c r="C144" s="23" t="str">
        <f t="shared" ref="C144:N144" ca="1" si="69">IF(ISNA(C155),"B","W")</f>
        <v>W</v>
      </c>
      <c r="D144" s="24" t="str">
        <f t="shared" ca="1" si="69"/>
        <v>W</v>
      </c>
      <c r="E144" s="24" t="str">
        <f t="shared" ca="1" si="69"/>
        <v>B</v>
      </c>
      <c r="F144" s="24" t="str">
        <f t="shared" ca="1" si="69"/>
        <v>B</v>
      </c>
      <c r="G144" s="24" t="str">
        <f t="shared" ca="1" si="69"/>
        <v>B</v>
      </c>
      <c r="H144" s="24" t="str">
        <f t="shared" ca="1" si="69"/>
        <v>W</v>
      </c>
      <c r="I144" s="24" t="str">
        <f t="shared" ca="1" si="69"/>
        <v>W</v>
      </c>
      <c r="J144" s="24" t="str">
        <f t="shared" ca="1" si="69"/>
        <v>B</v>
      </c>
      <c r="K144" s="24" t="str">
        <f t="shared" ca="1" si="69"/>
        <v>W</v>
      </c>
      <c r="L144" s="24" t="str">
        <f t="shared" ca="1" si="69"/>
        <v>W</v>
      </c>
      <c r="M144" s="24" t="str">
        <f t="shared" ca="1" si="69"/>
        <v>W</v>
      </c>
      <c r="N144" s="25" t="str">
        <f t="shared" ca="1" si="69"/>
        <v>W</v>
      </c>
      <c r="O144" s="18"/>
    </row>
    <row r="145" spans="2:15" x14ac:dyDescent="0.2">
      <c r="B145" s="7" t="s">
        <v>24</v>
      </c>
      <c r="C145" s="19" t="str">
        <f t="shared" ref="C145:N145" ca="1" si="70">IF(ISNA(C155),C156,C155)</f>
        <v>I.01</v>
      </c>
      <c r="D145" s="20" t="str">
        <f t="shared" ca="1" si="70"/>
        <v>I.02</v>
      </c>
      <c r="E145" s="20" t="str">
        <f t="shared" ca="1" si="70"/>
        <v>B.03</v>
      </c>
      <c r="F145" s="20" t="str">
        <f t="shared" ca="1" si="70"/>
        <v>H.04</v>
      </c>
      <c r="G145" s="20" t="str">
        <f t="shared" ca="1" si="70"/>
        <v>H.05</v>
      </c>
      <c r="H145" s="20" t="str">
        <f t="shared" ca="1" si="70"/>
        <v>E.06</v>
      </c>
      <c r="I145" s="20" t="str">
        <f t="shared" ca="1" si="70"/>
        <v>H.07</v>
      </c>
      <c r="J145" s="20" t="str">
        <f t="shared" ca="1" si="70"/>
        <v>C.08</v>
      </c>
      <c r="K145" s="20" t="str">
        <f t="shared" ca="1" si="70"/>
        <v>A.09</v>
      </c>
      <c r="L145" s="20" t="str">
        <f t="shared" ca="1" si="70"/>
        <v>E.10</v>
      </c>
      <c r="M145" s="20" t="str">
        <f t="shared" ca="1" si="70"/>
        <v>D.11</v>
      </c>
      <c r="N145" s="21" t="str">
        <f t="shared" ca="1" si="70"/>
        <v>F.12</v>
      </c>
      <c r="O145" s="22"/>
    </row>
    <row r="146" spans="2:15" ht="9" customHeight="1" x14ac:dyDescent="0.2">
      <c r="C146" s="23" t="str">
        <f t="shared" ref="C146:N146" ca="1" si="71">IF(ISNA(C157),"B","W")</f>
        <v>B</v>
      </c>
      <c r="D146" s="24" t="str">
        <f t="shared" ca="1" si="71"/>
        <v>B</v>
      </c>
      <c r="E146" s="24" t="str">
        <f t="shared" ca="1" si="71"/>
        <v>W</v>
      </c>
      <c r="F146" s="24" t="str">
        <f t="shared" ca="1" si="71"/>
        <v>W</v>
      </c>
      <c r="G146" s="24" t="str">
        <f t="shared" ca="1" si="71"/>
        <v>B</v>
      </c>
      <c r="H146" s="24" t="str">
        <f t="shared" ca="1" si="71"/>
        <v>B</v>
      </c>
      <c r="I146" s="24" t="str">
        <f t="shared" ca="1" si="71"/>
        <v>W</v>
      </c>
      <c r="J146" s="24" t="str">
        <f t="shared" ca="1" si="71"/>
        <v>B</v>
      </c>
      <c r="K146" s="24" t="str">
        <f t="shared" ca="1" si="71"/>
        <v>B</v>
      </c>
      <c r="L146" s="24" t="str">
        <f t="shared" ca="1" si="71"/>
        <v>W</v>
      </c>
      <c r="M146" s="24" t="str">
        <f t="shared" ca="1" si="71"/>
        <v>W</v>
      </c>
      <c r="N146" s="25" t="str">
        <f t="shared" ca="1" si="71"/>
        <v>W</v>
      </c>
      <c r="O146" s="18"/>
    </row>
    <row r="147" spans="2:15" x14ac:dyDescent="0.2">
      <c r="B147" s="7" t="s">
        <v>25</v>
      </c>
      <c r="C147" s="19" t="str">
        <f t="shared" ref="C147:N147" ca="1" si="72">IF(ISNA(C157),C158,C157)</f>
        <v>C.01</v>
      </c>
      <c r="D147" s="20" t="str">
        <f t="shared" ca="1" si="72"/>
        <v>B.02</v>
      </c>
      <c r="E147" s="20" t="str">
        <f t="shared" ca="1" si="72"/>
        <v>C.03</v>
      </c>
      <c r="F147" s="20" t="str">
        <f t="shared" ca="1" si="72"/>
        <v>E.04</v>
      </c>
      <c r="G147" s="20" t="str">
        <f t="shared" ca="1" si="72"/>
        <v>B.05</v>
      </c>
      <c r="H147" s="20" t="str">
        <f t="shared" ca="1" si="72"/>
        <v>A.06</v>
      </c>
      <c r="I147" s="20" t="str">
        <f t="shared" ca="1" si="72"/>
        <v>F.07</v>
      </c>
      <c r="J147" s="20" t="str">
        <f t="shared" ca="1" si="72"/>
        <v>D.08</v>
      </c>
      <c r="K147" s="20" t="str">
        <f t="shared" ca="1" si="72"/>
        <v>I.09</v>
      </c>
      <c r="L147" s="20" t="str">
        <f t="shared" ca="1" si="72"/>
        <v>J.10</v>
      </c>
      <c r="M147" s="20" t="str">
        <f t="shared" ca="1" si="72"/>
        <v>F.11</v>
      </c>
      <c r="N147" s="21" t="str">
        <f t="shared" ca="1" si="72"/>
        <v>J.12</v>
      </c>
      <c r="O147" s="22"/>
    </row>
    <row r="148" spans="2:15" ht="9" customHeight="1" x14ac:dyDescent="0.2">
      <c r="C148" s="23" t="str">
        <f t="shared" ref="C148:N148" ca="1" si="73">IF(ISNA(C159),"B","W")</f>
        <v>W</v>
      </c>
      <c r="D148" s="24" t="str">
        <f t="shared" ca="1" si="73"/>
        <v>B</v>
      </c>
      <c r="E148" s="24" t="str">
        <f t="shared" ca="1" si="73"/>
        <v>B</v>
      </c>
      <c r="F148" s="24" t="str">
        <f t="shared" ca="1" si="73"/>
        <v>B</v>
      </c>
      <c r="G148" s="24" t="str">
        <f t="shared" ca="1" si="73"/>
        <v>W</v>
      </c>
      <c r="H148" s="24" t="str">
        <f t="shared" ca="1" si="73"/>
        <v>B</v>
      </c>
      <c r="I148" s="24" t="str">
        <f t="shared" ca="1" si="73"/>
        <v>B</v>
      </c>
      <c r="J148" s="24" t="str">
        <f t="shared" ca="1" si="73"/>
        <v>W</v>
      </c>
      <c r="K148" s="24" t="str">
        <f t="shared" ca="1" si="73"/>
        <v>W</v>
      </c>
      <c r="L148" s="24" t="str">
        <f t="shared" ca="1" si="73"/>
        <v>B</v>
      </c>
      <c r="M148" s="24" t="str">
        <f t="shared" ca="1" si="73"/>
        <v>B</v>
      </c>
      <c r="N148" s="25" t="str">
        <f t="shared" ca="1" si="73"/>
        <v>B</v>
      </c>
      <c r="O148" s="18"/>
    </row>
    <row r="149" spans="2:15" x14ac:dyDescent="0.2">
      <c r="B149" s="7" t="s">
        <v>246</v>
      </c>
      <c r="C149" s="19" t="str">
        <f t="shared" ref="C149:N149" ca="1" si="74">IF(ISNA(C159),C160,C159)</f>
        <v>A.01</v>
      </c>
      <c r="D149" s="20" t="str">
        <f t="shared" ca="1" si="74"/>
        <v>A.02</v>
      </c>
      <c r="E149" s="20" t="str">
        <f t="shared" ca="1" si="74"/>
        <v>I.03</v>
      </c>
      <c r="F149" s="20" t="str">
        <f t="shared" ca="1" si="74"/>
        <v>C.04</v>
      </c>
      <c r="G149" s="20" t="str">
        <f t="shared" ca="1" si="74"/>
        <v>D.05</v>
      </c>
      <c r="H149" s="20" t="str">
        <f t="shared" ca="1" si="74"/>
        <v>J.06</v>
      </c>
      <c r="I149" s="20" t="str">
        <f t="shared" ca="1" si="74"/>
        <v>A.07</v>
      </c>
      <c r="J149" s="20" t="str">
        <f t="shared" ca="1" si="74"/>
        <v>E.08</v>
      </c>
      <c r="K149" s="20" t="str">
        <f t="shared" ca="1" si="74"/>
        <v>B.09</v>
      </c>
      <c r="L149" s="20" t="str">
        <f t="shared" ca="1" si="74"/>
        <v>F.10</v>
      </c>
      <c r="M149" s="20" t="str">
        <f t="shared" ca="1" si="74"/>
        <v>H.11</v>
      </c>
      <c r="N149" s="21" t="str">
        <f t="shared" ca="1" si="74"/>
        <v>C.12</v>
      </c>
      <c r="O149" s="22"/>
    </row>
    <row r="150" spans="2:15" ht="9" customHeight="1" x14ac:dyDescent="0.2">
      <c r="C150" s="23" t="str">
        <f t="shared" ref="C150:N150" ca="1" si="75">IF(ISNA(C161),"B","W")</f>
        <v>B</v>
      </c>
      <c r="D150" s="24" t="str">
        <f t="shared" ca="1" si="75"/>
        <v>W</v>
      </c>
      <c r="E150" s="24" t="str">
        <f t="shared" ca="1" si="75"/>
        <v>W</v>
      </c>
      <c r="F150" s="24" t="str">
        <f t="shared" ca="1" si="75"/>
        <v>W</v>
      </c>
      <c r="G150" s="24" t="str">
        <f t="shared" ca="1" si="75"/>
        <v>W</v>
      </c>
      <c r="H150" s="24" t="str">
        <f t="shared" ca="1" si="75"/>
        <v>W</v>
      </c>
      <c r="I150" s="24" t="str">
        <f t="shared" ca="1" si="75"/>
        <v>B</v>
      </c>
      <c r="J150" s="24" t="str">
        <f t="shared" ca="1" si="75"/>
        <v>B</v>
      </c>
      <c r="K150" s="24" t="str">
        <f t="shared" ca="1" si="75"/>
        <v>W</v>
      </c>
      <c r="L150" s="24" t="str">
        <f t="shared" ca="1" si="75"/>
        <v>W</v>
      </c>
      <c r="M150" s="24" t="str">
        <f t="shared" ca="1" si="75"/>
        <v>B</v>
      </c>
      <c r="N150" s="25" t="str">
        <f t="shared" ca="1" si="75"/>
        <v>B</v>
      </c>
      <c r="O150" s="18"/>
    </row>
    <row r="151" spans="2:15" ht="15.75" thickBot="1" x14ac:dyDescent="0.25">
      <c r="B151" s="7" t="s">
        <v>247</v>
      </c>
      <c r="C151" s="19" t="str">
        <f t="shared" ref="C151:N151" ca="1" si="76">IF(ISNA(C161),C162,C161)</f>
        <v>D.01</v>
      </c>
      <c r="D151" s="20" t="str">
        <f t="shared" ca="1" si="76"/>
        <v>F.02</v>
      </c>
      <c r="E151" s="20" t="str">
        <f t="shared" ca="1" si="76"/>
        <v>D.03</v>
      </c>
      <c r="F151" s="20" t="str">
        <f t="shared" ca="1" si="76"/>
        <v>A.04</v>
      </c>
      <c r="G151" s="20" t="str">
        <f t="shared" ca="1" si="76"/>
        <v>I.05</v>
      </c>
      <c r="H151" s="20" t="str">
        <f t="shared" ca="1" si="76"/>
        <v>C.06</v>
      </c>
      <c r="I151" s="20" t="str">
        <f t="shared" ca="1" si="76"/>
        <v>J.07</v>
      </c>
      <c r="J151" s="20" t="str">
        <f t="shared" ca="1" si="76"/>
        <v>J.08</v>
      </c>
      <c r="K151" s="20" t="str">
        <f t="shared" ca="1" si="76"/>
        <v>D.09</v>
      </c>
      <c r="L151" s="20" t="str">
        <f t="shared" ca="1" si="76"/>
        <v>H.10</v>
      </c>
      <c r="M151" s="20" t="str">
        <f t="shared" ca="1" si="76"/>
        <v>B.11</v>
      </c>
      <c r="N151" s="21" t="str">
        <f t="shared" ca="1" si="76"/>
        <v>E.12</v>
      </c>
      <c r="O151" s="26"/>
    </row>
    <row r="152" spans="2:15" ht="18.75" customHeight="1" thickBot="1" x14ac:dyDescent="0.25">
      <c r="B152" s="7" t="s">
        <v>22</v>
      </c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9"/>
      <c r="O152" s="30"/>
    </row>
    <row r="153" spans="2:15" ht="18.75" hidden="1" customHeight="1" x14ac:dyDescent="0.2">
      <c r="B153" s="7">
        <v>1</v>
      </c>
      <c r="C153" s="31" t="e">
        <f ca="1">VLOOKUP(C141,OFFSET(Pairings!$D$2,($B153-1)*gamesPerRound,0,gamesPerRound,2),2,FALSE)</f>
        <v>#N/A</v>
      </c>
      <c r="D153" s="31" t="e">
        <f ca="1">VLOOKUP(D141,OFFSET(Pairings!$D$2,($B153-1)*gamesPerRound,0,gamesPerRound,2),2,FALSE)</f>
        <v>#N/A</v>
      </c>
      <c r="E153" s="31" t="str">
        <f ca="1">VLOOKUP(E141,OFFSET(Pairings!$D$2,($B153-1)*gamesPerRound,0,gamesPerRound,2),2,FALSE)</f>
        <v>E.03</v>
      </c>
      <c r="F153" s="31" t="e">
        <f ca="1">VLOOKUP(F141,OFFSET(Pairings!$D$2,($B153-1)*gamesPerRound,0,gamesPerRound,2),2,FALSE)</f>
        <v>#N/A</v>
      </c>
      <c r="G153" s="31" t="e">
        <f ca="1">VLOOKUP(G141,OFFSET(Pairings!$D$2,($B153-1)*gamesPerRound,0,gamesPerRound,2),2,FALSE)</f>
        <v>#N/A</v>
      </c>
      <c r="H153" s="31" t="str">
        <f ca="1">VLOOKUP(H141,OFFSET(Pairings!$D$2,($B153-1)*gamesPerRound,0,gamesPerRound,2),2,FALSE)</f>
        <v>F.06</v>
      </c>
      <c r="I153" s="31" t="str">
        <f ca="1">VLOOKUP(I141,OFFSET(Pairings!$D$2,($B153-1)*gamesPerRound,0,gamesPerRound,2),2,FALSE)</f>
        <v>C.07</v>
      </c>
      <c r="J153" s="31" t="str">
        <f ca="1">VLOOKUP(J141,OFFSET(Pairings!$D$2,($B153-1)*gamesPerRound,0,gamesPerRound,2),2,FALSE)</f>
        <v>B.08</v>
      </c>
      <c r="K153" s="31" t="e">
        <f ca="1">VLOOKUP(K141,OFFSET(Pairings!$D$2,($B153-1)*gamesPerRound,0,gamesPerRound,2),2,FALSE)</f>
        <v>#N/A</v>
      </c>
      <c r="L153" s="31" t="e">
        <f ca="1">VLOOKUP(L141,OFFSET(Pairings!$D$2,($B153-1)*gamesPerRound,0,gamesPerRound,2),2,FALSE)</f>
        <v>#N/A</v>
      </c>
      <c r="M153" s="31" t="str">
        <f ca="1">VLOOKUP(M141,OFFSET(Pairings!$D$2,($B153-1)*gamesPerRound,0,gamesPerRound,2),2,FALSE)</f>
        <v>E.11</v>
      </c>
      <c r="N153" s="31" t="e">
        <f ca="1">VLOOKUP(N141,OFFSET(Pairings!$D$2,($B153-1)*gamesPerRound,0,gamesPerRound,2),2,FALSE)</f>
        <v>#N/A</v>
      </c>
    </row>
    <row r="154" spans="2:15" ht="18.75" hidden="1" customHeight="1" x14ac:dyDescent="0.2">
      <c r="B154" s="7">
        <v>1</v>
      </c>
      <c r="C154" s="31" t="str">
        <f ca="1">VLOOKUP(C141,OFFSET(Pairings!$E$2,($B154-1)*gamesPerRound,0,gamesPerRound,4),4,FALSE)</f>
        <v>J.01</v>
      </c>
      <c r="D154" s="31" t="str">
        <f ca="1">VLOOKUP(D141,OFFSET(Pairings!$E$2,($B154-1)*gamesPerRound,0,gamesPerRound,4),4,FALSE)</f>
        <v>H.02</v>
      </c>
      <c r="E154" s="31" t="e">
        <f ca="1">VLOOKUP(E141,OFFSET(Pairings!$E$2,($B154-1)*gamesPerRound,0,gamesPerRound,4),4,FALSE)</f>
        <v>#N/A</v>
      </c>
      <c r="F154" s="31" t="str">
        <f ca="1">VLOOKUP(F141,OFFSET(Pairings!$E$2,($B154-1)*gamesPerRound,0,gamesPerRound,4),4,FALSE)</f>
        <v>I.04</v>
      </c>
      <c r="G154" s="31" t="str">
        <f ca="1">VLOOKUP(G141,OFFSET(Pairings!$E$2,($B154-1)*gamesPerRound,0,gamesPerRound,4),4,FALSE)</f>
        <v>F.05</v>
      </c>
      <c r="H154" s="31" t="e">
        <f ca="1">VLOOKUP(H141,OFFSET(Pairings!$E$2,($B154-1)*gamesPerRound,0,gamesPerRound,4),4,FALSE)</f>
        <v>#N/A</v>
      </c>
      <c r="I154" s="31" t="e">
        <f ca="1">VLOOKUP(I141,OFFSET(Pairings!$E$2,($B154-1)*gamesPerRound,0,gamesPerRound,4),4,FALSE)</f>
        <v>#N/A</v>
      </c>
      <c r="J154" s="31" t="e">
        <f ca="1">VLOOKUP(J141,OFFSET(Pairings!$E$2,($B154-1)*gamesPerRound,0,gamesPerRound,4),4,FALSE)</f>
        <v>#N/A</v>
      </c>
      <c r="K154" s="31" t="str">
        <f ca="1">VLOOKUP(K141,OFFSET(Pairings!$E$2,($B154-1)*gamesPerRound,0,gamesPerRound,4),4,FALSE)</f>
        <v>J.09</v>
      </c>
      <c r="L154" s="31" t="str">
        <f ca="1">VLOOKUP(L141,OFFSET(Pairings!$E$2,($B154-1)*gamesPerRound,0,gamesPerRound,4),4,FALSE)</f>
        <v>D.10</v>
      </c>
      <c r="M154" s="31" t="e">
        <f ca="1">VLOOKUP(M141,OFFSET(Pairings!$E$2,($B154-1)*gamesPerRound,0,gamesPerRound,4),4,FALSE)</f>
        <v>#N/A</v>
      </c>
      <c r="N154" s="31" t="str">
        <f ca="1">VLOOKUP(N141,OFFSET(Pairings!$E$2,($B154-1)*gamesPerRound,0,gamesPerRound,4),4,FALSE)</f>
        <v>A.12</v>
      </c>
    </row>
    <row r="155" spans="2:15" ht="18.75" hidden="1" customHeight="1" x14ac:dyDescent="0.2">
      <c r="B155" s="7">
        <v>2</v>
      </c>
      <c r="C155" s="31" t="str">
        <f ca="1">VLOOKUP(C141,OFFSET(Pairings!$D$2,($B155-1)*gamesPerRound,0,gamesPerRound,2),2,FALSE)</f>
        <v>I.01</v>
      </c>
      <c r="D155" s="31" t="str">
        <f ca="1">VLOOKUP(D141,OFFSET(Pairings!$D$2,($B155-1)*gamesPerRound,0,gamesPerRound,2),2,FALSE)</f>
        <v>I.02</v>
      </c>
      <c r="E155" s="31" t="e">
        <f ca="1">VLOOKUP(E141,OFFSET(Pairings!$D$2,($B155-1)*gamesPerRound,0,gamesPerRound,2),2,FALSE)</f>
        <v>#N/A</v>
      </c>
      <c r="F155" s="31" t="e">
        <f ca="1">VLOOKUP(F141,OFFSET(Pairings!$D$2,($B155-1)*gamesPerRound,0,gamesPerRound,2),2,FALSE)</f>
        <v>#N/A</v>
      </c>
      <c r="G155" s="31" t="e">
        <f ca="1">VLOOKUP(G141,OFFSET(Pairings!$D$2,($B155-1)*gamesPerRound,0,gamesPerRound,2),2,FALSE)</f>
        <v>#N/A</v>
      </c>
      <c r="H155" s="31" t="str">
        <f ca="1">VLOOKUP(H141,OFFSET(Pairings!$D$2,($B155-1)*gamesPerRound,0,gamesPerRound,2),2,FALSE)</f>
        <v>E.06</v>
      </c>
      <c r="I155" s="31" t="str">
        <f ca="1">VLOOKUP(I141,OFFSET(Pairings!$D$2,($B155-1)*gamesPerRound,0,gamesPerRound,2),2,FALSE)</f>
        <v>H.07</v>
      </c>
      <c r="J155" s="31" t="e">
        <f ca="1">VLOOKUP(J141,OFFSET(Pairings!$D$2,($B155-1)*gamesPerRound,0,gamesPerRound,2),2,FALSE)</f>
        <v>#N/A</v>
      </c>
      <c r="K155" s="31" t="str">
        <f ca="1">VLOOKUP(K141,OFFSET(Pairings!$D$2,($B155-1)*gamesPerRound,0,gamesPerRound,2),2,FALSE)</f>
        <v>A.09</v>
      </c>
      <c r="L155" s="31" t="str">
        <f ca="1">VLOOKUP(L141,OFFSET(Pairings!$D$2,($B155-1)*gamesPerRound,0,gamesPerRound,2),2,FALSE)</f>
        <v>E.10</v>
      </c>
      <c r="M155" s="31" t="str">
        <f ca="1">VLOOKUP(M141,OFFSET(Pairings!$D$2,($B155-1)*gamesPerRound,0,gamesPerRound,2),2,FALSE)</f>
        <v>D.11</v>
      </c>
      <c r="N155" s="31" t="str">
        <f ca="1">VLOOKUP(N141,OFFSET(Pairings!$D$2,($B155-1)*gamesPerRound,0,gamesPerRound,2),2,FALSE)</f>
        <v>F.12</v>
      </c>
    </row>
    <row r="156" spans="2:15" ht="18.75" hidden="1" customHeight="1" x14ac:dyDescent="0.2">
      <c r="B156" s="7">
        <v>2</v>
      </c>
      <c r="C156" s="31" t="e">
        <f ca="1">VLOOKUP(C141,OFFSET(Pairings!$E$2,($B156-1)*gamesPerRound,0,gamesPerRound,4),4,FALSE)</f>
        <v>#N/A</v>
      </c>
      <c r="D156" s="31" t="e">
        <f ca="1">VLOOKUP(D141,OFFSET(Pairings!$E$2,($B156-1)*gamesPerRound,0,gamesPerRound,4),4,FALSE)</f>
        <v>#N/A</v>
      </c>
      <c r="E156" s="31" t="str">
        <f ca="1">VLOOKUP(E141,OFFSET(Pairings!$E$2,($B156-1)*gamesPerRound,0,gamesPerRound,4),4,FALSE)</f>
        <v>B.03</v>
      </c>
      <c r="F156" s="31" t="str">
        <f ca="1">VLOOKUP(F141,OFFSET(Pairings!$E$2,($B156-1)*gamesPerRound,0,gamesPerRound,4),4,FALSE)</f>
        <v>H.04</v>
      </c>
      <c r="G156" s="31" t="str">
        <f ca="1">VLOOKUP(G141,OFFSET(Pairings!$E$2,($B156-1)*gamesPerRound,0,gamesPerRound,4),4,FALSE)</f>
        <v>H.05</v>
      </c>
      <c r="H156" s="31" t="e">
        <f ca="1">VLOOKUP(H141,OFFSET(Pairings!$E$2,($B156-1)*gamesPerRound,0,gamesPerRound,4),4,FALSE)</f>
        <v>#N/A</v>
      </c>
      <c r="I156" s="31" t="e">
        <f ca="1">VLOOKUP(I141,OFFSET(Pairings!$E$2,($B156-1)*gamesPerRound,0,gamesPerRound,4),4,FALSE)</f>
        <v>#N/A</v>
      </c>
      <c r="J156" s="31" t="str">
        <f ca="1">VLOOKUP(J141,OFFSET(Pairings!$E$2,($B156-1)*gamesPerRound,0,gamesPerRound,4),4,FALSE)</f>
        <v>C.08</v>
      </c>
      <c r="K156" s="31" t="e">
        <f ca="1">VLOOKUP(K141,OFFSET(Pairings!$E$2,($B156-1)*gamesPerRound,0,gamesPerRound,4),4,FALSE)</f>
        <v>#N/A</v>
      </c>
      <c r="L156" s="31" t="e">
        <f ca="1">VLOOKUP(L141,OFFSET(Pairings!$E$2,($B156-1)*gamesPerRound,0,gamesPerRound,4),4,FALSE)</f>
        <v>#N/A</v>
      </c>
      <c r="M156" s="31" t="e">
        <f ca="1">VLOOKUP(M141,OFFSET(Pairings!$E$2,($B156-1)*gamesPerRound,0,gamesPerRound,4),4,FALSE)</f>
        <v>#N/A</v>
      </c>
      <c r="N156" s="31" t="e">
        <f ca="1">VLOOKUP(N141,OFFSET(Pairings!$E$2,($B156-1)*gamesPerRound,0,gamesPerRound,4),4,FALSE)</f>
        <v>#N/A</v>
      </c>
    </row>
    <row r="157" spans="2:15" ht="18.75" hidden="1" customHeight="1" x14ac:dyDescent="0.2">
      <c r="B157" s="7">
        <v>3</v>
      </c>
      <c r="C157" s="31" t="e">
        <f ca="1">VLOOKUP(C141,OFFSET(Pairings!$D$2,($B157-1)*gamesPerRound,0,gamesPerRound,2),2,FALSE)</f>
        <v>#N/A</v>
      </c>
      <c r="D157" s="31" t="e">
        <f ca="1">VLOOKUP(D141,OFFSET(Pairings!$D$2,($B157-1)*gamesPerRound,0,gamesPerRound,2),2,FALSE)</f>
        <v>#N/A</v>
      </c>
      <c r="E157" s="31" t="str">
        <f ca="1">VLOOKUP(E141,OFFSET(Pairings!$D$2,($B157-1)*gamesPerRound,0,gamesPerRound,2),2,FALSE)</f>
        <v>C.03</v>
      </c>
      <c r="F157" s="31" t="str">
        <f ca="1">VLOOKUP(F141,OFFSET(Pairings!$D$2,($B157-1)*gamesPerRound,0,gamesPerRound,2),2,FALSE)</f>
        <v>E.04</v>
      </c>
      <c r="G157" s="31" t="e">
        <f ca="1">VLOOKUP(G141,OFFSET(Pairings!$D$2,($B157-1)*gamesPerRound,0,gamesPerRound,2),2,FALSE)</f>
        <v>#N/A</v>
      </c>
      <c r="H157" s="31" t="e">
        <f ca="1">VLOOKUP(H141,OFFSET(Pairings!$D$2,($B157-1)*gamesPerRound,0,gamesPerRound,2),2,FALSE)</f>
        <v>#N/A</v>
      </c>
      <c r="I157" s="31" t="str">
        <f ca="1">VLOOKUP(I141,OFFSET(Pairings!$D$2,($B157-1)*gamesPerRound,0,gamesPerRound,2),2,FALSE)</f>
        <v>F.07</v>
      </c>
      <c r="J157" s="31" t="e">
        <f ca="1">VLOOKUP(J141,OFFSET(Pairings!$D$2,($B157-1)*gamesPerRound,0,gamesPerRound,2),2,FALSE)</f>
        <v>#N/A</v>
      </c>
      <c r="K157" s="31" t="e">
        <f ca="1">VLOOKUP(K141,OFFSET(Pairings!$D$2,($B157-1)*gamesPerRound,0,gamesPerRound,2),2,FALSE)</f>
        <v>#N/A</v>
      </c>
      <c r="L157" s="31" t="str">
        <f ca="1">VLOOKUP(L141,OFFSET(Pairings!$D$2,($B157-1)*gamesPerRound,0,gamesPerRound,2),2,FALSE)</f>
        <v>J.10</v>
      </c>
      <c r="M157" s="31" t="str">
        <f ca="1">VLOOKUP(M141,OFFSET(Pairings!$D$2,($B157-1)*gamesPerRound,0,gamesPerRound,2),2,FALSE)</f>
        <v>F.11</v>
      </c>
      <c r="N157" s="31" t="str">
        <f ca="1">VLOOKUP(N141,OFFSET(Pairings!$D$2,($B157-1)*gamesPerRound,0,gamesPerRound,2),2,FALSE)</f>
        <v>J.12</v>
      </c>
    </row>
    <row r="158" spans="2:15" ht="18.75" hidden="1" customHeight="1" x14ac:dyDescent="0.2">
      <c r="B158" s="7">
        <v>3</v>
      </c>
      <c r="C158" s="31" t="str">
        <f ca="1">VLOOKUP(C141,OFFSET(Pairings!$E$2,($B158-1)*gamesPerRound,0,gamesPerRound,4),4,FALSE)</f>
        <v>C.01</v>
      </c>
      <c r="D158" s="31" t="str">
        <f ca="1">VLOOKUP(D141,OFFSET(Pairings!$E$2,($B158-1)*gamesPerRound,0,gamesPerRound,4),4,FALSE)</f>
        <v>B.02</v>
      </c>
      <c r="E158" s="31" t="e">
        <f ca="1">VLOOKUP(E141,OFFSET(Pairings!$E$2,($B158-1)*gamesPerRound,0,gamesPerRound,4),4,FALSE)</f>
        <v>#N/A</v>
      </c>
      <c r="F158" s="31" t="e">
        <f ca="1">VLOOKUP(F141,OFFSET(Pairings!$E$2,($B158-1)*gamesPerRound,0,gamesPerRound,4),4,FALSE)</f>
        <v>#N/A</v>
      </c>
      <c r="G158" s="31" t="str">
        <f ca="1">VLOOKUP(G141,OFFSET(Pairings!$E$2,($B158-1)*gamesPerRound,0,gamesPerRound,4),4,FALSE)</f>
        <v>B.05</v>
      </c>
      <c r="H158" s="31" t="str">
        <f ca="1">VLOOKUP(H141,OFFSET(Pairings!$E$2,($B158-1)*gamesPerRound,0,gamesPerRound,4),4,FALSE)</f>
        <v>A.06</v>
      </c>
      <c r="I158" s="31" t="e">
        <f ca="1">VLOOKUP(I141,OFFSET(Pairings!$E$2,($B158-1)*gamesPerRound,0,gamesPerRound,4),4,FALSE)</f>
        <v>#N/A</v>
      </c>
      <c r="J158" s="31" t="str">
        <f ca="1">VLOOKUP(J141,OFFSET(Pairings!$E$2,($B158-1)*gamesPerRound,0,gamesPerRound,4),4,FALSE)</f>
        <v>D.08</v>
      </c>
      <c r="K158" s="31" t="str">
        <f ca="1">VLOOKUP(K141,OFFSET(Pairings!$E$2,($B158-1)*gamesPerRound,0,gamesPerRound,4),4,FALSE)</f>
        <v>I.09</v>
      </c>
      <c r="L158" s="31" t="e">
        <f ca="1">VLOOKUP(L141,OFFSET(Pairings!$E$2,($B158-1)*gamesPerRound,0,gamesPerRound,4),4,FALSE)</f>
        <v>#N/A</v>
      </c>
      <c r="M158" s="31" t="e">
        <f ca="1">VLOOKUP(M141,OFFSET(Pairings!$E$2,($B158-1)*gamesPerRound,0,gamesPerRound,4),4,FALSE)</f>
        <v>#N/A</v>
      </c>
      <c r="N158" s="31" t="e">
        <f ca="1">VLOOKUP(N141,OFFSET(Pairings!$E$2,($B158-1)*gamesPerRound,0,gamesPerRound,4),4,FALSE)</f>
        <v>#N/A</v>
      </c>
    </row>
    <row r="159" spans="2:15" ht="18.75" hidden="1" customHeight="1" x14ac:dyDescent="0.2">
      <c r="B159" s="7">
        <v>4</v>
      </c>
      <c r="C159" s="31" t="str">
        <f ca="1">VLOOKUP(C141,OFFSET(Pairings!$D$2,($B159-1)*gamesPerRound,0,gamesPerRound,2),2,FALSE)</f>
        <v>A.01</v>
      </c>
      <c r="D159" s="31" t="e">
        <f ca="1">VLOOKUP(D141,OFFSET(Pairings!$D$2,($B159-1)*gamesPerRound,0,gamesPerRound,2),2,FALSE)</f>
        <v>#N/A</v>
      </c>
      <c r="E159" s="31" t="e">
        <f ca="1">VLOOKUP(E141,OFFSET(Pairings!$D$2,($B159-1)*gamesPerRound,0,gamesPerRound,2),2,FALSE)</f>
        <v>#N/A</v>
      </c>
      <c r="F159" s="31" t="e">
        <f ca="1">VLOOKUP(F141,OFFSET(Pairings!$D$2,($B159-1)*gamesPerRound,0,gamesPerRound,2),2,FALSE)</f>
        <v>#N/A</v>
      </c>
      <c r="G159" s="31" t="str">
        <f ca="1">VLOOKUP(G141,OFFSET(Pairings!$D$2,($B159-1)*gamesPerRound,0,gamesPerRound,2),2,FALSE)</f>
        <v>D.05</v>
      </c>
      <c r="H159" s="31" t="e">
        <f ca="1">VLOOKUP(H141,OFFSET(Pairings!$D$2,($B159-1)*gamesPerRound,0,gamesPerRound,2),2,FALSE)</f>
        <v>#N/A</v>
      </c>
      <c r="I159" s="31" t="e">
        <f ca="1">VLOOKUP(I141,OFFSET(Pairings!$D$2,($B159-1)*gamesPerRound,0,gamesPerRound,2),2,FALSE)</f>
        <v>#N/A</v>
      </c>
      <c r="J159" s="31" t="str">
        <f ca="1">VLOOKUP(J141,OFFSET(Pairings!$D$2,($B159-1)*gamesPerRound,0,gamesPerRound,2),2,FALSE)</f>
        <v>E.08</v>
      </c>
      <c r="K159" s="31" t="str">
        <f ca="1">VLOOKUP(K141,OFFSET(Pairings!$D$2,($B159-1)*gamesPerRound,0,gamesPerRound,2),2,FALSE)</f>
        <v>B.09</v>
      </c>
      <c r="L159" s="31" t="e">
        <f ca="1">VLOOKUP(L141,OFFSET(Pairings!$D$2,($B159-1)*gamesPerRound,0,gamesPerRound,2),2,FALSE)</f>
        <v>#N/A</v>
      </c>
      <c r="M159" s="31" t="e">
        <f ca="1">VLOOKUP(M141,OFFSET(Pairings!$D$2,($B159-1)*gamesPerRound,0,gamesPerRound,2),2,FALSE)</f>
        <v>#N/A</v>
      </c>
      <c r="N159" s="31" t="e">
        <f ca="1">VLOOKUP(N141,OFFSET(Pairings!$D$2,($B159-1)*gamesPerRound,0,gamesPerRound,2),2,FALSE)</f>
        <v>#N/A</v>
      </c>
    </row>
    <row r="160" spans="2:15" ht="18.75" hidden="1" customHeight="1" x14ac:dyDescent="0.2">
      <c r="B160" s="7">
        <v>4</v>
      </c>
      <c r="C160" s="31" t="e">
        <f ca="1">VLOOKUP(C141,OFFSET(Pairings!$E$2,($B160-1)*gamesPerRound,0,gamesPerRound,4),4,FALSE)</f>
        <v>#N/A</v>
      </c>
      <c r="D160" s="31" t="str">
        <f ca="1">VLOOKUP(D141,OFFSET(Pairings!$E$2,($B160-1)*gamesPerRound,0,gamesPerRound,4),4,FALSE)</f>
        <v>A.02</v>
      </c>
      <c r="E160" s="31" t="str">
        <f ca="1">VLOOKUP(E141,OFFSET(Pairings!$E$2,($B160-1)*gamesPerRound,0,gamesPerRound,4),4,FALSE)</f>
        <v>I.03</v>
      </c>
      <c r="F160" s="31" t="str">
        <f ca="1">VLOOKUP(F141,OFFSET(Pairings!$E$2,($B160-1)*gamesPerRound,0,gamesPerRound,4),4,FALSE)</f>
        <v>C.04</v>
      </c>
      <c r="G160" s="31" t="e">
        <f ca="1">VLOOKUP(G141,OFFSET(Pairings!$E$2,($B160-1)*gamesPerRound,0,gamesPerRound,4),4,FALSE)</f>
        <v>#N/A</v>
      </c>
      <c r="H160" s="31" t="str">
        <f ca="1">VLOOKUP(H141,OFFSET(Pairings!$E$2,($B160-1)*gamesPerRound,0,gamesPerRound,4),4,FALSE)</f>
        <v>J.06</v>
      </c>
      <c r="I160" s="31" t="str">
        <f ca="1">VLOOKUP(I141,OFFSET(Pairings!$E$2,($B160-1)*gamesPerRound,0,gamesPerRound,4),4,FALSE)</f>
        <v>A.07</v>
      </c>
      <c r="J160" s="31" t="e">
        <f ca="1">VLOOKUP(J141,OFFSET(Pairings!$E$2,($B160-1)*gamesPerRound,0,gamesPerRound,4),4,FALSE)</f>
        <v>#N/A</v>
      </c>
      <c r="K160" s="31" t="e">
        <f ca="1">VLOOKUP(K141,OFFSET(Pairings!$E$2,($B160-1)*gamesPerRound,0,gamesPerRound,4),4,FALSE)</f>
        <v>#N/A</v>
      </c>
      <c r="L160" s="31" t="str">
        <f ca="1">VLOOKUP(L141,OFFSET(Pairings!$E$2,($B160-1)*gamesPerRound,0,gamesPerRound,4),4,FALSE)</f>
        <v>F.10</v>
      </c>
      <c r="M160" s="31" t="str">
        <f ca="1">VLOOKUP(M141,OFFSET(Pairings!$E$2,($B160-1)*gamesPerRound,0,gamesPerRound,4),4,FALSE)</f>
        <v>H.11</v>
      </c>
      <c r="N160" s="31" t="str">
        <f ca="1">VLOOKUP(N141,OFFSET(Pairings!$E$2,($B160-1)*gamesPerRound,0,gamesPerRound,4),4,FALSE)</f>
        <v>C.12</v>
      </c>
    </row>
    <row r="161" spans="1:15" ht="18.75" hidden="1" customHeight="1" x14ac:dyDescent="0.2">
      <c r="B161" s="7">
        <v>5</v>
      </c>
      <c r="C161" s="31" t="e">
        <f ca="1">VLOOKUP(C141,OFFSET(Pairings!$D$2,($B161-1)*gamesPerRound,0,gamesPerRound,2),2,FALSE)</f>
        <v>#N/A</v>
      </c>
      <c r="D161" s="31" t="str">
        <f ca="1">VLOOKUP(D141,OFFSET(Pairings!$D$2,($B161-1)*gamesPerRound,0,gamesPerRound,2),2,FALSE)</f>
        <v>F.02</v>
      </c>
      <c r="E161" s="31" t="str">
        <f ca="1">VLOOKUP(E141,OFFSET(Pairings!$D$2,($B161-1)*gamesPerRound,0,gamesPerRound,2),2,FALSE)</f>
        <v>D.03</v>
      </c>
      <c r="F161" s="31" t="str">
        <f ca="1">VLOOKUP(F141,OFFSET(Pairings!$D$2,($B161-1)*gamesPerRound,0,gamesPerRound,2),2,FALSE)</f>
        <v>A.04</v>
      </c>
      <c r="G161" s="31" t="str">
        <f ca="1">VLOOKUP(G141,OFFSET(Pairings!$D$2,($B161-1)*gamesPerRound,0,gamesPerRound,2),2,FALSE)</f>
        <v>I.05</v>
      </c>
      <c r="H161" s="31" t="str">
        <f ca="1">VLOOKUP(H141,OFFSET(Pairings!$D$2,($B161-1)*gamesPerRound,0,gamesPerRound,2),2,FALSE)</f>
        <v>C.06</v>
      </c>
      <c r="I161" s="31" t="e">
        <f ca="1">VLOOKUP(I141,OFFSET(Pairings!$D$2,($B161-1)*gamesPerRound,0,gamesPerRound,2),2,FALSE)</f>
        <v>#N/A</v>
      </c>
      <c r="J161" s="31" t="e">
        <f ca="1">VLOOKUP(J141,OFFSET(Pairings!$D$2,($B161-1)*gamesPerRound,0,gamesPerRound,2),2,FALSE)</f>
        <v>#N/A</v>
      </c>
      <c r="K161" s="31" t="str">
        <f ca="1">VLOOKUP(K141,OFFSET(Pairings!$D$2,($B161-1)*gamesPerRound,0,gamesPerRound,2),2,FALSE)</f>
        <v>D.09</v>
      </c>
      <c r="L161" s="31" t="str">
        <f ca="1">VLOOKUP(L141,OFFSET(Pairings!$D$2,($B161-1)*gamesPerRound,0,gamesPerRound,2),2,FALSE)</f>
        <v>H.10</v>
      </c>
      <c r="M161" s="31" t="e">
        <f ca="1">VLOOKUP(M141,OFFSET(Pairings!$D$2,($B161-1)*gamesPerRound,0,gamesPerRound,2),2,FALSE)</f>
        <v>#N/A</v>
      </c>
      <c r="N161" s="31" t="e">
        <f ca="1">VLOOKUP(N141,OFFSET(Pairings!$D$2,($B161-1)*gamesPerRound,0,gamesPerRound,2),2,FALSE)</f>
        <v>#N/A</v>
      </c>
    </row>
    <row r="162" spans="1:15" ht="18.75" hidden="1" customHeight="1" x14ac:dyDescent="0.2">
      <c r="B162" s="7">
        <v>5</v>
      </c>
      <c r="C162" s="31" t="str">
        <f ca="1">VLOOKUP(C141,OFFSET(Pairings!$E$2,($B162-1)*gamesPerRound,0,gamesPerRound,4),4,FALSE)</f>
        <v>D.01</v>
      </c>
      <c r="D162" s="31" t="e">
        <f ca="1">VLOOKUP(D141,OFFSET(Pairings!$E$2,($B162-1)*gamesPerRound,0,gamesPerRound,4),4,FALSE)</f>
        <v>#N/A</v>
      </c>
      <c r="E162" s="31" t="e">
        <f ca="1">VLOOKUP(E141,OFFSET(Pairings!$E$2,($B162-1)*gamesPerRound,0,gamesPerRound,4),4,FALSE)</f>
        <v>#N/A</v>
      </c>
      <c r="F162" s="31" t="e">
        <f ca="1">VLOOKUP(F141,OFFSET(Pairings!$E$2,($B162-1)*gamesPerRound,0,gamesPerRound,4),4,FALSE)</f>
        <v>#N/A</v>
      </c>
      <c r="G162" s="31" t="e">
        <f ca="1">VLOOKUP(G141,OFFSET(Pairings!$E$2,($B162-1)*gamesPerRound,0,gamesPerRound,4),4,FALSE)</f>
        <v>#N/A</v>
      </c>
      <c r="H162" s="31" t="e">
        <f ca="1">VLOOKUP(H141,OFFSET(Pairings!$E$2,($B162-1)*gamesPerRound,0,gamesPerRound,4),4,FALSE)</f>
        <v>#N/A</v>
      </c>
      <c r="I162" s="31" t="str">
        <f ca="1">VLOOKUP(I141,OFFSET(Pairings!$E$2,($B162-1)*gamesPerRound,0,gamesPerRound,4),4,FALSE)</f>
        <v>J.07</v>
      </c>
      <c r="J162" s="31" t="str">
        <f ca="1">VLOOKUP(J141,OFFSET(Pairings!$E$2,($B162-1)*gamesPerRound,0,gamesPerRound,4),4,FALSE)</f>
        <v>J.08</v>
      </c>
      <c r="K162" s="31" t="e">
        <f ca="1">VLOOKUP(K141,OFFSET(Pairings!$E$2,($B162-1)*gamesPerRound,0,gamesPerRound,4),4,FALSE)</f>
        <v>#N/A</v>
      </c>
      <c r="L162" s="31" t="e">
        <f ca="1">VLOOKUP(L141,OFFSET(Pairings!$E$2,($B162-1)*gamesPerRound,0,gamesPerRound,4),4,FALSE)</f>
        <v>#N/A</v>
      </c>
      <c r="M162" s="31" t="str">
        <f ca="1">VLOOKUP(M141,OFFSET(Pairings!$E$2,($B162-1)*gamesPerRound,0,gamesPerRound,4),4,FALSE)</f>
        <v>B.11</v>
      </c>
      <c r="N162" s="31" t="str">
        <f ca="1">VLOOKUP(N141,OFFSET(Pairings!$E$2,($B162-1)*gamesPerRound,0,gamesPerRound,4),4,FALSE)</f>
        <v>E.12</v>
      </c>
    </row>
    <row r="163" spans="1:15" ht="18.75" customHeight="1" thickBot="1" x14ac:dyDescent="0.25"/>
    <row r="164" spans="1:15" s="9" customFormat="1" ht="15.75" thickBot="1" x14ac:dyDescent="0.25">
      <c r="A164" s="9" t="s">
        <v>15</v>
      </c>
      <c r="B164" s="10">
        <f>VLOOKUP(A164,TeamLookup,2,FALSE)</f>
        <v>0</v>
      </c>
      <c r="C164" s="11" t="str">
        <f t="shared" ref="C164:N164" si="77">$A164&amp;"."&amp;TEXT(C$1,"00")</f>
        <v>H.01</v>
      </c>
      <c r="D164" s="12" t="str">
        <f t="shared" si="77"/>
        <v>H.02</v>
      </c>
      <c r="E164" s="12" t="str">
        <f t="shared" si="77"/>
        <v>H.03</v>
      </c>
      <c r="F164" s="12" t="str">
        <f t="shared" si="77"/>
        <v>H.04</v>
      </c>
      <c r="G164" s="12" t="str">
        <f t="shared" si="77"/>
        <v>H.05</v>
      </c>
      <c r="H164" s="12" t="str">
        <f t="shared" si="77"/>
        <v>H.06</v>
      </c>
      <c r="I164" s="12" t="str">
        <f t="shared" si="77"/>
        <v>H.07</v>
      </c>
      <c r="J164" s="12" t="str">
        <f t="shared" si="77"/>
        <v>H.08</v>
      </c>
      <c r="K164" s="12" t="str">
        <f t="shared" si="77"/>
        <v>H.09</v>
      </c>
      <c r="L164" s="12" t="str">
        <f t="shared" si="77"/>
        <v>H.10</v>
      </c>
      <c r="M164" s="12" t="str">
        <f t="shared" si="77"/>
        <v>H.11</v>
      </c>
      <c r="N164" s="13" t="str">
        <f t="shared" si="77"/>
        <v>H.12</v>
      </c>
      <c r="O164" s="14" t="s">
        <v>22</v>
      </c>
    </row>
    <row r="165" spans="1:15" ht="9" customHeight="1" x14ac:dyDescent="0.2">
      <c r="C165" s="15" t="str">
        <f t="shared" ref="C165:N165" ca="1" si="78">IF(ISNA(C176),"B","W")</f>
        <v>W</v>
      </c>
      <c r="D165" s="16" t="str">
        <f t="shared" ca="1" si="78"/>
        <v>W</v>
      </c>
      <c r="E165" s="16" t="str">
        <f t="shared" ca="1" si="78"/>
        <v>W</v>
      </c>
      <c r="F165" s="16" t="str">
        <f t="shared" ca="1" si="78"/>
        <v>B</v>
      </c>
      <c r="G165" s="16" t="str">
        <f t="shared" ca="1" si="78"/>
        <v>B</v>
      </c>
      <c r="H165" s="16" t="str">
        <f t="shared" ca="1" si="78"/>
        <v>W</v>
      </c>
      <c r="I165" s="16" t="str">
        <f t="shared" ca="1" si="78"/>
        <v>B</v>
      </c>
      <c r="J165" s="16" t="str">
        <f t="shared" ca="1" si="78"/>
        <v>B</v>
      </c>
      <c r="K165" s="16" t="str">
        <f t="shared" ca="1" si="78"/>
        <v>B</v>
      </c>
      <c r="L165" s="16" t="str">
        <f t="shared" ca="1" si="78"/>
        <v>B</v>
      </c>
      <c r="M165" s="16" t="str">
        <f t="shared" ca="1" si="78"/>
        <v>W</v>
      </c>
      <c r="N165" s="17" t="str">
        <f t="shared" ca="1" si="78"/>
        <v>W</v>
      </c>
      <c r="O165" s="18"/>
    </row>
    <row r="166" spans="1:15" x14ac:dyDescent="0.2">
      <c r="B166" s="7" t="s">
        <v>23</v>
      </c>
      <c r="C166" s="19" t="str">
        <f t="shared" ref="C166:N166" ca="1" si="79">IF(ISNA(C176),C177,C176)</f>
        <v>C.01</v>
      </c>
      <c r="D166" s="20" t="str">
        <f t="shared" ca="1" si="79"/>
        <v>G.02</v>
      </c>
      <c r="E166" s="20" t="str">
        <f t="shared" ca="1" si="79"/>
        <v>C.03</v>
      </c>
      <c r="F166" s="20" t="str">
        <f t="shared" ca="1" si="79"/>
        <v>F.04</v>
      </c>
      <c r="G166" s="20" t="str">
        <f t="shared" ca="1" si="79"/>
        <v>A.05</v>
      </c>
      <c r="H166" s="20" t="str">
        <f t="shared" ca="1" si="79"/>
        <v>D.06</v>
      </c>
      <c r="I166" s="20" t="str">
        <f t="shared" ca="1" si="79"/>
        <v>F.07</v>
      </c>
      <c r="J166" s="20" t="str">
        <f t="shared" ca="1" si="79"/>
        <v>E.08</v>
      </c>
      <c r="K166" s="20" t="str">
        <f t="shared" ca="1" si="79"/>
        <v>D.09</v>
      </c>
      <c r="L166" s="20" t="str">
        <f t="shared" ca="1" si="79"/>
        <v>I.10</v>
      </c>
      <c r="M166" s="20" t="str">
        <f t="shared" ca="1" si="79"/>
        <v>F.11</v>
      </c>
      <c r="N166" s="21" t="str">
        <f t="shared" ca="1" si="79"/>
        <v>B.12</v>
      </c>
      <c r="O166" s="22"/>
    </row>
    <row r="167" spans="1:15" ht="9" customHeight="1" x14ac:dyDescent="0.2">
      <c r="C167" s="23" t="str">
        <f t="shared" ref="C167:N167" ca="1" si="80">IF(ISNA(C178),"B","W")</f>
        <v>B</v>
      </c>
      <c r="D167" s="24" t="str">
        <f t="shared" ca="1" si="80"/>
        <v>B</v>
      </c>
      <c r="E167" s="24" t="str">
        <f t="shared" ca="1" si="80"/>
        <v>W</v>
      </c>
      <c r="F167" s="24" t="str">
        <f t="shared" ca="1" si="80"/>
        <v>W</v>
      </c>
      <c r="G167" s="24" t="str">
        <f t="shared" ca="1" si="80"/>
        <v>W</v>
      </c>
      <c r="H167" s="24" t="str">
        <f t="shared" ca="1" si="80"/>
        <v>W</v>
      </c>
      <c r="I167" s="24" t="str">
        <f t="shared" ca="1" si="80"/>
        <v>B</v>
      </c>
      <c r="J167" s="24" t="str">
        <f t="shared" ca="1" si="80"/>
        <v>B</v>
      </c>
      <c r="K167" s="24" t="str">
        <f t="shared" ca="1" si="80"/>
        <v>B</v>
      </c>
      <c r="L167" s="24" t="str">
        <f t="shared" ca="1" si="80"/>
        <v>W</v>
      </c>
      <c r="M167" s="24" t="str">
        <f t="shared" ca="1" si="80"/>
        <v>B</v>
      </c>
      <c r="N167" s="25" t="str">
        <f t="shared" ca="1" si="80"/>
        <v>W</v>
      </c>
      <c r="O167" s="18"/>
    </row>
    <row r="168" spans="1:15" x14ac:dyDescent="0.2">
      <c r="B168" s="7" t="s">
        <v>24</v>
      </c>
      <c r="C168" s="19" t="str">
        <f t="shared" ref="C168:N168" ca="1" si="81">IF(ISNA(C178),C179,C178)</f>
        <v>D.01</v>
      </c>
      <c r="D168" s="20" t="str">
        <f t="shared" ca="1" si="81"/>
        <v>J.02</v>
      </c>
      <c r="E168" s="20" t="str">
        <f t="shared" ca="1" si="81"/>
        <v>I.03</v>
      </c>
      <c r="F168" s="20" t="str">
        <f t="shared" ca="1" si="81"/>
        <v>G.04</v>
      </c>
      <c r="G168" s="20" t="str">
        <f t="shared" ca="1" si="81"/>
        <v>G.05</v>
      </c>
      <c r="H168" s="20" t="str">
        <f t="shared" ca="1" si="81"/>
        <v>J.06</v>
      </c>
      <c r="I168" s="20" t="str">
        <f t="shared" ca="1" si="81"/>
        <v>G.07</v>
      </c>
      <c r="J168" s="20" t="str">
        <f t="shared" ca="1" si="81"/>
        <v>D.08</v>
      </c>
      <c r="K168" s="20" t="str">
        <f t="shared" ca="1" si="81"/>
        <v>E.09</v>
      </c>
      <c r="L168" s="20" t="str">
        <f t="shared" ca="1" si="81"/>
        <v>B.10</v>
      </c>
      <c r="M168" s="20" t="str">
        <f t="shared" ca="1" si="81"/>
        <v>E.11</v>
      </c>
      <c r="N168" s="21" t="str">
        <f t="shared" ca="1" si="81"/>
        <v>A.12</v>
      </c>
      <c r="O168" s="22"/>
    </row>
    <row r="169" spans="1:15" ht="9" customHeight="1" x14ac:dyDescent="0.2">
      <c r="C169" s="23" t="str">
        <f t="shared" ref="C169:N169" ca="1" si="82">IF(ISNA(C180),"B","W")</f>
        <v>W</v>
      </c>
      <c r="D169" s="24" t="str">
        <f t="shared" ca="1" si="82"/>
        <v>B</v>
      </c>
      <c r="E169" s="24" t="str">
        <f t="shared" ca="1" si="82"/>
        <v>W</v>
      </c>
      <c r="F169" s="24" t="str">
        <f t="shared" ca="1" si="82"/>
        <v>B</v>
      </c>
      <c r="G169" s="24" t="str">
        <f t="shared" ca="1" si="82"/>
        <v>W</v>
      </c>
      <c r="H169" s="24" t="str">
        <f t="shared" ca="1" si="82"/>
        <v>B</v>
      </c>
      <c r="I169" s="24" t="str">
        <f t="shared" ca="1" si="82"/>
        <v>W</v>
      </c>
      <c r="J169" s="24" t="str">
        <f t="shared" ca="1" si="82"/>
        <v>W</v>
      </c>
      <c r="K169" s="24" t="str">
        <f t="shared" ca="1" si="82"/>
        <v>W</v>
      </c>
      <c r="L169" s="24" t="str">
        <f t="shared" ca="1" si="82"/>
        <v>W</v>
      </c>
      <c r="M169" s="24" t="str">
        <f t="shared" ca="1" si="82"/>
        <v>B</v>
      </c>
      <c r="N169" s="25" t="str">
        <f t="shared" ca="1" si="82"/>
        <v>B</v>
      </c>
      <c r="O169" s="18"/>
    </row>
    <row r="170" spans="1:15" x14ac:dyDescent="0.2">
      <c r="B170" s="7" t="s">
        <v>25</v>
      </c>
      <c r="C170" s="19" t="str">
        <f t="shared" ref="C170:N170" ca="1" si="83">IF(ISNA(C180),C181,C180)</f>
        <v>I.01</v>
      </c>
      <c r="D170" s="20" t="str">
        <f t="shared" ca="1" si="83"/>
        <v>C.02</v>
      </c>
      <c r="E170" s="20" t="str">
        <f t="shared" ca="1" si="83"/>
        <v>E.03</v>
      </c>
      <c r="F170" s="20" t="str">
        <f t="shared" ca="1" si="83"/>
        <v>A.04</v>
      </c>
      <c r="G170" s="20" t="str">
        <f t="shared" ca="1" si="83"/>
        <v>D.05</v>
      </c>
      <c r="H170" s="20" t="str">
        <f t="shared" ca="1" si="83"/>
        <v>E.06</v>
      </c>
      <c r="I170" s="20" t="str">
        <f t="shared" ca="1" si="83"/>
        <v>J.07</v>
      </c>
      <c r="J170" s="20" t="str">
        <f t="shared" ca="1" si="83"/>
        <v>F.08</v>
      </c>
      <c r="K170" s="20" t="str">
        <f t="shared" ca="1" si="83"/>
        <v>A.09</v>
      </c>
      <c r="L170" s="20" t="str">
        <f t="shared" ca="1" si="83"/>
        <v>D.10</v>
      </c>
      <c r="M170" s="20" t="str">
        <f t="shared" ca="1" si="83"/>
        <v>I.11</v>
      </c>
      <c r="N170" s="21" t="str">
        <f t="shared" ca="1" si="83"/>
        <v>F.12</v>
      </c>
      <c r="O170" s="22"/>
    </row>
    <row r="171" spans="1:15" ht="9" customHeight="1" x14ac:dyDescent="0.2">
      <c r="C171" s="23" t="str">
        <f t="shared" ref="C171:N171" ca="1" si="84">IF(ISNA(C182),"B","W")</f>
        <v>B</v>
      </c>
      <c r="D171" s="24" t="str">
        <f t="shared" ca="1" si="84"/>
        <v>W</v>
      </c>
      <c r="E171" s="24" t="str">
        <f t="shared" ca="1" si="84"/>
        <v>B</v>
      </c>
      <c r="F171" s="24" t="str">
        <f t="shared" ca="1" si="84"/>
        <v>W</v>
      </c>
      <c r="G171" s="24" t="str">
        <f t="shared" ca="1" si="84"/>
        <v>B</v>
      </c>
      <c r="H171" s="24" t="str">
        <f t="shared" ca="1" si="84"/>
        <v>B</v>
      </c>
      <c r="I171" s="24" t="str">
        <f t="shared" ca="1" si="84"/>
        <v>W</v>
      </c>
      <c r="J171" s="24" t="str">
        <f t="shared" ca="1" si="84"/>
        <v>W</v>
      </c>
      <c r="K171" s="24" t="str">
        <f t="shared" ca="1" si="84"/>
        <v>W</v>
      </c>
      <c r="L171" s="24" t="str">
        <f t="shared" ca="1" si="84"/>
        <v>B</v>
      </c>
      <c r="M171" s="24" t="str">
        <f t="shared" ca="1" si="84"/>
        <v>W</v>
      </c>
      <c r="N171" s="25" t="str">
        <f t="shared" ca="1" si="84"/>
        <v>B</v>
      </c>
      <c r="O171" s="18"/>
    </row>
    <row r="172" spans="1:15" x14ac:dyDescent="0.2">
      <c r="B172" s="7" t="s">
        <v>246</v>
      </c>
      <c r="C172" s="19" t="str">
        <f t="shared" ref="C172:N172" ca="1" si="85">IF(ISNA(C182),C183,C182)</f>
        <v>B.01</v>
      </c>
      <c r="D172" s="20" t="str">
        <f t="shared" ca="1" si="85"/>
        <v>E.02</v>
      </c>
      <c r="E172" s="20" t="str">
        <f t="shared" ca="1" si="85"/>
        <v>F.03</v>
      </c>
      <c r="F172" s="20" t="str">
        <f t="shared" ca="1" si="85"/>
        <v>J.04</v>
      </c>
      <c r="G172" s="20" t="str">
        <f t="shared" ca="1" si="85"/>
        <v>I.05</v>
      </c>
      <c r="H172" s="20" t="str">
        <f t="shared" ca="1" si="85"/>
        <v>C.06</v>
      </c>
      <c r="I172" s="20" t="str">
        <f t="shared" ca="1" si="85"/>
        <v>B.07</v>
      </c>
      <c r="J172" s="20" t="str">
        <f t="shared" ca="1" si="85"/>
        <v>J.08</v>
      </c>
      <c r="K172" s="20" t="str">
        <f t="shared" ca="1" si="85"/>
        <v>I.09</v>
      </c>
      <c r="L172" s="20" t="str">
        <f t="shared" ca="1" si="85"/>
        <v>C.10</v>
      </c>
      <c r="M172" s="20" t="str">
        <f t="shared" ca="1" si="85"/>
        <v>G.11</v>
      </c>
      <c r="N172" s="21" t="str">
        <f t="shared" ca="1" si="85"/>
        <v>D.12</v>
      </c>
      <c r="O172" s="22"/>
    </row>
    <row r="173" spans="1:15" ht="9" customHeight="1" x14ac:dyDescent="0.2">
      <c r="C173" s="23" t="str">
        <f t="shared" ref="C173:N173" ca="1" si="86">IF(ISNA(C184),"B","W")</f>
        <v>W</v>
      </c>
      <c r="D173" s="24" t="str">
        <f t="shared" ca="1" si="86"/>
        <v>W</v>
      </c>
      <c r="E173" s="24" t="str">
        <f t="shared" ca="1" si="86"/>
        <v>B</v>
      </c>
      <c r="F173" s="24" t="str">
        <f t="shared" ca="1" si="86"/>
        <v>B</v>
      </c>
      <c r="G173" s="24" t="str">
        <f t="shared" ca="1" si="86"/>
        <v>W</v>
      </c>
      <c r="H173" s="24" t="str">
        <f t="shared" ca="1" si="86"/>
        <v>W</v>
      </c>
      <c r="I173" s="24" t="str">
        <f t="shared" ca="1" si="86"/>
        <v>B</v>
      </c>
      <c r="J173" s="24" t="str">
        <f t="shared" ca="1" si="86"/>
        <v>B</v>
      </c>
      <c r="K173" s="24" t="str">
        <f t="shared" ca="1" si="86"/>
        <v>B</v>
      </c>
      <c r="L173" s="24" t="str">
        <f t="shared" ca="1" si="86"/>
        <v>B</v>
      </c>
      <c r="M173" s="24" t="str">
        <f t="shared" ca="1" si="86"/>
        <v>W</v>
      </c>
      <c r="N173" s="25" t="str">
        <f t="shared" ca="1" si="86"/>
        <v>B</v>
      </c>
      <c r="O173" s="18"/>
    </row>
    <row r="174" spans="1:15" ht="15.75" thickBot="1" x14ac:dyDescent="0.25">
      <c r="B174" s="7" t="s">
        <v>247</v>
      </c>
      <c r="C174" s="19" t="str">
        <f t="shared" ref="C174:N174" ca="1" si="87">IF(ISNA(C184),C185,C184)</f>
        <v>E.01</v>
      </c>
      <c r="D174" s="20" t="str">
        <f t="shared" ca="1" si="87"/>
        <v>A.02</v>
      </c>
      <c r="E174" s="20" t="str">
        <f t="shared" ca="1" si="87"/>
        <v>A.03</v>
      </c>
      <c r="F174" s="20" t="str">
        <f t="shared" ca="1" si="87"/>
        <v>B.04</v>
      </c>
      <c r="G174" s="20" t="str">
        <f t="shared" ca="1" si="87"/>
        <v>F.05</v>
      </c>
      <c r="H174" s="20" t="str">
        <f t="shared" ca="1" si="87"/>
        <v>B.06</v>
      </c>
      <c r="I174" s="20" t="str">
        <f t="shared" ca="1" si="87"/>
        <v>I.07</v>
      </c>
      <c r="J174" s="20" t="str">
        <f t="shared" ca="1" si="87"/>
        <v>A.08</v>
      </c>
      <c r="K174" s="20" t="str">
        <f t="shared" ca="1" si="87"/>
        <v>B.09</v>
      </c>
      <c r="L174" s="20" t="str">
        <f t="shared" ca="1" si="87"/>
        <v>G.10</v>
      </c>
      <c r="M174" s="20" t="str">
        <f t="shared" ca="1" si="87"/>
        <v>J.11</v>
      </c>
      <c r="N174" s="21" t="str">
        <f t="shared" ca="1" si="87"/>
        <v>C.12</v>
      </c>
      <c r="O174" s="26"/>
    </row>
    <row r="175" spans="1:15" ht="18.75" customHeight="1" thickBot="1" x14ac:dyDescent="0.25">
      <c r="B175" s="7" t="s">
        <v>22</v>
      </c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9"/>
      <c r="O175" s="30"/>
    </row>
    <row r="176" spans="1:15" ht="18.75" hidden="1" customHeight="1" x14ac:dyDescent="0.2">
      <c r="B176" s="7">
        <v>1</v>
      </c>
      <c r="C176" s="31" t="str">
        <f ca="1">VLOOKUP(C164,OFFSET(Pairings!$D$2,($B176-1)*gamesPerRound,0,gamesPerRound,2),2,FALSE)</f>
        <v>C.01</v>
      </c>
      <c r="D176" s="31" t="str">
        <f ca="1">VLOOKUP(D164,OFFSET(Pairings!$D$2,($B176-1)*gamesPerRound,0,gamesPerRound,2),2,FALSE)</f>
        <v>G.02</v>
      </c>
      <c r="E176" s="31" t="str">
        <f ca="1">VLOOKUP(E164,OFFSET(Pairings!$D$2,($B176-1)*gamesPerRound,0,gamesPerRound,2),2,FALSE)</f>
        <v>C.03</v>
      </c>
      <c r="F176" s="31" t="e">
        <f ca="1">VLOOKUP(F164,OFFSET(Pairings!$D$2,($B176-1)*gamesPerRound,0,gamesPerRound,2),2,FALSE)</f>
        <v>#N/A</v>
      </c>
      <c r="G176" s="31" t="e">
        <f ca="1">VLOOKUP(G164,OFFSET(Pairings!$D$2,($B176-1)*gamesPerRound,0,gamesPerRound,2),2,FALSE)</f>
        <v>#N/A</v>
      </c>
      <c r="H176" s="31" t="str">
        <f ca="1">VLOOKUP(H164,OFFSET(Pairings!$D$2,($B176-1)*gamesPerRound,0,gamesPerRound,2),2,FALSE)</f>
        <v>D.06</v>
      </c>
      <c r="I176" s="31" t="e">
        <f ca="1">VLOOKUP(I164,OFFSET(Pairings!$D$2,($B176-1)*gamesPerRound,0,gamesPerRound,2),2,FALSE)</f>
        <v>#N/A</v>
      </c>
      <c r="J176" s="31" t="e">
        <f ca="1">VLOOKUP(J164,OFFSET(Pairings!$D$2,($B176-1)*gamesPerRound,0,gamesPerRound,2),2,FALSE)</f>
        <v>#N/A</v>
      </c>
      <c r="K176" s="31" t="e">
        <f ca="1">VLOOKUP(K164,OFFSET(Pairings!$D$2,($B176-1)*gamesPerRound,0,gamesPerRound,2),2,FALSE)</f>
        <v>#N/A</v>
      </c>
      <c r="L176" s="31" t="e">
        <f ca="1">VLOOKUP(L164,OFFSET(Pairings!$D$2,($B176-1)*gamesPerRound,0,gamesPerRound,2),2,FALSE)</f>
        <v>#N/A</v>
      </c>
      <c r="M176" s="31" t="str">
        <f ca="1">VLOOKUP(M164,OFFSET(Pairings!$D$2,($B176-1)*gamesPerRound,0,gamesPerRound,2),2,FALSE)</f>
        <v>F.11</v>
      </c>
      <c r="N176" s="31" t="str">
        <f ca="1">VLOOKUP(N164,OFFSET(Pairings!$D$2,($B176-1)*gamesPerRound,0,gamesPerRound,2),2,FALSE)</f>
        <v>B.12</v>
      </c>
    </row>
    <row r="177" spans="1:15" ht="18.75" hidden="1" customHeight="1" x14ac:dyDescent="0.2">
      <c r="B177" s="7">
        <v>1</v>
      </c>
      <c r="C177" s="31" t="e">
        <f ca="1">VLOOKUP(C164,OFFSET(Pairings!$E$2,($B177-1)*gamesPerRound,0,gamesPerRound,4),4,FALSE)</f>
        <v>#N/A</v>
      </c>
      <c r="D177" s="31" t="e">
        <f ca="1">VLOOKUP(D164,OFFSET(Pairings!$E$2,($B177-1)*gamesPerRound,0,gamesPerRound,4),4,FALSE)</f>
        <v>#N/A</v>
      </c>
      <c r="E177" s="31" t="e">
        <f ca="1">VLOOKUP(E164,OFFSET(Pairings!$E$2,($B177-1)*gamesPerRound,0,gamesPerRound,4),4,FALSE)</f>
        <v>#N/A</v>
      </c>
      <c r="F177" s="31" t="str">
        <f ca="1">VLOOKUP(F164,OFFSET(Pairings!$E$2,($B177-1)*gamesPerRound,0,gamesPerRound,4),4,FALSE)</f>
        <v>F.04</v>
      </c>
      <c r="G177" s="31" t="str">
        <f ca="1">VLOOKUP(G164,OFFSET(Pairings!$E$2,($B177-1)*gamesPerRound,0,gamesPerRound,4),4,FALSE)</f>
        <v>A.05</v>
      </c>
      <c r="H177" s="31" t="e">
        <f ca="1">VLOOKUP(H164,OFFSET(Pairings!$E$2,($B177-1)*gamesPerRound,0,gamesPerRound,4),4,FALSE)</f>
        <v>#N/A</v>
      </c>
      <c r="I177" s="31" t="str">
        <f ca="1">VLOOKUP(I164,OFFSET(Pairings!$E$2,($B177-1)*gamesPerRound,0,gamesPerRound,4),4,FALSE)</f>
        <v>F.07</v>
      </c>
      <c r="J177" s="31" t="str">
        <f ca="1">VLOOKUP(J164,OFFSET(Pairings!$E$2,($B177-1)*gamesPerRound,0,gamesPerRound,4),4,FALSE)</f>
        <v>E.08</v>
      </c>
      <c r="K177" s="31" t="str">
        <f ca="1">VLOOKUP(K164,OFFSET(Pairings!$E$2,($B177-1)*gamesPerRound,0,gamesPerRound,4),4,FALSE)</f>
        <v>D.09</v>
      </c>
      <c r="L177" s="31" t="str">
        <f ca="1">VLOOKUP(L164,OFFSET(Pairings!$E$2,($B177-1)*gamesPerRound,0,gamesPerRound,4),4,FALSE)</f>
        <v>I.10</v>
      </c>
      <c r="M177" s="31" t="e">
        <f ca="1">VLOOKUP(M164,OFFSET(Pairings!$E$2,($B177-1)*gamesPerRound,0,gamesPerRound,4),4,FALSE)</f>
        <v>#N/A</v>
      </c>
      <c r="N177" s="31" t="e">
        <f ca="1">VLOOKUP(N164,OFFSET(Pairings!$E$2,($B177-1)*gamesPerRound,0,gamesPerRound,4),4,FALSE)</f>
        <v>#N/A</v>
      </c>
    </row>
    <row r="178" spans="1:15" ht="18.75" hidden="1" customHeight="1" x14ac:dyDescent="0.2">
      <c r="B178" s="7">
        <v>2</v>
      </c>
      <c r="C178" s="31" t="e">
        <f ca="1">VLOOKUP(C164,OFFSET(Pairings!$D$2,($B178-1)*gamesPerRound,0,gamesPerRound,2),2,FALSE)</f>
        <v>#N/A</v>
      </c>
      <c r="D178" s="31" t="e">
        <f ca="1">VLOOKUP(D164,OFFSET(Pairings!$D$2,($B178-1)*gamesPerRound,0,gamesPerRound,2),2,FALSE)</f>
        <v>#N/A</v>
      </c>
      <c r="E178" s="31" t="str">
        <f ca="1">VLOOKUP(E164,OFFSET(Pairings!$D$2,($B178-1)*gamesPerRound,0,gamesPerRound,2),2,FALSE)</f>
        <v>I.03</v>
      </c>
      <c r="F178" s="31" t="str">
        <f ca="1">VLOOKUP(F164,OFFSET(Pairings!$D$2,($B178-1)*gamesPerRound,0,gamesPerRound,2),2,FALSE)</f>
        <v>G.04</v>
      </c>
      <c r="G178" s="31" t="str">
        <f ca="1">VLOOKUP(G164,OFFSET(Pairings!$D$2,($B178-1)*gamesPerRound,0,gamesPerRound,2),2,FALSE)</f>
        <v>G.05</v>
      </c>
      <c r="H178" s="31" t="str">
        <f ca="1">VLOOKUP(H164,OFFSET(Pairings!$D$2,($B178-1)*gamesPerRound,0,gamesPerRound,2),2,FALSE)</f>
        <v>J.06</v>
      </c>
      <c r="I178" s="31" t="e">
        <f ca="1">VLOOKUP(I164,OFFSET(Pairings!$D$2,($B178-1)*gamesPerRound,0,gamesPerRound,2),2,FALSE)</f>
        <v>#N/A</v>
      </c>
      <c r="J178" s="31" t="e">
        <f ca="1">VLOOKUP(J164,OFFSET(Pairings!$D$2,($B178-1)*gamesPerRound,0,gamesPerRound,2),2,FALSE)</f>
        <v>#N/A</v>
      </c>
      <c r="K178" s="31" t="e">
        <f ca="1">VLOOKUP(K164,OFFSET(Pairings!$D$2,($B178-1)*gamesPerRound,0,gamesPerRound,2),2,FALSE)</f>
        <v>#N/A</v>
      </c>
      <c r="L178" s="31" t="str">
        <f ca="1">VLOOKUP(L164,OFFSET(Pairings!$D$2,($B178-1)*gamesPerRound,0,gamesPerRound,2),2,FALSE)</f>
        <v>B.10</v>
      </c>
      <c r="M178" s="31" t="e">
        <f ca="1">VLOOKUP(M164,OFFSET(Pairings!$D$2,($B178-1)*gamesPerRound,0,gamesPerRound,2),2,FALSE)</f>
        <v>#N/A</v>
      </c>
      <c r="N178" s="31" t="str">
        <f ca="1">VLOOKUP(N164,OFFSET(Pairings!$D$2,($B178-1)*gamesPerRound,0,gamesPerRound,2),2,FALSE)</f>
        <v>A.12</v>
      </c>
    </row>
    <row r="179" spans="1:15" ht="18.75" hidden="1" customHeight="1" x14ac:dyDescent="0.2">
      <c r="B179" s="7">
        <v>2</v>
      </c>
      <c r="C179" s="31" t="str">
        <f ca="1">VLOOKUP(C164,OFFSET(Pairings!$E$2,($B179-1)*gamesPerRound,0,gamesPerRound,4),4,FALSE)</f>
        <v>D.01</v>
      </c>
      <c r="D179" s="31" t="str">
        <f ca="1">VLOOKUP(D164,OFFSET(Pairings!$E$2,($B179-1)*gamesPerRound,0,gamesPerRound,4),4,FALSE)</f>
        <v>J.02</v>
      </c>
      <c r="E179" s="31" t="e">
        <f ca="1">VLOOKUP(E164,OFFSET(Pairings!$E$2,($B179-1)*gamesPerRound,0,gamesPerRound,4),4,FALSE)</f>
        <v>#N/A</v>
      </c>
      <c r="F179" s="31" t="e">
        <f ca="1">VLOOKUP(F164,OFFSET(Pairings!$E$2,($B179-1)*gamesPerRound,0,gamesPerRound,4),4,FALSE)</f>
        <v>#N/A</v>
      </c>
      <c r="G179" s="31" t="e">
        <f ca="1">VLOOKUP(G164,OFFSET(Pairings!$E$2,($B179-1)*gamesPerRound,0,gamesPerRound,4),4,FALSE)</f>
        <v>#N/A</v>
      </c>
      <c r="H179" s="31" t="e">
        <f ca="1">VLOOKUP(H164,OFFSET(Pairings!$E$2,($B179-1)*gamesPerRound,0,gamesPerRound,4),4,FALSE)</f>
        <v>#N/A</v>
      </c>
      <c r="I179" s="31" t="str">
        <f ca="1">VLOOKUP(I164,OFFSET(Pairings!$E$2,($B179-1)*gamesPerRound,0,gamesPerRound,4),4,FALSE)</f>
        <v>G.07</v>
      </c>
      <c r="J179" s="31" t="str">
        <f ca="1">VLOOKUP(J164,OFFSET(Pairings!$E$2,($B179-1)*gamesPerRound,0,gamesPerRound,4),4,FALSE)</f>
        <v>D.08</v>
      </c>
      <c r="K179" s="31" t="str">
        <f ca="1">VLOOKUP(K164,OFFSET(Pairings!$E$2,($B179-1)*gamesPerRound,0,gamesPerRound,4),4,FALSE)</f>
        <v>E.09</v>
      </c>
      <c r="L179" s="31" t="e">
        <f ca="1">VLOOKUP(L164,OFFSET(Pairings!$E$2,($B179-1)*gamesPerRound,0,gamesPerRound,4),4,FALSE)</f>
        <v>#N/A</v>
      </c>
      <c r="M179" s="31" t="str">
        <f ca="1">VLOOKUP(M164,OFFSET(Pairings!$E$2,($B179-1)*gamesPerRound,0,gamesPerRound,4),4,FALSE)</f>
        <v>E.11</v>
      </c>
      <c r="N179" s="31" t="e">
        <f ca="1">VLOOKUP(N164,OFFSET(Pairings!$E$2,($B179-1)*gamesPerRound,0,gamesPerRound,4),4,FALSE)</f>
        <v>#N/A</v>
      </c>
    </row>
    <row r="180" spans="1:15" ht="18.75" hidden="1" customHeight="1" x14ac:dyDescent="0.2">
      <c r="B180" s="7">
        <v>3</v>
      </c>
      <c r="C180" s="31" t="str">
        <f ca="1">VLOOKUP(C164,OFFSET(Pairings!$D$2,($B180-1)*gamesPerRound,0,gamesPerRound,2),2,FALSE)</f>
        <v>I.01</v>
      </c>
      <c r="D180" s="31" t="e">
        <f ca="1">VLOOKUP(D164,OFFSET(Pairings!$D$2,($B180-1)*gamesPerRound,0,gamesPerRound,2),2,FALSE)</f>
        <v>#N/A</v>
      </c>
      <c r="E180" s="31" t="str">
        <f ca="1">VLOOKUP(E164,OFFSET(Pairings!$D$2,($B180-1)*gamesPerRound,0,gamesPerRound,2),2,FALSE)</f>
        <v>E.03</v>
      </c>
      <c r="F180" s="31" t="e">
        <f ca="1">VLOOKUP(F164,OFFSET(Pairings!$D$2,($B180-1)*gamesPerRound,0,gamesPerRound,2),2,FALSE)</f>
        <v>#N/A</v>
      </c>
      <c r="G180" s="31" t="str">
        <f ca="1">VLOOKUP(G164,OFFSET(Pairings!$D$2,($B180-1)*gamesPerRound,0,gamesPerRound,2),2,FALSE)</f>
        <v>D.05</v>
      </c>
      <c r="H180" s="31" t="e">
        <f ca="1">VLOOKUP(H164,OFFSET(Pairings!$D$2,($B180-1)*gamesPerRound,0,gamesPerRound,2),2,FALSE)</f>
        <v>#N/A</v>
      </c>
      <c r="I180" s="31" t="str">
        <f ca="1">VLOOKUP(I164,OFFSET(Pairings!$D$2,($B180-1)*gamesPerRound,0,gamesPerRound,2),2,FALSE)</f>
        <v>J.07</v>
      </c>
      <c r="J180" s="31" t="str">
        <f ca="1">VLOOKUP(J164,OFFSET(Pairings!$D$2,($B180-1)*gamesPerRound,0,gamesPerRound,2),2,FALSE)</f>
        <v>F.08</v>
      </c>
      <c r="K180" s="31" t="str">
        <f ca="1">VLOOKUP(K164,OFFSET(Pairings!$D$2,($B180-1)*gamesPerRound,0,gamesPerRound,2),2,FALSE)</f>
        <v>A.09</v>
      </c>
      <c r="L180" s="31" t="str">
        <f ca="1">VLOOKUP(L164,OFFSET(Pairings!$D$2,($B180-1)*gamesPerRound,0,gamesPerRound,2),2,FALSE)</f>
        <v>D.10</v>
      </c>
      <c r="M180" s="31" t="e">
        <f ca="1">VLOOKUP(M164,OFFSET(Pairings!$D$2,($B180-1)*gamesPerRound,0,gamesPerRound,2),2,FALSE)</f>
        <v>#N/A</v>
      </c>
      <c r="N180" s="31" t="e">
        <f ca="1">VLOOKUP(N164,OFFSET(Pairings!$D$2,($B180-1)*gamesPerRound,0,gamesPerRound,2),2,FALSE)</f>
        <v>#N/A</v>
      </c>
    </row>
    <row r="181" spans="1:15" ht="18.75" hidden="1" customHeight="1" x14ac:dyDescent="0.2">
      <c r="B181" s="7">
        <v>3</v>
      </c>
      <c r="C181" s="31" t="e">
        <f ca="1">VLOOKUP(C164,OFFSET(Pairings!$E$2,($B181-1)*gamesPerRound,0,gamesPerRound,4),4,FALSE)</f>
        <v>#N/A</v>
      </c>
      <c r="D181" s="31" t="str">
        <f ca="1">VLOOKUP(D164,OFFSET(Pairings!$E$2,($B181-1)*gamesPerRound,0,gamesPerRound,4),4,FALSE)</f>
        <v>C.02</v>
      </c>
      <c r="E181" s="31" t="e">
        <f ca="1">VLOOKUP(E164,OFFSET(Pairings!$E$2,($B181-1)*gamesPerRound,0,gamesPerRound,4),4,FALSE)</f>
        <v>#N/A</v>
      </c>
      <c r="F181" s="31" t="str">
        <f ca="1">VLOOKUP(F164,OFFSET(Pairings!$E$2,($B181-1)*gamesPerRound,0,gamesPerRound,4),4,FALSE)</f>
        <v>A.04</v>
      </c>
      <c r="G181" s="31" t="e">
        <f ca="1">VLOOKUP(G164,OFFSET(Pairings!$E$2,($B181-1)*gamesPerRound,0,gamesPerRound,4),4,FALSE)</f>
        <v>#N/A</v>
      </c>
      <c r="H181" s="31" t="str">
        <f ca="1">VLOOKUP(H164,OFFSET(Pairings!$E$2,($B181-1)*gamesPerRound,0,gamesPerRound,4),4,FALSE)</f>
        <v>E.06</v>
      </c>
      <c r="I181" s="31" t="e">
        <f ca="1">VLOOKUP(I164,OFFSET(Pairings!$E$2,($B181-1)*gamesPerRound,0,gamesPerRound,4),4,FALSE)</f>
        <v>#N/A</v>
      </c>
      <c r="J181" s="31" t="e">
        <f ca="1">VLOOKUP(J164,OFFSET(Pairings!$E$2,($B181-1)*gamesPerRound,0,gamesPerRound,4),4,FALSE)</f>
        <v>#N/A</v>
      </c>
      <c r="K181" s="31" t="e">
        <f ca="1">VLOOKUP(K164,OFFSET(Pairings!$E$2,($B181-1)*gamesPerRound,0,gamesPerRound,4),4,FALSE)</f>
        <v>#N/A</v>
      </c>
      <c r="L181" s="31" t="e">
        <f ca="1">VLOOKUP(L164,OFFSET(Pairings!$E$2,($B181-1)*gamesPerRound,0,gamesPerRound,4),4,FALSE)</f>
        <v>#N/A</v>
      </c>
      <c r="M181" s="31" t="str">
        <f ca="1">VLOOKUP(M164,OFFSET(Pairings!$E$2,($B181-1)*gamesPerRound,0,gamesPerRound,4),4,FALSE)</f>
        <v>I.11</v>
      </c>
      <c r="N181" s="31" t="str">
        <f ca="1">VLOOKUP(N164,OFFSET(Pairings!$E$2,($B181-1)*gamesPerRound,0,gamesPerRound,4),4,FALSE)</f>
        <v>F.12</v>
      </c>
    </row>
    <row r="182" spans="1:15" ht="18.75" hidden="1" customHeight="1" x14ac:dyDescent="0.2">
      <c r="B182" s="7">
        <v>4</v>
      </c>
      <c r="C182" s="31" t="e">
        <f ca="1">VLOOKUP(C164,OFFSET(Pairings!$D$2,($B182-1)*gamesPerRound,0,gamesPerRound,2),2,FALSE)</f>
        <v>#N/A</v>
      </c>
      <c r="D182" s="31" t="str">
        <f ca="1">VLOOKUP(D164,OFFSET(Pairings!$D$2,($B182-1)*gamesPerRound,0,gamesPerRound,2),2,FALSE)</f>
        <v>E.02</v>
      </c>
      <c r="E182" s="31" t="e">
        <f ca="1">VLOOKUP(E164,OFFSET(Pairings!$D$2,($B182-1)*gamesPerRound,0,gamesPerRound,2),2,FALSE)</f>
        <v>#N/A</v>
      </c>
      <c r="F182" s="31" t="str">
        <f ca="1">VLOOKUP(F164,OFFSET(Pairings!$D$2,($B182-1)*gamesPerRound,0,gamesPerRound,2),2,FALSE)</f>
        <v>J.04</v>
      </c>
      <c r="G182" s="31" t="e">
        <f ca="1">VLOOKUP(G164,OFFSET(Pairings!$D$2,($B182-1)*gamesPerRound,0,gamesPerRound,2),2,FALSE)</f>
        <v>#N/A</v>
      </c>
      <c r="H182" s="31" t="e">
        <f ca="1">VLOOKUP(H164,OFFSET(Pairings!$D$2,($B182-1)*gamesPerRound,0,gamesPerRound,2),2,FALSE)</f>
        <v>#N/A</v>
      </c>
      <c r="I182" s="31" t="str">
        <f ca="1">VLOOKUP(I164,OFFSET(Pairings!$D$2,($B182-1)*gamesPerRound,0,gamesPerRound,2),2,FALSE)</f>
        <v>B.07</v>
      </c>
      <c r="J182" s="31" t="str">
        <f ca="1">VLOOKUP(J164,OFFSET(Pairings!$D$2,($B182-1)*gamesPerRound,0,gamesPerRound,2),2,FALSE)</f>
        <v>J.08</v>
      </c>
      <c r="K182" s="31" t="str">
        <f ca="1">VLOOKUP(K164,OFFSET(Pairings!$D$2,($B182-1)*gamesPerRound,0,gamesPerRound,2),2,FALSE)</f>
        <v>I.09</v>
      </c>
      <c r="L182" s="31" t="e">
        <f ca="1">VLOOKUP(L164,OFFSET(Pairings!$D$2,($B182-1)*gamesPerRound,0,gamesPerRound,2),2,FALSE)</f>
        <v>#N/A</v>
      </c>
      <c r="M182" s="31" t="str">
        <f ca="1">VLOOKUP(M164,OFFSET(Pairings!$D$2,($B182-1)*gamesPerRound,0,gamesPerRound,2),2,FALSE)</f>
        <v>G.11</v>
      </c>
      <c r="N182" s="31" t="e">
        <f ca="1">VLOOKUP(N164,OFFSET(Pairings!$D$2,($B182-1)*gamesPerRound,0,gamesPerRound,2),2,FALSE)</f>
        <v>#N/A</v>
      </c>
    </row>
    <row r="183" spans="1:15" ht="18.75" hidden="1" customHeight="1" x14ac:dyDescent="0.2">
      <c r="B183" s="7">
        <v>4</v>
      </c>
      <c r="C183" s="31" t="str">
        <f ca="1">VLOOKUP(C164,OFFSET(Pairings!$E$2,($B183-1)*gamesPerRound,0,gamesPerRound,4),4,FALSE)</f>
        <v>B.01</v>
      </c>
      <c r="D183" s="31" t="e">
        <f ca="1">VLOOKUP(D164,OFFSET(Pairings!$E$2,($B183-1)*gamesPerRound,0,gamesPerRound,4),4,FALSE)</f>
        <v>#N/A</v>
      </c>
      <c r="E183" s="31" t="str">
        <f ca="1">VLOOKUP(E164,OFFSET(Pairings!$E$2,($B183-1)*gamesPerRound,0,gamesPerRound,4),4,FALSE)</f>
        <v>F.03</v>
      </c>
      <c r="F183" s="31" t="e">
        <f ca="1">VLOOKUP(F164,OFFSET(Pairings!$E$2,($B183-1)*gamesPerRound,0,gamesPerRound,4),4,FALSE)</f>
        <v>#N/A</v>
      </c>
      <c r="G183" s="31" t="str">
        <f ca="1">VLOOKUP(G164,OFFSET(Pairings!$E$2,($B183-1)*gamesPerRound,0,gamesPerRound,4),4,FALSE)</f>
        <v>I.05</v>
      </c>
      <c r="H183" s="31" t="str">
        <f ca="1">VLOOKUP(H164,OFFSET(Pairings!$E$2,($B183-1)*gamesPerRound,0,gamesPerRound,4),4,FALSE)</f>
        <v>C.06</v>
      </c>
      <c r="I183" s="31" t="e">
        <f ca="1">VLOOKUP(I164,OFFSET(Pairings!$E$2,($B183-1)*gamesPerRound,0,gamesPerRound,4),4,FALSE)</f>
        <v>#N/A</v>
      </c>
      <c r="J183" s="31" t="e">
        <f ca="1">VLOOKUP(J164,OFFSET(Pairings!$E$2,($B183-1)*gamesPerRound,0,gamesPerRound,4),4,FALSE)</f>
        <v>#N/A</v>
      </c>
      <c r="K183" s="31" t="e">
        <f ca="1">VLOOKUP(K164,OFFSET(Pairings!$E$2,($B183-1)*gamesPerRound,0,gamesPerRound,4),4,FALSE)</f>
        <v>#N/A</v>
      </c>
      <c r="L183" s="31" t="str">
        <f ca="1">VLOOKUP(L164,OFFSET(Pairings!$E$2,($B183-1)*gamesPerRound,0,gamesPerRound,4),4,FALSE)</f>
        <v>C.10</v>
      </c>
      <c r="M183" s="31" t="e">
        <f ca="1">VLOOKUP(M164,OFFSET(Pairings!$E$2,($B183-1)*gamesPerRound,0,gamesPerRound,4),4,FALSE)</f>
        <v>#N/A</v>
      </c>
      <c r="N183" s="31" t="str">
        <f ca="1">VLOOKUP(N164,OFFSET(Pairings!$E$2,($B183-1)*gamesPerRound,0,gamesPerRound,4),4,FALSE)</f>
        <v>D.12</v>
      </c>
    </row>
    <row r="184" spans="1:15" ht="18.75" hidden="1" customHeight="1" x14ac:dyDescent="0.2">
      <c r="B184" s="7">
        <v>5</v>
      </c>
      <c r="C184" s="31" t="str">
        <f ca="1">VLOOKUP(C164,OFFSET(Pairings!$D$2,($B184-1)*gamesPerRound,0,gamesPerRound,2),2,FALSE)</f>
        <v>E.01</v>
      </c>
      <c r="D184" s="31" t="str">
        <f ca="1">VLOOKUP(D164,OFFSET(Pairings!$D$2,($B184-1)*gamesPerRound,0,gamesPerRound,2),2,FALSE)</f>
        <v>A.02</v>
      </c>
      <c r="E184" s="31" t="e">
        <f ca="1">VLOOKUP(E164,OFFSET(Pairings!$D$2,($B184-1)*gamesPerRound,0,gamesPerRound,2),2,FALSE)</f>
        <v>#N/A</v>
      </c>
      <c r="F184" s="31" t="e">
        <f ca="1">VLOOKUP(F164,OFFSET(Pairings!$D$2,($B184-1)*gamesPerRound,0,gamesPerRound,2),2,FALSE)</f>
        <v>#N/A</v>
      </c>
      <c r="G184" s="31" t="str">
        <f ca="1">VLOOKUP(G164,OFFSET(Pairings!$D$2,($B184-1)*gamesPerRound,0,gamesPerRound,2),2,FALSE)</f>
        <v>F.05</v>
      </c>
      <c r="H184" s="31" t="str">
        <f ca="1">VLOOKUP(H164,OFFSET(Pairings!$D$2,($B184-1)*gamesPerRound,0,gamesPerRound,2),2,FALSE)</f>
        <v>B.06</v>
      </c>
      <c r="I184" s="31" t="e">
        <f ca="1">VLOOKUP(I164,OFFSET(Pairings!$D$2,($B184-1)*gamesPerRound,0,gamesPerRound,2),2,FALSE)</f>
        <v>#N/A</v>
      </c>
      <c r="J184" s="31" t="e">
        <f ca="1">VLOOKUP(J164,OFFSET(Pairings!$D$2,($B184-1)*gamesPerRound,0,gamesPerRound,2),2,FALSE)</f>
        <v>#N/A</v>
      </c>
      <c r="K184" s="31" t="e">
        <f ca="1">VLOOKUP(K164,OFFSET(Pairings!$D$2,($B184-1)*gamesPerRound,0,gamesPerRound,2),2,FALSE)</f>
        <v>#N/A</v>
      </c>
      <c r="L184" s="31" t="e">
        <f ca="1">VLOOKUP(L164,OFFSET(Pairings!$D$2,($B184-1)*gamesPerRound,0,gamesPerRound,2),2,FALSE)</f>
        <v>#N/A</v>
      </c>
      <c r="M184" s="31" t="str">
        <f ca="1">VLOOKUP(M164,OFFSET(Pairings!$D$2,($B184-1)*gamesPerRound,0,gamesPerRound,2),2,FALSE)</f>
        <v>J.11</v>
      </c>
      <c r="N184" s="31" t="e">
        <f ca="1">VLOOKUP(N164,OFFSET(Pairings!$D$2,($B184-1)*gamesPerRound,0,gamesPerRound,2),2,FALSE)</f>
        <v>#N/A</v>
      </c>
    </row>
    <row r="185" spans="1:15" ht="18.75" hidden="1" customHeight="1" x14ac:dyDescent="0.2">
      <c r="B185" s="7">
        <v>5</v>
      </c>
      <c r="C185" s="31" t="e">
        <f ca="1">VLOOKUP(C164,OFFSET(Pairings!$E$2,($B185-1)*gamesPerRound,0,gamesPerRound,4),4,FALSE)</f>
        <v>#N/A</v>
      </c>
      <c r="D185" s="31" t="e">
        <f ca="1">VLOOKUP(D164,OFFSET(Pairings!$E$2,($B185-1)*gamesPerRound,0,gamesPerRound,4),4,FALSE)</f>
        <v>#N/A</v>
      </c>
      <c r="E185" s="31" t="str">
        <f ca="1">VLOOKUP(E164,OFFSET(Pairings!$E$2,($B185-1)*gamesPerRound,0,gamesPerRound,4),4,FALSE)</f>
        <v>A.03</v>
      </c>
      <c r="F185" s="31" t="str">
        <f ca="1">VLOOKUP(F164,OFFSET(Pairings!$E$2,($B185-1)*gamesPerRound,0,gamesPerRound,4),4,FALSE)</f>
        <v>B.04</v>
      </c>
      <c r="G185" s="31" t="e">
        <f ca="1">VLOOKUP(G164,OFFSET(Pairings!$E$2,($B185-1)*gamesPerRound,0,gamesPerRound,4),4,FALSE)</f>
        <v>#N/A</v>
      </c>
      <c r="H185" s="31" t="e">
        <f ca="1">VLOOKUP(H164,OFFSET(Pairings!$E$2,($B185-1)*gamesPerRound,0,gamesPerRound,4),4,FALSE)</f>
        <v>#N/A</v>
      </c>
      <c r="I185" s="31" t="str">
        <f ca="1">VLOOKUP(I164,OFFSET(Pairings!$E$2,($B185-1)*gamesPerRound,0,gamesPerRound,4),4,FALSE)</f>
        <v>I.07</v>
      </c>
      <c r="J185" s="31" t="str">
        <f ca="1">VLOOKUP(J164,OFFSET(Pairings!$E$2,($B185-1)*gamesPerRound,0,gamesPerRound,4),4,FALSE)</f>
        <v>A.08</v>
      </c>
      <c r="K185" s="31" t="str">
        <f ca="1">VLOOKUP(K164,OFFSET(Pairings!$E$2,($B185-1)*gamesPerRound,0,gamesPerRound,4),4,FALSE)</f>
        <v>B.09</v>
      </c>
      <c r="L185" s="31" t="str">
        <f ca="1">VLOOKUP(L164,OFFSET(Pairings!$E$2,($B185-1)*gamesPerRound,0,gamesPerRound,4),4,FALSE)</f>
        <v>G.10</v>
      </c>
      <c r="M185" s="31" t="e">
        <f ca="1">VLOOKUP(M164,OFFSET(Pairings!$E$2,($B185-1)*gamesPerRound,0,gamesPerRound,4),4,FALSE)</f>
        <v>#N/A</v>
      </c>
      <c r="N185" s="31" t="str">
        <f ca="1">VLOOKUP(N164,OFFSET(Pairings!$E$2,($B185-1)*gamesPerRound,0,gamesPerRound,4),4,FALSE)</f>
        <v>C.12</v>
      </c>
    </row>
    <row r="186" spans="1:15" ht="18.75" customHeight="1" thickBot="1" x14ac:dyDescent="0.25"/>
    <row r="187" spans="1:15" s="9" customFormat="1" ht="15.75" thickBot="1" x14ac:dyDescent="0.25">
      <c r="A187" s="9" t="s">
        <v>16</v>
      </c>
      <c r="B187" s="10">
        <f>VLOOKUP(A187,TeamLookup,2,FALSE)</f>
        <v>0</v>
      </c>
      <c r="C187" s="11" t="str">
        <f t="shared" ref="C187:N187" si="88">$A187&amp;"."&amp;TEXT(C$1,"00")</f>
        <v>I.01</v>
      </c>
      <c r="D187" s="12" t="str">
        <f t="shared" si="88"/>
        <v>I.02</v>
      </c>
      <c r="E187" s="12" t="str">
        <f t="shared" si="88"/>
        <v>I.03</v>
      </c>
      <c r="F187" s="12" t="str">
        <f t="shared" si="88"/>
        <v>I.04</v>
      </c>
      <c r="G187" s="12" t="str">
        <f t="shared" si="88"/>
        <v>I.05</v>
      </c>
      <c r="H187" s="12" t="str">
        <f t="shared" si="88"/>
        <v>I.06</v>
      </c>
      <c r="I187" s="12" t="str">
        <f t="shared" si="88"/>
        <v>I.07</v>
      </c>
      <c r="J187" s="12" t="str">
        <f t="shared" si="88"/>
        <v>I.08</v>
      </c>
      <c r="K187" s="12" t="str">
        <f t="shared" si="88"/>
        <v>I.09</v>
      </c>
      <c r="L187" s="12" t="str">
        <f t="shared" si="88"/>
        <v>I.10</v>
      </c>
      <c r="M187" s="12" t="str">
        <f t="shared" si="88"/>
        <v>I.11</v>
      </c>
      <c r="N187" s="13" t="str">
        <f t="shared" si="88"/>
        <v>I.12</v>
      </c>
      <c r="O187" s="14" t="s">
        <v>22</v>
      </c>
    </row>
    <row r="188" spans="1:15" ht="9" customHeight="1" x14ac:dyDescent="0.2">
      <c r="C188" s="15" t="str">
        <f t="shared" ref="C188:N188" ca="1" si="89">IF(ISNA(C199),"B","W")</f>
        <v>W</v>
      </c>
      <c r="D188" s="16" t="str">
        <f t="shared" ca="1" si="89"/>
        <v>W</v>
      </c>
      <c r="E188" s="16" t="str">
        <f t="shared" ca="1" si="89"/>
        <v>W</v>
      </c>
      <c r="F188" s="16" t="str">
        <f t="shared" ca="1" si="89"/>
        <v>W</v>
      </c>
      <c r="G188" s="16" t="str">
        <f t="shared" ca="1" si="89"/>
        <v>B</v>
      </c>
      <c r="H188" s="16" t="str">
        <f t="shared" ca="1" si="89"/>
        <v>B</v>
      </c>
      <c r="I188" s="16" t="str">
        <f t="shared" ca="1" si="89"/>
        <v>B</v>
      </c>
      <c r="J188" s="16" t="str">
        <f t="shared" ca="1" si="89"/>
        <v>B</v>
      </c>
      <c r="K188" s="16" t="str">
        <f t="shared" ca="1" si="89"/>
        <v>B</v>
      </c>
      <c r="L188" s="16" t="str">
        <f t="shared" ca="1" si="89"/>
        <v>W</v>
      </c>
      <c r="M188" s="16" t="str">
        <f t="shared" ca="1" si="89"/>
        <v>B</v>
      </c>
      <c r="N188" s="17" t="str">
        <f t="shared" ca="1" si="89"/>
        <v>B</v>
      </c>
      <c r="O188" s="18"/>
    </row>
    <row r="189" spans="1:15" x14ac:dyDescent="0.2">
      <c r="B189" s="7" t="s">
        <v>23</v>
      </c>
      <c r="C189" s="19" t="str">
        <f t="shared" ref="C189:N189" ca="1" si="90">IF(ISNA(C199),C200,C199)</f>
        <v>A.01</v>
      </c>
      <c r="D189" s="20" t="str">
        <f t="shared" ca="1" si="90"/>
        <v>B.02</v>
      </c>
      <c r="E189" s="20" t="str">
        <f t="shared" ca="1" si="90"/>
        <v>F.03</v>
      </c>
      <c r="F189" s="20" t="str">
        <f t="shared" ca="1" si="90"/>
        <v>G.04</v>
      </c>
      <c r="G189" s="20" t="str">
        <f t="shared" ca="1" si="90"/>
        <v>E.05</v>
      </c>
      <c r="H189" s="20" t="str">
        <f t="shared" ca="1" si="90"/>
        <v>B.06</v>
      </c>
      <c r="I189" s="20" t="str">
        <f t="shared" ca="1" si="90"/>
        <v>B.07</v>
      </c>
      <c r="J189" s="20" t="str">
        <f t="shared" ca="1" si="90"/>
        <v>J.08</v>
      </c>
      <c r="K189" s="20" t="str">
        <f t="shared" ca="1" si="90"/>
        <v>E.09</v>
      </c>
      <c r="L189" s="20" t="str">
        <f t="shared" ca="1" si="90"/>
        <v>H.10</v>
      </c>
      <c r="M189" s="20" t="str">
        <f t="shared" ca="1" si="90"/>
        <v>C.11</v>
      </c>
      <c r="N189" s="21" t="str">
        <f t="shared" ca="1" si="90"/>
        <v>D.12</v>
      </c>
      <c r="O189" s="22"/>
    </row>
    <row r="190" spans="1:15" ht="9" customHeight="1" x14ac:dyDescent="0.2">
      <c r="C190" s="23" t="str">
        <f t="shared" ref="C190:N190" ca="1" si="91">IF(ISNA(C201),"B","W")</f>
        <v>B</v>
      </c>
      <c r="D190" s="24" t="str">
        <f t="shared" ca="1" si="91"/>
        <v>B</v>
      </c>
      <c r="E190" s="24" t="str">
        <f t="shared" ca="1" si="91"/>
        <v>B</v>
      </c>
      <c r="F190" s="24" t="str">
        <f t="shared" ca="1" si="91"/>
        <v>W</v>
      </c>
      <c r="G190" s="24" t="str">
        <f t="shared" ca="1" si="91"/>
        <v>B</v>
      </c>
      <c r="H190" s="24" t="str">
        <f t="shared" ca="1" si="91"/>
        <v>B</v>
      </c>
      <c r="I190" s="24" t="str">
        <f t="shared" ca="1" si="91"/>
        <v>W</v>
      </c>
      <c r="J190" s="24" t="str">
        <f t="shared" ca="1" si="91"/>
        <v>B</v>
      </c>
      <c r="K190" s="24" t="str">
        <f t="shared" ca="1" si="91"/>
        <v>W</v>
      </c>
      <c r="L190" s="24" t="str">
        <f t="shared" ca="1" si="91"/>
        <v>B</v>
      </c>
      <c r="M190" s="24" t="str">
        <f t="shared" ca="1" si="91"/>
        <v>B</v>
      </c>
      <c r="N190" s="25" t="str">
        <f t="shared" ca="1" si="91"/>
        <v>W</v>
      </c>
      <c r="O190" s="18"/>
    </row>
    <row r="191" spans="1:15" x14ac:dyDescent="0.2">
      <c r="B191" s="7" t="s">
        <v>24</v>
      </c>
      <c r="C191" s="19" t="str">
        <f t="shared" ref="C191:N191" ca="1" si="92">IF(ISNA(C201),C202,C201)</f>
        <v>G.01</v>
      </c>
      <c r="D191" s="20" t="str">
        <f t="shared" ca="1" si="92"/>
        <v>G.02</v>
      </c>
      <c r="E191" s="20" t="str">
        <f t="shared" ca="1" si="92"/>
        <v>H.03</v>
      </c>
      <c r="F191" s="20" t="str">
        <f t="shared" ca="1" si="92"/>
        <v>A.04</v>
      </c>
      <c r="G191" s="20" t="str">
        <f t="shared" ca="1" si="92"/>
        <v>D.05</v>
      </c>
      <c r="H191" s="20" t="str">
        <f t="shared" ca="1" si="92"/>
        <v>F.06</v>
      </c>
      <c r="I191" s="20" t="str">
        <f t="shared" ca="1" si="92"/>
        <v>E.07</v>
      </c>
      <c r="J191" s="20" t="str">
        <f t="shared" ca="1" si="92"/>
        <v>B.08</v>
      </c>
      <c r="K191" s="20" t="str">
        <f t="shared" ca="1" si="92"/>
        <v>J.09</v>
      </c>
      <c r="L191" s="20" t="str">
        <f t="shared" ca="1" si="92"/>
        <v>J.10</v>
      </c>
      <c r="M191" s="20" t="str">
        <f t="shared" ca="1" si="92"/>
        <v>J.11</v>
      </c>
      <c r="N191" s="21" t="str">
        <f t="shared" ca="1" si="92"/>
        <v>C.12</v>
      </c>
      <c r="O191" s="22"/>
    </row>
    <row r="192" spans="1:15" ht="9" customHeight="1" x14ac:dyDescent="0.2">
      <c r="C192" s="23" t="str">
        <f t="shared" ref="C192:N192" ca="1" si="93">IF(ISNA(C203),"B","W")</f>
        <v>B</v>
      </c>
      <c r="D192" s="24" t="str">
        <f t="shared" ca="1" si="93"/>
        <v>B</v>
      </c>
      <c r="E192" s="24" t="str">
        <f t="shared" ca="1" si="93"/>
        <v>W</v>
      </c>
      <c r="F192" s="24" t="str">
        <f t="shared" ca="1" si="93"/>
        <v>B</v>
      </c>
      <c r="G192" s="24" t="str">
        <f t="shared" ca="1" si="93"/>
        <v>W</v>
      </c>
      <c r="H192" s="24" t="str">
        <f t="shared" ca="1" si="93"/>
        <v>W</v>
      </c>
      <c r="I192" s="24" t="str">
        <f t="shared" ca="1" si="93"/>
        <v>B</v>
      </c>
      <c r="J192" s="24" t="str">
        <f t="shared" ca="1" si="93"/>
        <v>W</v>
      </c>
      <c r="K192" s="24" t="str">
        <f t="shared" ca="1" si="93"/>
        <v>W</v>
      </c>
      <c r="L192" s="24" t="str">
        <f t="shared" ca="1" si="93"/>
        <v>B</v>
      </c>
      <c r="M192" s="24" t="str">
        <f t="shared" ca="1" si="93"/>
        <v>W</v>
      </c>
      <c r="N192" s="25" t="str">
        <f t="shared" ca="1" si="93"/>
        <v>W</v>
      </c>
      <c r="O192" s="18"/>
    </row>
    <row r="193" spans="2:15" x14ac:dyDescent="0.2">
      <c r="B193" s="7" t="s">
        <v>25</v>
      </c>
      <c r="C193" s="19" t="str">
        <f t="shared" ref="C193:N193" ca="1" si="94">IF(ISNA(C203),C204,C203)</f>
        <v>H.01</v>
      </c>
      <c r="D193" s="20" t="str">
        <f t="shared" ca="1" si="94"/>
        <v>E.02</v>
      </c>
      <c r="E193" s="20" t="str">
        <f t="shared" ca="1" si="94"/>
        <v>A.03</v>
      </c>
      <c r="F193" s="20" t="str">
        <f t="shared" ca="1" si="94"/>
        <v>J.04</v>
      </c>
      <c r="G193" s="20" t="str">
        <f t="shared" ca="1" si="94"/>
        <v>F.05</v>
      </c>
      <c r="H193" s="20" t="str">
        <f t="shared" ca="1" si="94"/>
        <v>J.06</v>
      </c>
      <c r="I193" s="20" t="str">
        <f t="shared" ca="1" si="94"/>
        <v>C.07</v>
      </c>
      <c r="J193" s="20" t="str">
        <f t="shared" ca="1" si="94"/>
        <v>C.08</v>
      </c>
      <c r="K193" s="20" t="str">
        <f t="shared" ca="1" si="94"/>
        <v>G.09</v>
      </c>
      <c r="L193" s="20" t="str">
        <f t="shared" ca="1" si="94"/>
        <v>B.10</v>
      </c>
      <c r="M193" s="20" t="str">
        <f t="shared" ca="1" si="94"/>
        <v>H.11</v>
      </c>
      <c r="N193" s="21" t="str">
        <f t="shared" ca="1" si="94"/>
        <v>B.12</v>
      </c>
      <c r="O193" s="22"/>
    </row>
    <row r="194" spans="2:15" ht="9" customHeight="1" x14ac:dyDescent="0.2">
      <c r="C194" s="23" t="str">
        <f t="shared" ref="C194:N194" ca="1" si="95">IF(ISNA(C205),"B","W")</f>
        <v>W</v>
      </c>
      <c r="D194" s="24" t="str">
        <f t="shared" ca="1" si="95"/>
        <v>W</v>
      </c>
      <c r="E194" s="24" t="str">
        <f t="shared" ca="1" si="95"/>
        <v>W</v>
      </c>
      <c r="F194" s="24" t="str">
        <f t="shared" ca="1" si="95"/>
        <v>B</v>
      </c>
      <c r="G194" s="24" t="str">
        <f t="shared" ca="1" si="95"/>
        <v>W</v>
      </c>
      <c r="H194" s="24" t="str">
        <f t="shared" ca="1" si="95"/>
        <v>W</v>
      </c>
      <c r="I194" s="24" t="str">
        <f t="shared" ca="1" si="95"/>
        <v>W</v>
      </c>
      <c r="J194" s="24" t="str">
        <f t="shared" ca="1" si="95"/>
        <v>W</v>
      </c>
      <c r="K194" s="24" t="str">
        <f t="shared" ca="1" si="95"/>
        <v>B</v>
      </c>
      <c r="L194" s="24" t="str">
        <f t="shared" ca="1" si="95"/>
        <v>W</v>
      </c>
      <c r="M194" s="24" t="str">
        <f t="shared" ca="1" si="95"/>
        <v>B</v>
      </c>
      <c r="N194" s="25" t="str">
        <f t="shared" ca="1" si="95"/>
        <v>B</v>
      </c>
      <c r="O194" s="18"/>
    </row>
    <row r="195" spans="2:15" x14ac:dyDescent="0.2">
      <c r="B195" s="7" t="s">
        <v>246</v>
      </c>
      <c r="C195" s="19" t="str">
        <f t="shared" ref="C195:N195" ca="1" si="96">IF(ISNA(C205),C206,C205)</f>
        <v>E.01</v>
      </c>
      <c r="D195" s="20" t="str">
        <f t="shared" ca="1" si="96"/>
        <v>C.02</v>
      </c>
      <c r="E195" s="20" t="str">
        <f t="shared" ca="1" si="96"/>
        <v>G.03</v>
      </c>
      <c r="F195" s="20" t="str">
        <f t="shared" ca="1" si="96"/>
        <v>F.04</v>
      </c>
      <c r="G195" s="20" t="str">
        <f t="shared" ca="1" si="96"/>
        <v>H.05</v>
      </c>
      <c r="H195" s="20" t="str">
        <f t="shared" ca="1" si="96"/>
        <v>E.06</v>
      </c>
      <c r="I195" s="20" t="str">
        <f t="shared" ca="1" si="96"/>
        <v>F.07</v>
      </c>
      <c r="J195" s="20" t="str">
        <f t="shared" ca="1" si="96"/>
        <v>A.08</v>
      </c>
      <c r="K195" s="20" t="str">
        <f t="shared" ca="1" si="96"/>
        <v>H.09</v>
      </c>
      <c r="L195" s="20" t="str">
        <f t="shared" ca="1" si="96"/>
        <v>A.10</v>
      </c>
      <c r="M195" s="20" t="str">
        <f t="shared" ca="1" si="96"/>
        <v>D.11</v>
      </c>
      <c r="N195" s="21" t="str">
        <f t="shared" ca="1" si="96"/>
        <v>J.12</v>
      </c>
      <c r="O195" s="22"/>
    </row>
    <row r="196" spans="2:15" ht="9" customHeight="1" x14ac:dyDescent="0.2">
      <c r="C196" s="23" t="str">
        <f t="shared" ref="C196:N196" ca="1" si="97">IF(ISNA(C207),"B","W")</f>
        <v>B</v>
      </c>
      <c r="D196" s="24" t="str">
        <f t="shared" ca="1" si="97"/>
        <v>B</v>
      </c>
      <c r="E196" s="24" t="str">
        <f t="shared" ca="1" si="97"/>
        <v>B</v>
      </c>
      <c r="F196" s="24" t="str">
        <f t="shared" ca="1" si="97"/>
        <v>W</v>
      </c>
      <c r="G196" s="24" t="str">
        <f t="shared" ca="1" si="97"/>
        <v>B</v>
      </c>
      <c r="H196" s="24" t="str">
        <f t="shared" ca="1" si="97"/>
        <v>B</v>
      </c>
      <c r="I196" s="24" t="str">
        <f t="shared" ca="1" si="97"/>
        <v>W</v>
      </c>
      <c r="J196" s="24" t="str">
        <f t="shared" ca="1" si="97"/>
        <v>B</v>
      </c>
      <c r="K196" s="24" t="str">
        <f t="shared" ca="1" si="97"/>
        <v>W</v>
      </c>
      <c r="L196" s="24" t="str">
        <f t="shared" ca="1" si="97"/>
        <v>W</v>
      </c>
      <c r="M196" s="24" t="str">
        <f t="shared" ca="1" si="97"/>
        <v>W</v>
      </c>
      <c r="N196" s="25" t="str">
        <f t="shared" ca="1" si="97"/>
        <v>W</v>
      </c>
      <c r="O196" s="18"/>
    </row>
    <row r="197" spans="2:15" ht="15.75" thickBot="1" x14ac:dyDescent="0.25">
      <c r="B197" s="7" t="s">
        <v>247</v>
      </c>
      <c r="C197" s="19" t="str">
        <f t="shared" ref="C197:N197" ca="1" si="98">IF(ISNA(C207),C208,C207)</f>
        <v>B.01</v>
      </c>
      <c r="D197" s="20" t="str">
        <f t="shared" ca="1" si="98"/>
        <v>D.02</v>
      </c>
      <c r="E197" s="20" t="str">
        <f t="shared" ca="1" si="98"/>
        <v>C.03</v>
      </c>
      <c r="F197" s="20" t="str">
        <f t="shared" ca="1" si="98"/>
        <v>D.04</v>
      </c>
      <c r="G197" s="20" t="str">
        <f t="shared" ca="1" si="98"/>
        <v>G.05</v>
      </c>
      <c r="H197" s="20" t="str">
        <f t="shared" ca="1" si="98"/>
        <v>D.06</v>
      </c>
      <c r="I197" s="20" t="str">
        <f t="shared" ca="1" si="98"/>
        <v>H.07</v>
      </c>
      <c r="J197" s="20" t="str">
        <f t="shared" ca="1" si="98"/>
        <v>E.08</v>
      </c>
      <c r="K197" s="20" t="str">
        <f t="shared" ca="1" si="98"/>
        <v>C.09</v>
      </c>
      <c r="L197" s="20" t="str">
        <f t="shared" ca="1" si="98"/>
        <v>F.10</v>
      </c>
      <c r="M197" s="20" t="str">
        <f t="shared" ca="1" si="98"/>
        <v>A.11</v>
      </c>
      <c r="N197" s="21" t="str">
        <f t="shared" ca="1" si="98"/>
        <v>A.12</v>
      </c>
      <c r="O197" s="26"/>
    </row>
    <row r="198" spans="2:15" ht="18.75" customHeight="1" thickBot="1" x14ac:dyDescent="0.25">
      <c r="B198" s="7" t="s">
        <v>22</v>
      </c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9"/>
      <c r="O198" s="30"/>
    </row>
    <row r="199" spans="2:15" ht="18.75" hidden="1" customHeight="1" x14ac:dyDescent="0.2">
      <c r="B199" s="7">
        <v>1</v>
      </c>
      <c r="C199" s="31" t="str">
        <f ca="1">VLOOKUP(C187,OFFSET(Pairings!$D$2,($B199-1)*gamesPerRound,0,gamesPerRound,2),2,FALSE)</f>
        <v>A.01</v>
      </c>
      <c r="D199" s="31" t="str">
        <f ca="1">VLOOKUP(D187,OFFSET(Pairings!$D$2,($B199-1)*gamesPerRound,0,gamesPerRound,2),2,FALSE)</f>
        <v>B.02</v>
      </c>
      <c r="E199" s="31" t="str">
        <f ca="1">VLOOKUP(E187,OFFSET(Pairings!$D$2,($B199-1)*gamesPerRound,0,gamesPerRound,2),2,FALSE)</f>
        <v>F.03</v>
      </c>
      <c r="F199" s="31" t="str">
        <f ca="1">VLOOKUP(F187,OFFSET(Pairings!$D$2,($B199-1)*gamesPerRound,0,gamesPerRound,2),2,FALSE)</f>
        <v>G.04</v>
      </c>
      <c r="G199" s="31" t="e">
        <f ca="1">VLOOKUP(G187,OFFSET(Pairings!$D$2,($B199-1)*gamesPerRound,0,gamesPerRound,2),2,FALSE)</f>
        <v>#N/A</v>
      </c>
      <c r="H199" s="31" t="e">
        <f ca="1">VLOOKUP(H187,OFFSET(Pairings!$D$2,($B199-1)*gamesPerRound,0,gamesPerRound,2),2,FALSE)</f>
        <v>#N/A</v>
      </c>
      <c r="I199" s="31" t="e">
        <f ca="1">VLOOKUP(I187,OFFSET(Pairings!$D$2,($B199-1)*gamesPerRound,0,gamesPerRound,2),2,FALSE)</f>
        <v>#N/A</v>
      </c>
      <c r="J199" s="31" t="e">
        <f ca="1">VLOOKUP(J187,OFFSET(Pairings!$D$2,($B199-1)*gamesPerRound,0,gamesPerRound,2),2,FALSE)</f>
        <v>#N/A</v>
      </c>
      <c r="K199" s="31" t="e">
        <f ca="1">VLOOKUP(K187,OFFSET(Pairings!$D$2,($B199-1)*gamesPerRound,0,gamesPerRound,2),2,FALSE)</f>
        <v>#N/A</v>
      </c>
      <c r="L199" s="31" t="str">
        <f ca="1">VLOOKUP(L187,OFFSET(Pairings!$D$2,($B199-1)*gamesPerRound,0,gamesPerRound,2),2,FALSE)</f>
        <v>H.10</v>
      </c>
      <c r="M199" s="31" t="e">
        <f ca="1">VLOOKUP(M187,OFFSET(Pairings!$D$2,($B199-1)*gamesPerRound,0,gamesPerRound,2),2,FALSE)</f>
        <v>#N/A</v>
      </c>
      <c r="N199" s="31" t="e">
        <f ca="1">VLOOKUP(N187,OFFSET(Pairings!$D$2,($B199-1)*gamesPerRound,0,gamesPerRound,2),2,FALSE)</f>
        <v>#N/A</v>
      </c>
    </row>
    <row r="200" spans="2:15" ht="18.75" hidden="1" customHeight="1" x14ac:dyDescent="0.2">
      <c r="B200" s="7">
        <v>1</v>
      </c>
      <c r="C200" s="31" t="e">
        <f ca="1">VLOOKUP(C187,OFFSET(Pairings!$E$2,($B200-1)*gamesPerRound,0,gamesPerRound,4),4,FALSE)</f>
        <v>#N/A</v>
      </c>
      <c r="D200" s="31" t="e">
        <f ca="1">VLOOKUP(D187,OFFSET(Pairings!$E$2,($B200-1)*gamesPerRound,0,gamesPerRound,4),4,FALSE)</f>
        <v>#N/A</v>
      </c>
      <c r="E200" s="31" t="e">
        <f ca="1">VLOOKUP(E187,OFFSET(Pairings!$E$2,($B200-1)*gamesPerRound,0,gamesPerRound,4),4,FALSE)</f>
        <v>#N/A</v>
      </c>
      <c r="F200" s="31" t="e">
        <f ca="1">VLOOKUP(F187,OFFSET(Pairings!$E$2,($B200-1)*gamesPerRound,0,gamesPerRound,4),4,FALSE)</f>
        <v>#N/A</v>
      </c>
      <c r="G200" s="31" t="str">
        <f ca="1">VLOOKUP(G187,OFFSET(Pairings!$E$2,($B200-1)*gamesPerRound,0,gamesPerRound,4),4,FALSE)</f>
        <v>E.05</v>
      </c>
      <c r="H200" s="31" t="str">
        <f ca="1">VLOOKUP(H187,OFFSET(Pairings!$E$2,($B200-1)*gamesPerRound,0,gamesPerRound,4),4,FALSE)</f>
        <v>B.06</v>
      </c>
      <c r="I200" s="31" t="str">
        <f ca="1">VLOOKUP(I187,OFFSET(Pairings!$E$2,($B200-1)*gamesPerRound,0,gamesPerRound,4),4,FALSE)</f>
        <v>B.07</v>
      </c>
      <c r="J200" s="31" t="str">
        <f ca="1">VLOOKUP(J187,OFFSET(Pairings!$E$2,($B200-1)*gamesPerRound,0,gamesPerRound,4),4,FALSE)</f>
        <v>J.08</v>
      </c>
      <c r="K200" s="31" t="str">
        <f ca="1">VLOOKUP(K187,OFFSET(Pairings!$E$2,($B200-1)*gamesPerRound,0,gamesPerRound,4),4,FALSE)</f>
        <v>E.09</v>
      </c>
      <c r="L200" s="31" t="e">
        <f ca="1">VLOOKUP(L187,OFFSET(Pairings!$E$2,($B200-1)*gamesPerRound,0,gamesPerRound,4),4,FALSE)</f>
        <v>#N/A</v>
      </c>
      <c r="M200" s="31" t="str">
        <f ca="1">VLOOKUP(M187,OFFSET(Pairings!$E$2,($B200-1)*gamesPerRound,0,gamesPerRound,4),4,FALSE)</f>
        <v>C.11</v>
      </c>
      <c r="N200" s="31" t="str">
        <f ca="1">VLOOKUP(N187,OFFSET(Pairings!$E$2,($B200-1)*gamesPerRound,0,gamesPerRound,4),4,FALSE)</f>
        <v>D.12</v>
      </c>
    </row>
    <row r="201" spans="2:15" ht="18.75" hidden="1" customHeight="1" x14ac:dyDescent="0.2">
      <c r="B201" s="7">
        <v>2</v>
      </c>
      <c r="C201" s="31" t="e">
        <f ca="1">VLOOKUP(C187,OFFSET(Pairings!$D$2,($B201-1)*gamesPerRound,0,gamesPerRound,2),2,FALSE)</f>
        <v>#N/A</v>
      </c>
      <c r="D201" s="31" t="e">
        <f ca="1">VLOOKUP(D187,OFFSET(Pairings!$D$2,($B201-1)*gamesPerRound,0,gamesPerRound,2),2,FALSE)</f>
        <v>#N/A</v>
      </c>
      <c r="E201" s="31" t="e">
        <f ca="1">VLOOKUP(E187,OFFSET(Pairings!$D$2,($B201-1)*gamesPerRound,0,gamesPerRound,2),2,FALSE)</f>
        <v>#N/A</v>
      </c>
      <c r="F201" s="31" t="str">
        <f ca="1">VLOOKUP(F187,OFFSET(Pairings!$D$2,($B201-1)*gamesPerRound,0,gamesPerRound,2),2,FALSE)</f>
        <v>A.04</v>
      </c>
      <c r="G201" s="31" t="e">
        <f ca="1">VLOOKUP(G187,OFFSET(Pairings!$D$2,($B201-1)*gamesPerRound,0,gamesPerRound,2),2,FALSE)</f>
        <v>#N/A</v>
      </c>
      <c r="H201" s="31" t="e">
        <f ca="1">VLOOKUP(H187,OFFSET(Pairings!$D$2,($B201-1)*gamesPerRound,0,gamesPerRound,2),2,FALSE)</f>
        <v>#N/A</v>
      </c>
      <c r="I201" s="31" t="str">
        <f ca="1">VLOOKUP(I187,OFFSET(Pairings!$D$2,($B201-1)*gamesPerRound,0,gamesPerRound,2),2,FALSE)</f>
        <v>E.07</v>
      </c>
      <c r="J201" s="31" t="e">
        <f ca="1">VLOOKUP(J187,OFFSET(Pairings!$D$2,($B201-1)*gamesPerRound,0,gamesPerRound,2),2,FALSE)</f>
        <v>#N/A</v>
      </c>
      <c r="K201" s="31" t="str">
        <f ca="1">VLOOKUP(K187,OFFSET(Pairings!$D$2,($B201-1)*gamesPerRound,0,gamesPerRound,2),2,FALSE)</f>
        <v>J.09</v>
      </c>
      <c r="L201" s="31" t="e">
        <f ca="1">VLOOKUP(L187,OFFSET(Pairings!$D$2,($B201-1)*gamesPerRound,0,gamesPerRound,2),2,FALSE)</f>
        <v>#N/A</v>
      </c>
      <c r="M201" s="31" t="e">
        <f ca="1">VLOOKUP(M187,OFFSET(Pairings!$D$2,($B201-1)*gamesPerRound,0,gamesPerRound,2),2,FALSE)</f>
        <v>#N/A</v>
      </c>
      <c r="N201" s="31" t="str">
        <f ca="1">VLOOKUP(N187,OFFSET(Pairings!$D$2,($B201-1)*gamesPerRound,0,gamesPerRound,2),2,FALSE)</f>
        <v>C.12</v>
      </c>
    </row>
    <row r="202" spans="2:15" ht="18.75" hidden="1" customHeight="1" x14ac:dyDescent="0.2">
      <c r="B202" s="7">
        <v>2</v>
      </c>
      <c r="C202" s="31" t="str">
        <f ca="1">VLOOKUP(C187,OFFSET(Pairings!$E$2,($B202-1)*gamesPerRound,0,gamesPerRound,4),4,FALSE)</f>
        <v>G.01</v>
      </c>
      <c r="D202" s="31" t="str">
        <f ca="1">VLOOKUP(D187,OFFSET(Pairings!$E$2,($B202-1)*gamesPerRound,0,gamesPerRound,4),4,FALSE)</f>
        <v>G.02</v>
      </c>
      <c r="E202" s="31" t="str">
        <f ca="1">VLOOKUP(E187,OFFSET(Pairings!$E$2,($B202-1)*gamesPerRound,0,gamesPerRound,4),4,FALSE)</f>
        <v>H.03</v>
      </c>
      <c r="F202" s="31" t="e">
        <f ca="1">VLOOKUP(F187,OFFSET(Pairings!$E$2,($B202-1)*gamesPerRound,0,gamesPerRound,4),4,FALSE)</f>
        <v>#N/A</v>
      </c>
      <c r="G202" s="31" t="str">
        <f ca="1">VLOOKUP(G187,OFFSET(Pairings!$E$2,($B202-1)*gamesPerRound,0,gamesPerRound,4),4,FALSE)</f>
        <v>D.05</v>
      </c>
      <c r="H202" s="31" t="str">
        <f ca="1">VLOOKUP(H187,OFFSET(Pairings!$E$2,($B202-1)*gamesPerRound,0,gamesPerRound,4),4,FALSE)</f>
        <v>F.06</v>
      </c>
      <c r="I202" s="31" t="e">
        <f ca="1">VLOOKUP(I187,OFFSET(Pairings!$E$2,($B202-1)*gamesPerRound,0,gamesPerRound,4),4,FALSE)</f>
        <v>#N/A</v>
      </c>
      <c r="J202" s="31" t="str">
        <f ca="1">VLOOKUP(J187,OFFSET(Pairings!$E$2,($B202-1)*gamesPerRound,0,gamesPerRound,4),4,FALSE)</f>
        <v>B.08</v>
      </c>
      <c r="K202" s="31" t="e">
        <f ca="1">VLOOKUP(K187,OFFSET(Pairings!$E$2,($B202-1)*gamesPerRound,0,gamesPerRound,4),4,FALSE)</f>
        <v>#N/A</v>
      </c>
      <c r="L202" s="31" t="str">
        <f ca="1">VLOOKUP(L187,OFFSET(Pairings!$E$2,($B202-1)*gamesPerRound,0,gamesPerRound,4),4,FALSE)</f>
        <v>J.10</v>
      </c>
      <c r="M202" s="31" t="str">
        <f ca="1">VLOOKUP(M187,OFFSET(Pairings!$E$2,($B202-1)*gamesPerRound,0,gamesPerRound,4),4,FALSE)</f>
        <v>J.11</v>
      </c>
      <c r="N202" s="31" t="e">
        <f ca="1">VLOOKUP(N187,OFFSET(Pairings!$E$2,($B202-1)*gamesPerRound,0,gamesPerRound,4),4,FALSE)</f>
        <v>#N/A</v>
      </c>
    </row>
    <row r="203" spans="2:15" ht="18.75" hidden="1" customHeight="1" x14ac:dyDescent="0.2">
      <c r="B203" s="7">
        <v>3</v>
      </c>
      <c r="C203" s="31" t="e">
        <f ca="1">VLOOKUP(C187,OFFSET(Pairings!$D$2,($B203-1)*gamesPerRound,0,gamesPerRound,2),2,FALSE)</f>
        <v>#N/A</v>
      </c>
      <c r="D203" s="31" t="e">
        <f ca="1">VLOOKUP(D187,OFFSET(Pairings!$D$2,($B203-1)*gamesPerRound,0,gamesPerRound,2),2,FALSE)</f>
        <v>#N/A</v>
      </c>
      <c r="E203" s="31" t="str">
        <f ca="1">VLOOKUP(E187,OFFSET(Pairings!$D$2,($B203-1)*gamesPerRound,0,gamesPerRound,2),2,FALSE)</f>
        <v>A.03</v>
      </c>
      <c r="F203" s="31" t="e">
        <f ca="1">VLOOKUP(F187,OFFSET(Pairings!$D$2,($B203-1)*gamesPerRound,0,gamesPerRound,2),2,FALSE)</f>
        <v>#N/A</v>
      </c>
      <c r="G203" s="31" t="str">
        <f ca="1">VLOOKUP(G187,OFFSET(Pairings!$D$2,($B203-1)*gamesPerRound,0,gamesPerRound,2),2,FALSE)</f>
        <v>F.05</v>
      </c>
      <c r="H203" s="31" t="str">
        <f ca="1">VLOOKUP(H187,OFFSET(Pairings!$D$2,($B203-1)*gamesPerRound,0,gamesPerRound,2),2,FALSE)</f>
        <v>J.06</v>
      </c>
      <c r="I203" s="31" t="e">
        <f ca="1">VLOOKUP(I187,OFFSET(Pairings!$D$2,($B203-1)*gamesPerRound,0,gamesPerRound,2),2,FALSE)</f>
        <v>#N/A</v>
      </c>
      <c r="J203" s="31" t="str">
        <f ca="1">VLOOKUP(J187,OFFSET(Pairings!$D$2,($B203-1)*gamesPerRound,0,gamesPerRound,2),2,FALSE)</f>
        <v>C.08</v>
      </c>
      <c r="K203" s="31" t="str">
        <f ca="1">VLOOKUP(K187,OFFSET(Pairings!$D$2,($B203-1)*gamesPerRound,0,gamesPerRound,2),2,FALSE)</f>
        <v>G.09</v>
      </c>
      <c r="L203" s="31" t="e">
        <f ca="1">VLOOKUP(L187,OFFSET(Pairings!$D$2,($B203-1)*gamesPerRound,0,gamesPerRound,2),2,FALSE)</f>
        <v>#N/A</v>
      </c>
      <c r="M203" s="31" t="str">
        <f ca="1">VLOOKUP(M187,OFFSET(Pairings!$D$2,($B203-1)*gamesPerRound,0,gamesPerRound,2),2,FALSE)</f>
        <v>H.11</v>
      </c>
      <c r="N203" s="31" t="str">
        <f ca="1">VLOOKUP(N187,OFFSET(Pairings!$D$2,($B203-1)*gamesPerRound,0,gamesPerRound,2),2,FALSE)</f>
        <v>B.12</v>
      </c>
    </row>
    <row r="204" spans="2:15" ht="18.75" hidden="1" customHeight="1" x14ac:dyDescent="0.2">
      <c r="B204" s="7">
        <v>3</v>
      </c>
      <c r="C204" s="31" t="str">
        <f ca="1">VLOOKUP(C187,OFFSET(Pairings!$E$2,($B204-1)*gamesPerRound,0,gamesPerRound,4),4,FALSE)</f>
        <v>H.01</v>
      </c>
      <c r="D204" s="31" t="str">
        <f ca="1">VLOOKUP(D187,OFFSET(Pairings!$E$2,($B204-1)*gamesPerRound,0,gamesPerRound,4),4,FALSE)</f>
        <v>E.02</v>
      </c>
      <c r="E204" s="31" t="e">
        <f ca="1">VLOOKUP(E187,OFFSET(Pairings!$E$2,($B204-1)*gamesPerRound,0,gamesPerRound,4),4,FALSE)</f>
        <v>#N/A</v>
      </c>
      <c r="F204" s="31" t="str">
        <f ca="1">VLOOKUP(F187,OFFSET(Pairings!$E$2,($B204-1)*gamesPerRound,0,gamesPerRound,4),4,FALSE)</f>
        <v>J.04</v>
      </c>
      <c r="G204" s="31" t="e">
        <f ca="1">VLOOKUP(G187,OFFSET(Pairings!$E$2,($B204-1)*gamesPerRound,0,gamesPerRound,4),4,FALSE)</f>
        <v>#N/A</v>
      </c>
      <c r="H204" s="31" t="e">
        <f ca="1">VLOOKUP(H187,OFFSET(Pairings!$E$2,($B204-1)*gamesPerRound,0,gamesPerRound,4),4,FALSE)</f>
        <v>#N/A</v>
      </c>
      <c r="I204" s="31" t="str">
        <f ca="1">VLOOKUP(I187,OFFSET(Pairings!$E$2,($B204-1)*gamesPerRound,0,gamesPerRound,4),4,FALSE)</f>
        <v>C.07</v>
      </c>
      <c r="J204" s="31" t="e">
        <f ca="1">VLOOKUP(J187,OFFSET(Pairings!$E$2,($B204-1)*gamesPerRound,0,gamesPerRound,4),4,FALSE)</f>
        <v>#N/A</v>
      </c>
      <c r="K204" s="31" t="e">
        <f ca="1">VLOOKUP(K187,OFFSET(Pairings!$E$2,($B204-1)*gamesPerRound,0,gamesPerRound,4),4,FALSE)</f>
        <v>#N/A</v>
      </c>
      <c r="L204" s="31" t="str">
        <f ca="1">VLOOKUP(L187,OFFSET(Pairings!$E$2,($B204-1)*gamesPerRound,0,gamesPerRound,4),4,FALSE)</f>
        <v>B.10</v>
      </c>
      <c r="M204" s="31" t="e">
        <f ca="1">VLOOKUP(M187,OFFSET(Pairings!$E$2,($B204-1)*gamesPerRound,0,gamesPerRound,4),4,FALSE)</f>
        <v>#N/A</v>
      </c>
      <c r="N204" s="31" t="e">
        <f ca="1">VLOOKUP(N187,OFFSET(Pairings!$E$2,($B204-1)*gamesPerRound,0,gamesPerRound,4),4,FALSE)</f>
        <v>#N/A</v>
      </c>
    </row>
    <row r="205" spans="2:15" ht="18.75" hidden="1" customHeight="1" x14ac:dyDescent="0.2">
      <c r="B205" s="7">
        <v>4</v>
      </c>
      <c r="C205" s="31" t="str">
        <f ca="1">VLOOKUP(C187,OFFSET(Pairings!$D$2,($B205-1)*gamesPerRound,0,gamesPerRound,2),2,FALSE)</f>
        <v>E.01</v>
      </c>
      <c r="D205" s="31" t="str">
        <f ca="1">VLOOKUP(D187,OFFSET(Pairings!$D$2,($B205-1)*gamesPerRound,0,gamesPerRound,2),2,FALSE)</f>
        <v>C.02</v>
      </c>
      <c r="E205" s="31" t="str">
        <f ca="1">VLOOKUP(E187,OFFSET(Pairings!$D$2,($B205-1)*gamesPerRound,0,gamesPerRound,2),2,FALSE)</f>
        <v>G.03</v>
      </c>
      <c r="F205" s="31" t="e">
        <f ca="1">VLOOKUP(F187,OFFSET(Pairings!$D$2,($B205-1)*gamesPerRound,0,gamesPerRound,2),2,FALSE)</f>
        <v>#N/A</v>
      </c>
      <c r="G205" s="31" t="str">
        <f ca="1">VLOOKUP(G187,OFFSET(Pairings!$D$2,($B205-1)*gamesPerRound,0,gamesPerRound,2),2,FALSE)</f>
        <v>H.05</v>
      </c>
      <c r="H205" s="31" t="str">
        <f ca="1">VLOOKUP(H187,OFFSET(Pairings!$D$2,($B205-1)*gamesPerRound,0,gamesPerRound,2),2,FALSE)</f>
        <v>E.06</v>
      </c>
      <c r="I205" s="31" t="str">
        <f ca="1">VLOOKUP(I187,OFFSET(Pairings!$D$2,($B205-1)*gamesPerRound,0,gamesPerRound,2),2,FALSE)</f>
        <v>F.07</v>
      </c>
      <c r="J205" s="31" t="str">
        <f ca="1">VLOOKUP(J187,OFFSET(Pairings!$D$2,($B205-1)*gamesPerRound,0,gamesPerRound,2),2,FALSE)</f>
        <v>A.08</v>
      </c>
      <c r="K205" s="31" t="e">
        <f ca="1">VLOOKUP(K187,OFFSET(Pairings!$D$2,($B205-1)*gamesPerRound,0,gamesPerRound,2),2,FALSE)</f>
        <v>#N/A</v>
      </c>
      <c r="L205" s="31" t="str">
        <f ca="1">VLOOKUP(L187,OFFSET(Pairings!$D$2,($B205-1)*gamesPerRound,0,gamesPerRound,2),2,FALSE)</f>
        <v>A.10</v>
      </c>
      <c r="M205" s="31" t="e">
        <f ca="1">VLOOKUP(M187,OFFSET(Pairings!$D$2,($B205-1)*gamesPerRound,0,gamesPerRound,2),2,FALSE)</f>
        <v>#N/A</v>
      </c>
      <c r="N205" s="31" t="e">
        <f ca="1">VLOOKUP(N187,OFFSET(Pairings!$D$2,($B205-1)*gamesPerRound,0,gamesPerRound,2),2,FALSE)</f>
        <v>#N/A</v>
      </c>
    </row>
    <row r="206" spans="2:15" ht="18.75" hidden="1" customHeight="1" x14ac:dyDescent="0.2">
      <c r="B206" s="7">
        <v>4</v>
      </c>
      <c r="C206" s="31" t="e">
        <f ca="1">VLOOKUP(C187,OFFSET(Pairings!$E$2,($B206-1)*gamesPerRound,0,gamesPerRound,4),4,FALSE)</f>
        <v>#N/A</v>
      </c>
      <c r="D206" s="31" t="e">
        <f ca="1">VLOOKUP(D187,OFFSET(Pairings!$E$2,($B206-1)*gamesPerRound,0,gamesPerRound,4),4,FALSE)</f>
        <v>#N/A</v>
      </c>
      <c r="E206" s="31" t="e">
        <f ca="1">VLOOKUP(E187,OFFSET(Pairings!$E$2,($B206-1)*gamesPerRound,0,gamesPerRound,4),4,FALSE)</f>
        <v>#N/A</v>
      </c>
      <c r="F206" s="31" t="str">
        <f ca="1">VLOOKUP(F187,OFFSET(Pairings!$E$2,($B206-1)*gamesPerRound,0,gamesPerRound,4),4,FALSE)</f>
        <v>F.04</v>
      </c>
      <c r="G206" s="31" t="e">
        <f ca="1">VLOOKUP(G187,OFFSET(Pairings!$E$2,($B206-1)*gamesPerRound,0,gamesPerRound,4),4,FALSE)</f>
        <v>#N/A</v>
      </c>
      <c r="H206" s="31" t="e">
        <f ca="1">VLOOKUP(H187,OFFSET(Pairings!$E$2,($B206-1)*gamesPerRound,0,gamesPerRound,4),4,FALSE)</f>
        <v>#N/A</v>
      </c>
      <c r="I206" s="31" t="e">
        <f ca="1">VLOOKUP(I187,OFFSET(Pairings!$E$2,($B206-1)*gamesPerRound,0,gamesPerRound,4),4,FALSE)</f>
        <v>#N/A</v>
      </c>
      <c r="J206" s="31" t="e">
        <f ca="1">VLOOKUP(J187,OFFSET(Pairings!$E$2,($B206-1)*gamesPerRound,0,gamesPerRound,4),4,FALSE)</f>
        <v>#N/A</v>
      </c>
      <c r="K206" s="31" t="str">
        <f ca="1">VLOOKUP(K187,OFFSET(Pairings!$E$2,($B206-1)*gamesPerRound,0,gamesPerRound,4),4,FALSE)</f>
        <v>H.09</v>
      </c>
      <c r="L206" s="31" t="e">
        <f ca="1">VLOOKUP(L187,OFFSET(Pairings!$E$2,($B206-1)*gamesPerRound,0,gamesPerRound,4),4,FALSE)</f>
        <v>#N/A</v>
      </c>
      <c r="M206" s="31" t="str">
        <f ca="1">VLOOKUP(M187,OFFSET(Pairings!$E$2,($B206-1)*gamesPerRound,0,gamesPerRound,4),4,FALSE)</f>
        <v>D.11</v>
      </c>
      <c r="N206" s="31" t="str">
        <f ca="1">VLOOKUP(N187,OFFSET(Pairings!$E$2,($B206-1)*gamesPerRound,0,gamesPerRound,4),4,FALSE)</f>
        <v>J.12</v>
      </c>
    </row>
    <row r="207" spans="2:15" ht="18.75" hidden="1" customHeight="1" x14ac:dyDescent="0.2">
      <c r="B207" s="7">
        <v>5</v>
      </c>
      <c r="C207" s="31" t="e">
        <f ca="1">VLOOKUP(C187,OFFSET(Pairings!$D$2,($B207-1)*gamesPerRound,0,gamesPerRound,2),2,FALSE)</f>
        <v>#N/A</v>
      </c>
      <c r="D207" s="31" t="e">
        <f ca="1">VLOOKUP(D187,OFFSET(Pairings!$D$2,($B207-1)*gamesPerRound,0,gamesPerRound,2),2,FALSE)</f>
        <v>#N/A</v>
      </c>
      <c r="E207" s="31" t="e">
        <f ca="1">VLOOKUP(E187,OFFSET(Pairings!$D$2,($B207-1)*gamesPerRound,0,gamesPerRound,2),2,FALSE)</f>
        <v>#N/A</v>
      </c>
      <c r="F207" s="31" t="str">
        <f ca="1">VLOOKUP(F187,OFFSET(Pairings!$D$2,($B207-1)*gamesPerRound,0,gamesPerRound,2),2,FALSE)</f>
        <v>D.04</v>
      </c>
      <c r="G207" s="31" t="e">
        <f ca="1">VLOOKUP(G187,OFFSET(Pairings!$D$2,($B207-1)*gamesPerRound,0,gamesPerRound,2),2,FALSE)</f>
        <v>#N/A</v>
      </c>
      <c r="H207" s="31" t="e">
        <f ca="1">VLOOKUP(H187,OFFSET(Pairings!$D$2,($B207-1)*gamesPerRound,0,gamesPerRound,2),2,FALSE)</f>
        <v>#N/A</v>
      </c>
      <c r="I207" s="31" t="str">
        <f ca="1">VLOOKUP(I187,OFFSET(Pairings!$D$2,($B207-1)*gamesPerRound,0,gamesPerRound,2),2,FALSE)</f>
        <v>H.07</v>
      </c>
      <c r="J207" s="31" t="e">
        <f ca="1">VLOOKUP(J187,OFFSET(Pairings!$D$2,($B207-1)*gamesPerRound,0,gamesPerRound,2),2,FALSE)</f>
        <v>#N/A</v>
      </c>
      <c r="K207" s="31" t="str">
        <f ca="1">VLOOKUP(K187,OFFSET(Pairings!$D$2,($B207-1)*gamesPerRound,0,gamesPerRound,2),2,FALSE)</f>
        <v>C.09</v>
      </c>
      <c r="L207" s="31" t="str">
        <f ca="1">VLOOKUP(L187,OFFSET(Pairings!$D$2,($B207-1)*gamesPerRound,0,gamesPerRound,2),2,FALSE)</f>
        <v>F.10</v>
      </c>
      <c r="M207" s="31" t="str">
        <f ca="1">VLOOKUP(M187,OFFSET(Pairings!$D$2,($B207-1)*gamesPerRound,0,gamesPerRound,2),2,FALSE)</f>
        <v>A.11</v>
      </c>
      <c r="N207" s="31" t="str">
        <f ca="1">VLOOKUP(N187,OFFSET(Pairings!$D$2,($B207-1)*gamesPerRound,0,gamesPerRound,2),2,FALSE)</f>
        <v>A.12</v>
      </c>
    </row>
    <row r="208" spans="2:15" ht="18.75" hidden="1" customHeight="1" x14ac:dyDescent="0.2">
      <c r="B208" s="7">
        <v>5</v>
      </c>
      <c r="C208" s="31" t="str">
        <f ca="1">VLOOKUP(C187,OFFSET(Pairings!$E$2,($B208-1)*gamesPerRound,0,gamesPerRound,4),4,FALSE)</f>
        <v>B.01</v>
      </c>
      <c r="D208" s="31" t="str">
        <f ca="1">VLOOKUP(D187,OFFSET(Pairings!$E$2,($B208-1)*gamesPerRound,0,gamesPerRound,4),4,FALSE)</f>
        <v>D.02</v>
      </c>
      <c r="E208" s="31" t="str">
        <f ca="1">VLOOKUP(E187,OFFSET(Pairings!$E$2,($B208-1)*gamesPerRound,0,gamesPerRound,4),4,FALSE)</f>
        <v>C.03</v>
      </c>
      <c r="F208" s="31" t="e">
        <f ca="1">VLOOKUP(F187,OFFSET(Pairings!$E$2,($B208-1)*gamesPerRound,0,gamesPerRound,4),4,FALSE)</f>
        <v>#N/A</v>
      </c>
      <c r="G208" s="31" t="str">
        <f ca="1">VLOOKUP(G187,OFFSET(Pairings!$E$2,($B208-1)*gamesPerRound,0,gamesPerRound,4),4,FALSE)</f>
        <v>G.05</v>
      </c>
      <c r="H208" s="31" t="str">
        <f ca="1">VLOOKUP(H187,OFFSET(Pairings!$E$2,($B208-1)*gamesPerRound,0,gamesPerRound,4),4,FALSE)</f>
        <v>D.06</v>
      </c>
      <c r="I208" s="31" t="e">
        <f ca="1">VLOOKUP(I187,OFFSET(Pairings!$E$2,($B208-1)*gamesPerRound,0,gamesPerRound,4),4,FALSE)</f>
        <v>#N/A</v>
      </c>
      <c r="J208" s="31" t="str">
        <f ca="1">VLOOKUP(J187,OFFSET(Pairings!$E$2,($B208-1)*gamesPerRound,0,gamesPerRound,4),4,FALSE)</f>
        <v>E.08</v>
      </c>
      <c r="K208" s="31" t="e">
        <f ca="1">VLOOKUP(K187,OFFSET(Pairings!$E$2,($B208-1)*gamesPerRound,0,gamesPerRound,4),4,FALSE)</f>
        <v>#N/A</v>
      </c>
      <c r="L208" s="31" t="e">
        <f ca="1">VLOOKUP(L187,OFFSET(Pairings!$E$2,($B208-1)*gamesPerRound,0,gamesPerRound,4),4,FALSE)</f>
        <v>#N/A</v>
      </c>
      <c r="M208" s="31" t="e">
        <f ca="1">VLOOKUP(M187,OFFSET(Pairings!$E$2,($B208-1)*gamesPerRound,0,gamesPerRound,4),4,FALSE)</f>
        <v>#N/A</v>
      </c>
      <c r="N208" s="31" t="e">
        <f ca="1">VLOOKUP(N187,OFFSET(Pairings!$E$2,($B208-1)*gamesPerRound,0,gamesPerRound,4),4,FALSE)</f>
        <v>#N/A</v>
      </c>
    </row>
    <row r="209" spans="1:15" ht="18.75" customHeight="1" thickBot="1" x14ac:dyDescent="0.25"/>
    <row r="210" spans="1:15" s="9" customFormat="1" ht="15.75" thickBot="1" x14ac:dyDescent="0.25">
      <c r="A210" s="9" t="s">
        <v>17</v>
      </c>
      <c r="B210" s="10">
        <f>VLOOKUP(A210,TeamLookup,2,FALSE)</f>
        <v>0</v>
      </c>
      <c r="C210" s="11" t="str">
        <f t="shared" ref="C210:N210" si="99">$A210&amp;"."&amp;TEXT(C$1,"00")</f>
        <v>J.01</v>
      </c>
      <c r="D210" s="12" t="str">
        <f t="shared" si="99"/>
        <v>J.02</v>
      </c>
      <c r="E210" s="12" t="str">
        <f t="shared" si="99"/>
        <v>J.03</v>
      </c>
      <c r="F210" s="12" t="str">
        <f t="shared" si="99"/>
        <v>J.04</v>
      </c>
      <c r="G210" s="12" t="str">
        <f t="shared" si="99"/>
        <v>J.05</v>
      </c>
      <c r="H210" s="12" t="str">
        <f t="shared" si="99"/>
        <v>J.06</v>
      </c>
      <c r="I210" s="12" t="str">
        <f t="shared" si="99"/>
        <v>J.07</v>
      </c>
      <c r="J210" s="12" t="str">
        <f t="shared" si="99"/>
        <v>J.08</v>
      </c>
      <c r="K210" s="12" t="str">
        <f t="shared" si="99"/>
        <v>J.09</v>
      </c>
      <c r="L210" s="12" t="str">
        <f t="shared" si="99"/>
        <v>J.10</v>
      </c>
      <c r="M210" s="12" t="str">
        <f t="shared" si="99"/>
        <v>J.11</v>
      </c>
      <c r="N210" s="13" t="str">
        <f t="shared" si="99"/>
        <v>J.12</v>
      </c>
      <c r="O210" s="14" t="s">
        <v>22</v>
      </c>
    </row>
    <row r="211" spans="1:15" ht="9" customHeight="1" x14ac:dyDescent="0.2">
      <c r="C211" s="15" t="str">
        <f t="shared" ref="C211:N211" ca="1" si="100">IF(ISNA(C222),"B","W")</f>
        <v>W</v>
      </c>
      <c r="D211" s="16" t="str">
        <f t="shared" ca="1" si="100"/>
        <v>B</v>
      </c>
      <c r="E211" s="16" t="str">
        <f t="shared" ca="1" si="100"/>
        <v>B</v>
      </c>
      <c r="F211" s="16" t="str">
        <f t="shared" ca="1" si="100"/>
        <v>B</v>
      </c>
      <c r="G211" s="16" t="str">
        <f t="shared" ca="1" si="100"/>
        <v>W</v>
      </c>
      <c r="H211" s="16" t="str">
        <f t="shared" ca="1" si="100"/>
        <v>B</v>
      </c>
      <c r="I211" s="16" t="str">
        <f t="shared" ca="1" si="100"/>
        <v>B</v>
      </c>
      <c r="J211" s="16" t="str">
        <f t="shared" ca="1" si="100"/>
        <v>W</v>
      </c>
      <c r="K211" s="16" t="str">
        <f t="shared" ca="1" si="100"/>
        <v>W</v>
      </c>
      <c r="L211" s="16" t="str">
        <f t="shared" ca="1" si="100"/>
        <v>B</v>
      </c>
      <c r="M211" s="16" t="str">
        <f t="shared" ca="1" si="100"/>
        <v>B</v>
      </c>
      <c r="N211" s="17" t="str">
        <f t="shared" ca="1" si="100"/>
        <v>B</v>
      </c>
      <c r="O211" s="18"/>
    </row>
    <row r="212" spans="1:15" x14ac:dyDescent="0.2">
      <c r="B212" s="7" t="s">
        <v>23</v>
      </c>
      <c r="C212" s="19" t="str">
        <f t="shared" ref="C212:N212" ca="1" si="101">IF(ISNA(C222),C223,C222)</f>
        <v>G.01</v>
      </c>
      <c r="D212" s="20" t="str">
        <f t="shared" ca="1" si="101"/>
        <v>E.02</v>
      </c>
      <c r="E212" s="20" t="str">
        <f t="shared" ca="1" si="101"/>
        <v>D.03</v>
      </c>
      <c r="F212" s="20" t="str">
        <f t="shared" ca="1" si="101"/>
        <v>A.04</v>
      </c>
      <c r="G212" s="20" t="str">
        <f t="shared" ca="1" si="101"/>
        <v>D.05</v>
      </c>
      <c r="H212" s="20" t="str">
        <f t="shared" ca="1" si="101"/>
        <v>C.06</v>
      </c>
      <c r="I212" s="20" t="str">
        <f t="shared" ca="1" si="101"/>
        <v>E.07</v>
      </c>
      <c r="J212" s="20" t="str">
        <f t="shared" ca="1" si="101"/>
        <v>I.08</v>
      </c>
      <c r="K212" s="20" t="str">
        <f t="shared" ca="1" si="101"/>
        <v>G.09</v>
      </c>
      <c r="L212" s="20" t="str">
        <f t="shared" ca="1" si="101"/>
        <v>B.10</v>
      </c>
      <c r="M212" s="20" t="str">
        <f t="shared" ca="1" si="101"/>
        <v>A.11</v>
      </c>
      <c r="N212" s="21" t="str">
        <f t="shared" ca="1" si="101"/>
        <v>F.12</v>
      </c>
      <c r="O212" s="22"/>
    </row>
    <row r="213" spans="1:15" ht="9" customHeight="1" x14ac:dyDescent="0.2">
      <c r="C213" s="23" t="str">
        <f t="shared" ref="C213:N213" ca="1" si="102">IF(ISNA(C224),"B","W")</f>
        <v>B</v>
      </c>
      <c r="D213" s="24" t="str">
        <f t="shared" ca="1" si="102"/>
        <v>W</v>
      </c>
      <c r="E213" s="24" t="str">
        <f t="shared" ca="1" si="102"/>
        <v>W</v>
      </c>
      <c r="F213" s="24" t="str">
        <f t="shared" ca="1" si="102"/>
        <v>W</v>
      </c>
      <c r="G213" s="24" t="str">
        <f t="shared" ca="1" si="102"/>
        <v>B</v>
      </c>
      <c r="H213" s="24" t="str">
        <f t="shared" ca="1" si="102"/>
        <v>B</v>
      </c>
      <c r="I213" s="24" t="str">
        <f t="shared" ca="1" si="102"/>
        <v>W</v>
      </c>
      <c r="J213" s="24" t="str">
        <f t="shared" ca="1" si="102"/>
        <v>W</v>
      </c>
      <c r="K213" s="24" t="str">
        <f t="shared" ca="1" si="102"/>
        <v>B</v>
      </c>
      <c r="L213" s="24" t="str">
        <f t="shared" ca="1" si="102"/>
        <v>W</v>
      </c>
      <c r="M213" s="24" t="str">
        <f t="shared" ca="1" si="102"/>
        <v>W</v>
      </c>
      <c r="N213" s="25" t="str">
        <f t="shared" ca="1" si="102"/>
        <v>B</v>
      </c>
      <c r="O213" s="18"/>
    </row>
    <row r="214" spans="1:15" x14ac:dyDescent="0.2">
      <c r="B214" s="7" t="s">
        <v>24</v>
      </c>
      <c r="C214" s="19" t="str">
        <f t="shared" ref="C214:N214" ca="1" si="103">IF(ISNA(C224),C225,C224)</f>
        <v>B.01</v>
      </c>
      <c r="D214" s="20" t="str">
        <f t="shared" ca="1" si="103"/>
        <v>H.02</v>
      </c>
      <c r="E214" s="20" t="str">
        <f t="shared" ca="1" si="103"/>
        <v>C.03</v>
      </c>
      <c r="F214" s="20" t="str">
        <f t="shared" ca="1" si="103"/>
        <v>F.04</v>
      </c>
      <c r="G214" s="20" t="str">
        <f t="shared" ca="1" si="103"/>
        <v>B.05</v>
      </c>
      <c r="H214" s="20" t="str">
        <f t="shared" ca="1" si="103"/>
        <v>H.06</v>
      </c>
      <c r="I214" s="20" t="str">
        <f t="shared" ca="1" si="103"/>
        <v>A.07</v>
      </c>
      <c r="J214" s="20" t="str">
        <f t="shared" ca="1" si="103"/>
        <v>F.08</v>
      </c>
      <c r="K214" s="20" t="str">
        <f t="shared" ca="1" si="103"/>
        <v>I.09</v>
      </c>
      <c r="L214" s="20" t="str">
        <f t="shared" ca="1" si="103"/>
        <v>I.10</v>
      </c>
      <c r="M214" s="20" t="str">
        <f t="shared" ca="1" si="103"/>
        <v>I.11</v>
      </c>
      <c r="N214" s="21" t="str">
        <f t="shared" ca="1" si="103"/>
        <v>E.12</v>
      </c>
      <c r="O214" s="22"/>
    </row>
    <row r="215" spans="1:15" ht="9" customHeight="1" x14ac:dyDescent="0.2">
      <c r="C215" s="23" t="str">
        <f t="shared" ref="C215:N215" ca="1" si="104">IF(ISNA(C226),"B","W")</f>
        <v>B</v>
      </c>
      <c r="D215" s="24" t="str">
        <f t="shared" ca="1" si="104"/>
        <v>W</v>
      </c>
      <c r="E215" s="24" t="str">
        <f t="shared" ca="1" si="104"/>
        <v>W</v>
      </c>
      <c r="F215" s="24" t="str">
        <f t="shared" ca="1" si="104"/>
        <v>W</v>
      </c>
      <c r="G215" s="24" t="str">
        <f t="shared" ca="1" si="104"/>
        <v>B</v>
      </c>
      <c r="H215" s="24" t="str">
        <f t="shared" ca="1" si="104"/>
        <v>B</v>
      </c>
      <c r="I215" s="24" t="str">
        <f t="shared" ca="1" si="104"/>
        <v>B</v>
      </c>
      <c r="J215" s="24" t="str">
        <f t="shared" ca="1" si="104"/>
        <v>B</v>
      </c>
      <c r="K215" s="24" t="str">
        <f t="shared" ca="1" si="104"/>
        <v>B</v>
      </c>
      <c r="L215" s="24" t="str">
        <f t="shared" ca="1" si="104"/>
        <v>B</v>
      </c>
      <c r="M215" s="24" t="str">
        <f t="shared" ca="1" si="104"/>
        <v>B</v>
      </c>
      <c r="N215" s="25" t="str">
        <f t="shared" ca="1" si="104"/>
        <v>B</v>
      </c>
      <c r="O215" s="18"/>
    </row>
    <row r="216" spans="1:15" x14ac:dyDescent="0.2">
      <c r="B216" s="7" t="s">
        <v>25</v>
      </c>
      <c r="C216" s="19" t="str">
        <f t="shared" ref="C216:N216" ca="1" si="105">IF(ISNA(C226),C227,C226)</f>
        <v>D.01</v>
      </c>
      <c r="D216" s="20" t="str">
        <f t="shared" ca="1" si="105"/>
        <v>D.02</v>
      </c>
      <c r="E216" s="20" t="str">
        <f t="shared" ca="1" si="105"/>
        <v>B.03</v>
      </c>
      <c r="F216" s="20" t="str">
        <f t="shared" ca="1" si="105"/>
        <v>I.04</v>
      </c>
      <c r="G216" s="20" t="str">
        <f t="shared" ca="1" si="105"/>
        <v>E.05</v>
      </c>
      <c r="H216" s="20" t="str">
        <f t="shared" ca="1" si="105"/>
        <v>I.06</v>
      </c>
      <c r="I216" s="20" t="str">
        <f t="shared" ca="1" si="105"/>
        <v>H.07</v>
      </c>
      <c r="J216" s="20" t="str">
        <f t="shared" ca="1" si="105"/>
        <v>A.08</v>
      </c>
      <c r="K216" s="20" t="str">
        <f t="shared" ca="1" si="105"/>
        <v>C.09</v>
      </c>
      <c r="L216" s="20" t="str">
        <f t="shared" ca="1" si="105"/>
        <v>G.10</v>
      </c>
      <c r="M216" s="20" t="str">
        <f t="shared" ca="1" si="105"/>
        <v>B.11</v>
      </c>
      <c r="N216" s="21" t="str">
        <f t="shared" ca="1" si="105"/>
        <v>G.12</v>
      </c>
      <c r="O216" s="22"/>
    </row>
    <row r="217" spans="1:15" ht="9" customHeight="1" x14ac:dyDescent="0.2">
      <c r="C217" s="23" t="str">
        <f t="shared" ref="C217:N217" ca="1" si="106">IF(ISNA(C228),"B","W")</f>
        <v>W</v>
      </c>
      <c r="D217" s="24" t="str">
        <f t="shared" ca="1" si="106"/>
        <v>W</v>
      </c>
      <c r="E217" s="24" t="str">
        <f t="shared" ca="1" si="106"/>
        <v>B</v>
      </c>
      <c r="F217" s="24" t="str">
        <f t="shared" ca="1" si="106"/>
        <v>B</v>
      </c>
      <c r="G217" s="24" t="str">
        <f t="shared" ca="1" si="106"/>
        <v>W</v>
      </c>
      <c r="H217" s="24" t="str">
        <f t="shared" ca="1" si="106"/>
        <v>W</v>
      </c>
      <c r="I217" s="24" t="str">
        <f t="shared" ca="1" si="106"/>
        <v>W</v>
      </c>
      <c r="J217" s="24" t="str">
        <f t="shared" ca="1" si="106"/>
        <v>B</v>
      </c>
      <c r="K217" s="24" t="str">
        <f t="shared" ca="1" si="106"/>
        <v>W</v>
      </c>
      <c r="L217" s="24" t="str">
        <f t="shared" ca="1" si="106"/>
        <v>W</v>
      </c>
      <c r="M217" s="24" t="str">
        <f t="shared" ca="1" si="106"/>
        <v>W</v>
      </c>
      <c r="N217" s="25" t="str">
        <f t="shared" ca="1" si="106"/>
        <v>W</v>
      </c>
      <c r="O217" s="18"/>
    </row>
    <row r="218" spans="1:15" x14ac:dyDescent="0.2">
      <c r="B218" s="7" t="s">
        <v>246</v>
      </c>
      <c r="C218" s="19" t="str">
        <f t="shared" ref="C218:N218" ca="1" si="107">IF(ISNA(C228),C229,C228)</f>
        <v>C.01</v>
      </c>
      <c r="D218" s="20" t="str">
        <f t="shared" ca="1" si="107"/>
        <v>F.02</v>
      </c>
      <c r="E218" s="20" t="str">
        <f t="shared" ca="1" si="107"/>
        <v>A.03</v>
      </c>
      <c r="F218" s="20" t="str">
        <f t="shared" ca="1" si="107"/>
        <v>H.04</v>
      </c>
      <c r="G218" s="20" t="str">
        <f t="shared" ca="1" si="107"/>
        <v>C.05</v>
      </c>
      <c r="H218" s="20" t="str">
        <f t="shared" ca="1" si="107"/>
        <v>G.06</v>
      </c>
      <c r="I218" s="20" t="str">
        <f t="shared" ca="1" si="107"/>
        <v>D.07</v>
      </c>
      <c r="J218" s="20" t="str">
        <f t="shared" ca="1" si="107"/>
        <v>H.08</v>
      </c>
      <c r="K218" s="20" t="str">
        <f t="shared" ca="1" si="107"/>
        <v>D.09</v>
      </c>
      <c r="L218" s="20" t="str">
        <f t="shared" ca="1" si="107"/>
        <v>D.10</v>
      </c>
      <c r="M218" s="20" t="str">
        <f t="shared" ca="1" si="107"/>
        <v>E.11</v>
      </c>
      <c r="N218" s="21" t="str">
        <f t="shared" ca="1" si="107"/>
        <v>I.12</v>
      </c>
      <c r="O218" s="22"/>
    </row>
    <row r="219" spans="1:15" ht="9" customHeight="1" x14ac:dyDescent="0.2">
      <c r="C219" s="23" t="str">
        <f t="shared" ref="C219:N219" ca="1" si="108">IF(ISNA(C230),"B","W")</f>
        <v>B</v>
      </c>
      <c r="D219" s="24" t="str">
        <f t="shared" ca="1" si="108"/>
        <v>B</v>
      </c>
      <c r="E219" s="24" t="str">
        <f t="shared" ca="1" si="108"/>
        <v>W</v>
      </c>
      <c r="F219" s="24" t="str">
        <f t="shared" ca="1" si="108"/>
        <v>W</v>
      </c>
      <c r="G219" s="24" t="str">
        <f t="shared" ca="1" si="108"/>
        <v>W</v>
      </c>
      <c r="H219" s="24" t="str">
        <f t="shared" ca="1" si="108"/>
        <v>W</v>
      </c>
      <c r="I219" s="24" t="str">
        <f t="shared" ca="1" si="108"/>
        <v>W</v>
      </c>
      <c r="J219" s="24" t="str">
        <f t="shared" ca="1" si="108"/>
        <v>W</v>
      </c>
      <c r="K219" s="24" t="str">
        <f t="shared" ca="1" si="108"/>
        <v>B</v>
      </c>
      <c r="L219" s="24" t="str">
        <f t="shared" ca="1" si="108"/>
        <v>B</v>
      </c>
      <c r="M219" s="24" t="str">
        <f t="shared" ca="1" si="108"/>
        <v>B</v>
      </c>
      <c r="N219" s="25" t="str">
        <f t="shared" ca="1" si="108"/>
        <v>W</v>
      </c>
      <c r="O219" s="18"/>
    </row>
    <row r="220" spans="1:15" ht="15.75" thickBot="1" x14ac:dyDescent="0.25">
      <c r="B220" s="7" t="s">
        <v>247</v>
      </c>
      <c r="C220" s="19" t="str">
        <f t="shared" ref="C220:N220" ca="1" si="109">IF(ISNA(C230),C231,C230)</f>
        <v>F.01</v>
      </c>
      <c r="D220" s="20" t="str">
        <f t="shared" ca="1" si="109"/>
        <v>B.02</v>
      </c>
      <c r="E220" s="20" t="str">
        <f t="shared" ca="1" si="109"/>
        <v>F.03</v>
      </c>
      <c r="F220" s="20" t="str">
        <f t="shared" ca="1" si="109"/>
        <v>E.04</v>
      </c>
      <c r="G220" s="20" t="str">
        <f t="shared" ca="1" si="109"/>
        <v>A.05</v>
      </c>
      <c r="H220" s="20" t="str">
        <f t="shared" ca="1" si="109"/>
        <v>A.06</v>
      </c>
      <c r="I220" s="20" t="str">
        <f t="shared" ca="1" si="109"/>
        <v>G.07</v>
      </c>
      <c r="J220" s="20" t="str">
        <f t="shared" ca="1" si="109"/>
        <v>G.08</v>
      </c>
      <c r="K220" s="20" t="str">
        <f t="shared" ca="1" si="109"/>
        <v>F.09</v>
      </c>
      <c r="L220" s="20" t="str">
        <f t="shared" ca="1" si="109"/>
        <v>C.10</v>
      </c>
      <c r="M220" s="20" t="str">
        <f t="shared" ca="1" si="109"/>
        <v>H.11</v>
      </c>
      <c r="N220" s="21" t="str">
        <f t="shared" ca="1" si="109"/>
        <v>B.12</v>
      </c>
      <c r="O220" s="26"/>
    </row>
    <row r="221" spans="1:15" ht="18.75" customHeight="1" thickBot="1" x14ac:dyDescent="0.25">
      <c r="B221" s="7" t="s">
        <v>22</v>
      </c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9"/>
      <c r="O221" s="30"/>
    </row>
    <row r="222" spans="1:15" ht="18.75" hidden="1" customHeight="1" x14ac:dyDescent="0.2">
      <c r="B222" s="7">
        <v>1</v>
      </c>
      <c r="C222" s="31" t="str">
        <f ca="1">VLOOKUP(C210,OFFSET(Pairings!$D$2,($B222-1)*gamesPerRound,0,gamesPerRound,2),2,FALSE)</f>
        <v>G.01</v>
      </c>
      <c r="D222" s="31" t="e">
        <f ca="1">VLOOKUP(D210,OFFSET(Pairings!$D$2,($B222-1)*gamesPerRound,0,gamesPerRound,2),2,FALSE)</f>
        <v>#N/A</v>
      </c>
      <c r="E222" s="31" t="e">
        <f ca="1">VLOOKUP(E210,OFFSET(Pairings!$D$2,($B222-1)*gamesPerRound,0,gamesPerRound,2),2,FALSE)</f>
        <v>#N/A</v>
      </c>
      <c r="F222" s="31" t="e">
        <f ca="1">VLOOKUP(F210,OFFSET(Pairings!$D$2,($B222-1)*gamesPerRound,0,gamesPerRound,2),2,FALSE)</f>
        <v>#N/A</v>
      </c>
      <c r="G222" s="31" t="str">
        <f ca="1">VLOOKUP(G210,OFFSET(Pairings!$D$2,($B222-1)*gamesPerRound,0,gamesPerRound,2),2,FALSE)</f>
        <v>D.05</v>
      </c>
      <c r="H222" s="31" t="e">
        <f ca="1">VLOOKUP(H210,OFFSET(Pairings!$D$2,($B222-1)*gamesPerRound,0,gamesPerRound,2),2,FALSE)</f>
        <v>#N/A</v>
      </c>
      <c r="I222" s="31" t="e">
        <f ca="1">VLOOKUP(I210,OFFSET(Pairings!$D$2,($B222-1)*gamesPerRound,0,gamesPerRound,2),2,FALSE)</f>
        <v>#N/A</v>
      </c>
      <c r="J222" s="31" t="str">
        <f ca="1">VLOOKUP(J210,OFFSET(Pairings!$D$2,($B222-1)*gamesPerRound,0,gamesPerRound,2),2,FALSE)</f>
        <v>I.08</v>
      </c>
      <c r="K222" s="31" t="str">
        <f ca="1">VLOOKUP(K210,OFFSET(Pairings!$D$2,($B222-1)*gamesPerRound,0,gamesPerRound,2),2,FALSE)</f>
        <v>G.09</v>
      </c>
      <c r="L222" s="31" t="e">
        <f ca="1">VLOOKUP(L210,OFFSET(Pairings!$D$2,($B222-1)*gamesPerRound,0,gamesPerRound,2),2,FALSE)</f>
        <v>#N/A</v>
      </c>
      <c r="M222" s="31" t="e">
        <f ca="1">VLOOKUP(M210,OFFSET(Pairings!$D$2,($B222-1)*gamesPerRound,0,gamesPerRound,2),2,FALSE)</f>
        <v>#N/A</v>
      </c>
      <c r="N222" s="31" t="e">
        <f ca="1">VLOOKUP(N210,OFFSET(Pairings!$D$2,($B222-1)*gamesPerRound,0,gamesPerRound,2),2,FALSE)</f>
        <v>#N/A</v>
      </c>
    </row>
    <row r="223" spans="1:15" ht="18.75" hidden="1" customHeight="1" x14ac:dyDescent="0.2">
      <c r="B223" s="7">
        <v>1</v>
      </c>
      <c r="C223" s="31" t="e">
        <f ca="1">VLOOKUP(C210,OFFSET(Pairings!$E$2,($B223-1)*gamesPerRound,0,gamesPerRound,4),4,FALSE)</f>
        <v>#N/A</v>
      </c>
      <c r="D223" s="31" t="str">
        <f ca="1">VLOOKUP(D210,OFFSET(Pairings!$E$2,($B223-1)*gamesPerRound,0,gamesPerRound,4),4,FALSE)</f>
        <v>E.02</v>
      </c>
      <c r="E223" s="31" t="str">
        <f ca="1">VLOOKUP(E210,OFFSET(Pairings!$E$2,($B223-1)*gamesPerRound,0,gamesPerRound,4),4,FALSE)</f>
        <v>D.03</v>
      </c>
      <c r="F223" s="31" t="str">
        <f ca="1">VLOOKUP(F210,OFFSET(Pairings!$E$2,($B223-1)*gamesPerRound,0,gamesPerRound,4),4,FALSE)</f>
        <v>A.04</v>
      </c>
      <c r="G223" s="31" t="e">
        <f ca="1">VLOOKUP(G210,OFFSET(Pairings!$E$2,($B223-1)*gamesPerRound,0,gamesPerRound,4),4,FALSE)</f>
        <v>#N/A</v>
      </c>
      <c r="H223" s="31" t="str">
        <f ca="1">VLOOKUP(H210,OFFSET(Pairings!$E$2,($B223-1)*gamesPerRound,0,gamesPerRound,4),4,FALSE)</f>
        <v>C.06</v>
      </c>
      <c r="I223" s="31" t="str">
        <f ca="1">VLOOKUP(I210,OFFSET(Pairings!$E$2,($B223-1)*gamesPerRound,0,gamesPerRound,4),4,FALSE)</f>
        <v>E.07</v>
      </c>
      <c r="J223" s="31" t="e">
        <f ca="1">VLOOKUP(J210,OFFSET(Pairings!$E$2,($B223-1)*gamesPerRound,0,gamesPerRound,4),4,FALSE)</f>
        <v>#N/A</v>
      </c>
      <c r="K223" s="31" t="e">
        <f ca="1">VLOOKUP(K210,OFFSET(Pairings!$E$2,($B223-1)*gamesPerRound,0,gamesPerRound,4),4,FALSE)</f>
        <v>#N/A</v>
      </c>
      <c r="L223" s="31" t="str">
        <f ca="1">VLOOKUP(L210,OFFSET(Pairings!$E$2,($B223-1)*gamesPerRound,0,gamesPerRound,4),4,FALSE)</f>
        <v>B.10</v>
      </c>
      <c r="M223" s="31" t="str">
        <f ca="1">VLOOKUP(M210,OFFSET(Pairings!$E$2,($B223-1)*gamesPerRound,0,gamesPerRound,4),4,FALSE)</f>
        <v>A.11</v>
      </c>
      <c r="N223" s="31" t="str">
        <f ca="1">VLOOKUP(N210,OFFSET(Pairings!$E$2,($B223-1)*gamesPerRound,0,gamesPerRound,4),4,FALSE)</f>
        <v>F.12</v>
      </c>
    </row>
    <row r="224" spans="1:15" ht="18.75" hidden="1" customHeight="1" x14ac:dyDescent="0.2">
      <c r="B224" s="7">
        <v>2</v>
      </c>
      <c r="C224" s="31" t="e">
        <f ca="1">VLOOKUP(C210,OFFSET(Pairings!$D$2,($B224-1)*gamesPerRound,0,gamesPerRound,2),2,FALSE)</f>
        <v>#N/A</v>
      </c>
      <c r="D224" s="31" t="str">
        <f ca="1">VLOOKUP(D210,OFFSET(Pairings!$D$2,($B224-1)*gamesPerRound,0,gamesPerRound,2),2,FALSE)</f>
        <v>H.02</v>
      </c>
      <c r="E224" s="31" t="str">
        <f ca="1">VLOOKUP(E210,OFFSET(Pairings!$D$2,($B224-1)*gamesPerRound,0,gamesPerRound,2),2,FALSE)</f>
        <v>C.03</v>
      </c>
      <c r="F224" s="31" t="str">
        <f ca="1">VLOOKUP(F210,OFFSET(Pairings!$D$2,($B224-1)*gamesPerRound,0,gamesPerRound,2),2,FALSE)</f>
        <v>F.04</v>
      </c>
      <c r="G224" s="31" t="e">
        <f ca="1">VLOOKUP(G210,OFFSET(Pairings!$D$2,($B224-1)*gamesPerRound,0,gamesPerRound,2),2,FALSE)</f>
        <v>#N/A</v>
      </c>
      <c r="H224" s="31" t="e">
        <f ca="1">VLOOKUP(H210,OFFSET(Pairings!$D$2,($B224-1)*gamesPerRound,0,gamesPerRound,2),2,FALSE)</f>
        <v>#N/A</v>
      </c>
      <c r="I224" s="31" t="str">
        <f ca="1">VLOOKUP(I210,OFFSET(Pairings!$D$2,($B224-1)*gamesPerRound,0,gamesPerRound,2),2,FALSE)</f>
        <v>A.07</v>
      </c>
      <c r="J224" s="31" t="str">
        <f ca="1">VLOOKUP(J210,OFFSET(Pairings!$D$2,($B224-1)*gamesPerRound,0,gamesPerRound,2),2,FALSE)</f>
        <v>F.08</v>
      </c>
      <c r="K224" s="31" t="e">
        <f ca="1">VLOOKUP(K210,OFFSET(Pairings!$D$2,($B224-1)*gamesPerRound,0,gamesPerRound,2),2,FALSE)</f>
        <v>#N/A</v>
      </c>
      <c r="L224" s="31" t="str">
        <f ca="1">VLOOKUP(L210,OFFSET(Pairings!$D$2,($B224-1)*gamesPerRound,0,gamesPerRound,2),2,FALSE)</f>
        <v>I.10</v>
      </c>
      <c r="M224" s="31" t="str">
        <f ca="1">VLOOKUP(M210,OFFSET(Pairings!$D$2,($B224-1)*gamesPerRound,0,gamesPerRound,2),2,FALSE)</f>
        <v>I.11</v>
      </c>
      <c r="N224" s="31" t="e">
        <f ca="1">VLOOKUP(N210,OFFSET(Pairings!$D$2,($B224-1)*gamesPerRound,0,gamesPerRound,2),2,FALSE)</f>
        <v>#N/A</v>
      </c>
    </row>
    <row r="225" spans="1:15" ht="18.75" hidden="1" customHeight="1" x14ac:dyDescent="0.2">
      <c r="B225" s="7">
        <v>2</v>
      </c>
      <c r="C225" s="31" t="str">
        <f ca="1">VLOOKUP(C210,OFFSET(Pairings!$E$2,($B225-1)*gamesPerRound,0,gamesPerRound,4),4,FALSE)</f>
        <v>B.01</v>
      </c>
      <c r="D225" s="31" t="e">
        <f ca="1">VLOOKUP(D210,OFFSET(Pairings!$E$2,($B225-1)*gamesPerRound,0,gamesPerRound,4),4,FALSE)</f>
        <v>#N/A</v>
      </c>
      <c r="E225" s="31" t="e">
        <f ca="1">VLOOKUP(E210,OFFSET(Pairings!$E$2,($B225-1)*gamesPerRound,0,gamesPerRound,4),4,FALSE)</f>
        <v>#N/A</v>
      </c>
      <c r="F225" s="31" t="e">
        <f ca="1">VLOOKUP(F210,OFFSET(Pairings!$E$2,($B225-1)*gamesPerRound,0,gamesPerRound,4),4,FALSE)</f>
        <v>#N/A</v>
      </c>
      <c r="G225" s="31" t="str">
        <f ca="1">VLOOKUP(G210,OFFSET(Pairings!$E$2,($B225-1)*gamesPerRound,0,gamesPerRound,4),4,FALSE)</f>
        <v>B.05</v>
      </c>
      <c r="H225" s="31" t="str">
        <f ca="1">VLOOKUP(H210,OFFSET(Pairings!$E$2,($B225-1)*gamesPerRound,0,gamesPerRound,4),4,FALSE)</f>
        <v>H.06</v>
      </c>
      <c r="I225" s="31" t="e">
        <f ca="1">VLOOKUP(I210,OFFSET(Pairings!$E$2,($B225-1)*gamesPerRound,0,gamesPerRound,4),4,FALSE)</f>
        <v>#N/A</v>
      </c>
      <c r="J225" s="31" t="e">
        <f ca="1">VLOOKUP(J210,OFFSET(Pairings!$E$2,($B225-1)*gamesPerRound,0,gamesPerRound,4),4,FALSE)</f>
        <v>#N/A</v>
      </c>
      <c r="K225" s="31" t="str">
        <f ca="1">VLOOKUP(K210,OFFSET(Pairings!$E$2,($B225-1)*gamesPerRound,0,gamesPerRound,4),4,FALSE)</f>
        <v>I.09</v>
      </c>
      <c r="L225" s="31" t="e">
        <f ca="1">VLOOKUP(L210,OFFSET(Pairings!$E$2,($B225-1)*gamesPerRound,0,gamesPerRound,4),4,FALSE)</f>
        <v>#N/A</v>
      </c>
      <c r="M225" s="31" t="e">
        <f ca="1">VLOOKUP(M210,OFFSET(Pairings!$E$2,($B225-1)*gamesPerRound,0,gamesPerRound,4),4,FALSE)</f>
        <v>#N/A</v>
      </c>
      <c r="N225" s="31" t="str">
        <f ca="1">VLOOKUP(N210,OFFSET(Pairings!$E$2,($B225-1)*gamesPerRound,0,gamesPerRound,4),4,FALSE)</f>
        <v>E.12</v>
      </c>
    </row>
    <row r="226" spans="1:15" ht="18.75" hidden="1" customHeight="1" x14ac:dyDescent="0.2">
      <c r="B226" s="7">
        <v>3</v>
      </c>
      <c r="C226" s="31" t="e">
        <f ca="1">VLOOKUP(C210,OFFSET(Pairings!$D$2,($B226-1)*gamesPerRound,0,gamesPerRound,2),2,FALSE)</f>
        <v>#N/A</v>
      </c>
      <c r="D226" s="31" t="str">
        <f ca="1">VLOOKUP(D210,OFFSET(Pairings!$D$2,($B226-1)*gamesPerRound,0,gamesPerRound,2),2,FALSE)</f>
        <v>D.02</v>
      </c>
      <c r="E226" s="31" t="str">
        <f ca="1">VLOOKUP(E210,OFFSET(Pairings!$D$2,($B226-1)*gamesPerRound,0,gamesPerRound,2),2,FALSE)</f>
        <v>B.03</v>
      </c>
      <c r="F226" s="31" t="str">
        <f ca="1">VLOOKUP(F210,OFFSET(Pairings!$D$2,($B226-1)*gamesPerRound,0,gamesPerRound,2),2,FALSE)</f>
        <v>I.04</v>
      </c>
      <c r="G226" s="31" t="e">
        <f ca="1">VLOOKUP(G210,OFFSET(Pairings!$D$2,($B226-1)*gamesPerRound,0,gamesPerRound,2),2,FALSE)</f>
        <v>#N/A</v>
      </c>
      <c r="H226" s="31" t="e">
        <f ca="1">VLOOKUP(H210,OFFSET(Pairings!$D$2,($B226-1)*gamesPerRound,0,gamesPerRound,2),2,FALSE)</f>
        <v>#N/A</v>
      </c>
      <c r="I226" s="31" t="e">
        <f ca="1">VLOOKUP(I210,OFFSET(Pairings!$D$2,($B226-1)*gamesPerRound,0,gamesPerRound,2),2,FALSE)</f>
        <v>#N/A</v>
      </c>
      <c r="J226" s="31" t="e">
        <f ca="1">VLOOKUP(J210,OFFSET(Pairings!$D$2,($B226-1)*gamesPerRound,0,gamesPerRound,2),2,FALSE)</f>
        <v>#N/A</v>
      </c>
      <c r="K226" s="31" t="e">
        <f ca="1">VLOOKUP(K210,OFFSET(Pairings!$D$2,($B226-1)*gamesPerRound,0,gamesPerRound,2),2,FALSE)</f>
        <v>#N/A</v>
      </c>
      <c r="L226" s="31" t="e">
        <f ca="1">VLOOKUP(L210,OFFSET(Pairings!$D$2,($B226-1)*gamesPerRound,0,gamesPerRound,2),2,FALSE)</f>
        <v>#N/A</v>
      </c>
      <c r="M226" s="31" t="e">
        <f ca="1">VLOOKUP(M210,OFFSET(Pairings!$D$2,($B226-1)*gamesPerRound,0,gamesPerRound,2),2,FALSE)</f>
        <v>#N/A</v>
      </c>
      <c r="N226" s="31" t="e">
        <f ca="1">VLOOKUP(N210,OFFSET(Pairings!$D$2,($B226-1)*gamesPerRound,0,gamesPerRound,2),2,FALSE)</f>
        <v>#N/A</v>
      </c>
    </row>
    <row r="227" spans="1:15" ht="18.75" hidden="1" customHeight="1" x14ac:dyDescent="0.2">
      <c r="B227" s="7">
        <v>3</v>
      </c>
      <c r="C227" s="31" t="str">
        <f ca="1">VLOOKUP(C210,OFFSET(Pairings!$E$2,($B227-1)*gamesPerRound,0,gamesPerRound,4),4,FALSE)</f>
        <v>D.01</v>
      </c>
      <c r="D227" s="31" t="e">
        <f ca="1">VLOOKUP(D210,OFFSET(Pairings!$E$2,($B227-1)*gamesPerRound,0,gamesPerRound,4),4,FALSE)</f>
        <v>#N/A</v>
      </c>
      <c r="E227" s="31" t="e">
        <f ca="1">VLOOKUP(E210,OFFSET(Pairings!$E$2,($B227-1)*gamesPerRound,0,gamesPerRound,4),4,FALSE)</f>
        <v>#N/A</v>
      </c>
      <c r="F227" s="31" t="e">
        <f ca="1">VLOOKUP(F210,OFFSET(Pairings!$E$2,($B227-1)*gamesPerRound,0,gamesPerRound,4),4,FALSE)</f>
        <v>#N/A</v>
      </c>
      <c r="G227" s="31" t="str">
        <f ca="1">VLOOKUP(G210,OFFSET(Pairings!$E$2,($B227-1)*gamesPerRound,0,gamesPerRound,4),4,FALSE)</f>
        <v>E.05</v>
      </c>
      <c r="H227" s="31" t="str">
        <f ca="1">VLOOKUP(H210,OFFSET(Pairings!$E$2,($B227-1)*gamesPerRound,0,gamesPerRound,4),4,FALSE)</f>
        <v>I.06</v>
      </c>
      <c r="I227" s="31" t="str">
        <f ca="1">VLOOKUP(I210,OFFSET(Pairings!$E$2,($B227-1)*gamesPerRound,0,gamesPerRound,4),4,FALSE)</f>
        <v>H.07</v>
      </c>
      <c r="J227" s="31" t="str">
        <f ca="1">VLOOKUP(J210,OFFSET(Pairings!$E$2,($B227-1)*gamesPerRound,0,gamesPerRound,4),4,FALSE)</f>
        <v>A.08</v>
      </c>
      <c r="K227" s="31" t="str">
        <f ca="1">VLOOKUP(K210,OFFSET(Pairings!$E$2,($B227-1)*gamesPerRound,0,gamesPerRound,4),4,FALSE)</f>
        <v>C.09</v>
      </c>
      <c r="L227" s="31" t="str">
        <f ca="1">VLOOKUP(L210,OFFSET(Pairings!$E$2,($B227-1)*gamesPerRound,0,gamesPerRound,4),4,FALSE)</f>
        <v>G.10</v>
      </c>
      <c r="M227" s="31" t="str">
        <f ca="1">VLOOKUP(M210,OFFSET(Pairings!$E$2,($B227-1)*gamesPerRound,0,gamesPerRound,4),4,FALSE)</f>
        <v>B.11</v>
      </c>
      <c r="N227" s="31" t="str">
        <f ca="1">VLOOKUP(N210,OFFSET(Pairings!$E$2,($B227-1)*gamesPerRound,0,gamesPerRound,4),4,FALSE)</f>
        <v>G.12</v>
      </c>
    </row>
    <row r="228" spans="1:15" ht="18.75" hidden="1" customHeight="1" x14ac:dyDescent="0.2">
      <c r="B228" s="7">
        <v>4</v>
      </c>
      <c r="C228" s="31" t="str">
        <f ca="1">VLOOKUP(C210,OFFSET(Pairings!$D$2,($B228-1)*gamesPerRound,0,gamesPerRound,2),2,FALSE)</f>
        <v>C.01</v>
      </c>
      <c r="D228" s="31" t="str">
        <f ca="1">VLOOKUP(D210,OFFSET(Pairings!$D$2,($B228-1)*gamesPerRound,0,gamesPerRound,2),2,FALSE)</f>
        <v>F.02</v>
      </c>
      <c r="E228" s="31" t="e">
        <f ca="1">VLOOKUP(E210,OFFSET(Pairings!$D$2,($B228-1)*gamesPerRound,0,gamesPerRound,2),2,FALSE)</f>
        <v>#N/A</v>
      </c>
      <c r="F228" s="31" t="e">
        <f ca="1">VLOOKUP(F210,OFFSET(Pairings!$D$2,($B228-1)*gamesPerRound,0,gamesPerRound,2),2,FALSE)</f>
        <v>#N/A</v>
      </c>
      <c r="G228" s="31" t="str">
        <f ca="1">VLOOKUP(G210,OFFSET(Pairings!$D$2,($B228-1)*gamesPerRound,0,gamesPerRound,2),2,FALSE)</f>
        <v>C.05</v>
      </c>
      <c r="H228" s="31" t="str">
        <f ca="1">VLOOKUP(H210,OFFSET(Pairings!$D$2,($B228-1)*gamesPerRound,0,gamesPerRound,2),2,FALSE)</f>
        <v>G.06</v>
      </c>
      <c r="I228" s="31" t="str">
        <f ca="1">VLOOKUP(I210,OFFSET(Pairings!$D$2,($B228-1)*gamesPerRound,0,gamesPerRound,2),2,FALSE)</f>
        <v>D.07</v>
      </c>
      <c r="J228" s="31" t="e">
        <f ca="1">VLOOKUP(J210,OFFSET(Pairings!$D$2,($B228-1)*gamesPerRound,0,gamesPerRound,2),2,FALSE)</f>
        <v>#N/A</v>
      </c>
      <c r="K228" s="31" t="str">
        <f ca="1">VLOOKUP(K210,OFFSET(Pairings!$D$2,($B228-1)*gamesPerRound,0,gamesPerRound,2),2,FALSE)</f>
        <v>D.09</v>
      </c>
      <c r="L228" s="31" t="str">
        <f ca="1">VLOOKUP(L210,OFFSET(Pairings!$D$2,($B228-1)*gamesPerRound,0,gamesPerRound,2),2,FALSE)</f>
        <v>D.10</v>
      </c>
      <c r="M228" s="31" t="str">
        <f ca="1">VLOOKUP(M210,OFFSET(Pairings!$D$2,($B228-1)*gamesPerRound,0,gamesPerRound,2),2,FALSE)</f>
        <v>E.11</v>
      </c>
      <c r="N228" s="31" t="str">
        <f ca="1">VLOOKUP(N210,OFFSET(Pairings!$D$2,($B228-1)*gamesPerRound,0,gamesPerRound,2),2,FALSE)</f>
        <v>I.12</v>
      </c>
    </row>
    <row r="229" spans="1:15" ht="18.75" hidden="1" customHeight="1" x14ac:dyDescent="0.2">
      <c r="B229" s="7">
        <v>4</v>
      </c>
      <c r="C229" s="31" t="e">
        <f ca="1">VLOOKUP(C210,OFFSET(Pairings!$E$2,($B229-1)*gamesPerRound,0,gamesPerRound,4),4,FALSE)</f>
        <v>#N/A</v>
      </c>
      <c r="D229" s="31" t="e">
        <f ca="1">VLOOKUP(D210,OFFSET(Pairings!$E$2,($B229-1)*gamesPerRound,0,gamesPerRound,4),4,FALSE)</f>
        <v>#N/A</v>
      </c>
      <c r="E229" s="31" t="str">
        <f ca="1">VLOOKUP(E210,OFFSET(Pairings!$E$2,($B229-1)*gamesPerRound,0,gamesPerRound,4),4,FALSE)</f>
        <v>A.03</v>
      </c>
      <c r="F229" s="31" t="str">
        <f ca="1">VLOOKUP(F210,OFFSET(Pairings!$E$2,($B229-1)*gamesPerRound,0,gamesPerRound,4),4,FALSE)</f>
        <v>H.04</v>
      </c>
      <c r="G229" s="31" t="e">
        <f ca="1">VLOOKUP(G210,OFFSET(Pairings!$E$2,($B229-1)*gamesPerRound,0,gamesPerRound,4),4,FALSE)</f>
        <v>#N/A</v>
      </c>
      <c r="H229" s="31" t="e">
        <f ca="1">VLOOKUP(H210,OFFSET(Pairings!$E$2,($B229-1)*gamesPerRound,0,gamesPerRound,4),4,FALSE)</f>
        <v>#N/A</v>
      </c>
      <c r="I229" s="31" t="e">
        <f ca="1">VLOOKUP(I210,OFFSET(Pairings!$E$2,($B229-1)*gamesPerRound,0,gamesPerRound,4),4,FALSE)</f>
        <v>#N/A</v>
      </c>
      <c r="J229" s="31" t="str">
        <f ca="1">VLOOKUP(J210,OFFSET(Pairings!$E$2,($B229-1)*gamesPerRound,0,gamesPerRound,4),4,FALSE)</f>
        <v>H.08</v>
      </c>
      <c r="K229" s="31" t="e">
        <f ca="1">VLOOKUP(K210,OFFSET(Pairings!$E$2,($B229-1)*gamesPerRound,0,gamesPerRound,4),4,FALSE)</f>
        <v>#N/A</v>
      </c>
      <c r="L229" s="31" t="e">
        <f ca="1">VLOOKUP(L210,OFFSET(Pairings!$E$2,($B229-1)*gamesPerRound,0,gamesPerRound,4),4,FALSE)</f>
        <v>#N/A</v>
      </c>
      <c r="M229" s="31" t="e">
        <f ca="1">VLOOKUP(M210,OFFSET(Pairings!$E$2,($B229-1)*gamesPerRound,0,gamesPerRound,4),4,FALSE)</f>
        <v>#N/A</v>
      </c>
      <c r="N229" s="31" t="e">
        <f ca="1">VLOOKUP(N210,OFFSET(Pairings!$E$2,($B229-1)*gamesPerRound,0,gamesPerRound,4),4,FALSE)</f>
        <v>#N/A</v>
      </c>
    </row>
    <row r="230" spans="1:15" ht="18.75" hidden="1" customHeight="1" x14ac:dyDescent="0.2">
      <c r="B230" s="7">
        <v>5</v>
      </c>
      <c r="C230" s="31" t="e">
        <f ca="1">VLOOKUP(C210,OFFSET(Pairings!$D$2,($B230-1)*gamesPerRound,0,gamesPerRound,2),2,FALSE)</f>
        <v>#N/A</v>
      </c>
      <c r="D230" s="31" t="e">
        <f ca="1">VLOOKUP(D210,OFFSET(Pairings!$D$2,($B230-1)*gamesPerRound,0,gamesPerRound,2),2,FALSE)</f>
        <v>#N/A</v>
      </c>
      <c r="E230" s="31" t="str">
        <f ca="1">VLOOKUP(E210,OFFSET(Pairings!$D$2,($B230-1)*gamesPerRound,0,gamesPerRound,2),2,FALSE)</f>
        <v>F.03</v>
      </c>
      <c r="F230" s="31" t="str">
        <f ca="1">VLOOKUP(F210,OFFSET(Pairings!$D$2,($B230-1)*gamesPerRound,0,gamesPerRound,2),2,FALSE)</f>
        <v>E.04</v>
      </c>
      <c r="G230" s="31" t="str">
        <f ca="1">VLOOKUP(G210,OFFSET(Pairings!$D$2,($B230-1)*gamesPerRound,0,gamesPerRound,2),2,FALSE)</f>
        <v>A.05</v>
      </c>
      <c r="H230" s="31" t="str">
        <f ca="1">VLOOKUP(H210,OFFSET(Pairings!$D$2,($B230-1)*gamesPerRound,0,gamesPerRound,2),2,FALSE)</f>
        <v>A.06</v>
      </c>
      <c r="I230" s="31" t="str">
        <f ca="1">VLOOKUP(I210,OFFSET(Pairings!$D$2,($B230-1)*gamesPerRound,0,gamesPerRound,2),2,FALSE)</f>
        <v>G.07</v>
      </c>
      <c r="J230" s="31" t="str">
        <f ca="1">VLOOKUP(J210,OFFSET(Pairings!$D$2,($B230-1)*gamesPerRound,0,gamesPerRound,2),2,FALSE)</f>
        <v>G.08</v>
      </c>
      <c r="K230" s="31" t="e">
        <f ca="1">VLOOKUP(K210,OFFSET(Pairings!$D$2,($B230-1)*gamesPerRound,0,gamesPerRound,2),2,FALSE)</f>
        <v>#N/A</v>
      </c>
      <c r="L230" s="31" t="e">
        <f ca="1">VLOOKUP(L210,OFFSET(Pairings!$D$2,($B230-1)*gamesPerRound,0,gamesPerRound,2),2,FALSE)</f>
        <v>#N/A</v>
      </c>
      <c r="M230" s="31" t="e">
        <f ca="1">VLOOKUP(M210,OFFSET(Pairings!$D$2,($B230-1)*gamesPerRound,0,gamesPerRound,2),2,FALSE)</f>
        <v>#N/A</v>
      </c>
      <c r="N230" s="31" t="str">
        <f ca="1">VLOOKUP(N210,OFFSET(Pairings!$D$2,($B230-1)*gamesPerRound,0,gamesPerRound,2),2,FALSE)</f>
        <v>B.12</v>
      </c>
    </row>
    <row r="231" spans="1:15" ht="18.75" hidden="1" customHeight="1" x14ac:dyDescent="0.2">
      <c r="B231" s="7">
        <v>5</v>
      </c>
      <c r="C231" s="31" t="str">
        <f ca="1">VLOOKUP(C210,OFFSET(Pairings!$E$2,($B231-1)*gamesPerRound,0,gamesPerRound,4),4,FALSE)</f>
        <v>F.01</v>
      </c>
      <c r="D231" s="31" t="str">
        <f ca="1">VLOOKUP(D210,OFFSET(Pairings!$E$2,($B231-1)*gamesPerRound,0,gamesPerRound,4),4,FALSE)</f>
        <v>B.02</v>
      </c>
      <c r="E231" s="31" t="e">
        <f ca="1">VLOOKUP(E210,OFFSET(Pairings!$E$2,($B231-1)*gamesPerRound,0,gamesPerRound,4),4,FALSE)</f>
        <v>#N/A</v>
      </c>
      <c r="F231" s="31" t="e">
        <f ca="1">VLOOKUP(F210,OFFSET(Pairings!$E$2,($B231-1)*gamesPerRound,0,gamesPerRound,4),4,FALSE)</f>
        <v>#N/A</v>
      </c>
      <c r="G231" s="31" t="e">
        <f ca="1">VLOOKUP(G210,OFFSET(Pairings!$E$2,($B231-1)*gamesPerRound,0,gamesPerRound,4),4,FALSE)</f>
        <v>#N/A</v>
      </c>
      <c r="H231" s="31" t="e">
        <f ca="1">VLOOKUP(H210,OFFSET(Pairings!$E$2,($B231-1)*gamesPerRound,0,gamesPerRound,4),4,FALSE)</f>
        <v>#N/A</v>
      </c>
      <c r="I231" s="31" t="e">
        <f ca="1">VLOOKUP(I210,OFFSET(Pairings!$E$2,($B231-1)*gamesPerRound,0,gamesPerRound,4),4,FALSE)</f>
        <v>#N/A</v>
      </c>
      <c r="J231" s="31" t="e">
        <f ca="1">VLOOKUP(J210,OFFSET(Pairings!$E$2,($B231-1)*gamesPerRound,0,gamesPerRound,4),4,FALSE)</f>
        <v>#N/A</v>
      </c>
      <c r="K231" s="31" t="str">
        <f ca="1">VLOOKUP(K210,OFFSET(Pairings!$E$2,($B231-1)*gamesPerRound,0,gamesPerRound,4),4,FALSE)</f>
        <v>F.09</v>
      </c>
      <c r="L231" s="31" t="str">
        <f ca="1">VLOOKUP(L210,OFFSET(Pairings!$E$2,($B231-1)*gamesPerRound,0,gamesPerRound,4),4,FALSE)</f>
        <v>C.10</v>
      </c>
      <c r="M231" s="31" t="str">
        <f ca="1">VLOOKUP(M210,OFFSET(Pairings!$E$2,($B231-1)*gamesPerRound,0,gamesPerRound,4),4,FALSE)</f>
        <v>H.11</v>
      </c>
      <c r="N231" s="31" t="e">
        <f ca="1">VLOOKUP(N210,OFFSET(Pairings!$E$2,($B231-1)*gamesPerRound,0,gamesPerRound,4),4,FALSE)</f>
        <v>#N/A</v>
      </c>
    </row>
    <row r="232" spans="1:15" ht="18.75" customHeight="1" thickBot="1" x14ac:dyDescent="0.25"/>
    <row r="233" spans="1:15" s="9" customFormat="1" ht="15.75" thickBot="1" x14ac:dyDescent="0.25">
      <c r="A233" s="9" t="s">
        <v>18</v>
      </c>
      <c r="B233" s="10">
        <f>VLOOKUP(A233,TeamLookup,2,FALSE)</f>
        <v>0</v>
      </c>
      <c r="C233" s="11" t="str">
        <f t="shared" ref="C233:N233" si="110">$A233&amp;"."&amp;TEXT(C$1,"00")</f>
        <v>K.01</v>
      </c>
      <c r="D233" s="12" t="str">
        <f t="shared" si="110"/>
        <v>K.02</v>
      </c>
      <c r="E233" s="12" t="str">
        <f t="shared" si="110"/>
        <v>K.03</v>
      </c>
      <c r="F233" s="12" t="str">
        <f t="shared" si="110"/>
        <v>K.04</v>
      </c>
      <c r="G233" s="12" t="str">
        <f t="shared" si="110"/>
        <v>K.05</v>
      </c>
      <c r="H233" s="12" t="str">
        <f t="shared" si="110"/>
        <v>K.06</v>
      </c>
      <c r="I233" s="12" t="str">
        <f t="shared" si="110"/>
        <v>K.07</v>
      </c>
      <c r="J233" s="12" t="str">
        <f t="shared" si="110"/>
        <v>K.08</v>
      </c>
      <c r="K233" s="12" t="str">
        <f t="shared" si="110"/>
        <v>K.09</v>
      </c>
      <c r="L233" s="12" t="str">
        <f t="shared" si="110"/>
        <v>K.10</v>
      </c>
      <c r="M233" s="12" t="str">
        <f t="shared" si="110"/>
        <v>K.11</v>
      </c>
      <c r="N233" s="13" t="str">
        <f t="shared" si="110"/>
        <v>K.12</v>
      </c>
      <c r="O233" s="14" t="s">
        <v>22</v>
      </c>
    </row>
    <row r="234" spans="1:15" ht="9" customHeight="1" x14ac:dyDescent="0.2">
      <c r="C234" s="15" t="str">
        <f t="shared" ref="C234:N234" ca="1" si="111">IF(ISNA(C245),"B","W")</f>
        <v>B</v>
      </c>
      <c r="D234" s="16" t="str">
        <f t="shared" ca="1" si="111"/>
        <v>B</v>
      </c>
      <c r="E234" s="16" t="str">
        <f t="shared" ca="1" si="111"/>
        <v>B</v>
      </c>
      <c r="F234" s="16" t="str">
        <f t="shared" ca="1" si="111"/>
        <v>B</v>
      </c>
      <c r="G234" s="16" t="str">
        <f t="shared" ca="1" si="111"/>
        <v>B</v>
      </c>
      <c r="H234" s="16" t="str">
        <f t="shared" ca="1" si="111"/>
        <v>B</v>
      </c>
      <c r="I234" s="16" t="str">
        <f t="shared" ca="1" si="111"/>
        <v>B</v>
      </c>
      <c r="J234" s="16" t="str">
        <f t="shared" ca="1" si="111"/>
        <v>B</v>
      </c>
      <c r="K234" s="16" t="str">
        <f t="shared" ca="1" si="111"/>
        <v>B</v>
      </c>
      <c r="L234" s="16" t="str">
        <f t="shared" ca="1" si="111"/>
        <v>B</v>
      </c>
      <c r="M234" s="16" t="str">
        <f t="shared" ca="1" si="111"/>
        <v>B</v>
      </c>
      <c r="N234" s="17" t="str">
        <f t="shared" ca="1" si="111"/>
        <v>B</v>
      </c>
      <c r="O234" s="18"/>
    </row>
    <row r="235" spans="1:15" x14ac:dyDescent="0.2">
      <c r="B235" s="7" t="s">
        <v>23</v>
      </c>
      <c r="C235" s="19" t="e">
        <f t="shared" ref="C235:N235" ca="1" si="112">IF(ISNA(C245),C246,C245)</f>
        <v>#N/A</v>
      </c>
      <c r="D235" s="20" t="e">
        <f t="shared" ca="1" si="112"/>
        <v>#N/A</v>
      </c>
      <c r="E235" s="20" t="e">
        <f t="shared" ca="1" si="112"/>
        <v>#N/A</v>
      </c>
      <c r="F235" s="20" t="e">
        <f t="shared" ca="1" si="112"/>
        <v>#N/A</v>
      </c>
      <c r="G235" s="20" t="e">
        <f t="shared" ca="1" si="112"/>
        <v>#N/A</v>
      </c>
      <c r="H235" s="20" t="e">
        <f t="shared" ca="1" si="112"/>
        <v>#N/A</v>
      </c>
      <c r="I235" s="20" t="e">
        <f t="shared" ca="1" si="112"/>
        <v>#N/A</v>
      </c>
      <c r="J235" s="20" t="e">
        <f t="shared" ca="1" si="112"/>
        <v>#N/A</v>
      </c>
      <c r="K235" s="20" t="e">
        <f t="shared" ca="1" si="112"/>
        <v>#N/A</v>
      </c>
      <c r="L235" s="20" t="e">
        <f t="shared" ca="1" si="112"/>
        <v>#N/A</v>
      </c>
      <c r="M235" s="20" t="e">
        <f t="shared" ca="1" si="112"/>
        <v>#N/A</v>
      </c>
      <c r="N235" s="21" t="e">
        <f t="shared" ca="1" si="112"/>
        <v>#N/A</v>
      </c>
      <c r="O235" s="22"/>
    </row>
    <row r="236" spans="1:15" ht="9" customHeight="1" x14ac:dyDescent="0.2">
      <c r="C236" s="23" t="str">
        <f t="shared" ref="C236:N236" ca="1" si="113">IF(ISNA(C247),"B","W")</f>
        <v>B</v>
      </c>
      <c r="D236" s="24" t="str">
        <f t="shared" ca="1" si="113"/>
        <v>B</v>
      </c>
      <c r="E236" s="24" t="str">
        <f t="shared" ca="1" si="113"/>
        <v>B</v>
      </c>
      <c r="F236" s="24" t="str">
        <f t="shared" ca="1" si="113"/>
        <v>B</v>
      </c>
      <c r="G236" s="24" t="str">
        <f t="shared" ca="1" si="113"/>
        <v>B</v>
      </c>
      <c r="H236" s="24" t="str">
        <f t="shared" ca="1" si="113"/>
        <v>B</v>
      </c>
      <c r="I236" s="24" t="str">
        <f t="shared" ca="1" si="113"/>
        <v>B</v>
      </c>
      <c r="J236" s="24" t="str">
        <f t="shared" ca="1" si="113"/>
        <v>B</v>
      </c>
      <c r="K236" s="24" t="str">
        <f t="shared" ca="1" si="113"/>
        <v>B</v>
      </c>
      <c r="L236" s="24" t="str">
        <f t="shared" ca="1" si="113"/>
        <v>B</v>
      </c>
      <c r="M236" s="24" t="str">
        <f t="shared" ca="1" si="113"/>
        <v>B</v>
      </c>
      <c r="N236" s="25" t="str">
        <f t="shared" ca="1" si="113"/>
        <v>B</v>
      </c>
      <c r="O236" s="18"/>
    </row>
    <row r="237" spans="1:15" x14ac:dyDescent="0.2">
      <c r="B237" s="7" t="s">
        <v>24</v>
      </c>
      <c r="C237" s="19" t="e">
        <f t="shared" ref="C237:N237" ca="1" si="114">IF(ISNA(C247),C248,C247)</f>
        <v>#N/A</v>
      </c>
      <c r="D237" s="20" t="e">
        <f t="shared" ca="1" si="114"/>
        <v>#N/A</v>
      </c>
      <c r="E237" s="20" t="e">
        <f t="shared" ca="1" si="114"/>
        <v>#N/A</v>
      </c>
      <c r="F237" s="20" t="e">
        <f t="shared" ca="1" si="114"/>
        <v>#N/A</v>
      </c>
      <c r="G237" s="20" t="e">
        <f t="shared" ca="1" si="114"/>
        <v>#N/A</v>
      </c>
      <c r="H237" s="20" t="e">
        <f t="shared" ca="1" si="114"/>
        <v>#N/A</v>
      </c>
      <c r="I237" s="20" t="e">
        <f t="shared" ca="1" si="114"/>
        <v>#N/A</v>
      </c>
      <c r="J237" s="20" t="e">
        <f t="shared" ca="1" si="114"/>
        <v>#N/A</v>
      </c>
      <c r="K237" s="20" t="e">
        <f t="shared" ca="1" si="114"/>
        <v>#N/A</v>
      </c>
      <c r="L237" s="20" t="e">
        <f t="shared" ca="1" si="114"/>
        <v>#N/A</v>
      </c>
      <c r="M237" s="20" t="e">
        <f t="shared" ca="1" si="114"/>
        <v>#N/A</v>
      </c>
      <c r="N237" s="21" t="e">
        <f t="shared" ca="1" si="114"/>
        <v>#N/A</v>
      </c>
      <c r="O237" s="22"/>
    </row>
    <row r="238" spans="1:15" ht="9" customHeight="1" x14ac:dyDescent="0.2">
      <c r="C238" s="23" t="str">
        <f t="shared" ref="C238:N238" ca="1" si="115">IF(ISNA(C249),"B","W")</f>
        <v>B</v>
      </c>
      <c r="D238" s="24" t="str">
        <f t="shared" ca="1" si="115"/>
        <v>B</v>
      </c>
      <c r="E238" s="24" t="str">
        <f t="shared" ca="1" si="115"/>
        <v>B</v>
      </c>
      <c r="F238" s="24" t="str">
        <f t="shared" ca="1" si="115"/>
        <v>B</v>
      </c>
      <c r="G238" s="24" t="str">
        <f t="shared" ca="1" si="115"/>
        <v>B</v>
      </c>
      <c r="H238" s="24" t="str">
        <f t="shared" ca="1" si="115"/>
        <v>B</v>
      </c>
      <c r="I238" s="24" t="str">
        <f t="shared" ca="1" si="115"/>
        <v>B</v>
      </c>
      <c r="J238" s="24" t="str">
        <f t="shared" ca="1" si="115"/>
        <v>B</v>
      </c>
      <c r="K238" s="24" t="str">
        <f t="shared" ca="1" si="115"/>
        <v>B</v>
      </c>
      <c r="L238" s="24" t="str">
        <f t="shared" ca="1" si="115"/>
        <v>B</v>
      </c>
      <c r="M238" s="24" t="str">
        <f t="shared" ca="1" si="115"/>
        <v>B</v>
      </c>
      <c r="N238" s="25" t="str">
        <f t="shared" ca="1" si="115"/>
        <v>B</v>
      </c>
      <c r="O238" s="18"/>
    </row>
    <row r="239" spans="1:15" x14ac:dyDescent="0.2">
      <c r="B239" s="7" t="s">
        <v>25</v>
      </c>
      <c r="C239" s="19" t="e">
        <f t="shared" ref="C239:N239" ca="1" si="116">IF(ISNA(C249),C250,C249)</f>
        <v>#N/A</v>
      </c>
      <c r="D239" s="20" t="e">
        <f t="shared" ca="1" si="116"/>
        <v>#N/A</v>
      </c>
      <c r="E239" s="20" t="e">
        <f t="shared" ca="1" si="116"/>
        <v>#N/A</v>
      </c>
      <c r="F239" s="20" t="e">
        <f t="shared" ca="1" si="116"/>
        <v>#N/A</v>
      </c>
      <c r="G239" s="20" t="e">
        <f t="shared" ca="1" si="116"/>
        <v>#N/A</v>
      </c>
      <c r="H239" s="20" t="e">
        <f t="shared" ca="1" si="116"/>
        <v>#N/A</v>
      </c>
      <c r="I239" s="20" t="e">
        <f t="shared" ca="1" si="116"/>
        <v>#N/A</v>
      </c>
      <c r="J239" s="20" t="e">
        <f t="shared" ca="1" si="116"/>
        <v>#N/A</v>
      </c>
      <c r="K239" s="20" t="e">
        <f t="shared" ca="1" si="116"/>
        <v>#N/A</v>
      </c>
      <c r="L239" s="20" t="e">
        <f t="shared" ca="1" si="116"/>
        <v>#N/A</v>
      </c>
      <c r="M239" s="20" t="e">
        <f t="shared" ca="1" si="116"/>
        <v>#N/A</v>
      </c>
      <c r="N239" s="21" t="e">
        <f t="shared" ca="1" si="116"/>
        <v>#N/A</v>
      </c>
      <c r="O239" s="22"/>
    </row>
    <row r="240" spans="1:15" ht="9" customHeight="1" x14ac:dyDescent="0.2">
      <c r="C240" s="23" t="str">
        <f t="shared" ref="C240:N240" ca="1" si="117">IF(ISNA(C251),"B","W")</f>
        <v>B</v>
      </c>
      <c r="D240" s="24" t="str">
        <f t="shared" ca="1" si="117"/>
        <v>B</v>
      </c>
      <c r="E240" s="24" t="str">
        <f t="shared" ca="1" si="117"/>
        <v>B</v>
      </c>
      <c r="F240" s="24" t="str">
        <f t="shared" ca="1" si="117"/>
        <v>B</v>
      </c>
      <c r="G240" s="24" t="str">
        <f t="shared" ca="1" si="117"/>
        <v>B</v>
      </c>
      <c r="H240" s="24" t="str">
        <f t="shared" ca="1" si="117"/>
        <v>B</v>
      </c>
      <c r="I240" s="24" t="str">
        <f t="shared" ca="1" si="117"/>
        <v>B</v>
      </c>
      <c r="J240" s="24" t="str">
        <f t="shared" ca="1" si="117"/>
        <v>B</v>
      </c>
      <c r="K240" s="24" t="str">
        <f t="shared" ca="1" si="117"/>
        <v>B</v>
      </c>
      <c r="L240" s="24" t="str">
        <f t="shared" ca="1" si="117"/>
        <v>B</v>
      </c>
      <c r="M240" s="24" t="str">
        <f t="shared" ca="1" si="117"/>
        <v>B</v>
      </c>
      <c r="N240" s="25" t="str">
        <f t="shared" ca="1" si="117"/>
        <v>B</v>
      </c>
      <c r="O240" s="18"/>
    </row>
    <row r="241" spans="1:15" x14ac:dyDescent="0.2">
      <c r="B241" s="7" t="s">
        <v>246</v>
      </c>
      <c r="C241" s="19" t="e">
        <f t="shared" ref="C241:N241" ca="1" si="118">IF(ISNA(C251),C252,C251)</f>
        <v>#N/A</v>
      </c>
      <c r="D241" s="20" t="e">
        <f t="shared" ca="1" si="118"/>
        <v>#N/A</v>
      </c>
      <c r="E241" s="20" t="e">
        <f t="shared" ca="1" si="118"/>
        <v>#N/A</v>
      </c>
      <c r="F241" s="20" t="e">
        <f t="shared" ca="1" si="118"/>
        <v>#N/A</v>
      </c>
      <c r="G241" s="20" t="e">
        <f t="shared" ca="1" si="118"/>
        <v>#N/A</v>
      </c>
      <c r="H241" s="20" t="e">
        <f t="shared" ca="1" si="118"/>
        <v>#N/A</v>
      </c>
      <c r="I241" s="20" t="e">
        <f t="shared" ca="1" si="118"/>
        <v>#N/A</v>
      </c>
      <c r="J241" s="20" t="e">
        <f t="shared" ca="1" si="118"/>
        <v>#N/A</v>
      </c>
      <c r="K241" s="20" t="e">
        <f t="shared" ca="1" si="118"/>
        <v>#N/A</v>
      </c>
      <c r="L241" s="20" t="e">
        <f t="shared" ca="1" si="118"/>
        <v>#N/A</v>
      </c>
      <c r="M241" s="20" t="e">
        <f t="shared" ca="1" si="118"/>
        <v>#N/A</v>
      </c>
      <c r="N241" s="21" t="e">
        <f t="shared" ca="1" si="118"/>
        <v>#N/A</v>
      </c>
      <c r="O241" s="22"/>
    </row>
    <row r="242" spans="1:15" ht="9" customHeight="1" x14ac:dyDescent="0.2">
      <c r="C242" s="23" t="str">
        <f t="shared" ref="C242:N242" ca="1" si="119">IF(ISNA(C253),"B","W")</f>
        <v>B</v>
      </c>
      <c r="D242" s="24" t="str">
        <f t="shared" ca="1" si="119"/>
        <v>B</v>
      </c>
      <c r="E242" s="24" t="str">
        <f t="shared" ca="1" si="119"/>
        <v>B</v>
      </c>
      <c r="F242" s="24" t="str">
        <f t="shared" ca="1" si="119"/>
        <v>B</v>
      </c>
      <c r="G242" s="24" t="str">
        <f t="shared" ca="1" si="119"/>
        <v>B</v>
      </c>
      <c r="H242" s="24" t="str">
        <f t="shared" ca="1" si="119"/>
        <v>B</v>
      </c>
      <c r="I242" s="24" t="str">
        <f t="shared" ca="1" si="119"/>
        <v>B</v>
      </c>
      <c r="J242" s="24" t="str">
        <f t="shared" ca="1" si="119"/>
        <v>B</v>
      </c>
      <c r="K242" s="24" t="str">
        <f t="shared" ca="1" si="119"/>
        <v>B</v>
      </c>
      <c r="L242" s="24" t="str">
        <f t="shared" ca="1" si="119"/>
        <v>B</v>
      </c>
      <c r="M242" s="24" t="str">
        <f t="shared" ca="1" si="119"/>
        <v>B</v>
      </c>
      <c r="N242" s="25" t="str">
        <f t="shared" ca="1" si="119"/>
        <v>B</v>
      </c>
      <c r="O242" s="18"/>
    </row>
    <row r="243" spans="1:15" ht="15.75" thickBot="1" x14ac:dyDescent="0.25">
      <c r="B243" s="7" t="s">
        <v>247</v>
      </c>
      <c r="C243" s="19" t="e">
        <f t="shared" ref="C243:N243" ca="1" si="120">IF(ISNA(C253),C254,C253)</f>
        <v>#N/A</v>
      </c>
      <c r="D243" s="20" t="e">
        <f t="shared" ca="1" si="120"/>
        <v>#N/A</v>
      </c>
      <c r="E243" s="20" t="e">
        <f t="shared" ca="1" si="120"/>
        <v>#N/A</v>
      </c>
      <c r="F243" s="20" t="e">
        <f t="shared" ca="1" si="120"/>
        <v>#N/A</v>
      </c>
      <c r="G243" s="20" t="e">
        <f t="shared" ca="1" si="120"/>
        <v>#N/A</v>
      </c>
      <c r="H243" s="20" t="e">
        <f t="shared" ca="1" si="120"/>
        <v>#N/A</v>
      </c>
      <c r="I243" s="20" t="e">
        <f t="shared" ca="1" si="120"/>
        <v>#N/A</v>
      </c>
      <c r="J243" s="20" t="e">
        <f t="shared" ca="1" si="120"/>
        <v>#N/A</v>
      </c>
      <c r="K243" s="20" t="e">
        <f t="shared" ca="1" si="120"/>
        <v>#N/A</v>
      </c>
      <c r="L243" s="20" t="e">
        <f t="shared" ca="1" si="120"/>
        <v>#N/A</v>
      </c>
      <c r="M243" s="20" t="e">
        <f t="shared" ca="1" si="120"/>
        <v>#N/A</v>
      </c>
      <c r="N243" s="21" t="e">
        <f t="shared" ca="1" si="120"/>
        <v>#N/A</v>
      </c>
      <c r="O243" s="26"/>
    </row>
    <row r="244" spans="1:15" ht="18.75" customHeight="1" thickBot="1" x14ac:dyDescent="0.25">
      <c r="B244" s="7" t="s">
        <v>22</v>
      </c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9"/>
      <c r="O244" s="30"/>
    </row>
    <row r="245" spans="1:15" ht="18.75" hidden="1" customHeight="1" x14ac:dyDescent="0.2">
      <c r="B245" s="7">
        <v>1</v>
      </c>
      <c r="C245" s="31" t="e">
        <f ca="1">VLOOKUP(C233,OFFSET(Pairings!$D$2,($B245-1)*gamesPerRound,0,gamesPerRound,2),2,FALSE)</f>
        <v>#N/A</v>
      </c>
      <c r="D245" s="31" t="e">
        <f ca="1">VLOOKUP(D233,OFFSET(Pairings!$D$2,($B245-1)*gamesPerRound,0,gamesPerRound,2),2,FALSE)</f>
        <v>#N/A</v>
      </c>
      <c r="E245" s="31" t="e">
        <f ca="1">VLOOKUP(E233,OFFSET(Pairings!$D$2,($B245-1)*gamesPerRound,0,gamesPerRound,2),2,FALSE)</f>
        <v>#N/A</v>
      </c>
      <c r="F245" s="31" t="e">
        <f ca="1">VLOOKUP(F233,OFFSET(Pairings!$D$2,($B245-1)*gamesPerRound,0,gamesPerRound,2),2,FALSE)</f>
        <v>#N/A</v>
      </c>
      <c r="G245" s="31" t="e">
        <f ca="1">VLOOKUP(G233,OFFSET(Pairings!$D$2,($B245-1)*gamesPerRound,0,gamesPerRound,2),2,FALSE)</f>
        <v>#N/A</v>
      </c>
      <c r="H245" s="31" t="e">
        <f ca="1">VLOOKUP(H233,OFFSET(Pairings!$D$2,($B245-1)*gamesPerRound,0,gamesPerRound,2),2,FALSE)</f>
        <v>#N/A</v>
      </c>
      <c r="I245" s="31" t="e">
        <f ca="1">VLOOKUP(I233,OFFSET(Pairings!$D$2,($B245-1)*gamesPerRound,0,gamesPerRound,2),2,FALSE)</f>
        <v>#N/A</v>
      </c>
      <c r="J245" s="31" t="e">
        <f ca="1">VLOOKUP(J233,OFFSET(Pairings!$D$2,($B245-1)*gamesPerRound,0,gamesPerRound,2),2,FALSE)</f>
        <v>#N/A</v>
      </c>
      <c r="K245" s="31" t="e">
        <f ca="1">VLOOKUP(K233,OFFSET(Pairings!$D$2,($B245-1)*gamesPerRound,0,gamesPerRound,2),2,FALSE)</f>
        <v>#N/A</v>
      </c>
      <c r="L245" s="31" t="e">
        <f ca="1">VLOOKUP(L233,OFFSET(Pairings!$D$2,($B245-1)*gamesPerRound,0,gamesPerRound,2),2,FALSE)</f>
        <v>#N/A</v>
      </c>
      <c r="M245" s="31" t="e">
        <f ca="1">VLOOKUP(M233,OFFSET(Pairings!$D$2,($B245-1)*gamesPerRound,0,gamesPerRound,2),2,FALSE)</f>
        <v>#N/A</v>
      </c>
      <c r="N245" s="31" t="e">
        <f ca="1">VLOOKUP(N233,OFFSET(Pairings!$D$2,($B245-1)*gamesPerRound,0,gamesPerRound,2),2,FALSE)</f>
        <v>#N/A</v>
      </c>
    </row>
    <row r="246" spans="1:15" ht="18.75" hidden="1" customHeight="1" x14ac:dyDescent="0.2">
      <c r="B246" s="7">
        <v>1</v>
      </c>
      <c r="C246" s="31" t="e">
        <f ca="1">VLOOKUP(C233,OFFSET(Pairings!$E$2,($B246-1)*gamesPerRound,0,gamesPerRound,4),4,FALSE)</f>
        <v>#N/A</v>
      </c>
      <c r="D246" s="31" t="e">
        <f ca="1">VLOOKUP(D233,OFFSET(Pairings!$E$2,($B246-1)*gamesPerRound,0,gamesPerRound,4),4,FALSE)</f>
        <v>#N/A</v>
      </c>
      <c r="E246" s="31" t="e">
        <f ca="1">VLOOKUP(E233,OFFSET(Pairings!$E$2,($B246-1)*gamesPerRound,0,gamesPerRound,4),4,FALSE)</f>
        <v>#N/A</v>
      </c>
      <c r="F246" s="31" t="e">
        <f ca="1">VLOOKUP(F233,OFFSET(Pairings!$E$2,($B246-1)*gamesPerRound,0,gamesPerRound,4),4,FALSE)</f>
        <v>#N/A</v>
      </c>
      <c r="G246" s="31" t="e">
        <f ca="1">VLOOKUP(G233,OFFSET(Pairings!$E$2,($B246-1)*gamesPerRound,0,gamesPerRound,4),4,FALSE)</f>
        <v>#N/A</v>
      </c>
      <c r="H246" s="31" t="e">
        <f ca="1">VLOOKUP(H233,OFFSET(Pairings!$E$2,($B246-1)*gamesPerRound,0,gamesPerRound,4),4,FALSE)</f>
        <v>#N/A</v>
      </c>
      <c r="I246" s="31" t="e">
        <f ca="1">VLOOKUP(I233,OFFSET(Pairings!$E$2,($B246-1)*gamesPerRound,0,gamesPerRound,4),4,FALSE)</f>
        <v>#N/A</v>
      </c>
      <c r="J246" s="31" t="e">
        <f ca="1">VLOOKUP(J233,OFFSET(Pairings!$E$2,($B246-1)*gamesPerRound,0,gamesPerRound,4),4,FALSE)</f>
        <v>#N/A</v>
      </c>
      <c r="K246" s="31" t="e">
        <f ca="1">VLOOKUP(K233,OFFSET(Pairings!$E$2,($B246-1)*gamesPerRound,0,gamesPerRound,4),4,FALSE)</f>
        <v>#N/A</v>
      </c>
      <c r="L246" s="31" t="e">
        <f ca="1">VLOOKUP(L233,OFFSET(Pairings!$E$2,($B246-1)*gamesPerRound,0,gamesPerRound,4),4,FALSE)</f>
        <v>#N/A</v>
      </c>
      <c r="M246" s="31" t="e">
        <f ca="1">VLOOKUP(M233,OFFSET(Pairings!$E$2,($B246-1)*gamesPerRound,0,gamesPerRound,4),4,FALSE)</f>
        <v>#N/A</v>
      </c>
      <c r="N246" s="31" t="e">
        <f ca="1">VLOOKUP(N233,OFFSET(Pairings!$E$2,($B246-1)*gamesPerRound,0,gamesPerRound,4),4,FALSE)</f>
        <v>#N/A</v>
      </c>
    </row>
    <row r="247" spans="1:15" ht="18.75" hidden="1" customHeight="1" x14ac:dyDescent="0.2">
      <c r="B247" s="7">
        <v>2</v>
      </c>
      <c r="C247" s="31" t="e">
        <f ca="1">VLOOKUP(C233,OFFSET(Pairings!$D$2,($B247-1)*gamesPerRound,0,gamesPerRound,2),2,FALSE)</f>
        <v>#N/A</v>
      </c>
      <c r="D247" s="31" t="e">
        <f ca="1">VLOOKUP(D233,OFFSET(Pairings!$D$2,($B247-1)*gamesPerRound,0,gamesPerRound,2),2,FALSE)</f>
        <v>#N/A</v>
      </c>
      <c r="E247" s="31" t="e">
        <f ca="1">VLOOKUP(E233,OFFSET(Pairings!$D$2,($B247-1)*gamesPerRound,0,gamesPerRound,2),2,FALSE)</f>
        <v>#N/A</v>
      </c>
      <c r="F247" s="31" t="e">
        <f ca="1">VLOOKUP(F233,OFFSET(Pairings!$D$2,($B247-1)*gamesPerRound,0,gamesPerRound,2),2,FALSE)</f>
        <v>#N/A</v>
      </c>
      <c r="G247" s="31" t="e">
        <f ca="1">VLOOKUP(G233,OFFSET(Pairings!$D$2,($B247-1)*gamesPerRound,0,gamesPerRound,2),2,FALSE)</f>
        <v>#N/A</v>
      </c>
      <c r="H247" s="31" t="e">
        <f ca="1">VLOOKUP(H233,OFFSET(Pairings!$D$2,($B247-1)*gamesPerRound,0,gamesPerRound,2),2,FALSE)</f>
        <v>#N/A</v>
      </c>
      <c r="I247" s="31" t="e">
        <f ca="1">VLOOKUP(I233,OFFSET(Pairings!$D$2,($B247-1)*gamesPerRound,0,gamesPerRound,2),2,FALSE)</f>
        <v>#N/A</v>
      </c>
      <c r="J247" s="31" t="e">
        <f ca="1">VLOOKUP(J233,OFFSET(Pairings!$D$2,($B247-1)*gamesPerRound,0,gamesPerRound,2),2,FALSE)</f>
        <v>#N/A</v>
      </c>
      <c r="K247" s="31" t="e">
        <f ca="1">VLOOKUP(K233,OFFSET(Pairings!$D$2,($B247-1)*gamesPerRound,0,gamesPerRound,2),2,FALSE)</f>
        <v>#N/A</v>
      </c>
      <c r="L247" s="31" t="e">
        <f ca="1">VLOOKUP(L233,OFFSET(Pairings!$D$2,($B247-1)*gamesPerRound,0,gamesPerRound,2),2,FALSE)</f>
        <v>#N/A</v>
      </c>
      <c r="M247" s="31" t="e">
        <f ca="1">VLOOKUP(M233,OFFSET(Pairings!$D$2,($B247-1)*gamesPerRound,0,gamesPerRound,2),2,FALSE)</f>
        <v>#N/A</v>
      </c>
      <c r="N247" s="31" t="e">
        <f ca="1">VLOOKUP(N233,OFFSET(Pairings!$D$2,($B247-1)*gamesPerRound,0,gamesPerRound,2),2,FALSE)</f>
        <v>#N/A</v>
      </c>
    </row>
    <row r="248" spans="1:15" ht="18.75" hidden="1" customHeight="1" x14ac:dyDescent="0.2">
      <c r="B248" s="7">
        <v>2</v>
      </c>
      <c r="C248" s="31" t="e">
        <f ca="1">VLOOKUP(C233,OFFSET(Pairings!$E$2,($B248-1)*gamesPerRound,0,gamesPerRound,4),4,FALSE)</f>
        <v>#N/A</v>
      </c>
      <c r="D248" s="31" t="e">
        <f ca="1">VLOOKUP(D233,OFFSET(Pairings!$E$2,($B248-1)*gamesPerRound,0,gamesPerRound,4),4,FALSE)</f>
        <v>#N/A</v>
      </c>
      <c r="E248" s="31" t="e">
        <f ca="1">VLOOKUP(E233,OFFSET(Pairings!$E$2,($B248-1)*gamesPerRound,0,gamesPerRound,4),4,FALSE)</f>
        <v>#N/A</v>
      </c>
      <c r="F248" s="31" t="e">
        <f ca="1">VLOOKUP(F233,OFFSET(Pairings!$E$2,($B248-1)*gamesPerRound,0,gamesPerRound,4),4,FALSE)</f>
        <v>#N/A</v>
      </c>
      <c r="G248" s="31" t="e">
        <f ca="1">VLOOKUP(G233,OFFSET(Pairings!$E$2,($B248-1)*gamesPerRound,0,gamesPerRound,4),4,FALSE)</f>
        <v>#N/A</v>
      </c>
      <c r="H248" s="31" t="e">
        <f ca="1">VLOOKUP(H233,OFFSET(Pairings!$E$2,($B248-1)*gamesPerRound,0,gamesPerRound,4),4,FALSE)</f>
        <v>#N/A</v>
      </c>
      <c r="I248" s="31" t="e">
        <f ca="1">VLOOKUP(I233,OFFSET(Pairings!$E$2,($B248-1)*gamesPerRound,0,gamesPerRound,4),4,FALSE)</f>
        <v>#N/A</v>
      </c>
      <c r="J248" s="31" t="e">
        <f ca="1">VLOOKUP(J233,OFFSET(Pairings!$E$2,($B248-1)*gamesPerRound,0,gamesPerRound,4),4,FALSE)</f>
        <v>#N/A</v>
      </c>
      <c r="K248" s="31" t="e">
        <f ca="1">VLOOKUP(K233,OFFSET(Pairings!$E$2,($B248-1)*gamesPerRound,0,gamesPerRound,4),4,FALSE)</f>
        <v>#N/A</v>
      </c>
      <c r="L248" s="31" t="e">
        <f ca="1">VLOOKUP(L233,OFFSET(Pairings!$E$2,($B248-1)*gamesPerRound,0,gamesPerRound,4),4,FALSE)</f>
        <v>#N/A</v>
      </c>
      <c r="M248" s="31" t="e">
        <f ca="1">VLOOKUP(M233,OFFSET(Pairings!$E$2,($B248-1)*gamesPerRound,0,gamesPerRound,4),4,FALSE)</f>
        <v>#N/A</v>
      </c>
      <c r="N248" s="31" t="e">
        <f ca="1">VLOOKUP(N233,OFFSET(Pairings!$E$2,($B248-1)*gamesPerRound,0,gamesPerRound,4),4,FALSE)</f>
        <v>#N/A</v>
      </c>
    </row>
    <row r="249" spans="1:15" ht="18.75" hidden="1" customHeight="1" x14ac:dyDescent="0.2">
      <c r="B249" s="7">
        <v>3</v>
      </c>
      <c r="C249" s="31" t="e">
        <f ca="1">VLOOKUP(C233,OFFSET(Pairings!$D$2,($B249-1)*gamesPerRound,0,gamesPerRound,2),2,FALSE)</f>
        <v>#N/A</v>
      </c>
      <c r="D249" s="31" t="e">
        <f ca="1">VLOOKUP(D233,OFFSET(Pairings!$D$2,($B249-1)*gamesPerRound,0,gamesPerRound,2),2,FALSE)</f>
        <v>#N/A</v>
      </c>
      <c r="E249" s="31" t="e">
        <f ca="1">VLOOKUP(E233,OFFSET(Pairings!$D$2,($B249-1)*gamesPerRound,0,gamesPerRound,2),2,FALSE)</f>
        <v>#N/A</v>
      </c>
      <c r="F249" s="31" t="e">
        <f ca="1">VLOOKUP(F233,OFFSET(Pairings!$D$2,($B249-1)*gamesPerRound,0,gamesPerRound,2),2,FALSE)</f>
        <v>#N/A</v>
      </c>
      <c r="G249" s="31" t="e">
        <f ca="1">VLOOKUP(G233,OFFSET(Pairings!$D$2,($B249-1)*gamesPerRound,0,gamesPerRound,2),2,FALSE)</f>
        <v>#N/A</v>
      </c>
      <c r="H249" s="31" t="e">
        <f ca="1">VLOOKUP(H233,OFFSET(Pairings!$D$2,($B249-1)*gamesPerRound,0,gamesPerRound,2),2,FALSE)</f>
        <v>#N/A</v>
      </c>
      <c r="I249" s="31" t="e">
        <f ca="1">VLOOKUP(I233,OFFSET(Pairings!$D$2,($B249-1)*gamesPerRound,0,gamesPerRound,2),2,FALSE)</f>
        <v>#N/A</v>
      </c>
      <c r="J249" s="31" t="e">
        <f ca="1">VLOOKUP(J233,OFFSET(Pairings!$D$2,($B249-1)*gamesPerRound,0,gamesPerRound,2),2,FALSE)</f>
        <v>#N/A</v>
      </c>
      <c r="K249" s="31" t="e">
        <f ca="1">VLOOKUP(K233,OFFSET(Pairings!$D$2,($B249-1)*gamesPerRound,0,gamesPerRound,2),2,FALSE)</f>
        <v>#N/A</v>
      </c>
      <c r="L249" s="31" t="e">
        <f ca="1">VLOOKUP(L233,OFFSET(Pairings!$D$2,($B249-1)*gamesPerRound,0,gamesPerRound,2),2,FALSE)</f>
        <v>#N/A</v>
      </c>
      <c r="M249" s="31" t="e">
        <f ca="1">VLOOKUP(M233,OFFSET(Pairings!$D$2,($B249-1)*gamesPerRound,0,gamesPerRound,2),2,FALSE)</f>
        <v>#N/A</v>
      </c>
      <c r="N249" s="31" t="e">
        <f ca="1">VLOOKUP(N233,OFFSET(Pairings!$D$2,($B249-1)*gamesPerRound,0,gamesPerRound,2),2,FALSE)</f>
        <v>#N/A</v>
      </c>
    </row>
    <row r="250" spans="1:15" ht="18.75" hidden="1" customHeight="1" x14ac:dyDescent="0.2">
      <c r="B250" s="7">
        <v>3</v>
      </c>
      <c r="C250" s="31" t="e">
        <f ca="1">VLOOKUP(C233,OFFSET(Pairings!$E$2,($B250-1)*gamesPerRound,0,gamesPerRound,4),4,FALSE)</f>
        <v>#N/A</v>
      </c>
      <c r="D250" s="31" t="e">
        <f ca="1">VLOOKUP(D233,OFFSET(Pairings!$E$2,($B250-1)*gamesPerRound,0,gamesPerRound,4),4,FALSE)</f>
        <v>#N/A</v>
      </c>
      <c r="E250" s="31" t="e">
        <f ca="1">VLOOKUP(E233,OFFSET(Pairings!$E$2,($B250-1)*gamesPerRound,0,gamesPerRound,4),4,FALSE)</f>
        <v>#N/A</v>
      </c>
      <c r="F250" s="31" t="e">
        <f ca="1">VLOOKUP(F233,OFFSET(Pairings!$E$2,($B250-1)*gamesPerRound,0,gamesPerRound,4),4,FALSE)</f>
        <v>#N/A</v>
      </c>
      <c r="G250" s="31" t="e">
        <f ca="1">VLOOKUP(G233,OFFSET(Pairings!$E$2,($B250-1)*gamesPerRound,0,gamesPerRound,4),4,FALSE)</f>
        <v>#N/A</v>
      </c>
      <c r="H250" s="31" t="e">
        <f ca="1">VLOOKUP(H233,OFFSET(Pairings!$E$2,($B250-1)*gamesPerRound,0,gamesPerRound,4),4,FALSE)</f>
        <v>#N/A</v>
      </c>
      <c r="I250" s="31" t="e">
        <f ca="1">VLOOKUP(I233,OFFSET(Pairings!$E$2,($B250-1)*gamesPerRound,0,gamesPerRound,4),4,FALSE)</f>
        <v>#N/A</v>
      </c>
      <c r="J250" s="31" t="e">
        <f ca="1">VLOOKUP(J233,OFFSET(Pairings!$E$2,($B250-1)*gamesPerRound,0,gamesPerRound,4),4,FALSE)</f>
        <v>#N/A</v>
      </c>
      <c r="K250" s="31" t="e">
        <f ca="1">VLOOKUP(K233,OFFSET(Pairings!$E$2,($B250-1)*gamesPerRound,0,gamesPerRound,4),4,FALSE)</f>
        <v>#N/A</v>
      </c>
      <c r="L250" s="31" t="e">
        <f ca="1">VLOOKUP(L233,OFFSET(Pairings!$E$2,($B250-1)*gamesPerRound,0,gamesPerRound,4),4,FALSE)</f>
        <v>#N/A</v>
      </c>
      <c r="M250" s="31" t="e">
        <f ca="1">VLOOKUP(M233,OFFSET(Pairings!$E$2,($B250-1)*gamesPerRound,0,gamesPerRound,4),4,FALSE)</f>
        <v>#N/A</v>
      </c>
      <c r="N250" s="31" t="e">
        <f ca="1">VLOOKUP(N233,OFFSET(Pairings!$E$2,($B250-1)*gamesPerRound,0,gamesPerRound,4),4,FALSE)</f>
        <v>#N/A</v>
      </c>
    </row>
    <row r="251" spans="1:15" ht="18.75" hidden="1" customHeight="1" x14ac:dyDescent="0.2">
      <c r="B251" s="7">
        <v>4</v>
      </c>
      <c r="C251" s="31" t="e">
        <f ca="1">VLOOKUP(C233,OFFSET(Pairings!$D$2,($B251-1)*gamesPerRound,0,gamesPerRound,2),2,FALSE)</f>
        <v>#N/A</v>
      </c>
      <c r="D251" s="31" t="e">
        <f ca="1">VLOOKUP(D233,OFFSET(Pairings!$D$2,($B251-1)*gamesPerRound,0,gamesPerRound,2),2,FALSE)</f>
        <v>#N/A</v>
      </c>
      <c r="E251" s="31" t="e">
        <f ca="1">VLOOKUP(E233,OFFSET(Pairings!$D$2,($B251-1)*gamesPerRound,0,gamesPerRound,2),2,FALSE)</f>
        <v>#N/A</v>
      </c>
      <c r="F251" s="31" t="e">
        <f ca="1">VLOOKUP(F233,OFFSET(Pairings!$D$2,($B251-1)*gamesPerRound,0,gamesPerRound,2),2,FALSE)</f>
        <v>#N/A</v>
      </c>
      <c r="G251" s="31" t="e">
        <f ca="1">VLOOKUP(G233,OFFSET(Pairings!$D$2,($B251-1)*gamesPerRound,0,gamesPerRound,2),2,FALSE)</f>
        <v>#N/A</v>
      </c>
      <c r="H251" s="31" t="e">
        <f ca="1">VLOOKUP(H233,OFFSET(Pairings!$D$2,($B251-1)*gamesPerRound,0,gamesPerRound,2),2,FALSE)</f>
        <v>#N/A</v>
      </c>
      <c r="I251" s="31" t="e">
        <f ca="1">VLOOKUP(I233,OFFSET(Pairings!$D$2,($B251-1)*gamesPerRound,0,gamesPerRound,2),2,FALSE)</f>
        <v>#N/A</v>
      </c>
      <c r="J251" s="31" t="e">
        <f ca="1">VLOOKUP(J233,OFFSET(Pairings!$D$2,($B251-1)*gamesPerRound,0,gamesPerRound,2),2,FALSE)</f>
        <v>#N/A</v>
      </c>
      <c r="K251" s="31" t="e">
        <f ca="1">VLOOKUP(K233,OFFSET(Pairings!$D$2,($B251-1)*gamesPerRound,0,gamesPerRound,2),2,FALSE)</f>
        <v>#N/A</v>
      </c>
      <c r="L251" s="31" t="e">
        <f ca="1">VLOOKUP(L233,OFFSET(Pairings!$D$2,($B251-1)*gamesPerRound,0,gamesPerRound,2),2,FALSE)</f>
        <v>#N/A</v>
      </c>
      <c r="M251" s="31" t="e">
        <f ca="1">VLOOKUP(M233,OFFSET(Pairings!$D$2,($B251-1)*gamesPerRound,0,gamesPerRound,2),2,FALSE)</f>
        <v>#N/A</v>
      </c>
      <c r="N251" s="31" t="e">
        <f ca="1">VLOOKUP(N233,OFFSET(Pairings!$D$2,($B251-1)*gamesPerRound,0,gamesPerRound,2),2,FALSE)</f>
        <v>#N/A</v>
      </c>
    </row>
    <row r="252" spans="1:15" ht="18.75" hidden="1" customHeight="1" x14ac:dyDescent="0.2">
      <c r="B252" s="7">
        <v>4</v>
      </c>
      <c r="C252" s="31" t="e">
        <f ca="1">VLOOKUP(C233,OFFSET(Pairings!$E$2,($B252-1)*gamesPerRound,0,gamesPerRound,4),4,FALSE)</f>
        <v>#N/A</v>
      </c>
      <c r="D252" s="31" t="e">
        <f ca="1">VLOOKUP(D233,OFFSET(Pairings!$E$2,($B252-1)*gamesPerRound,0,gamesPerRound,4),4,FALSE)</f>
        <v>#N/A</v>
      </c>
      <c r="E252" s="31" t="e">
        <f ca="1">VLOOKUP(E233,OFFSET(Pairings!$E$2,($B252-1)*gamesPerRound,0,gamesPerRound,4),4,FALSE)</f>
        <v>#N/A</v>
      </c>
      <c r="F252" s="31" t="e">
        <f ca="1">VLOOKUP(F233,OFFSET(Pairings!$E$2,($B252-1)*gamesPerRound,0,gamesPerRound,4),4,FALSE)</f>
        <v>#N/A</v>
      </c>
      <c r="G252" s="31" t="e">
        <f ca="1">VLOOKUP(G233,OFFSET(Pairings!$E$2,($B252-1)*gamesPerRound,0,gamesPerRound,4),4,FALSE)</f>
        <v>#N/A</v>
      </c>
      <c r="H252" s="31" t="e">
        <f ca="1">VLOOKUP(H233,OFFSET(Pairings!$E$2,($B252-1)*gamesPerRound,0,gamesPerRound,4),4,FALSE)</f>
        <v>#N/A</v>
      </c>
      <c r="I252" s="31" t="e">
        <f ca="1">VLOOKUP(I233,OFFSET(Pairings!$E$2,($B252-1)*gamesPerRound,0,gamesPerRound,4),4,FALSE)</f>
        <v>#N/A</v>
      </c>
      <c r="J252" s="31" t="e">
        <f ca="1">VLOOKUP(J233,OFFSET(Pairings!$E$2,($B252-1)*gamesPerRound,0,gamesPerRound,4),4,FALSE)</f>
        <v>#N/A</v>
      </c>
      <c r="K252" s="31" t="e">
        <f ca="1">VLOOKUP(K233,OFFSET(Pairings!$E$2,($B252-1)*gamesPerRound,0,gamesPerRound,4),4,FALSE)</f>
        <v>#N/A</v>
      </c>
      <c r="L252" s="31" t="e">
        <f ca="1">VLOOKUP(L233,OFFSET(Pairings!$E$2,($B252-1)*gamesPerRound,0,gamesPerRound,4),4,FALSE)</f>
        <v>#N/A</v>
      </c>
      <c r="M252" s="31" t="e">
        <f ca="1">VLOOKUP(M233,OFFSET(Pairings!$E$2,($B252-1)*gamesPerRound,0,gamesPerRound,4),4,FALSE)</f>
        <v>#N/A</v>
      </c>
      <c r="N252" s="31" t="e">
        <f ca="1">VLOOKUP(N233,OFFSET(Pairings!$E$2,($B252-1)*gamesPerRound,0,gamesPerRound,4),4,FALSE)</f>
        <v>#N/A</v>
      </c>
    </row>
    <row r="253" spans="1:15" ht="18.75" hidden="1" customHeight="1" x14ac:dyDescent="0.2">
      <c r="B253" s="7">
        <v>5</v>
      </c>
      <c r="C253" s="31" t="e">
        <f ca="1">VLOOKUP(C233,OFFSET(Pairings!$D$2,($B253-1)*gamesPerRound,0,gamesPerRound,2),2,FALSE)</f>
        <v>#N/A</v>
      </c>
      <c r="D253" s="31" t="e">
        <f ca="1">VLOOKUP(D233,OFFSET(Pairings!$D$2,($B253-1)*gamesPerRound,0,gamesPerRound,2),2,FALSE)</f>
        <v>#N/A</v>
      </c>
      <c r="E253" s="31" t="e">
        <f ca="1">VLOOKUP(E233,OFFSET(Pairings!$D$2,($B253-1)*gamesPerRound,0,gamesPerRound,2),2,FALSE)</f>
        <v>#N/A</v>
      </c>
      <c r="F253" s="31" t="e">
        <f ca="1">VLOOKUP(F233,OFFSET(Pairings!$D$2,($B253-1)*gamesPerRound,0,gamesPerRound,2),2,FALSE)</f>
        <v>#N/A</v>
      </c>
      <c r="G253" s="31" t="e">
        <f ca="1">VLOOKUP(G233,OFFSET(Pairings!$D$2,($B253-1)*gamesPerRound,0,gamesPerRound,2),2,FALSE)</f>
        <v>#N/A</v>
      </c>
      <c r="H253" s="31" t="e">
        <f ca="1">VLOOKUP(H233,OFFSET(Pairings!$D$2,($B253-1)*gamesPerRound,0,gamesPerRound,2),2,FALSE)</f>
        <v>#N/A</v>
      </c>
      <c r="I253" s="31" t="e">
        <f ca="1">VLOOKUP(I233,OFFSET(Pairings!$D$2,($B253-1)*gamesPerRound,0,gamesPerRound,2),2,FALSE)</f>
        <v>#N/A</v>
      </c>
      <c r="J253" s="31" t="e">
        <f ca="1">VLOOKUP(J233,OFFSET(Pairings!$D$2,($B253-1)*gamesPerRound,0,gamesPerRound,2),2,FALSE)</f>
        <v>#N/A</v>
      </c>
      <c r="K253" s="31" t="e">
        <f ca="1">VLOOKUP(K233,OFFSET(Pairings!$D$2,($B253-1)*gamesPerRound,0,gamesPerRound,2),2,FALSE)</f>
        <v>#N/A</v>
      </c>
      <c r="L253" s="31" t="e">
        <f ca="1">VLOOKUP(L233,OFFSET(Pairings!$D$2,($B253-1)*gamesPerRound,0,gamesPerRound,2),2,FALSE)</f>
        <v>#N/A</v>
      </c>
      <c r="M253" s="31" t="e">
        <f ca="1">VLOOKUP(M233,OFFSET(Pairings!$D$2,($B253-1)*gamesPerRound,0,gamesPerRound,2),2,FALSE)</f>
        <v>#N/A</v>
      </c>
      <c r="N253" s="31" t="e">
        <f ca="1">VLOOKUP(N233,OFFSET(Pairings!$D$2,($B253-1)*gamesPerRound,0,gamesPerRound,2),2,FALSE)</f>
        <v>#N/A</v>
      </c>
    </row>
    <row r="254" spans="1:15" ht="18.75" hidden="1" customHeight="1" x14ac:dyDescent="0.2">
      <c r="B254" s="7">
        <v>5</v>
      </c>
      <c r="C254" s="31" t="e">
        <f ca="1">VLOOKUP(C233,OFFSET(Pairings!$E$2,($B254-1)*gamesPerRound,0,gamesPerRound,4),4,FALSE)</f>
        <v>#N/A</v>
      </c>
      <c r="D254" s="31" t="e">
        <f ca="1">VLOOKUP(D233,OFFSET(Pairings!$E$2,($B254-1)*gamesPerRound,0,gamesPerRound,4),4,FALSE)</f>
        <v>#N/A</v>
      </c>
      <c r="E254" s="31" t="e">
        <f ca="1">VLOOKUP(E233,OFFSET(Pairings!$E$2,($B254-1)*gamesPerRound,0,gamesPerRound,4),4,FALSE)</f>
        <v>#N/A</v>
      </c>
      <c r="F254" s="31" t="e">
        <f ca="1">VLOOKUP(F233,OFFSET(Pairings!$E$2,($B254-1)*gamesPerRound,0,gamesPerRound,4),4,FALSE)</f>
        <v>#N/A</v>
      </c>
      <c r="G254" s="31" t="e">
        <f ca="1">VLOOKUP(G233,OFFSET(Pairings!$E$2,($B254-1)*gamesPerRound,0,gamesPerRound,4),4,FALSE)</f>
        <v>#N/A</v>
      </c>
      <c r="H254" s="31" t="e">
        <f ca="1">VLOOKUP(H233,OFFSET(Pairings!$E$2,($B254-1)*gamesPerRound,0,gamesPerRound,4),4,FALSE)</f>
        <v>#N/A</v>
      </c>
      <c r="I254" s="31" t="e">
        <f ca="1">VLOOKUP(I233,OFFSET(Pairings!$E$2,($B254-1)*gamesPerRound,0,gamesPerRound,4),4,FALSE)</f>
        <v>#N/A</v>
      </c>
      <c r="J254" s="31" t="e">
        <f ca="1">VLOOKUP(J233,OFFSET(Pairings!$E$2,($B254-1)*gamesPerRound,0,gamesPerRound,4),4,FALSE)</f>
        <v>#N/A</v>
      </c>
      <c r="K254" s="31" t="e">
        <f ca="1">VLOOKUP(K233,OFFSET(Pairings!$E$2,($B254-1)*gamesPerRound,0,gamesPerRound,4),4,FALSE)</f>
        <v>#N/A</v>
      </c>
      <c r="L254" s="31" t="e">
        <f ca="1">VLOOKUP(L233,OFFSET(Pairings!$E$2,($B254-1)*gamesPerRound,0,gamesPerRound,4),4,FALSE)</f>
        <v>#N/A</v>
      </c>
      <c r="M254" s="31" t="e">
        <f ca="1">VLOOKUP(M233,OFFSET(Pairings!$E$2,($B254-1)*gamesPerRound,0,gamesPerRound,4),4,FALSE)</f>
        <v>#N/A</v>
      </c>
      <c r="N254" s="31" t="e">
        <f ca="1">VLOOKUP(N233,OFFSET(Pairings!$E$2,($B254-1)*gamesPerRound,0,gamesPerRound,4),4,FALSE)</f>
        <v>#N/A</v>
      </c>
    </row>
    <row r="255" spans="1:15" ht="18.75" customHeight="1" thickBot="1" x14ac:dyDescent="0.25"/>
    <row r="256" spans="1:15" s="9" customFormat="1" ht="15.75" thickBot="1" x14ac:dyDescent="0.25">
      <c r="A256" s="9" t="s">
        <v>19</v>
      </c>
      <c r="B256" s="10">
        <f>VLOOKUP(A256,TeamLookup,2,FALSE)</f>
        <v>0</v>
      </c>
      <c r="C256" s="11" t="str">
        <f t="shared" ref="C256:N256" si="121">$A256&amp;"."&amp;TEXT(C$1,"00")</f>
        <v>L.01</v>
      </c>
      <c r="D256" s="12" t="str">
        <f t="shared" si="121"/>
        <v>L.02</v>
      </c>
      <c r="E256" s="12" t="str">
        <f t="shared" si="121"/>
        <v>L.03</v>
      </c>
      <c r="F256" s="12" t="str">
        <f t="shared" si="121"/>
        <v>L.04</v>
      </c>
      <c r="G256" s="12" t="str">
        <f t="shared" si="121"/>
        <v>L.05</v>
      </c>
      <c r="H256" s="12" t="str">
        <f t="shared" si="121"/>
        <v>L.06</v>
      </c>
      <c r="I256" s="12" t="str">
        <f t="shared" si="121"/>
        <v>L.07</v>
      </c>
      <c r="J256" s="12" t="str">
        <f t="shared" si="121"/>
        <v>L.08</v>
      </c>
      <c r="K256" s="12" t="str">
        <f t="shared" si="121"/>
        <v>L.09</v>
      </c>
      <c r="L256" s="12" t="str">
        <f t="shared" si="121"/>
        <v>L.10</v>
      </c>
      <c r="M256" s="12" t="str">
        <f t="shared" si="121"/>
        <v>L.11</v>
      </c>
      <c r="N256" s="13" t="str">
        <f t="shared" si="121"/>
        <v>L.12</v>
      </c>
      <c r="O256" s="14" t="s">
        <v>22</v>
      </c>
    </row>
    <row r="257" spans="2:15" ht="9" customHeight="1" x14ac:dyDescent="0.2">
      <c r="C257" s="15" t="str">
        <f t="shared" ref="C257:N257" ca="1" si="122">IF(ISNA(C268),"B","W")</f>
        <v>B</v>
      </c>
      <c r="D257" s="16" t="str">
        <f t="shared" ca="1" si="122"/>
        <v>B</v>
      </c>
      <c r="E257" s="16" t="str">
        <f t="shared" ca="1" si="122"/>
        <v>B</v>
      </c>
      <c r="F257" s="16" t="str">
        <f t="shared" ca="1" si="122"/>
        <v>B</v>
      </c>
      <c r="G257" s="16" t="str">
        <f t="shared" ca="1" si="122"/>
        <v>B</v>
      </c>
      <c r="H257" s="16" t="str">
        <f t="shared" ca="1" si="122"/>
        <v>B</v>
      </c>
      <c r="I257" s="16" t="str">
        <f t="shared" ca="1" si="122"/>
        <v>B</v>
      </c>
      <c r="J257" s="16" t="str">
        <f t="shared" ca="1" si="122"/>
        <v>B</v>
      </c>
      <c r="K257" s="16" t="str">
        <f t="shared" ca="1" si="122"/>
        <v>B</v>
      </c>
      <c r="L257" s="16" t="str">
        <f t="shared" ca="1" si="122"/>
        <v>B</v>
      </c>
      <c r="M257" s="16" t="str">
        <f t="shared" ca="1" si="122"/>
        <v>B</v>
      </c>
      <c r="N257" s="17" t="str">
        <f t="shared" ca="1" si="122"/>
        <v>B</v>
      </c>
      <c r="O257" s="18"/>
    </row>
    <row r="258" spans="2:15" x14ac:dyDescent="0.2">
      <c r="B258" s="7" t="s">
        <v>23</v>
      </c>
      <c r="C258" s="19" t="e">
        <f t="shared" ref="C258:N258" ca="1" si="123">IF(ISNA(C268),C269,C268)</f>
        <v>#N/A</v>
      </c>
      <c r="D258" s="20" t="e">
        <f t="shared" ca="1" si="123"/>
        <v>#N/A</v>
      </c>
      <c r="E258" s="20" t="e">
        <f t="shared" ca="1" si="123"/>
        <v>#N/A</v>
      </c>
      <c r="F258" s="20" t="e">
        <f t="shared" ca="1" si="123"/>
        <v>#N/A</v>
      </c>
      <c r="G258" s="20" t="e">
        <f t="shared" ca="1" si="123"/>
        <v>#N/A</v>
      </c>
      <c r="H258" s="20" t="e">
        <f t="shared" ca="1" si="123"/>
        <v>#N/A</v>
      </c>
      <c r="I258" s="20" t="e">
        <f t="shared" ca="1" si="123"/>
        <v>#N/A</v>
      </c>
      <c r="J258" s="20" t="e">
        <f t="shared" ca="1" si="123"/>
        <v>#N/A</v>
      </c>
      <c r="K258" s="20" t="e">
        <f t="shared" ca="1" si="123"/>
        <v>#N/A</v>
      </c>
      <c r="L258" s="20" t="e">
        <f t="shared" ca="1" si="123"/>
        <v>#N/A</v>
      </c>
      <c r="M258" s="20" t="e">
        <f t="shared" ca="1" si="123"/>
        <v>#N/A</v>
      </c>
      <c r="N258" s="21" t="e">
        <f t="shared" ca="1" si="123"/>
        <v>#N/A</v>
      </c>
      <c r="O258" s="22"/>
    </row>
    <row r="259" spans="2:15" ht="9" customHeight="1" x14ac:dyDescent="0.2">
      <c r="C259" s="23" t="str">
        <f t="shared" ref="C259:N259" ca="1" si="124">IF(ISNA(C270),"B","W")</f>
        <v>B</v>
      </c>
      <c r="D259" s="24" t="str">
        <f t="shared" ca="1" si="124"/>
        <v>B</v>
      </c>
      <c r="E259" s="24" t="str">
        <f t="shared" ca="1" si="124"/>
        <v>B</v>
      </c>
      <c r="F259" s="24" t="str">
        <f t="shared" ca="1" si="124"/>
        <v>B</v>
      </c>
      <c r="G259" s="24" t="str">
        <f t="shared" ca="1" si="124"/>
        <v>B</v>
      </c>
      <c r="H259" s="24" t="str">
        <f t="shared" ca="1" si="124"/>
        <v>B</v>
      </c>
      <c r="I259" s="24" t="str">
        <f t="shared" ca="1" si="124"/>
        <v>B</v>
      </c>
      <c r="J259" s="24" t="str">
        <f t="shared" ca="1" si="124"/>
        <v>B</v>
      </c>
      <c r="K259" s="24" t="str">
        <f t="shared" ca="1" si="124"/>
        <v>B</v>
      </c>
      <c r="L259" s="24" t="str">
        <f t="shared" ca="1" si="124"/>
        <v>B</v>
      </c>
      <c r="M259" s="24" t="str">
        <f t="shared" ca="1" si="124"/>
        <v>B</v>
      </c>
      <c r="N259" s="25" t="str">
        <f t="shared" ca="1" si="124"/>
        <v>B</v>
      </c>
      <c r="O259" s="18"/>
    </row>
    <row r="260" spans="2:15" x14ac:dyDescent="0.2">
      <c r="B260" s="7" t="s">
        <v>24</v>
      </c>
      <c r="C260" s="19" t="e">
        <f t="shared" ref="C260:N260" ca="1" si="125">IF(ISNA(C270),C271,C270)</f>
        <v>#N/A</v>
      </c>
      <c r="D260" s="20" t="e">
        <f t="shared" ca="1" si="125"/>
        <v>#N/A</v>
      </c>
      <c r="E260" s="20" t="e">
        <f t="shared" ca="1" si="125"/>
        <v>#N/A</v>
      </c>
      <c r="F260" s="20" t="e">
        <f t="shared" ca="1" si="125"/>
        <v>#N/A</v>
      </c>
      <c r="G260" s="20" t="e">
        <f t="shared" ca="1" si="125"/>
        <v>#N/A</v>
      </c>
      <c r="H260" s="20" t="e">
        <f t="shared" ca="1" si="125"/>
        <v>#N/A</v>
      </c>
      <c r="I260" s="20" t="e">
        <f t="shared" ca="1" si="125"/>
        <v>#N/A</v>
      </c>
      <c r="J260" s="20" t="e">
        <f t="shared" ca="1" si="125"/>
        <v>#N/A</v>
      </c>
      <c r="K260" s="20" t="e">
        <f t="shared" ca="1" si="125"/>
        <v>#N/A</v>
      </c>
      <c r="L260" s="20" t="e">
        <f t="shared" ca="1" si="125"/>
        <v>#N/A</v>
      </c>
      <c r="M260" s="20" t="e">
        <f t="shared" ca="1" si="125"/>
        <v>#N/A</v>
      </c>
      <c r="N260" s="21" t="e">
        <f t="shared" ca="1" si="125"/>
        <v>#N/A</v>
      </c>
      <c r="O260" s="22"/>
    </row>
    <row r="261" spans="2:15" ht="9" customHeight="1" x14ac:dyDescent="0.2">
      <c r="C261" s="23" t="str">
        <f t="shared" ref="C261:N261" ca="1" si="126">IF(ISNA(C272),"B","W")</f>
        <v>B</v>
      </c>
      <c r="D261" s="24" t="str">
        <f t="shared" ca="1" si="126"/>
        <v>B</v>
      </c>
      <c r="E261" s="24" t="str">
        <f t="shared" ca="1" si="126"/>
        <v>B</v>
      </c>
      <c r="F261" s="24" t="str">
        <f t="shared" ca="1" si="126"/>
        <v>B</v>
      </c>
      <c r="G261" s="24" t="str">
        <f t="shared" ca="1" si="126"/>
        <v>B</v>
      </c>
      <c r="H261" s="24" t="str">
        <f t="shared" ca="1" si="126"/>
        <v>B</v>
      </c>
      <c r="I261" s="24" t="str">
        <f t="shared" ca="1" si="126"/>
        <v>B</v>
      </c>
      <c r="J261" s="24" t="str">
        <f t="shared" ca="1" si="126"/>
        <v>B</v>
      </c>
      <c r="K261" s="24" t="str">
        <f t="shared" ca="1" si="126"/>
        <v>B</v>
      </c>
      <c r="L261" s="24" t="str">
        <f t="shared" ca="1" si="126"/>
        <v>B</v>
      </c>
      <c r="M261" s="24" t="str">
        <f t="shared" ca="1" si="126"/>
        <v>B</v>
      </c>
      <c r="N261" s="25" t="str">
        <f t="shared" ca="1" si="126"/>
        <v>B</v>
      </c>
      <c r="O261" s="18"/>
    </row>
    <row r="262" spans="2:15" x14ac:dyDescent="0.2">
      <c r="B262" s="7" t="s">
        <v>25</v>
      </c>
      <c r="C262" s="19" t="e">
        <f t="shared" ref="C262:N262" ca="1" si="127">IF(ISNA(C272),C273,C272)</f>
        <v>#N/A</v>
      </c>
      <c r="D262" s="20" t="e">
        <f t="shared" ca="1" si="127"/>
        <v>#N/A</v>
      </c>
      <c r="E262" s="20" t="e">
        <f t="shared" ca="1" si="127"/>
        <v>#N/A</v>
      </c>
      <c r="F262" s="20" t="e">
        <f t="shared" ca="1" si="127"/>
        <v>#N/A</v>
      </c>
      <c r="G262" s="20" t="e">
        <f t="shared" ca="1" si="127"/>
        <v>#N/A</v>
      </c>
      <c r="H262" s="20" t="e">
        <f t="shared" ca="1" si="127"/>
        <v>#N/A</v>
      </c>
      <c r="I262" s="20" t="e">
        <f t="shared" ca="1" si="127"/>
        <v>#N/A</v>
      </c>
      <c r="J262" s="20" t="e">
        <f t="shared" ca="1" si="127"/>
        <v>#N/A</v>
      </c>
      <c r="K262" s="20" t="e">
        <f t="shared" ca="1" si="127"/>
        <v>#N/A</v>
      </c>
      <c r="L262" s="20" t="e">
        <f t="shared" ca="1" si="127"/>
        <v>#N/A</v>
      </c>
      <c r="M262" s="20" t="e">
        <f t="shared" ca="1" si="127"/>
        <v>#N/A</v>
      </c>
      <c r="N262" s="21" t="e">
        <f t="shared" ca="1" si="127"/>
        <v>#N/A</v>
      </c>
      <c r="O262" s="22"/>
    </row>
    <row r="263" spans="2:15" ht="9" customHeight="1" x14ac:dyDescent="0.2">
      <c r="C263" s="23" t="str">
        <f t="shared" ref="C263:N263" ca="1" si="128">IF(ISNA(C274),"B","W")</f>
        <v>B</v>
      </c>
      <c r="D263" s="24" t="str">
        <f t="shared" ca="1" si="128"/>
        <v>B</v>
      </c>
      <c r="E263" s="24" t="str">
        <f t="shared" ca="1" si="128"/>
        <v>B</v>
      </c>
      <c r="F263" s="24" t="str">
        <f t="shared" ca="1" si="128"/>
        <v>B</v>
      </c>
      <c r="G263" s="24" t="str">
        <f t="shared" ca="1" si="128"/>
        <v>B</v>
      </c>
      <c r="H263" s="24" t="str">
        <f t="shared" ca="1" si="128"/>
        <v>B</v>
      </c>
      <c r="I263" s="24" t="str">
        <f t="shared" ca="1" si="128"/>
        <v>B</v>
      </c>
      <c r="J263" s="24" t="str">
        <f t="shared" ca="1" si="128"/>
        <v>B</v>
      </c>
      <c r="K263" s="24" t="str">
        <f t="shared" ca="1" si="128"/>
        <v>B</v>
      </c>
      <c r="L263" s="24" t="str">
        <f t="shared" ca="1" si="128"/>
        <v>B</v>
      </c>
      <c r="M263" s="24" t="str">
        <f t="shared" ca="1" si="128"/>
        <v>B</v>
      </c>
      <c r="N263" s="25" t="str">
        <f t="shared" ca="1" si="128"/>
        <v>B</v>
      </c>
      <c r="O263" s="18"/>
    </row>
    <row r="264" spans="2:15" x14ac:dyDescent="0.2">
      <c r="B264" s="7" t="s">
        <v>246</v>
      </c>
      <c r="C264" s="19" t="e">
        <f t="shared" ref="C264:N264" ca="1" si="129">IF(ISNA(C274),C275,C274)</f>
        <v>#N/A</v>
      </c>
      <c r="D264" s="20" t="e">
        <f t="shared" ca="1" si="129"/>
        <v>#N/A</v>
      </c>
      <c r="E264" s="20" t="e">
        <f t="shared" ca="1" si="129"/>
        <v>#N/A</v>
      </c>
      <c r="F264" s="20" t="e">
        <f t="shared" ca="1" si="129"/>
        <v>#N/A</v>
      </c>
      <c r="G264" s="20" t="e">
        <f t="shared" ca="1" si="129"/>
        <v>#N/A</v>
      </c>
      <c r="H264" s="20" t="e">
        <f t="shared" ca="1" si="129"/>
        <v>#N/A</v>
      </c>
      <c r="I264" s="20" t="e">
        <f t="shared" ca="1" si="129"/>
        <v>#N/A</v>
      </c>
      <c r="J264" s="20" t="e">
        <f t="shared" ca="1" si="129"/>
        <v>#N/A</v>
      </c>
      <c r="K264" s="20" t="e">
        <f t="shared" ca="1" si="129"/>
        <v>#N/A</v>
      </c>
      <c r="L264" s="20" t="e">
        <f t="shared" ca="1" si="129"/>
        <v>#N/A</v>
      </c>
      <c r="M264" s="20" t="e">
        <f t="shared" ca="1" si="129"/>
        <v>#N/A</v>
      </c>
      <c r="N264" s="21" t="e">
        <f t="shared" ca="1" si="129"/>
        <v>#N/A</v>
      </c>
      <c r="O264" s="22"/>
    </row>
    <row r="265" spans="2:15" ht="9" customHeight="1" x14ac:dyDescent="0.2">
      <c r="C265" s="23" t="str">
        <f t="shared" ref="C265:N265" ca="1" si="130">IF(ISNA(C276),"B","W")</f>
        <v>B</v>
      </c>
      <c r="D265" s="24" t="str">
        <f t="shared" ca="1" si="130"/>
        <v>B</v>
      </c>
      <c r="E265" s="24" t="str">
        <f t="shared" ca="1" si="130"/>
        <v>B</v>
      </c>
      <c r="F265" s="24" t="str">
        <f t="shared" ca="1" si="130"/>
        <v>B</v>
      </c>
      <c r="G265" s="24" t="str">
        <f t="shared" ca="1" si="130"/>
        <v>B</v>
      </c>
      <c r="H265" s="24" t="str">
        <f t="shared" ca="1" si="130"/>
        <v>B</v>
      </c>
      <c r="I265" s="24" t="str">
        <f t="shared" ca="1" si="130"/>
        <v>B</v>
      </c>
      <c r="J265" s="24" t="str">
        <f t="shared" ca="1" si="130"/>
        <v>B</v>
      </c>
      <c r="K265" s="24" t="str">
        <f t="shared" ca="1" si="130"/>
        <v>B</v>
      </c>
      <c r="L265" s="24" t="str">
        <f t="shared" ca="1" si="130"/>
        <v>B</v>
      </c>
      <c r="M265" s="24" t="str">
        <f t="shared" ca="1" si="130"/>
        <v>B</v>
      </c>
      <c r="N265" s="25" t="str">
        <f t="shared" ca="1" si="130"/>
        <v>B</v>
      </c>
      <c r="O265" s="18"/>
    </row>
    <row r="266" spans="2:15" ht="15.75" thickBot="1" x14ac:dyDescent="0.25">
      <c r="B266" s="7" t="s">
        <v>247</v>
      </c>
      <c r="C266" s="19" t="e">
        <f t="shared" ref="C266:N266" ca="1" si="131">IF(ISNA(C276),C277,C276)</f>
        <v>#N/A</v>
      </c>
      <c r="D266" s="20" t="e">
        <f t="shared" ca="1" si="131"/>
        <v>#N/A</v>
      </c>
      <c r="E266" s="20" t="e">
        <f t="shared" ca="1" si="131"/>
        <v>#N/A</v>
      </c>
      <c r="F266" s="20" t="e">
        <f t="shared" ca="1" si="131"/>
        <v>#N/A</v>
      </c>
      <c r="G266" s="20" t="e">
        <f t="shared" ca="1" si="131"/>
        <v>#N/A</v>
      </c>
      <c r="H266" s="20" t="e">
        <f t="shared" ca="1" si="131"/>
        <v>#N/A</v>
      </c>
      <c r="I266" s="20" t="e">
        <f t="shared" ca="1" si="131"/>
        <v>#N/A</v>
      </c>
      <c r="J266" s="20" t="e">
        <f t="shared" ca="1" si="131"/>
        <v>#N/A</v>
      </c>
      <c r="K266" s="20" t="e">
        <f t="shared" ca="1" si="131"/>
        <v>#N/A</v>
      </c>
      <c r="L266" s="20" t="e">
        <f t="shared" ca="1" si="131"/>
        <v>#N/A</v>
      </c>
      <c r="M266" s="20" t="e">
        <f t="shared" ca="1" si="131"/>
        <v>#N/A</v>
      </c>
      <c r="N266" s="21" t="e">
        <f t="shared" ca="1" si="131"/>
        <v>#N/A</v>
      </c>
      <c r="O266" s="26"/>
    </row>
    <row r="267" spans="2:15" ht="18.75" customHeight="1" thickBot="1" x14ac:dyDescent="0.25">
      <c r="B267" s="7" t="s">
        <v>22</v>
      </c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9"/>
      <c r="O267" s="30"/>
    </row>
    <row r="268" spans="2:15" ht="18.75" hidden="1" customHeight="1" x14ac:dyDescent="0.2">
      <c r="B268" s="7">
        <v>1</v>
      </c>
      <c r="C268" s="31" t="e">
        <f ca="1">VLOOKUP(C256,OFFSET(Pairings!$D$2,($B268-1)*gamesPerRound,0,gamesPerRound,2),2,FALSE)</f>
        <v>#N/A</v>
      </c>
      <c r="D268" s="31" t="e">
        <f ca="1">VLOOKUP(D256,OFFSET(Pairings!$D$2,($B268-1)*gamesPerRound,0,gamesPerRound,2),2,FALSE)</f>
        <v>#N/A</v>
      </c>
      <c r="E268" s="31" t="e">
        <f ca="1">VLOOKUP(E256,OFFSET(Pairings!$D$2,($B268-1)*gamesPerRound,0,gamesPerRound,2),2,FALSE)</f>
        <v>#N/A</v>
      </c>
      <c r="F268" s="31" t="e">
        <f ca="1">VLOOKUP(F256,OFFSET(Pairings!$D$2,($B268-1)*gamesPerRound,0,gamesPerRound,2),2,FALSE)</f>
        <v>#N/A</v>
      </c>
      <c r="G268" s="31" t="e">
        <f ca="1">VLOOKUP(G256,OFFSET(Pairings!$D$2,($B268-1)*gamesPerRound,0,gamesPerRound,2),2,FALSE)</f>
        <v>#N/A</v>
      </c>
      <c r="H268" s="31" t="e">
        <f ca="1">VLOOKUP(H256,OFFSET(Pairings!$D$2,($B268-1)*gamesPerRound,0,gamesPerRound,2),2,FALSE)</f>
        <v>#N/A</v>
      </c>
      <c r="I268" s="31" t="e">
        <f ca="1">VLOOKUP(I256,OFFSET(Pairings!$D$2,($B268-1)*gamesPerRound,0,gamesPerRound,2),2,FALSE)</f>
        <v>#N/A</v>
      </c>
      <c r="J268" s="31" t="e">
        <f ca="1">VLOOKUP(J256,OFFSET(Pairings!$D$2,($B268-1)*gamesPerRound,0,gamesPerRound,2),2,FALSE)</f>
        <v>#N/A</v>
      </c>
      <c r="K268" s="31" t="e">
        <f ca="1">VLOOKUP(K256,OFFSET(Pairings!$D$2,($B268-1)*gamesPerRound,0,gamesPerRound,2),2,FALSE)</f>
        <v>#N/A</v>
      </c>
      <c r="L268" s="31" t="e">
        <f ca="1">VLOOKUP(L256,OFFSET(Pairings!$D$2,($B268-1)*gamesPerRound,0,gamesPerRound,2),2,FALSE)</f>
        <v>#N/A</v>
      </c>
      <c r="M268" s="31" t="e">
        <f ca="1">VLOOKUP(M256,OFFSET(Pairings!$D$2,($B268-1)*gamesPerRound,0,gamesPerRound,2),2,FALSE)</f>
        <v>#N/A</v>
      </c>
      <c r="N268" s="31" t="e">
        <f ca="1">VLOOKUP(N256,OFFSET(Pairings!$D$2,($B268-1)*gamesPerRound,0,gamesPerRound,2),2,FALSE)</f>
        <v>#N/A</v>
      </c>
    </row>
    <row r="269" spans="2:15" ht="18.75" hidden="1" customHeight="1" x14ac:dyDescent="0.2">
      <c r="B269" s="7">
        <v>1</v>
      </c>
      <c r="C269" s="31" t="e">
        <f ca="1">VLOOKUP(C256,OFFSET(Pairings!$E$2,($B269-1)*gamesPerRound,0,gamesPerRound,4),4,FALSE)</f>
        <v>#N/A</v>
      </c>
      <c r="D269" s="31" t="e">
        <f ca="1">VLOOKUP(D256,OFFSET(Pairings!$E$2,($B269-1)*gamesPerRound,0,gamesPerRound,4),4,FALSE)</f>
        <v>#N/A</v>
      </c>
      <c r="E269" s="31" t="e">
        <f ca="1">VLOOKUP(E256,OFFSET(Pairings!$E$2,($B269-1)*gamesPerRound,0,gamesPerRound,4),4,FALSE)</f>
        <v>#N/A</v>
      </c>
      <c r="F269" s="31" t="e">
        <f ca="1">VLOOKUP(F256,OFFSET(Pairings!$E$2,($B269-1)*gamesPerRound,0,gamesPerRound,4),4,FALSE)</f>
        <v>#N/A</v>
      </c>
      <c r="G269" s="31" t="e">
        <f ca="1">VLOOKUP(G256,OFFSET(Pairings!$E$2,($B269-1)*gamesPerRound,0,gamesPerRound,4),4,FALSE)</f>
        <v>#N/A</v>
      </c>
      <c r="H269" s="31" t="e">
        <f ca="1">VLOOKUP(H256,OFFSET(Pairings!$E$2,($B269-1)*gamesPerRound,0,gamesPerRound,4),4,FALSE)</f>
        <v>#N/A</v>
      </c>
      <c r="I269" s="31" t="e">
        <f ca="1">VLOOKUP(I256,OFFSET(Pairings!$E$2,($B269-1)*gamesPerRound,0,gamesPerRound,4),4,FALSE)</f>
        <v>#N/A</v>
      </c>
      <c r="J269" s="31" t="e">
        <f ca="1">VLOOKUP(J256,OFFSET(Pairings!$E$2,($B269-1)*gamesPerRound,0,gamesPerRound,4),4,FALSE)</f>
        <v>#N/A</v>
      </c>
      <c r="K269" s="31" t="e">
        <f ca="1">VLOOKUP(K256,OFFSET(Pairings!$E$2,($B269-1)*gamesPerRound,0,gamesPerRound,4),4,FALSE)</f>
        <v>#N/A</v>
      </c>
      <c r="L269" s="31" t="e">
        <f ca="1">VLOOKUP(L256,OFFSET(Pairings!$E$2,($B269-1)*gamesPerRound,0,gamesPerRound,4),4,FALSE)</f>
        <v>#N/A</v>
      </c>
      <c r="M269" s="31" t="e">
        <f ca="1">VLOOKUP(M256,OFFSET(Pairings!$E$2,($B269-1)*gamesPerRound,0,gamesPerRound,4),4,FALSE)</f>
        <v>#N/A</v>
      </c>
      <c r="N269" s="31" t="e">
        <f ca="1">VLOOKUP(N256,OFFSET(Pairings!$E$2,($B269-1)*gamesPerRound,0,gamesPerRound,4),4,FALSE)</f>
        <v>#N/A</v>
      </c>
    </row>
    <row r="270" spans="2:15" ht="18.75" hidden="1" customHeight="1" x14ac:dyDescent="0.2">
      <c r="B270" s="7">
        <v>2</v>
      </c>
      <c r="C270" s="31" t="e">
        <f ca="1">VLOOKUP(C256,OFFSET(Pairings!$D$2,($B270-1)*gamesPerRound,0,gamesPerRound,2),2,FALSE)</f>
        <v>#N/A</v>
      </c>
      <c r="D270" s="31" t="e">
        <f ca="1">VLOOKUP(D256,OFFSET(Pairings!$D$2,($B270-1)*gamesPerRound,0,gamesPerRound,2),2,FALSE)</f>
        <v>#N/A</v>
      </c>
      <c r="E270" s="31" t="e">
        <f ca="1">VLOOKUP(E256,OFFSET(Pairings!$D$2,($B270-1)*gamesPerRound,0,gamesPerRound,2),2,FALSE)</f>
        <v>#N/A</v>
      </c>
      <c r="F270" s="31" t="e">
        <f ca="1">VLOOKUP(F256,OFFSET(Pairings!$D$2,($B270-1)*gamesPerRound,0,gamesPerRound,2),2,FALSE)</f>
        <v>#N/A</v>
      </c>
      <c r="G270" s="31" t="e">
        <f ca="1">VLOOKUP(G256,OFFSET(Pairings!$D$2,($B270-1)*gamesPerRound,0,gamesPerRound,2),2,FALSE)</f>
        <v>#N/A</v>
      </c>
      <c r="H270" s="31" t="e">
        <f ca="1">VLOOKUP(H256,OFFSET(Pairings!$D$2,($B270-1)*gamesPerRound,0,gamesPerRound,2),2,FALSE)</f>
        <v>#N/A</v>
      </c>
      <c r="I270" s="31" t="e">
        <f ca="1">VLOOKUP(I256,OFFSET(Pairings!$D$2,($B270-1)*gamesPerRound,0,gamesPerRound,2),2,FALSE)</f>
        <v>#N/A</v>
      </c>
      <c r="J270" s="31" t="e">
        <f ca="1">VLOOKUP(J256,OFFSET(Pairings!$D$2,($B270-1)*gamesPerRound,0,gamesPerRound,2),2,FALSE)</f>
        <v>#N/A</v>
      </c>
      <c r="K270" s="31" t="e">
        <f ca="1">VLOOKUP(K256,OFFSET(Pairings!$D$2,($B270-1)*gamesPerRound,0,gamesPerRound,2),2,FALSE)</f>
        <v>#N/A</v>
      </c>
      <c r="L270" s="31" t="e">
        <f ca="1">VLOOKUP(L256,OFFSET(Pairings!$D$2,($B270-1)*gamesPerRound,0,gamesPerRound,2),2,FALSE)</f>
        <v>#N/A</v>
      </c>
      <c r="M270" s="31" t="e">
        <f ca="1">VLOOKUP(M256,OFFSET(Pairings!$D$2,($B270-1)*gamesPerRound,0,gamesPerRound,2),2,FALSE)</f>
        <v>#N/A</v>
      </c>
      <c r="N270" s="31" t="e">
        <f ca="1">VLOOKUP(N256,OFFSET(Pairings!$D$2,($B270-1)*gamesPerRound,0,gamesPerRound,2),2,FALSE)</f>
        <v>#N/A</v>
      </c>
    </row>
    <row r="271" spans="2:15" ht="18.75" hidden="1" customHeight="1" x14ac:dyDescent="0.2">
      <c r="B271" s="7">
        <v>2</v>
      </c>
      <c r="C271" s="31" t="e">
        <f ca="1">VLOOKUP(C256,OFFSET(Pairings!$E$2,($B271-1)*gamesPerRound,0,gamesPerRound,4),4,FALSE)</f>
        <v>#N/A</v>
      </c>
      <c r="D271" s="31" t="e">
        <f ca="1">VLOOKUP(D256,OFFSET(Pairings!$E$2,($B271-1)*gamesPerRound,0,gamesPerRound,4),4,FALSE)</f>
        <v>#N/A</v>
      </c>
      <c r="E271" s="31" t="e">
        <f ca="1">VLOOKUP(E256,OFFSET(Pairings!$E$2,($B271-1)*gamesPerRound,0,gamesPerRound,4),4,FALSE)</f>
        <v>#N/A</v>
      </c>
      <c r="F271" s="31" t="e">
        <f ca="1">VLOOKUP(F256,OFFSET(Pairings!$E$2,($B271-1)*gamesPerRound,0,gamesPerRound,4),4,FALSE)</f>
        <v>#N/A</v>
      </c>
      <c r="G271" s="31" t="e">
        <f ca="1">VLOOKUP(G256,OFFSET(Pairings!$E$2,($B271-1)*gamesPerRound,0,gamesPerRound,4),4,FALSE)</f>
        <v>#N/A</v>
      </c>
      <c r="H271" s="31" t="e">
        <f ca="1">VLOOKUP(H256,OFFSET(Pairings!$E$2,($B271-1)*gamesPerRound,0,gamesPerRound,4),4,FALSE)</f>
        <v>#N/A</v>
      </c>
      <c r="I271" s="31" t="e">
        <f ca="1">VLOOKUP(I256,OFFSET(Pairings!$E$2,($B271-1)*gamesPerRound,0,gamesPerRound,4),4,FALSE)</f>
        <v>#N/A</v>
      </c>
      <c r="J271" s="31" t="e">
        <f ca="1">VLOOKUP(J256,OFFSET(Pairings!$E$2,($B271-1)*gamesPerRound,0,gamesPerRound,4),4,FALSE)</f>
        <v>#N/A</v>
      </c>
      <c r="K271" s="31" t="e">
        <f ca="1">VLOOKUP(K256,OFFSET(Pairings!$E$2,($B271-1)*gamesPerRound,0,gamesPerRound,4),4,FALSE)</f>
        <v>#N/A</v>
      </c>
      <c r="L271" s="31" t="e">
        <f ca="1">VLOOKUP(L256,OFFSET(Pairings!$E$2,($B271-1)*gamesPerRound,0,gamesPerRound,4),4,FALSE)</f>
        <v>#N/A</v>
      </c>
      <c r="M271" s="31" t="e">
        <f ca="1">VLOOKUP(M256,OFFSET(Pairings!$E$2,($B271-1)*gamesPerRound,0,gamesPerRound,4),4,FALSE)</f>
        <v>#N/A</v>
      </c>
      <c r="N271" s="31" t="e">
        <f ca="1">VLOOKUP(N256,OFFSET(Pairings!$E$2,($B271-1)*gamesPerRound,0,gamesPerRound,4),4,FALSE)</f>
        <v>#N/A</v>
      </c>
    </row>
    <row r="272" spans="2:15" ht="18.75" hidden="1" customHeight="1" x14ac:dyDescent="0.2">
      <c r="B272" s="7">
        <v>3</v>
      </c>
      <c r="C272" s="31" t="e">
        <f ca="1">VLOOKUP(C256,OFFSET(Pairings!$D$2,($B272-1)*gamesPerRound,0,gamesPerRound,2),2,FALSE)</f>
        <v>#N/A</v>
      </c>
      <c r="D272" s="31" t="e">
        <f ca="1">VLOOKUP(D256,OFFSET(Pairings!$D$2,($B272-1)*gamesPerRound,0,gamesPerRound,2),2,FALSE)</f>
        <v>#N/A</v>
      </c>
      <c r="E272" s="31" t="e">
        <f ca="1">VLOOKUP(E256,OFFSET(Pairings!$D$2,($B272-1)*gamesPerRound,0,gamesPerRound,2),2,FALSE)</f>
        <v>#N/A</v>
      </c>
      <c r="F272" s="31" t="e">
        <f ca="1">VLOOKUP(F256,OFFSET(Pairings!$D$2,($B272-1)*gamesPerRound,0,gamesPerRound,2),2,FALSE)</f>
        <v>#N/A</v>
      </c>
      <c r="G272" s="31" t="e">
        <f ca="1">VLOOKUP(G256,OFFSET(Pairings!$D$2,($B272-1)*gamesPerRound,0,gamesPerRound,2),2,FALSE)</f>
        <v>#N/A</v>
      </c>
      <c r="H272" s="31" t="e">
        <f ca="1">VLOOKUP(H256,OFFSET(Pairings!$D$2,($B272-1)*gamesPerRound,0,gamesPerRound,2),2,FALSE)</f>
        <v>#N/A</v>
      </c>
      <c r="I272" s="31" t="e">
        <f ca="1">VLOOKUP(I256,OFFSET(Pairings!$D$2,($B272-1)*gamesPerRound,0,gamesPerRound,2),2,FALSE)</f>
        <v>#N/A</v>
      </c>
      <c r="J272" s="31" t="e">
        <f ca="1">VLOOKUP(J256,OFFSET(Pairings!$D$2,($B272-1)*gamesPerRound,0,gamesPerRound,2),2,FALSE)</f>
        <v>#N/A</v>
      </c>
      <c r="K272" s="31" t="e">
        <f ca="1">VLOOKUP(K256,OFFSET(Pairings!$D$2,($B272-1)*gamesPerRound,0,gamesPerRound,2),2,FALSE)</f>
        <v>#N/A</v>
      </c>
      <c r="L272" s="31" t="e">
        <f ca="1">VLOOKUP(L256,OFFSET(Pairings!$D$2,($B272-1)*gamesPerRound,0,gamesPerRound,2),2,FALSE)</f>
        <v>#N/A</v>
      </c>
      <c r="M272" s="31" t="e">
        <f ca="1">VLOOKUP(M256,OFFSET(Pairings!$D$2,($B272-1)*gamesPerRound,0,gamesPerRound,2),2,FALSE)</f>
        <v>#N/A</v>
      </c>
      <c r="N272" s="31" t="e">
        <f ca="1">VLOOKUP(N256,OFFSET(Pairings!$D$2,($B272-1)*gamesPerRound,0,gamesPerRound,2),2,FALSE)</f>
        <v>#N/A</v>
      </c>
    </row>
    <row r="273" spans="1:15" ht="18.75" hidden="1" customHeight="1" x14ac:dyDescent="0.2">
      <c r="B273" s="7">
        <v>3</v>
      </c>
      <c r="C273" s="31" t="e">
        <f ca="1">VLOOKUP(C256,OFFSET(Pairings!$E$2,($B273-1)*gamesPerRound,0,gamesPerRound,4),4,FALSE)</f>
        <v>#N/A</v>
      </c>
      <c r="D273" s="31" t="e">
        <f ca="1">VLOOKUP(D256,OFFSET(Pairings!$E$2,($B273-1)*gamesPerRound,0,gamesPerRound,4),4,FALSE)</f>
        <v>#N/A</v>
      </c>
      <c r="E273" s="31" t="e">
        <f ca="1">VLOOKUP(E256,OFFSET(Pairings!$E$2,($B273-1)*gamesPerRound,0,gamesPerRound,4),4,FALSE)</f>
        <v>#N/A</v>
      </c>
      <c r="F273" s="31" t="e">
        <f ca="1">VLOOKUP(F256,OFFSET(Pairings!$E$2,($B273-1)*gamesPerRound,0,gamesPerRound,4),4,FALSE)</f>
        <v>#N/A</v>
      </c>
      <c r="G273" s="31" t="e">
        <f ca="1">VLOOKUP(G256,OFFSET(Pairings!$E$2,($B273-1)*gamesPerRound,0,gamesPerRound,4),4,FALSE)</f>
        <v>#N/A</v>
      </c>
      <c r="H273" s="31" t="e">
        <f ca="1">VLOOKUP(H256,OFFSET(Pairings!$E$2,($B273-1)*gamesPerRound,0,gamesPerRound,4),4,FALSE)</f>
        <v>#N/A</v>
      </c>
      <c r="I273" s="31" t="e">
        <f ca="1">VLOOKUP(I256,OFFSET(Pairings!$E$2,($B273-1)*gamesPerRound,0,gamesPerRound,4),4,FALSE)</f>
        <v>#N/A</v>
      </c>
      <c r="J273" s="31" t="e">
        <f ca="1">VLOOKUP(J256,OFFSET(Pairings!$E$2,($B273-1)*gamesPerRound,0,gamesPerRound,4),4,FALSE)</f>
        <v>#N/A</v>
      </c>
      <c r="K273" s="31" t="e">
        <f ca="1">VLOOKUP(K256,OFFSET(Pairings!$E$2,($B273-1)*gamesPerRound,0,gamesPerRound,4),4,FALSE)</f>
        <v>#N/A</v>
      </c>
      <c r="L273" s="31" t="e">
        <f ca="1">VLOOKUP(L256,OFFSET(Pairings!$E$2,($B273-1)*gamesPerRound,0,gamesPerRound,4),4,FALSE)</f>
        <v>#N/A</v>
      </c>
      <c r="M273" s="31" t="e">
        <f ca="1">VLOOKUP(M256,OFFSET(Pairings!$E$2,($B273-1)*gamesPerRound,0,gamesPerRound,4),4,FALSE)</f>
        <v>#N/A</v>
      </c>
      <c r="N273" s="31" t="e">
        <f ca="1">VLOOKUP(N256,OFFSET(Pairings!$E$2,($B273-1)*gamesPerRound,0,gamesPerRound,4),4,FALSE)</f>
        <v>#N/A</v>
      </c>
    </row>
    <row r="274" spans="1:15" ht="18.75" hidden="1" customHeight="1" x14ac:dyDescent="0.2">
      <c r="B274" s="7">
        <v>4</v>
      </c>
      <c r="C274" s="31" t="e">
        <f ca="1">VLOOKUP(C256,OFFSET(Pairings!$D$2,($B274-1)*gamesPerRound,0,gamesPerRound,2),2,FALSE)</f>
        <v>#N/A</v>
      </c>
      <c r="D274" s="31" t="e">
        <f ca="1">VLOOKUP(D256,OFFSET(Pairings!$D$2,($B274-1)*gamesPerRound,0,gamesPerRound,2),2,FALSE)</f>
        <v>#N/A</v>
      </c>
      <c r="E274" s="31" t="e">
        <f ca="1">VLOOKUP(E256,OFFSET(Pairings!$D$2,($B274-1)*gamesPerRound,0,gamesPerRound,2),2,FALSE)</f>
        <v>#N/A</v>
      </c>
      <c r="F274" s="31" t="e">
        <f ca="1">VLOOKUP(F256,OFFSET(Pairings!$D$2,($B274-1)*gamesPerRound,0,gamesPerRound,2),2,FALSE)</f>
        <v>#N/A</v>
      </c>
      <c r="G274" s="31" t="e">
        <f ca="1">VLOOKUP(G256,OFFSET(Pairings!$D$2,($B274-1)*gamesPerRound,0,gamesPerRound,2),2,FALSE)</f>
        <v>#N/A</v>
      </c>
      <c r="H274" s="31" t="e">
        <f ca="1">VLOOKUP(H256,OFFSET(Pairings!$D$2,($B274-1)*gamesPerRound,0,gamesPerRound,2),2,FALSE)</f>
        <v>#N/A</v>
      </c>
      <c r="I274" s="31" t="e">
        <f ca="1">VLOOKUP(I256,OFFSET(Pairings!$D$2,($B274-1)*gamesPerRound,0,gamesPerRound,2),2,FALSE)</f>
        <v>#N/A</v>
      </c>
      <c r="J274" s="31" t="e">
        <f ca="1">VLOOKUP(J256,OFFSET(Pairings!$D$2,($B274-1)*gamesPerRound,0,gamesPerRound,2),2,FALSE)</f>
        <v>#N/A</v>
      </c>
      <c r="K274" s="31" t="e">
        <f ca="1">VLOOKUP(K256,OFFSET(Pairings!$D$2,($B274-1)*gamesPerRound,0,gamesPerRound,2),2,FALSE)</f>
        <v>#N/A</v>
      </c>
      <c r="L274" s="31" t="e">
        <f ca="1">VLOOKUP(L256,OFFSET(Pairings!$D$2,($B274-1)*gamesPerRound,0,gamesPerRound,2),2,FALSE)</f>
        <v>#N/A</v>
      </c>
      <c r="M274" s="31" t="e">
        <f ca="1">VLOOKUP(M256,OFFSET(Pairings!$D$2,($B274-1)*gamesPerRound,0,gamesPerRound,2),2,FALSE)</f>
        <v>#N/A</v>
      </c>
      <c r="N274" s="31" t="e">
        <f ca="1">VLOOKUP(N256,OFFSET(Pairings!$D$2,($B274-1)*gamesPerRound,0,gamesPerRound,2),2,FALSE)</f>
        <v>#N/A</v>
      </c>
    </row>
    <row r="275" spans="1:15" ht="18.75" hidden="1" customHeight="1" x14ac:dyDescent="0.2">
      <c r="B275" s="7">
        <v>4</v>
      </c>
      <c r="C275" s="31" t="e">
        <f ca="1">VLOOKUP(C256,OFFSET(Pairings!$E$2,($B275-1)*gamesPerRound,0,gamesPerRound,4),4,FALSE)</f>
        <v>#N/A</v>
      </c>
      <c r="D275" s="31" t="e">
        <f ca="1">VLOOKUP(D256,OFFSET(Pairings!$E$2,($B275-1)*gamesPerRound,0,gamesPerRound,4),4,FALSE)</f>
        <v>#N/A</v>
      </c>
      <c r="E275" s="31" t="e">
        <f ca="1">VLOOKUP(E256,OFFSET(Pairings!$E$2,($B275-1)*gamesPerRound,0,gamesPerRound,4),4,FALSE)</f>
        <v>#N/A</v>
      </c>
      <c r="F275" s="31" t="e">
        <f ca="1">VLOOKUP(F256,OFFSET(Pairings!$E$2,($B275-1)*gamesPerRound,0,gamesPerRound,4),4,FALSE)</f>
        <v>#N/A</v>
      </c>
      <c r="G275" s="31" t="e">
        <f ca="1">VLOOKUP(G256,OFFSET(Pairings!$E$2,($B275-1)*gamesPerRound,0,gamesPerRound,4),4,FALSE)</f>
        <v>#N/A</v>
      </c>
      <c r="H275" s="31" t="e">
        <f ca="1">VLOOKUP(H256,OFFSET(Pairings!$E$2,($B275-1)*gamesPerRound,0,gamesPerRound,4),4,FALSE)</f>
        <v>#N/A</v>
      </c>
      <c r="I275" s="31" t="e">
        <f ca="1">VLOOKUP(I256,OFFSET(Pairings!$E$2,($B275-1)*gamesPerRound,0,gamesPerRound,4),4,FALSE)</f>
        <v>#N/A</v>
      </c>
      <c r="J275" s="31" t="e">
        <f ca="1">VLOOKUP(J256,OFFSET(Pairings!$E$2,($B275-1)*gamesPerRound,0,gamesPerRound,4),4,FALSE)</f>
        <v>#N/A</v>
      </c>
      <c r="K275" s="31" t="e">
        <f ca="1">VLOOKUP(K256,OFFSET(Pairings!$E$2,($B275-1)*gamesPerRound,0,gamesPerRound,4),4,FALSE)</f>
        <v>#N/A</v>
      </c>
      <c r="L275" s="31" t="e">
        <f ca="1">VLOOKUP(L256,OFFSET(Pairings!$E$2,($B275-1)*gamesPerRound,0,gamesPerRound,4),4,FALSE)</f>
        <v>#N/A</v>
      </c>
      <c r="M275" s="31" t="e">
        <f ca="1">VLOOKUP(M256,OFFSET(Pairings!$E$2,($B275-1)*gamesPerRound,0,gamesPerRound,4),4,FALSE)</f>
        <v>#N/A</v>
      </c>
      <c r="N275" s="31" t="e">
        <f ca="1">VLOOKUP(N256,OFFSET(Pairings!$E$2,($B275-1)*gamesPerRound,0,gamesPerRound,4),4,FALSE)</f>
        <v>#N/A</v>
      </c>
    </row>
    <row r="276" spans="1:15" ht="18.75" hidden="1" customHeight="1" x14ac:dyDescent="0.2">
      <c r="B276" s="7">
        <v>5</v>
      </c>
      <c r="C276" s="31" t="e">
        <f ca="1">VLOOKUP(C256,OFFSET(Pairings!$D$2,($B276-1)*gamesPerRound,0,gamesPerRound,2),2,FALSE)</f>
        <v>#N/A</v>
      </c>
      <c r="D276" s="31" t="e">
        <f ca="1">VLOOKUP(D256,OFFSET(Pairings!$D$2,($B276-1)*gamesPerRound,0,gamesPerRound,2),2,FALSE)</f>
        <v>#N/A</v>
      </c>
      <c r="E276" s="31" t="e">
        <f ca="1">VLOOKUP(E256,OFFSET(Pairings!$D$2,($B276-1)*gamesPerRound,0,gamesPerRound,2),2,FALSE)</f>
        <v>#N/A</v>
      </c>
      <c r="F276" s="31" t="e">
        <f ca="1">VLOOKUP(F256,OFFSET(Pairings!$D$2,($B276-1)*gamesPerRound,0,gamesPerRound,2),2,FALSE)</f>
        <v>#N/A</v>
      </c>
      <c r="G276" s="31" t="e">
        <f ca="1">VLOOKUP(G256,OFFSET(Pairings!$D$2,($B276-1)*gamesPerRound,0,gamesPerRound,2),2,FALSE)</f>
        <v>#N/A</v>
      </c>
      <c r="H276" s="31" t="e">
        <f ca="1">VLOOKUP(H256,OFFSET(Pairings!$D$2,($B276-1)*gamesPerRound,0,gamesPerRound,2),2,FALSE)</f>
        <v>#N/A</v>
      </c>
      <c r="I276" s="31" t="e">
        <f ca="1">VLOOKUP(I256,OFFSET(Pairings!$D$2,($B276-1)*gamesPerRound,0,gamesPerRound,2),2,FALSE)</f>
        <v>#N/A</v>
      </c>
      <c r="J276" s="31" t="e">
        <f ca="1">VLOOKUP(J256,OFFSET(Pairings!$D$2,($B276-1)*gamesPerRound,0,gamesPerRound,2),2,FALSE)</f>
        <v>#N/A</v>
      </c>
      <c r="K276" s="31" t="e">
        <f ca="1">VLOOKUP(K256,OFFSET(Pairings!$D$2,($B276-1)*gamesPerRound,0,gamesPerRound,2),2,FALSE)</f>
        <v>#N/A</v>
      </c>
      <c r="L276" s="31" t="e">
        <f ca="1">VLOOKUP(L256,OFFSET(Pairings!$D$2,($B276-1)*gamesPerRound,0,gamesPerRound,2),2,FALSE)</f>
        <v>#N/A</v>
      </c>
      <c r="M276" s="31" t="e">
        <f ca="1">VLOOKUP(M256,OFFSET(Pairings!$D$2,($B276-1)*gamesPerRound,0,gamesPerRound,2),2,FALSE)</f>
        <v>#N/A</v>
      </c>
      <c r="N276" s="31" t="e">
        <f ca="1">VLOOKUP(N256,OFFSET(Pairings!$D$2,($B276-1)*gamesPerRound,0,gamesPerRound,2),2,FALSE)</f>
        <v>#N/A</v>
      </c>
    </row>
    <row r="277" spans="1:15" ht="18.75" hidden="1" customHeight="1" x14ac:dyDescent="0.2">
      <c r="B277" s="7">
        <v>5</v>
      </c>
      <c r="C277" s="31" t="e">
        <f ca="1">VLOOKUP(C256,OFFSET(Pairings!$E$2,($B277-1)*gamesPerRound,0,gamesPerRound,4),4,FALSE)</f>
        <v>#N/A</v>
      </c>
      <c r="D277" s="31" t="e">
        <f ca="1">VLOOKUP(D256,OFFSET(Pairings!$E$2,($B277-1)*gamesPerRound,0,gamesPerRound,4),4,FALSE)</f>
        <v>#N/A</v>
      </c>
      <c r="E277" s="31" t="e">
        <f ca="1">VLOOKUP(E256,OFFSET(Pairings!$E$2,($B277-1)*gamesPerRound,0,gamesPerRound,4),4,FALSE)</f>
        <v>#N/A</v>
      </c>
      <c r="F277" s="31" t="e">
        <f ca="1">VLOOKUP(F256,OFFSET(Pairings!$E$2,($B277-1)*gamesPerRound,0,gamesPerRound,4),4,FALSE)</f>
        <v>#N/A</v>
      </c>
      <c r="G277" s="31" t="e">
        <f ca="1">VLOOKUP(G256,OFFSET(Pairings!$E$2,($B277-1)*gamesPerRound,0,gamesPerRound,4),4,FALSE)</f>
        <v>#N/A</v>
      </c>
      <c r="H277" s="31" t="e">
        <f ca="1">VLOOKUP(H256,OFFSET(Pairings!$E$2,($B277-1)*gamesPerRound,0,gamesPerRound,4),4,FALSE)</f>
        <v>#N/A</v>
      </c>
      <c r="I277" s="31" t="e">
        <f ca="1">VLOOKUP(I256,OFFSET(Pairings!$E$2,($B277-1)*gamesPerRound,0,gamesPerRound,4),4,FALSE)</f>
        <v>#N/A</v>
      </c>
      <c r="J277" s="31" t="e">
        <f ca="1">VLOOKUP(J256,OFFSET(Pairings!$E$2,($B277-1)*gamesPerRound,0,gamesPerRound,4),4,FALSE)</f>
        <v>#N/A</v>
      </c>
      <c r="K277" s="31" t="e">
        <f ca="1">VLOOKUP(K256,OFFSET(Pairings!$E$2,($B277-1)*gamesPerRound,0,gamesPerRound,4),4,FALSE)</f>
        <v>#N/A</v>
      </c>
      <c r="L277" s="31" t="e">
        <f ca="1">VLOOKUP(L256,OFFSET(Pairings!$E$2,($B277-1)*gamesPerRound,0,gamesPerRound,4),4,FALSE)</f>
        <v>#N/A</v>
      </c>
      <c r="M277" s="31" t="e">
        <f ca="1">VLOOKUP(M256,OFFSET(Pairings!$E$2,($B277-1)*gamesPerRound,0,gamesPerRound,4),4,FALSE)</f>
        <v>#N/A</v>
      </c>
      <c r="N277" s="31" t="e">
        <f ca="1">VLOOKUP(N256,OFFSET(Pairings!$E$2,($B277-1)*gamesPerRound,0,gamesPerRound,4),4,FALSE)</f>
        <v>#N/A</v>
      </c>
    </row>
    <row r="278" spans="1:15" ht="18.75" customHeight="1" thickBot="1" x14ac:dyDescent="0.25"/>
    <row r="279" spans="1:15" s="9" customFormat="1" ht="15.75" thickBot="1" x14ac:dyDescent="0.25">
      <c r="A279" s="9" t="s">
        <v>20</v>
      </c>
      <c r="B279" s="10" t="str">
        <f>VLOOKUP(A279,TeamLookup,2,FALSE)</f>
        <v>pairings not currently</v>
      </c>
      <c r="C279" s="11" t="str">
        <f t="shared" ref="C279:N279" si="132">$A279&amp;"."&amp;TEXT(C$1,"00")</f>
        <v>M.01</v>
      </c>
      <c r="D279" s="12" t="str">
        <f t="shared" si="132"/>
        <v>M.02</v>
      </c>
      <c r="E279" s="12" t="str">
        <f t="shared" si="132"/>
        <v>M.03</v>
      </c>
      <c r="F279" s="12" t="str">
        <f t="shared" si="132"/>
        <v>M.04</v>
      </c>
      <c r="G279" s="12" t="str">
        <f t="shared" si="132"/>
        <v>M.05</v>
      </c>
      <c r="H279" s="12" t="str">
        <f t="shared" si="132"/>
        <v>M.06</v>
      </c>
      <c r="I279" s="12" t="str">
        <f t="shared" si="132"/>
        <v>M.07</v>
      </c>
      <c r="J279" s="12" t="str">
        <f t="shared" si="132"/>
        <v>M.08</v>
      </c>
      <c r="K279" s="12" t="str">
        <f t="shared" si="132"/>
        <v>M.09</v>
      </c>
      <c r="L279" s="12" t="str">
        <f t="shared" si="132"/>
        <v>M.10</v>
      </c>
      <c r="M279" s="12" t="str">
        <f t="shared" si="132"/>
        <v>M.11</v>
      </c>
      <c r="N279" s="13" t="str">
        <f t="shared" si="132"/>
        <v>M.12</v>
      </c>
      <c r="O279" s="14" t="s">
        <v>22</v>
      </c>
    </row>
    <row r="280" spans="1:15" ht="9" customHeight="1" x14ac:dyDescent="0.2">
      <c r="C280" s="15" t="str">
        <f t="shared" ref="C280:N280" ca="1" si="133">IF(ISNA(C291),"B","W")</f>
        <v>B</v>
      </c>
      <c r="D280" s="16" t="str">
        <f t="shared" ca="1" si="133"/>
        <v>B</v>
      </c>
      <c r="E280" s="16" t="str">
        <f t="shared" ca="1" si="133"/>
        <v>B</v>
      </c>
      <c r="F280" s="16" t="str">
        <f t="shared" ca="1" si="133"/>
        <v>B</v>
      </c>
      <c r="G280" s="16" t="str">
        <f t="shared" ca="1" si="133"/>
        <v>B</v>
      </c>
      <c r="H280" s="16" t="str">
        <f t="shared" ca="1" si="133"/>
        <v>B</v>
      </c>
      <c r="I280" s="16" t="str">
        <f t="shared" ca="1" si="133"/>
        <v>B</v>
      </c>
      <c r="J280" s="16" t="str">
        <f t="shared" ca="1" si="133"/>
        <v>B</v>
      </c>
      <c r="K280" s="16" t="str">
        <f t="shared" ca="1" si="133"/>
        <v>B</v>
      </c>
      <c r="L280" s="16" t="str">
        <f t="shared" ca="1" si="133"/>
        <v>B</v>
      </c>
      <c r="M280" s="16" t="str">
        <f t="shared" ca="1" si="133"/>
        <v>B</v>
      </c>
      <c r="N280" s="17" t="str">
        <f t="shared" ca="1" si="133"/>
        <v>B</v>
      </c>
      <c r="O280" s="18"/>
    </row>
    <row r="281" spans="1:15" x14ac:dyDescent="0.2">
      <c r="B281" s="7" t="s">
        <v>23</v>
      </c>
      <c r="C281" s="19" t="e">
        <f t="shared" ref="C281:N281" ca="1" si="134">IF(ISNA(C291),C292,C291)</f>
        <v>#N/A</v>
      </c>
      <c r="D281" s="20" t="e">
        <f t="shared" ca="1" si="134"/>
        <v>#N/A</v>
      </c>
      <c r="E281" s="20" t="e">
        <f t="shared" ca="1" si="134"/>
        <v>#N/A</v>
      </c>
      <c r="F281" s="20" t="e">
        <f t="shared" ca="1" si="134"/>
        <v>#N/A</v>
      </c>
      <c r="G281" s="20" t="e">
        <f t="shared" ca="1" si="134"/>
        <v>#N/A</v>
      </c>
      <c r="H281" s="20" t="e">
        <f t="shared" ca="1" si="134"/>
        <v>#N/A</v>
      </c>
      <c r="I281" s="20" t="e">
        <f t="shared" ca="1" si="134"/>
        <v>#N/A</v>
      </c>
      <c r="J281" s="20" t="e">
        <f t="shared" ca="1" si="134"/>
        <v>#N/A</v>
      </c>
      <c r="K281" s="20" t="e">
        <f t="shared" ca="1" si="134"/>
        <v>#N/A</v>
      </c>
      <c r="L281" s="20" t="e">
        <f t="shared" ca="1" si="134"/>
        <v>#N/A</v>
      </c>
      <c r="M281" s="20" t="e">
        <f t="shared" ca="1" si="134"/>
        <v>#N/A</v>
      </c>
      <c r="N281" s="21" t="e">
        <f t="shared" ca="1" si="134"/>
        <v>#N/A</v>
      </c>
      <c r="O281" s="22"/>
    </row>
    <row r="282" spans="1:15" ht="9" customHeight="1" x14ac:dyDescent="0.2">
      <c r="C282" s="23" t="str">
        <f t="shared" ref="C282:N282" ca="1" si="135">IF(ISNA(C293),"B","W")</f>
        <v>B</v>
      </c>
      <c r="D282" s="24" t="str">
        <f t="shared" ca="1" si="135"/>
        <v>B</v>
      </c>
      <c r="E282" s="24" t="str">
        <f t="shared" ca="1" si="135"/>
        <v>B</v>
      </c>
      <c r="F282" s="24" t="str">
        <f t="shared" ca="1" si="135"/>
        <v>B</v>
      </c>
      <c r="G282" s="24" t="str">
        <f t="shared" ca="1" si="135"/>
        <v>B</v>
      </c>
      <c r="H282" s="24" t="str">
        <f t="shared" ca="1" si="135"/>
        <v>B</v>
      </c>
      <c r="I282" s="24" t="str">
        <f t="shared" ca="1" si="135"/>
        <v>B</v>
      </c>
      <c r="J282" s="24" t="str">
        <f t="shared" ca="1" si="135"/>
        <v>B</v>
      </c>
      <c r="K282" s="24" t="str">
        <f t="shared" ca="1" si="135"/>
        <v>B</v>
      </c>
      <c r="L282" s="24" t="str">
        <f t="shared" ca="1" si="135"/>
        <v>B</v>
      </c>
      <c r="M282" s="24" t="str">
        <f t="shared" ca="1" si="135"/>
        <v>B</v>
      </c>
      <c r="N282" s="25" t="str">
        <f t="shared" ca="1" si="135"/>
        <v>B</v>
      </c>
      <c r="O282" s="18"/>
    </row>
    <row r="283" spans="1:15" x14ac:dyDescent="0.2">
      <c r="B283" s="7" t="s">
        <v>24</v>
      </c>
      <c r="C283" s="19" t="e">
        <f t="shared" ref="C283:N283" ca="1" si="136">IF(ISNA(C293),C294,C293)</f>
        <v>#N/A</v>
      </c>
      <c r="D283" s="20" t="e">
        <f t="shared" ca="1" si="136"/>
        <v>#N/A</v>
      </c>
      <c r="E283" s="20" t="e">
        <f t="shared" ca="1" si="136"/>
        <v>#N/A</v>
      </c>
      <c r="F283" s="20" t="e">
        <f t="shared" ca="1" si="136"/>
        <v>#N/A</v>
      </c>
      <c r="G283" s="20" t="e">
        <f t="shared" ca="1" si="136"/>
        <v>#N/A</v>
      </c>
      <c r="H283" s="20" t="e">
        <f t="shared" ca="1" si="136"/>
        <v>#N/A</v>
      </c>
      <c r="I283" s="20" t="e">
        <f t="shared" ca="1" si="136"/>
        <v>#N/A</v>
      </c>
      <c r="J283" s="20" t="e">
        <f t="shared" ca="1" si="136"/>
        <v>#N/A</v>
      </c>
      <c r="K283" s="20" t="e">
        <f t="shared" ca="1" si="136"/>
        <v>#N/A</v>
      </c>
      <c r="L283" s="20" t="e">
        <f t="shared" ca="1" si="136"/>
        <v>#N/A</v>
      </c>
      <c r="M283" s="20" t="e">
        <f t="shared" ca="1" si="136"/>
        <v>#N/A</v>
      </c>
      <c r="N283" s="21" t="e">
        <f t="shared" ca="1" si="136"/>
        <v>#N/A</v>
      </c>
      <c r="O283" s="22"/>
    </row>
    <row r="284" spans="1:15" ht="9" customHeight="1" x14ac:dyDescent="0.2">
      <c r="C284" s="23" t="str">
        <f t="shared" ref="C284:N284" ca="1" si="137">IF(ISNA(C295),"B","W")</f>
        <v>B</v>
      </c>
      <c r="D284" s="24" t="str">
        <f t="shared" ca="1" si="137"/>
        <v>B</v>
      </c>
      <c r="E284" s="24" t="str">
        <f t="shared" ca="1" si="137"/>
        <v>B</v>
      </c>
      <c r="F284" s="24" t="str">
        <f t="shared" ca="1" si="137"/>
        <v>B</v>
      </c>
      <c r="G284" s="24" t="str">
        <f t="shared" ca="1" si="137"/>
        <v>B</v>
      </c>
      <c r="H284" s="24" t="str">
        <f t="shared" ca="1" si="137"/>
        <v>B</v>
      </c>
      <c r="I284" s="24" t="str">
        <f t="shared" ca="1" si="137"/>
        <v>B</v>
      </c>
      <c r="J284" s="24" t="str">
        <f t="shared" ca="1" si="137"/>
        <v>B</v>
      </c>
      <c r="K284" s="24" t="str">
        <f t="shared" ca="1" si="137"/>
        <v>B</v>
      </c>
      <c r="L284" s="24" t="str">
        <f t="shared" ca="1" si="137"/>
        <v>B</v>
      </c>
      <c r="M284" s="24" t="str">
        <f t="shared" ca="1" si="137"/>
        <v>B</v>
      </c>
      <c r="N284" s="25" t="str">
        <f t="shared" ca="1" si="137"/>
        <v>B</v>
      </c>
      <c r="O284" s="18"/>
    </row>
    <row r="285" spans="1:15" x14ac:dyDescent="0.2">
      <c r="B285" s="7" t="s">
        <v>25</v>
      </c>
      <c r="C285" s="19" t="e">
        <f t="shared" ref="C285:N285" ca="1" si="138">IF(ISNA(C295),C296,C295)</f>
        <v>#N/A</v>
      </c>
      <c r="D285" s="20" t="e">
        <f t="shared" ca="1" si="138"/>
        <v>#N/A</v>
      </c>
      <c r="E285" s="20" t="e">
        <f t="shared" ca="1" si="138"/>
        <v>#N/A</v>
      </c>
      <c r="F285" s="20" t="e">
        <f t="shared" ca="1" si="138"/>
        <v>#N/A</v>
      </c>
      <c r="G285" s="20" t="e">
        <f t="shared" ca="1" si="138"/>
        <v>#N/A</v>
      </c>
      <c r="H285" s="20" t="e">
        <f t="shared" ca="1" si="138"/>
        <v>#N/A</v>
      </c>
      <c r="I285" s="20" t="e">
        <f t="shared" ca="1" si="138"/>
        <v>#N/A</v>
      </c>
      <c r="J285" s="20" t="e">
        <f t="shared" ca="1" si="138"/>
        <v>#N/A</v>
      </c>
      <c r="K285" s="20" t="e">
        <f t="shared" ca="1" si="138"/>
        <v>#N/A</v>
      </c>
      <c r="L285" s="20" t="e">
        <f t="shared" ca="1" si="138"/>
        <v>#N/A</v>
      </c>
      <c r="M285" s="20" t="e">
        <f t="shared" ca="1" si="138"/>
        <v>#N/A</v>
      </c>
      <c r="N285" s="21" t="e">
        <f t="shared" ca="1" si="138"/>
        <v>#N/A</v>
      </c>
      <c r="O285" s="22"/>
    </row>
    <row r="286" spans="1:15" ht="9" customHeight="1" x14ac:dyDescent="0.2">
      <c r="C286" s="23" t="str">
        <f t="shared" ref="C286:N286" ca="1" si="139">IF(ISNA(C297),"B","W")</f>
        <v>B</v>
      </c>
      <c r="D286" s="24" t="str">
        <f t="shared" ca="1" si="139"/>
        <v>B</v>
      </c>
      <c r="E286" s="24" t="str">
        <f t="shared" ca="1" si="139"/>
        <v>B</v>
      </c>
      <c r="F286" s="24" t="str">
        <f t="shared" ca="1" si="139"/>
        <v>B</v>
      </c>
      <c r="G286" s="24" t="str">
        <f t="shared" ca="1" si="139"/>
        <v>B</v>
      </c>
      <c r="H286" s="24" t="str">
        <f t="shared" ca="1" si="139"/>
        <v>B</v>
      </c>
      <c r="I286" s="24" t="str">
        <f t="shared" ca="1" si="139"/>
        <v>B</v>
      </c>
      <c r="J286" s="24" t="str">
        <f t="shared" ca="1" si="139"/>
        <v>B</v>
      </c>
      <c r="K286" s="24" t="str">
        <f t="shared" ca="1" si="139"/>
        <v>B</v>
      </c>
      <c r="L286" s="24" t="str">
        <f t="shared" ca="1" si="139"/>
        <v>B</v>
      </c>
      <c r="M286" s="24" t="str">
        <f t="shared" ca="1" si="139"/>
        <v>B</v>
      </c>
      <c r="N286" s="25" t="str">
        <f t="shared" ca="1" si="139"/>
        <v>B</v>
      </c>
      <c r="O286" s="18"/>
    </row>
    <row r="287" spans="1:15" x14ac:dyDescent="0.2">
      <c r="B287" s="7" t="s">
        <v>246</v>
      </c>
      <c r="C287" s="19" t="e">
        <f t="shared" ref="C287:N287" ca="1" si="140">IF(ISNA(C297),C298,C297)</f>
        <v>#N/A</v>
      </c>
      <c r="D287" s="20" t="e">
        <f t="shared" ca="1" si="140"/>
        <v>#N/A</v>
      </c>
      <c r="E287" s="20" t="e">
        <f t="shared" ca="1" si="140"/>
        <v>#N/A</v>
      </c>
      <c r="F287" s="20" t="e">
        <f t="shared" ca="1" si="140"/>
        <v>#N/A</v>
      </c>
      <c r="G287" s="20" t="e">
        <f t="shared" ca="1" si="140"/>
        <v>#N/A</v>
      </c>
      <c r="H287" s="20" t="e">
        <f t="shared" ca="1" si="140"/>
        <v>#N/A</v>
      </c>
      <c r="I287" s="20" t="e">
        <f t="shared" ca="1" si="140"/>
        <v>#N/A</v>
      </c>
      <c r="J287" s="20" t="e">
        <f t="shared" ca="1" si="140"/>
        <v>#N/A</v>
      </c>
      <c r="K287" s="20" t="e">
        <f t="shared" ca="1" si="140"/>
        <v>#N/A</v>
      </c>
      <c r="L287" s="20" t="e">
        <f t="shared" ca="1" si="140"/>
        <v>#N/A</v>
      </c>
      <c r="M287" s="20" t="e">
        <f t="shared" ca="1" si="140"/>
        <v>#N/A</v>
      </c>
      <c r="N287" s="21" t="e">
        <f t="shared" ca="1" si="140"/>
        <v>#N/A</v>
      </c>
      <c r="O287" s="22"/>
    </row>
    <row r="288" spans="1:15" ht="9" customHeight="1" x14ac:dyDescent="0.2">
      <c r="C288" s="23" t="str">
        <f t="shared" ref="C288:N288" ca="1" si="141">IF(ISNA(C299),"B","W")</f>
        <v>B</v>
      </c>
      <c r="D288" s="24" t="str">
        <f t="shared" ca="1" si="141"/>
        <v>B</v>
      </c>
      <c r="E288" s="24" t="str">
        <f t="shared" ca="1" si="141"/>
        <v>B</v>
      </c>
      <c r="F288" s="24" t="str">
        <f t="shared" ca="1" si="141"/>
        <v>B</v>
      </c>
      <c r="G288" s="24" t="str">
        <f t="shared" ca="1" si="141"/>
        <v>B</v>
      </c>
      <c r="H288" s="24" t="str">
        <f t="shared" ca="1" si="141"/>
        <v>B</v>
      </c>
      <c r="I288" s="24" t="str">
        <f t="shared" ca="1" si="141"/>
        <v>B</v>
      </c>
      <c r="J288" s="24" t="str">
        <f t="shared" ca="1" si="141"/>
        <v>B</v>
      </c>
      <c r="K288" s="24" t="str">
        <f t="shared" ca="1" si="141"/>
        <v>B</v>
      </c>
      <c r="L288" s="24" t="str">
        <f t="shared" ca="1" si="141"/>
        <v>B</v>
      </c>
      <c r="M288" s="24" t="str">
        <f t="shared" ca="1" si="141"/>
        <v>B</v>
      </c>
      <c r="N288" s="25" t="str">
        <f t="shared" ca="1" si="141"/>
        <v>B</v>
      </c>
      <c r="O288" s="18"/>
    </row>
    <row r="289" spans="1:15" ht="15.75" thickBot="1" x14ac:dyDescent="0.25">
      <c r="B289" s="7" t="s">
        <v>247</v>
      </c>
      <c r="C289" s="19" t="e">
        <f t="shared" ref="C289:N289" ca="1" si="142">IF(ISNA(C299),C300,C299)</f>
        <v>#N/A</v>
      </c>
      <c r="D289" s="20" t="e">
        <f t="shared" ca="1" si="142"/>
        <v>#N/A</v>
      </c>
      <c r="E289" s="20" t="e">
        <f t="shared" ca="1" si="142"/>
        <v>#N/A</v>
      </c>
      <c r="F289" s="20" t="e">
        <f t="shared" ca="1" si="142"/>
        <v>#N/A</v>
      </c>
      <c r="G289" s="20" t="e">
        <f t="shared" ca="1" si="142"/>
        <v>#N/A</v>
      </c>
      <c r="H289" s="20" t="e">
        <f t="shared" ca="1" si="142"/>
        <v>#N/A</v>
      </c>
      <c r="I289" s="20" t="e">
        <f t="shared" ca="1" si="142"/>
        <v>#N/A</v>
      </c>
      <c r="J289" s="20" t="e">
        <f t="shared" ca="1" si="142"/>
        <v>#N/A</v>
      </c>
      <c r="K289" s="20" t="e">
        <f t="shared" ca="1" si="142"/>
        <v>#N/A</v>
      </c>
      <c r="L289" s="20" t="e">
        <f t="shared" ca="1" si="142"/>
        <v>#N/A</v>
      </c>
      <c r="M289" s="20" t="e">
        <f t="shared" ca="1" si="142"/>
        <v>#N/A</v>
      </c>
      <c r="N289" s="21" t="e">
        <f t="shared" ca="1" si="142"/>
        <v>#N/A</v>
      </c>
      <c r="O289" s="26"/>
    </row>
    <row r="290" spans="1:15" ht="18.75" customHeight="1" thickBot="1" x14ac:dyDescent="0.25">
      <c r="B290" s="7" t="s">
        <v>22</v>
      </c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9"/>
      <c r="O290" s="30"/>
    </row>
    <row r="291" spans="1:15" ht="18.75" hidden="1" customHeight="1" x14ac:dyDescent="0.2">
      <c r="B291" s="7">
        <v>1</v>
      </c>
      <c r="C291" s="31" t="e">
        <f ca="1">VLOOKUP(C279,OFFSET(Pairings!$D$2,($B291-1)*gamesPerRound,0,gamesPerRound,2),2,FALSE)</f>
        <v>#N/A</v>
      </c>
      <c r="D291" s="31" t="e">
        <f ca="1">VLOOKUP(D279,OFFSET(Pairings!$D$2,($B291-1)*gamesPerRound,0,gamesPerRound,2),2,FALSE)</f>
        <v>#N/A</v>
      </c>
      <c r="E291" s="31" t="e">
        <f ca="1">VLOOKUP(E279,OFFSET(Pairings!$D$2,($B291-1)*gamesPerRound,0,gamesPerRound,2),2,FALSE)</f>
        <v>#N/A</v>
      </c>
      <c r="F291" s="31" t="e">
        <f ca="1">VLOOKUP(F279,OFFSET(Pairings!$D$2,($B291-1)*gamesPerRound,0,gamesPerRound,2),2,FALSE)</f>
        <v>#N/A</v>
      </c>
      <c r="G291" s="31" t="e">
        <f ca="1">VLOOKUP(G279,OFFSET(Pairings!$D$2,($B291-1)*gamesPerRound,0,gamesPerRound,2),2,FALSE)</f>
        <v>#N/A</v>
      </c>
      <c r="H291" s="31" t="e">
        <f ca="1">VLOOKUP(H279,OFFSET(Pairings!$D$2,($B291-1)*gamesPerRound,0,gamesPerRound,2),2,FALSE)</f>
        <v>#N/A</v>
      </c>
      <c r="I291" s="31" t="e">
        <f ca="1">VLOOKUP(I279,OFFSET(Pairings!$D$2,($B291-1)*gamesPerRound,0,gamesPerRound,2),2,FALSE)</f>
        <v>#N/A</v>
      </c>
      <c r="J291" s="31" t="e">
        <f ca="1">VLOOKUP(J279,OFFSET(Pairings!$D$2,($B291-1)*gamesPerRound,0,gamesPerRound,2),2,FALSE)</f>
        <v>#N/A</v>
      </c>
      <c r="K291" s="31" t="e">
        <f ca="1">VLOOKUP(K279,OFFSET(Pairings!$D$2,($B291-1)*gamesPerRound,0,gamesPerRound,2),2,FALSE)</f>
        <v>#N/A</v>
      </c>
      <c r="L291" s="31" t="e">
        <f ca="1">VLOOKUP(L279,OFFSET(Pairings!$D$2,($B291-1)*gamesPerRound,0,gamesPerRound,2),2,FALSE)</f>
        <v>#N/A</v>
      </c>
      <c r="M291" s="31" t="e">
        <f ca="1">VLOOKUP(M279,OFFSET(Pairings!$D$2,($B291-1)*gamesPerRound,0,gamesPerRound,2),2,FALSE)</f>
        <v>#N/A</v>
      </c>
      <c r="N291" s="31" t="e">
        <f ca="1">VLOOKUP(N279,OFFSET(Pairings!$D$2,($B291-1)*gamesPerRound,0,gamesPerRound,2),2,FALSE)</f>
        <v>#N/A</v>
      </c>
    </row>
    <row r="292" spans="1:15" ht="18.75" hidden="1" customHeight="1" x14ac:dyDescent="0.2">
      <c r="B292" s="7">
        <v>1</v>
      </c>
      <c r="C292" s="31" t="e">
        <f ca="1">VLOOKUP(C279,OFFSET(Pairings!$E$2,($B292-1)*gamesPerRound,0,gamesPerRound,4),4,FALSE)</f>
        <v>#N/A</v>
      </c>
      <c r="D292" s="31" t="e">
        <f ca="1">VLOOKUP(D279,OFFSET(Pairings!$E$2,($B292-1)*gamesPerRound,0,gamesPerRound,4),4,FALSE)</f>
        <v>#N/A</v>
      </c>
      <c r="E292" s="31" t="e">
        <f ca="1">VLOOKUP(E279,OFFSET(Pairings!$E$2,($B292-1)*gamesPerRound,0,gamesPerRound,4),4,FALSE)</f>
        <v>#N/A</v>
      </c>
      <c r="F292" s="31" t="e">
        <f ca="1">VLOOKUP(F279,OFFSET(Pairings!$E$2,($B292-1)*gamesPerRound,0,gamesPerRound,4),4,FALSE)</f>
        <v>#N/A</v>
      </c>
      <c r="G292" s="31" t="e">
        <f ca="1">VLOOKUP(G279,OFFSET(Pairings!$E$2,($B292-1)*gamesPerRound,0,gamesPerRound,4),4,FALSE)</f>
        <v>#N/A</v>
      </c>
      <c r="H292" s="31" t="e">
        <f ca="1">VLOOKUP(H279,OFFSET(Pairings!$E$2,($B292-1)*gamesPerRound,0,gamesPerRound,4),4,FALSE)</f>
        <v>#N/A</v>
      </c>
      <c r="I292" s="31" t="e">
        <f ca="1">VLOOKUP(I279,OFFSET(Pairings!$E$2,($B292-1)*gamesPerRound,0,gamesPerRound,4),4,FALSE)</f>
        <v>#N/A</v>
      </c>
      <c r="J292" s="31" t="e">
        <f ca="1">VLOOKUP(J279,OFFSET(Pairings!$E$2,($B292-1)*gamesPerRound,0,gamesPerRound,4),4,FALSE)</f>
        <v>#N/A</v>
      </c>
      <c r="K292" s="31" t="e">
        <f ca="1">VLOOKUP(K279,OFFSET(Pairings!$E$2,($B292-1)*gamesPerRound,0,gamesPerRound,4),4,FALSE)</f>
        <v>#N/A</v>
      </c>
      <c r="L292" s="31" t="e">
        <f ca="1">VLOOKUP(L279,OFFSET(Pairings!$E$2,($B292-1)*gamesPerRound,0,gamesPerRound,4),4,FALSE)</f>
        <v>#N/A</v>
      </c>
      <c r="M292" s="31" t="e">
        <f ca="1">VLOOKUP(M279,OFFSET(Pairings!$E$2,($B292-1)*gamesPerRound,0,gamesPerRound,4),4,FALSE)</f>
        <v>#N/A</v>
      </c>
      <c r="N292" s="31" t="e">
        <f ca="1">VLOOKUP(N279,OFFSET(Pairings!$E$2,($B292-1)*gamesPerRound,0,gamesPerRound,4),4,FALSE)</f>
        <v>#N/A</v>
      </c>
    </row>
    <row r="293" spans="1:15" ht="18.75" hidden="1" customHeight="1" x14ac:dyDescent="0.2">
      <c r="B293" s="7">
        <v>2</v>
      </c>
      <c r="C293" s="31" t="e">
        <f ca="1">VLOOKUP(C279,OFFSET(Pairings!$D$2,($B293-1)*gamesPerRound,0,gamesPerRound,2),2,FALSE)</f>
        <v>#N/A</v>
      </c>
      <c r="D293" s="31" t="e">
        <f ca="1">VLOOKUP(D279,OFFSET(Pairings!$D$2,($B293-1)*gamesPerRound,0,gamesPerRound,2),2,FALSE)</f>
        <v>#N/A</v>
      </c>
      <c r="E293" s="31" t="e">
        <f ca="1">VLOOKUP(E279,OFFSET(Pairings!$D$2,($B293-1)*gamesPerRound,0,gamesPerRound,2),2,FALSE)</f>
        <v>#N/A</v>
      </c>
      <c r="F293" s="31" t="e">
        <f ca="1">VLOOKUP(F279,OFFSET(Pairings!$D$2,($B293-1)*gamesPerRound,0,gamesPerRound,2),2,FALSE)</f>
        <v>#N/A</v>
      </c>
      <c r="G293" s="31" t="e">
        <f ca="1">VLOOKUP(G279,OFFSET(Pairings!$D$2,($B293-1)*gamesPerRound,0,gamesPerRound,2),2,FALSE)</f>
        <v>#N/A</v>
      </c>
      <c r="H293" s="31" t="e">
        <f ca="1">VLOOKUP(H279,OFFSET(Pairings!$D$2,($B293-1)*gamesPerRound,0,gamesPerRound,2),2,FALSE)</f>
        <v>#N/A</v>
      </c>
      <c r="I293" s="31" t="e">
        <f ca="1">VLOOKUP(I279,OFFSET(Pairings!$D$2,($B293-1)*gamesPerRound,0,gamesPerRound,2),2,FALSE)</f>
        <v>#N/A</v>
      </c>
      <c r="J293" s="31" t="e">
        <f ca="1">VLOOKUP(J279,OFFSET(Pairings!$D$2,($B293-1)*gamesPerRound,0,gamesPerRound,2),2,FALSE)</f>
        <v>#N/A</v>
      </c>
      <c r="K293" s="31" t="e">
        <f ca="1">VLOOKUP(K279,OFFSET(Pairings!$D$2,($B293-1)*gamesPerRound,0,gamesPerRound,2),2,FALSE)</f>
        <v>#N/A</v>
      </c>
      <c r="L293" s="31" t="e">
        <f ca="1">VLOOKUP(L279,OFFSET(Pairings!$D$2,($B293-1)*gamesPerRound,0,gamesPerRound,2),2,FALSE)</f>
        <v>#N/A</v>
      </c>
      <c r="M293" s="31" t="e">
        <f ca="1">VLOOKUP(M279,OFFSET(Pairings!$D$2,($B293-1)*gamesPerRound,0,gamesPerRound,2),2,FALSE)</f>
        <v>#N/A</v>
      </c>
      <c r="N293" s="31" t="e">
        <f ca="1">VLOOKUP(N279,OFFSET(Pairings!$D$2,($B293-1)*gamesPerRound,0,gamesPerRound,2),2,FALSE)</f>
        <v>#N/A</v>
      </c>
    </row>
    <row r="294" spans="1:15" ht="18.75" hidden="1" customHeight="1" x14ac:dyDescent="0.2">
      <c r="B294" s="7">
        <v>2</v>
      </c>
      <c r="C294" s="31" t="e">
        <f ca="1">VLOOKUP(C279,OFFSET(Pairings!$E$2,($B294-1)*gamesPerRound,0,gamesPerRound,4),4,FALSE)</f>
        <v>#N/A</v>
      </c>
      <c r="D294" s="31" t="e">
        <f ca="1">VLOOKUP(D279,OFFSET(Pairings!$E$2,($B294-1)*gamesPerRound,0,gamesPerRound,4),4,FALSE)</f>
        <v>#N/A</v>
      </c>
      <c r="E294" s="31" t="e">
        <f ca="1">VLOOKUP(E279,OFFSET(Pairings!$E$2,($B294-1)*gamesPerRound,0,gamesPerRound,4),4,FALSE)</f>
        <v>#N/A</v>
      </c>
      <c r="F294" s="31" t="e">
        <f ca="1">VLOOKUP(F279,OFFSET(Pairings!$E$2,($B294-1)*gamesPerRound,0,gamesPerRound,4),4,FALSE)</f>
        <v>#N/A</v>
      </c>
      <c r="G294" s="31" t="e">
        <f ca="1">VLOOKUP(G279,OFFSET(Pairings!$E$2,($B294-1)*gamesPerRound,0,gamesPerRound,4),4,FALSE)</f>
        <v>#N/A</v>
      </c>
      <c r="H294" s="31" t="e">
        <f ca="1">VLOOKUP(H279,OFFSET(Pairings!$E$2,($B294-1)*gamesPerRound,0,gamesPerRound,4),4,FALSE)</f>
        <v>#N/A</v>
      </c>
      <c r="I294" s="31" t="e">
        <f ca="1">VLOOKUP(I279,OFFSET(Pairings!$E$2,($B294-1)*gamesPerRound,0,gamesPerRound,4),4,FALSE)</f>
        <v>#N/A</v>
      </c>
      <c r="J294" s="31" t="e">
        <f ca="1">VLOOKUP(J279,OFFSET(Pairings!$E$2,($B294-1)*gamesPerRound,0,gamesPerRound,4),4,FALSE)</f>
        <v>#N/A</v>
      </c>
      <c r="K294" s="31" t="e">
        <f ca="1">VLOOKUP(K279,OFFSET(Pairings!$E$2,($B294-1)*gamesPerRound,0,gamesPerRound,4),4,FALSE)</f>
        <v>#N/A</v>
      </c>
      <c r="L294" s="31" t="e">
        <f ca="1">VLOOKUP(L279,OFFSET(Pairings!$E$2,($B294-1)*gamesPerRound,0,gamesPerRound,4),4,FALSE)</f>
        <v>#N/A</v>
      </c>
      <c r="M294" s="31" t="e">
        <f ca="1">VLOOKUP(M279,OFFSET(Pairings!$E$2,($B294-1)*gamesPerRound,0,gamesPerRound,4),4,FALSE)</f>
        <v>#N/A</v>
      </c>
      <c r="N294" s="31" t="e">
        <f ca="1">VLOOKUP(N279,OFFSET(Pairings!$E$2,($B294-1)*gamesPerRound,0,gamesPerRound,4),4,FALSE)</f>
        <v>#N/A</v>
      </c>
    </row>
    <row r="295" spans="1:15" ht="18.75" hidden="1" customHeight="1" x14ac:dyDescent="0.2">
      <c r="B295" s="7">
        <v>3</v>
      </c>
      <c r="C295" s="31" t="e">
        <f ca="1">VLOOKUP(C279,OFFSET(Pairings!$D$2,($B295-1)*gamesPerRound,0,gamesPerRound,2),2,FALSE)</f>
        <v>#N/A</v>
      </c>
      <c r="D295" s="31" t="e">
        <f ca="1">VLOOKUP(D279,OFFSET(Pairings!$D$2,($B295-1)*gamesPerRound,0,gamesPerRound,2),2,FALSE)</f>
        <v>#N/A</v>
      </c>
      <c r="E295" s="31" t="e">
        <f ca="1">VLOOKUP(E279,OFFSET(Pairings!$D$2,($B295-1)*gamesPerRound,0,gamesPerRound,2),2,FALSE)</f>
        <v>#N/A</v>
      </c>
      <c r="F295" s="31" t="e">
        <f ca="1">VLOOKUP(F279,OFFSET(Pairings!$D$2,($B295-1)*gamesPerRound,0,gamesPerRound,2),2,FALSE)</f>
        <v>#N/A</v>
      </c>
      <c r="G295" s="31" t="e">
        <f ca="1">VLOOKUP(G279,OFFSET(Pairings!$D$2,($B295-1)*gamesPerRound,0,gamesPerRound,2),2,FALSE)</f>
        <v>#N/A</v>
      </c>
      <c r="H295" s="31" t="e">
        <f ca="1">VLOOKUP(H279,OFFSET(Pairings!$D$2,($B295-1)*gamesPerRound,0,gamesPerRound,2),2,FALSE)</f>
        <v>#N/A</v>
      </c>
      <c r="I295" s="31" t="e">
        <f ca="1">VLOOKUP(I279,OFFSET(Pairings!$D$2,($B295-1)*gamesPerRound,0,gamesPerRound,2),2,FALSE)</f>
        <v>#N/A</v>
      </c>
      <c r="J295" s="31" t="e">
        <f ca="1">VLOOKUP(J279,OFFSET(Pairings!$D$2,($B295-1)*gamesPerRound,0,gamesPerRound,2),2,FALSE)</f>
        <v>#N/A</v>
      </c>
      <c r="K295" s="31" t="e">
        <f ca="1">VLOOKUP(K279,OFFSET(Pairings!$D$2,($B295-1)*gamesPerRound,0,gamesPerRound,2),2,FALSE)</f>
        <v>#N/A</v>
      </c>
      <c r="L295" s="31" t="e">
        <f ca="1">VLOOKUP(L279,OFFSET(Pairings!$D$2,($B295-1)*gamesPerRound,0,gamesPerRound,2),2,FALSE)</f>
        <v>#N/A</v>
      </c>
      <c r="M295" s="31" t="e">
        <f ca="1">VLOOKUP(M279,OFFSET(Pairings!$D$2,($B295-1)*gamesPerRound,0,gamesPerRound,2),2,FALSE)</f>
        <v>#N/A</v>
      </c>
      <c r="N295" s="31" t="e">
        <f ca="1">VLOOKUP(N279,OFFSET(Pairings!$D$2,($B295-1)*gamesPerRound,0,gamesPerRound,2),2,FALSE)</f>
        <v>#N/A</v>
      </c>
    </row>
    <row r="296" spans="1:15" ht="18.75" hidden="1" customHeight="1" x14ac:dyDescent="0.2">
      <c r="B296" s="7">
        <v>3</v>
      </c>
      <c r="C296" s="31" t="e">
        <f ca="1">VLOOKUP(C279,OFFSET(Pairings!$E$2,($B296-1)*gamesPerRound,0,gamesPerRound,4),4,FALSE)</f>
        <v>#N/A</v>
      </c>
      <c r="D296" s="31" t="e">
        <f ca="1">VLOOKUP(D279,OFFSET(Pairings!$E$2,($B296-1)*gamesPerRound,0,gamesPerRound,4),4,FALSE)</f>
        <v>#N/A</v>
      </c>
      <c r="E296" s="31" t="e">
        <f ca="1">VLOOKUP(E279,OFFSET(Pairings!$E$2,($B296-1)*gamesPerRound,0,gamesPerRound,4),4,FALSE)</f>
        <v>#N/A</v>
      </c>
      <c r="F296" s="31" t="e">
        <f ca="1">VLOOKUP(F279,OFFSET(Pairings!$E$2,($B296-1)*gamesPerRound,0,gamesPerRound,4),4,FALSE)</f>
        <v>#N/A</v>
      </c>
      <c r="G296" s="31" t="e">
        <f ca="1">VLOOKUP(G279,OFFSET(Pairings!$E$2,($B296-1)*gamesPerRound,0,gamesPerRound,4),4,FALSE)</f>
        <v>#N/A</v>
      </c>
      <c r="H296" s="31" t="e">
        <f ca="1">VLOOKUP(H279,OFFSET(Pairings!$E$2,($B296-1)*gamesPerRound,0,gamesPerRound,4),4,FALSE)</f>
        <v>#N/A</v>
      </c>
      <c r="I296" s="31" t="e">
        <f ca="1">VLOOKUP(I279,OFFSET(Pairings!$E$2,($B296-1)*gamesPerRound,0,gamesPerRound,4),4,FALSE)</f>
        <v>#N/A</v>
      </c>
      <c r="J296" s="31" t="e">
        <f ca="1">VLOOKUP(J279,OFFSET(Pairings!$E$2,($B296-1)*gamesPerRound,0,gamesPerRound,4),4,FALSE)</f>
        <v>#N/A</v>
      </c>
      <c r="K296" s="31" t="e">
        <f ca="1">VLOOKUP(K279,OFFSET(Pairings!$E$2,($B296-1)*gamesPerRound,0,gamesPerRound,4),4,FALSE)</f>
        <v>#N/A</v>
      </c>
      <c r="L296" s="31" t="e">
        <f ca="1">VLOOKUP(L279,OFFSET(Pairings!$E$2,($B296-1)*gamesPerRound,0,gamesPerRound,4),4,FALSE)</f>
        <v>#N/A</v>
      </c>
      <c r="M296" s="31" t="e">
        <f ca="1">VLOOKUP(M279,OFFSET(Pairings!$E$2,($B296-1)*gamesPerRound,0,gamesPerRound,4),4,FALSE)</f>
        <v>#N/A</v>
      </c>
      <c r="N296" s="31" t="e">
        <f ca="1">VLOOKUP(N279,OFFSET(Pairings!$E$2,($B296-1)*gamesPerRound,0,gamesPerRound,4),4,FALSE)</f>
        <v>#N/A</v>
      </c>
    </row>
    <row r="297" spans="1:15" ht="18.75" hidden="1" customHeight="1" x14ac:dyDescent="0.2">
      <c r="B297" s="7">
        <v>4</v>
      </c>
      <c r="C297" s="31" t="e">
        <f ca="1">VLOOKUP(C279,OFFSET(Pairings!$D$2,($B297-1)*gamesPerRound,0,gamesPerRound,2),2,FALSE)</f>
        <v>#N/A</v>
      </c>
      <c r="D297" s="31" t="e">
        <f ca="1">VLOOKUP(D279,OFFSET(Pairings!$D$2,($B297-1)*gamesPerRound,0,gamesPerRound,2),2,FALSE)</f>
        <v>#N/A</v>
      </c>
      <c r="E297" s="31" t="e">
        <f ca="1">VLOOKUP(E279,OFFSET(Pairings!$D$2,($B297-1)*gamesPerRound,0,gamesPerRound,2),2,FALSE)</f>
        <v>#N/A</v>
      </c>
      <c r="F297" s="31" t="e">
        <f ca="1">VLOOKUP(F279,OFFSET(Pairings!$D$2,($B297-1)*gamesPerRound,0,gamesPerRound,2),2,FALSE)</f>
        <v>#N/A</v>
      </c>
      <c r="G297" s="31" t="e">
        <f ca="1">VLOOKUP(G279,OFFSET(Pairings!$D$2,($B297-1)*gamesPerRound,0,gamesPerRound,2),2,FALSE)</f>
        <v>#N/A</v>
      </c>
      <c r="H297" s="31" t="e">
        <f ca="1">VLOOKUP(H279,OFFSET(Pairings!$D$2,($B297-1)*gamesPerRound,0,gamesPerRound,2),2,FALSE)</f>
        <v>#N/A</v>
      </c>
      <c r="I297" s="31" t="e">
        <f ca="1">VLOOKUP(I279,OFFSET(Pairings!$D$2,($B297-1)*gamesPerRound,0,gamesPerRound,2),2,FALSE)</f>
        <v>#N/A</v>
      </c>
      <c r="J297" s="31" t="e">
        <f ca="1">VLOOKUP(J279,OFFSET(Pairings!$D$2,($B297-1)*gamesPerRound,0,gamesPerRound,2),2,FALSE)</f>
        <v>#N/A</v>
      </c>
      <c r="K297" s="31" t="e">
        <f ca="1">VLOOKUP(K279,OFFSET(Pairings!$D$2,($B297-1)*gamesPerRound,0,gamesPerRound,2),2,FALSE)</f>
        <v>#N/A</v>
      </c>
      <c r="L297" s="31" t="e">
        <f ca="1">VLOOKUP(L279,OFFSET(Pairings!$D$2,($B297-1)*gamesPerRound,0,gamesPerRound,2),2,FALSE)</f>
        <v>#N/A</v>
      </c>
      <c r="M297" s="31" t="e">
        <f ca="1">VLOOKUP(M279,OFFSET(Pairings!$D$2,($B297-1)*gamesPerRound,0,gamesPerRound,2),2,FALSE)</f>
        <v>#N/A</v>
      </c>
      <c r="N297" s="31" t="e">
        <f ca="1">VLOOKUP(N279,OFFSET(Pairings!$D$2,($B297-1)*gamesPerRound,0,gamesPerRound,2),2,FALSE)</f>
        <v>#N/A</v>
      </c>
    </row>
    <row r="298" spans="1:15" ht="18.75" hidden="1" customHeight="1" x14ac:dyDescent="0.2">
      <c r="B298" s="7">
        <v>4</v>
      </c>
      <c r="C298" s="31" t="e">
        <f ca="1">VLOOKUP(C279,OFFSET(Pairings!$E$2,($B298-1)*gamesPerRound,0,gamesPerRound,4),4,FALSE)</f>
        <v>#N/A</v>
      </c>
      <c r="D298" s="31" t="e">
        <f ca="1">VLOOKUP(D279,OFFSET(Pairings!$E$2,($B298-1)*gamesPerRound,0,gamesPerRound,4),4,FALSE)</f>
        <v>#N/A</v>
      </c>
      <c r="E298" s="31" t="e">
        <f ca="1">VLOOKUP(E279,OFFSET(Pairings!$E$2,($B298-1)*gamesPerRound,0,gamesPerRound,4),4,FALSE)</f>
        <v>#N/A</v>
      </c>
      <c r="F298" s="31" t="e">
        <f ca="1">VLOOKUP(F279,OFFSET(Pairings!$E$2,($B298-1)*gamesPerRound,0,gamesPerRound,4),4,FALSE)</f>
        <v>#N/A</v>
      </c>
      <c r="G298" s="31" t="e">
        <f ca="1">VLOOKUP(G279,OFFSET(Pairings!$E$2,($B298-1)*gamesPerRound,0,gamesPerRound,4),4,FALSE)</f>
        <v>#N/A</v>
      </c>
      <c r="H298" s="31" t="e">
        <f ca="1">VLOOKUP(H279,OFFSET(Pairings!$E$2,($B298-1)*gamesPerRound,0,gamesPerRound,4),4,FALSE)</f>
        <v>#N/A</v>
      </c>
      <c r="I298" s="31" t="e">
        <f ca="1">VLOOKUP(I279,OFFSET(Pairings!$E$2,($B298-1)*gamesPerRound,0,gamesPerRound,4),4,FALSE)</f>
        <v>#N/A</v>
      </c>
      <c r="J298" s="31" t="e">
        <f ca="1">VLOOKUP(J279,OFFSET(Pairings!$E$2,($B298-1)*gamesPerRound,0,gamesPerRound,4),4,FALSE)</f>
        <v>#N/A</v>
      </c>
      <c r="K298" s="31" t="e">
        <f ca="1">VLOOKUP(K279,OFFSET(Pairings!$E$2,($B298-1)*gamesPerRound,0,gamesPerRound,4),4,FALSE)</f>
        <v>#N/A</v>
      </c>
      <c r="L298" s="31" t="e">
        <f ca="1">VLOOKUP(L279,OFFSET(Pairings!$E$2,($B298-1)*gamesPerRound,0,gamesPerRound,4),4,FALSE)</f>
        <v>#N/A</v>
      </c>
      <c r="M298" s="31" t="e">
        <f ca="1">VLOOKUP(M279,OFFSET(Pairings!$E$2,($B298-1)*gamesPerRound,0,gamesPerRound,4),4,FALSE)</f>
        <v>#N/A</v>
      </c>
      <c r="N298" s="31" t="e">
        <f ca="1">VLOOKUP(N279,OFFSET(Pairings!$E$2,($B298-1)*gamesPerRound,0,gamesPerRound,4),4,FALSE)</f>
        <v>#N/A</v>
      </c>
    </row>
    <row r="299" spans="1:15" ht="18.75" hidden="1" customHeight="1" x14ac:dyDescent="0.2">
      <c r="B299" s="7">
        <v>5</v>
      </c>
      <c r="C299" s="31" t="e">
        <f ca="1">VLOOKUP(C279,OFFSET(Pairings!$D$2,($B299-1)*gamesPerRound,0,gamesPerRound,2),2,FALSE)</f>
        <v>#N/A</v>
      </c>
      <c r="D299" s="31" t="e">
        <f ca="1">VLOOKUP(D279,OFFSET(Pairings!$D$2,($B299-1)*gamesPerRound,0,gamesPerRound,2),2,FALSE)</f>
        <v>#N/A</v>
      </c>
      <c r="E299" s="31" t="e">
        <f ca="1">VLOOKUP(E279,OFFSET(Pairings!$D$2,($B299-1)*gamesPerRound,0,gamesPerRound,2),2,FALSE)</f>
        <v>#N/A</v>
      </c>
      <c r="F299" s="31" t="e">
        <f ca="1">VLOOKUP(F279,OFFSET(Pairings!$D$2,($B299-1)*gamesPerRound,0,gamesPerRound,2),2,FALSE)</f>
        <v>#N/A</v>
      </c>
      <c r="G299" s="31" t="e">
        <f ca="1">VLOOKUP(G279,OFFSET(Pairings!$D$2,($B299-1)*gamesPerRound,0,gamesPerRound,2),2,FALSE)</f>
        <v>#N/A</v>
      </c>
      <c r="H299" s="31" t="e">
        <f ca="1">VLOOKUP(H279,OFFSET(Pairings!$D$2,($B299-1)*gamesPerRound,0,gamesPerRound,2),2,FALSE)</f>
        <v>#N/A</v>
      </c>
      <c r="I299" s="31" t="e">
        <f ca="1">VLOOKUP(I279,OFFSET(Pairings!$D$2,($B299-1)*gamesPerRound,0,gamesPerRound,2),2,FALSE)</f>
        <v>#N/A</v>
      </c>
      <c r="J299" s="31" t="e">
        <f ca="1">VLOOKUP(J279,OFFSET(Pairings!$D$2,($B299-1)*gamesPerRound,0,gamesPerRound,2),2,FALSE)</f>
        <v>#N/A</v>
      </c>
      <c r="K299" s="31" t="e">
        <f ca="1">VLOOKUP(K279,OFFSET(Pairings!$D$2,($B299-1)*gamesPerRound,0,gamesPerRound,2),2,FALSE)</f>
        <v>#N/A</v>
      </c>
      <c r="L299" s="31" t="e">
        <f ca="1">VLOOKUP(L279,OFFSET(Pairings!$D$2,($B299-1)*gamesPerRound,0,gamesPerRound,2),2,FALSE)</f>
        <v>#N/A</v>
      </c>
      <c r="M299" s="31" t="e">
        <f ca="1">VLOOKUP(M279,OFFSET(Pairings!$D$2,($B299-1)*gamesPerRound,0,gamesPerRound,2),2,FALSE)</f>
        <v>#N/A</v>
      </c>
      <c r="N299" s="31" t="e">
        <f ca="1">VLOOKUP(N279,OFFSET(Pairings!$D$2,($B299-1)*gamesPerRound,0,gamesPerRound,2),2,FALSE)</f>
        <v>#N/A</v>
      </c>
    </row>
    <row r="300" spans="1:15" ht="18.75" hidden="1" customHeight="1" x14ac:dyDescent="0.2">
      <c r="B300" s="7">
        <v>5</v>
      </c>
      <c r="C300" s="31" t="e">
        <f ca="1">VLOOKUP(C279,OFFSET(Pairings!$E$2,($B300-1)*gamesPerRound,0,gamesPerRound,4),4,FALSE)</f>
        <v>#N/A</v>
      </c>
      <c r="D300" s="31" t="e">
        <f ca="1">VLOOKUP(D279,OFFSET(Pairings!$E$2,($B300-1)*gamesPerRound,0,gamesPerRound,4),4,FALSE)</f>
        <v>#N/A</v>
      </c>
      <c r="E300" s="31" t="e">
        <f ca="1">VLOOKUP(E279,OFFSET(Pairings!$E$2,($B300-1)*gamesPerRound,0,gamesPerRound,4),4,FALSE)</f>
        <v>#N/A</v>
      </c>
      <c r="F300" s="31" t="e">
        <f ca="1">VLOOKUP(F279,OFFSET(Pairings!$E$2,($B300-1)*gamesPerRound,0,gamesPerRound,4),4,FALSE)</f>
        <v>#N/A</v>
      </c>
      <c r="G300" s="31" t="e">
        <f ca="1">VLOOKUP(G279,OFFSET(Pairings!$E$2,($B300-1)*gamesPerRound,0,gamesPerRound,4),4,FALSE)</f>
        <v>#N/A</v>
      </c>
      <c r="H300" s="31" t="e">
        <f ca="1">VLOOKUP(H279,OFFSET(Pairings!$E$2,($B300-1)*gamesPerRound,0,gamesPerRound,4),4,FALSE)</f>
        <v>#N/A</v>
      </c>
      <c r="I300" s="31" t="e">
        <f ca="1">VLOOKUP(I279,OFFSET(Pairings!$E$2,($B300-1)*gamesPerRound,0,gamesPerRound,4),4,FALSE)</f>
        <v>#N/A</v>
      </c>
      <c r="J300" s="31" t="e">
        <f ca="1">VLOOKUP(J279,OFFSET(Pairings!$E$2,($B300-1)*gamesPerRound,0,gamesPerRound,4),4,FALSE)</f>
        <v>#N/A</v>
      </c>
      <c r="K300" s="31" t="e">
        <f ca="1">VLOOKUP(K279,OFFSET(Pairings!$E$2,($B300-1)*gamesPerRound,0,gamesPerRound,4),4,FALSE)</f>
        <v>#N/A</v>
      </c>
      <c r="L300" s="31" t="e">
        <f ca="1">VLOOKUP(L279,OFFSET(Pairings!$E$2,($B300-1)*gamesPerRound,0,gamesPerRound,4),4,FALSE)</f>
        <v>#N/A</v>
      </c>
      <c r="M300" s="31" t="e">
        <f ca="1">VLOOKUP(M279,OFFSET(Pairings!$E$2,($B300-1)*gamesPerRound,0,gamesPerRound,4),4,FALSE)</f>
        <v>#N/A</v>
      </c>
      <c r="N300" s="31" t="e">
        <f ca="1">VLOOKUP(N279,OFFSET(Pairings!$E$2,($B300-1)*gamesPerRound,0,gamesPerRound,4),4,FALSE)</f>
        <v>#N/A</v>
      </c>
    </row>
    <row r="301" spans="1:15" ht="18.75" customHeight="1" thickBot="1" x14ac:dyDescent="0.25"/>
    <row r="302" spans="1:15" s="9" customFormat="1" ht="15.75" thickBot="1" x14ac:dyDescent="0.25">
      <c r="A302" s="9" t="s">
        <v>21</v>
      </c>
      <c r="B302" s="10" t="str">
        <f>VLOOKUP(A302,TeamLookup,2,FALSE)</f>
        <v>available for more</v>
      </c>
      <c r="C302" s="11" t="str">
        <f t="shared" ref="C302:N302" si="143">$A302&amp;"."&amp;TEXT(C$1,"00")</f>
        <v>N.01</v>
      </c>
      <c r="D302" s="12" t="str">
        <f t="shared" si="143"/>
        <v>N.02</v>
      </c>
      <c r="E302" s="12" t="str">
        <f t="shared" si="143"/>
        <v>N.03</v>
      </c>
      <c r="F302" s="12" t="str">
        <f t="shared" si="143"/>
        <v>N.04</v>
      </c>
      <c r="G302" s="12" t="str">
        <f t="shared" si="143"/>
        <v>N.05</v>
      </c>
      <c r="H302" s="12" t="str">
        <f t="shared" si="143"/>
        <v>N.06</v>
      </c>
      <c r="I302" s="12" t="str">
        <f t="shared" si="143"/>
        <v>N.07</v>
      </c>
      <c r="J302" s="12" t="str">
        <f t="shared" si="143"/>
        <v>N.08</v>
      </c>
      <c r="K302" s="12" t="str">
        <f t="shared" si="143"/>
        <v>N.09</v>
      </c>
      <c r="L302" s="12" t="str">
        <f t="shared" si="143"/>
        <v>N.10</v>
      </c>
      <c r="M302" s="12" t="str">
        <f t="shared" si="143"/>
        <v>N.11</v>
      </c>
      <c r="N302" s="13" t="str">
        <f t="shared" si="143"/>
        <v>N.12</v>
      </c>
      <c r="O302" s="14" t="s">
        <v>22</v>
      </c>
    </row>
    <row r="303" spans="1:15" ht="9" customHeight="1" x14ac:dyDescent="0.2">
      <c r="C303" s="15" t="str">
        <f t="shared" ref="C303:N303" ca="1" si="144">IF(ISNA(C314),"B","W")</f>
        <v>B</v>
      </c>
      <c r="D303" s="16" t="str">
        <f t="shared" ca="1" si="144"/>
        <v>B</v>
      </c>
      <c r="E303" s="16" t="str">
        <f t="shared" ca="1" si="144"/>
        <v>B</v>
      </c>
      <c r="F303" s="16" t="str">
        <f t="shared" ca="1" si="144"/>
        <v>B</v>
      </c>
      <c r="G303" s="16" t="str">
        <f t="shared" ca="1" si="144"/>
        <v>B</v>
      </c>
      <c r="H303" s="16" t="str">
        <f t="shared" ca="1" si="144"/>
        <v>B</v>
      </c>
      <c r="I303" s="16" t="str">
        <f t="shared" ca="1" si="144"/>
        <v>B</v>
      </c>
      <c r="J303" s="16" t="str">
        <f t="shared" ca="1" si="144"/>
        <v>B</v>
      </c>
      <c r="K303" s="16" t="str">
        <f t="shared" ca="1" si="144"/>
        <v>B</v>
      </c>
      <c r="L303" s="16" t="str">
        <f t="shared" ca="1" si="144"/>
        <v>B</v>
      </c>
      <c r="M303" s="16" t="str">
        <f t="shared" ca="1" si="144"/>
        <v>B</v>
      </c>
      <c r="N303" s="17" t="str">
        <f t="shared" ca="1" si="144"/>
        <v>B</v>
      </c>
      <c r="O303" s="18"/>
    </row>
    <row r="304" spans="1:15" x14ac:dyDescent="0.2">
      <c r="B304" s="7" t="s">
        <v>23</v>
      </c>
      <c r="C304" s="19" t="e">
        <f t="shared" ref="C304:N304" ca="1" si="145">IF(ISNA(C314),C315,C314)</f>
        <v>#N/A</v>
      </c>
      <c r="D304" s="20" t="e">
        <f t="shared" ca="1" si="145"/>
        <v>#N/A</v>
      </c>
      <c r="E304" s="20" t="e">
        <f t="shared" ca="1" si="145"/>
        <v>#N/A</v>
      </c>
      <c r="F304" s="20" t="e">
        <f t="shared" ca="1" si="145"/>
        <v>#N/A</v>
      </c>
      <c r="G304" s="20" t="e">
        <f t="shared" ca="1" si="145"/>
        <v>#N/A</v>
      </c>
      <c r="H304" s="20" t="e">
        <f t="shared" ca="1" si="145"/>
        <v>#N/A</v>
      </c>
      <c r="I304" s="20" t="e">
        <f t="shared" ca="1" si="145"/>
        <v>#N/A</v>
      </c>
      <c r="J304" s="20" t="e">
        <f t="shared" ca="1" si="145"/>
        <v>#N/A</v>
      </c>
      <c r="K304" s="20" t="e">
        <f t="shared" ca="1" si="145"/>
        <v>#N/A</v>
      </c>
      <c r="L304" s="20" t="e">
        <f t="shared" ca="1" si="145"/>
        <v>#N/A</v>
      </c>
      <c r="M304" s="20" t="e">
        <f t="shared" ca="1" si="145"/>
        <v>#N/A</v>
      </c>
      <c r="N304" s="21" t="e">
        <f t="shared" ca="1" si="145"/>
        <v>#N/A</v>
      </c>
      <c r="O304" s="22"/>
    </row>
    <row r="305" spans="2:15" ht="9" customHeight="1" x14ac:dyDescent="0.2">
      <c r="C305" s="23" t="str">
        <f t="shared" ref="C305:N305" ca="1" si="146">IF(ISNA(C316),"B","W")</f>
        <v>B</v>
      </c>
      <c r="D305" s="24" t="str">
        <f t="shared" ca="1" si="146"/>
        <v>B</v>
      </c>
      <c r="E305" s="24" t="str">
        <f t="shared" ca="1" si="146"/>
        <v>B</v>
      </c>
      <c r="F305" s="24" t="str">
        <f t="shared" ca="1" si="146"/>
        <v>B</v>
      </c>
      <c r="G305" s="24" t="str">
        <f t="shared" ca="1" si="146"/>
        <v>B</v>
      </c>
      <c r="H305" s="24" t="str">
        <f t="shared" ca="1" si="146"/>
        <v>B</v>
      </c>
      <c r="I305" s="24" t="str">
        <f t="shared" ca="1" si="146"/>
        <v>B</v>
      </c>
      <c r="J305" s="24" t="str">
        <f t="shared" ca="1" si="146"/>
        <v>B</v>
      </c>
      <c r="K305" s="24" t="str">
        <f t="shared" ca="1" si="146"/>
        <v>B</v>
      </c>
      <c r="L305" s="24" t="str">
        <f t="shared" ca="1" si="146"/>
        <v>B</v>
      </c>
      <c r="M305" s="24" t="str">
        <f t="shared" ca="1" si="146"/>
        <v>B</v>
      </c>
      <c r="N305" s="25" t="str">
        <f t="shared" ca="1" si="146"/>
        <v>B</v>
      </c>
      <c r="O305" s="18"/>
    </row>
    <row r="306" spans="2:15" x14ac:dyDescent="0.2">
      <c r="B306" s="7" t="s">
        <v>24</v>
      </c>
      <c r="C306" s="19" t="e">
        <f t="shared" ref="C306:N306" ca="1" si="147">IF(ISNA(C316),C317,C316)</f>
        <v>#N/A</v>
      </c>
      <c r="D306" s="20" t="e">
        <f t="shared" ca="1" si="147"/>
        <v>#N/A</v>
      </c>
      <c r="E306" s="20" t="e">
        <f t="shared" ca="1" si="147"/>
        <v>#N/A</v>
      </c>
      <c r="F306" s="20" t="e">
        <f t="shared" ca="1" si="147"/>
        <v>#N/A</v>
      </c>
      <c r="G306" s="20" t="e">
        <f t="shared" ca="1" si="147"/>
        <v>#N/A</v>
      </c>
      <c r="H306" s="20" t="e">
        <f t="shared" ca="1" si="147"/>
        <v>#N/A</v>
      </c>
      <c r="I306" s="20" t="e">
        <f t="shared" ca="1" si="147"/>
        <v>#N/A</v>
      </c>
      <c r="J306" s="20" t="e">
        <f t="shared" ca="1" si="147"/>
        <v>#N/A</v>
      </c>
      <c r="K306" s="20" t="e">
        <f t="shared" ca="1" si="147"/>
        <v>#N/A</v>
      </c>
      <c r="L306" s="20" t="e">
        <f t="shared" ca="1" si="147"/>
        <v>#N/A</v>
      </c>
      <c r="M306" s="20" t="e">
        <f t="shared" ca="1" si="147"/>
        <v>#N/A</v>
      </c>
      <c r="N306" s="21" t="e">
        <f t="shared" ca="1" si="147"/>
        <v>#N/A</v>
      </c>
      <c r="O306" s="22"/>
    </row>
    <row r="307" spans="2:15" ht="9" customHeight="1" x14ac:dyDescent="0.2">
      <c r="C307" s="23" t="str">
        <f t="shared" ref="C307:N307" ca="1" si="148">IF(ISNA(C318),"B","W")</f>
        <v>B</v>
      </c>
      <c r="D307" s="24" t="str">
        <f t="shared" ca="1" si="148"/>
        <v>B</v>
      </c>
      <c r="E307" s="24" t="str">
        <f t="shared" ca="1" si="148"/>
        <v>B</v>
      </c>
      <c r="F307" s="24" t="str">
        <f t="shared" ca="1" si="148"/>
        <v>B</v>
      </c>
      <c r="G307" s="24" t="str">
        <f t="shared" ca="1" si="148"/>
        <v>B</v>
      </c>
      <c r="H307" s="24" t="str">
        <f t="shared" ca="1" si="148"/>
        <v>B</v>
      </c>
      <c r="I307" s="24" t="str">
        <f t="shared" ca="1" si="148"/>
        <v>B</v>
      </c>
      <c r="J307" s="24" t="str">
        <f t="shared" ca="1" si="148"/>
        <v>B</v>
      </c>
      <c r="K307" s="24" t="str">
        <f t="shared" ca="1" si="148"/>
        <v>B</v>
      </c>
      <c r="L307" s="24" t="str">
        <f t="shared" ca="1" si="148"/>
        <v>B</v>
      </c>
      <c r="M307" s="24" t="str">
        <f t="shared" ca="1" si="148"/>
        <v>B</v>
      </c>
      <c r="N307" s="25" t="str">
        <f t="shared" ca="1" si="148"/>
        <v>B</v>
      </c>
      <c r="O307" s="18"/>
    </row>
    <row r="308" spans="2:15" x14ac:dyDescent="0.2">
      <c r="B308" s="7" t="s">
        <v>25</v>
      </c>
      <c r="C308" s="19" t="e">
        <f t="shared" ref="C308:N308" ca="1" si="149">IF(ISNA(C318),C319,C318)</f>
        <v>#N/A</v>
      </c>
      <c r="D308" s="20" t="e">
        <f t="shared" ca="1" si="149"/>
        <v>#N/A</v>
      </c>
      <c r="E308" s="20" t="e">
        <f t="shared" ca="1" si="149"/>
        <v>#N/A</v>
      </c>
      <c r="F308" s="20" t="e">
        <f t="shared" ca="1" si="149"/>
        <v>#N/A</v>
      </c>
      <c r="G308" s="20" t="e">
        <f t="shared" ca="1" si="149"/>
        <v>#N/A</v>
      </c>
      <c r="H308" s="20" t="e">
        <f t="shared" ca="1" si="149"/>
        <v>#N/A</v>
      </c>
      <c r="I308" s="20" t="e">
        <f t="shared" ca="1" si="149"/>
        <v>#N/A</v>
      </c>
      <c r="J308" s="20" t="e">
        <f t="shared" ca="1" si="149"/>
        <v>#N/A</v>
      </c>
      <c r="K308" s="20" t="e">
        <f t="shared" ca="1" si="149"/>
        <v>#N/A</v>
      </c>
      <c r="L308" s="20" t="e">
        <f t="shared" ca="1" si="149"/>
        <v>#N/A</v>
      </c>
      <c r="M308" s="20" t="e">
        <f t="shared" ca="1" si="149"/>
        <v>#N/A</v>
      </c>
      <c r="N308" s="21" t="e">
        <f t="shared" ca="1" si="149"/>
        <v>#N/A</v>
      </c>
      <c r="O308" s="22"/>
    </row>
    <row r="309" spans="2:15" ht="9" customHeight="1" x14ac:dyDescent="0.2">
      <c r="C309" s="23" t="str">
        <f t="shared" ref="C309:N309" ca="1" si="150">IF(ISNA(C320),"B","W")</f>
        <v>B</v>
      </c>
      <c r="D309" s="24" t="str">
        <f t="shared" ca="1" si="150"/>
        <v>B</v>
      </c>
      <c r="E309" s="24" t="str">
        <f t="shared" ca="1" si="150"/>
        <v>B</v>
      </c>
      <c r="F309" s="24" t="str">
        <f t="shared" ca="1" si="150"/>
        <v>B</v>
      </c>
      <c r="G309" s="24" t="str">
        <f t="shared" ca="1" si="150"/>
        <v>B</v>
      </c>
      <c r="H309" s="24" t="str">
        <f t="shared" ca="1" si="150"/>
        <v>B</v>
      </c>
      <c r="I309" s="24" t="str">
        <f t="shared" ca="1" si="150"/>
        <v>B</v>
      </c>
      <c r="J309" s="24" t="str">
        <f t="shared" ca="1" si="150"/>
        <v>B</v>
      </c>
      <c r="K309" s="24" t="str">
        <f t="shared" ca="1" si="150"/>
        <v>B</v>
      </c>
      <c r="L309" s="24" t="str">
        <f t="shared" ca="1" si="150"/>
        <v>B</v>
      </c>
      <c r="M309" s="24" t="str">
        <f t="shared" ca="1" si="150"/>
        <v>B</v>
      </c>
      <c r="N309" s="25" t="str">
        <f t="shared" ca="1" si="150"/>
        <v>B</v>
      </c>
      <c r="O309" s="18"/>
    </row>
    <row r="310" spans="2:15" x14ac:dyDescent="0.2">
      <c r="B310" s="7" t="s">
        <v>246</v>
      </c>
      <c r="C310" s="19" t="e">
        <f t="shared" ref="C310:N310" ca="1" si="151">IF(ISNA(C320),C321,C320)</f>
        <v>#N/A</v>
      </c>
      <c r="D310" s="20" t="e">
        <f t="shared" ca="1" si="151"/>
        <v>#N/A</v>
      </c>
      <c r="E310" s="20" t="e">
        <f t="shared" ca="1" si="151"/>
        <v>#N/A</v>
      </c>
      <c r="F310" s="20" t="e">
        <f t="shared" ca="1" si="151"/>
        <v>#N/A</v>
      </c>
      <c r="G310" s="20" t="e">
        <f t="shared" ca="1" si="151"/>
        <v>#N/A</v>
      </c>
      <c r="H310" s="20" t="e">
        <f t="shared" ca="1" si="151"/>
        <v>#N/A</v>
      </c>
      <c r="I310" s="20" t="e">
        <f t="shared" ca="1" si="151"/>
        <v>#N/A</v>
      </c>
      <c r="J310" s="20" t="e">
        <f t="shared" ca="1" si="151"/>
        <v>#N/A</v>
      </c>
      <c r="K310" s="20" t="e">
        <f t="shared" ca="1" si="151"/>
        <v>#N/A</v>
      </c>
      <c r="L310" s="20" t="e">
        <f t="shared" ca="1" si="151"/>
        <v>#N/A</v>
      </c>
      <c r="M310" s="20" t="e">
        <f t="shared" ca="1" si="151"/>
        <v>#N/A</v>
      </c>
      <c r="N310" s="21" t="e">
        <f t="shared" ca="1" si="151"/>
        <v>#N/A</v>
      </c>
      <c r="O310" s="22"/>
    </row>
    <row r="311" spans="2:15" ht="9" customHeight="1" x14ac:dyDescent="0.2">
      <c r="C311" s="23" t="str">
        <f t="shared" ref="C311:N311" ca="1" si="152">IF(ISNA(C322),"B","W")</f>
        <v>B</v>
      </c>
      <c r="D311" s="24" t="str">
        <f t="shared" ca="1" si="152"/>
        <v>B</v>
      </c>
      <c r="E311" s="24" t="str">
        <f t="shared" ca="1" si="152"/>
        <v>B</v>
      </c>
      <c r="F311" s="24" t="str">
        <f t="shared" ca="1" si="152"/>
        <v>B</v>
      </c>
      <c r="G311" s="24" t="str">
        <f t="shared" ca="1" si="152"/>
        <v>B</v>
      </c>
      <c r="H311" s="24" t="str">
        <f t="shared" ca="1" si="152"/>
        <v>B</v>
      </c>
      <c r="I311" s="24" t="str">
        <f t="shared" ca="1" si="152"/>
        <v>B</v>
      </c>
      <c r="J311" s="24" t="str">
        <f t="shared" ca="1" si="152"/>
        <v>B</v>
      </c>
      <c r="K311" s="24" t="str">
        <f t="shared" ca="1" si="152"/>
        <v>B</v>
      </c>
      <c r="L311" s="24" t="str">
        <f t="shared" ca="1" si="152"/>
        <v>B</v>
      </c>
      <c r="M311" s="24" t="str">
        <f t="shared" ca="1" si="152"/>
        <v>B</v>
      </c>
      <c r="N311" s="25" t="str">
        <f t="shared" ca="1" si="152"/>
        <v>B</v>
      </c>
      <c r="O311" s="18"/>
    </row>
    <row r="312" spans="2:15" ht="15.75" thickBot="1" x14ac:dyDescent="0.25">
      <c r="B312" s="7" t="s">
        <v>247</v>
      </c>
      <c r="C312" s="19" t="e">
        <f t="shared" ref="C312:N312" ca="1" si="153">IF(ISNA(C322),C323,C322)</f>
        <v>#N/A</v>
      </c>
      <c r="D312" s="20" t="e">
        <f t="shared" ca="1" si="153"/>
        <v>#N/A</v>
      </c>
      <c r="E312" s="20" t="e">
        <f t="shared" ca="1" si="153"/>
        <v>#N/A</v>
      </c>
      <c r="F312" s="20" t="e">
        <f t="shared" ca="1" si="153"/>
        <v>#N/A</v>
      </c>
      <c r="G312" s="20" t="e">
        <f t="shared" ca="1" si="153"/>
        <v>#N/A</v>
      </c>
      <c r="H312" s="20" t="e">
        <f t="shared" ca="1" si="153"/>
        <v>#N/A</v>
      </c>
      <c r="I312" s="20" t="e">
        <f t="shared" ca="1" si="153"/>
        <v>#N/A</v>
      </c>
      <c r="J312" s="20" t="e">
        <f t="shared" ca="1" si="153"/>
        <v>#N/A</v>
      </c>
      <c r="K312" s="20" t="e">
        <f t="shared" ca="1" si="153"/>
        <v>#N/A</v>
      </c>
      <c r="L312" s="20" t="e">
        <f t="shared" ca="1" si="153"/>
        <v>#N/A</v>
      </c>
      <c r="M312" s="20" t="e">
        <f t="shared" ca="1" si="153"/>
        <v>#N/A</v>
      </c>
      <c r="N312" s="21" t="e">
        <f t="shared" ca="1" si="153"/>
        <v>#N/A</v>
      </c>
      <c r="O312" s="26"/>
    </row>
    <row r="313" spans="2:15" ht="18.75" customHeight="1" thickBot="1" x14ac:dyDescent="0.25">
      <c r="B313" s="7" t="s">
        <v>22</v>
      </c>
      <c r="C313" s="2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9"/>
      <c r="O313" s="30"/>
    </row>
    <row r="314" spans="2:15" ht="18.75" hidden="1" customHeight="1" x14ac:dyDescent="0.2">
      <c r="B314" s="7">
        <v>1</v>
      </c>
      <c r="C314" s="31" t="e">
        <f ca="1">VLOOKUP(C302,OFFSET(Pairings!$D$2,($B314-1)*gamesPerRound,0,gamesPerRound,2),2,FALSE)</f>
        <v>#N/A</v>
      </c>
      <c r="D314" s="31" t="e">
        <f ca="1">VLOOKUP(D302,OFFSET(Pairings!$D$2,($B314-1)*gamesPerRound,0,gamesPerRound,2),2,FALSE)</f>
        <v>#N/A</v>
      </c>
      <c r="E314" s="31" t="e">
        <f ca="1">VLOOKUP(E302,OFFSET(Pairings!$D$2,($B314-1)*gamesPerRound,0,gamesPerRound,2),2,FALSE)</f>
        <v>#N/A</v>
      </c>
      <c r="F314" s="31" t="e">
        <f ca="1">VLOOKUP(F302,OFFSET(Pairings!$D$2,($B314-1)*gamesPerRound,0,gamesPerRound,2),2,FALSE)</f>
        <v>#N/A</v>
      </c>
      <c r="G314" s="31" t="e">
        <f ca="1">VLOOKUP(G302,OFFSET(Pairings!$D$2,($B314-1)*gamesPerRound,0,gamesPerRound,2),2,FALSE)</f>
        <v>#N/A</v>
      </c>
      <c r="H314" s="31" t="e">
        <f ca="1">VLOOKUP(H302,OFFSET(Pairings!$D$2,($B314-1)*gamesPerRound,0,gamesPerRound,2),2,FALSE)</f>
        <v>#N/A</v>
      </c>
      <c r="I314" s="31" t="e">
        <f ca="1">VLOOKUP(I302,OFFSET(Pairings!$D$2,($B314-1)*gamesPerRound,0,gamesPerRound,2),2,FALSE)</f>
        <v>#N/A</v>
      </c>
      <c r="J314" s="31" t="e">
        <f ca="1">VLOOKUP(J302,OFFSET(Pairings!$D$2,($B314-1)*gamesPerRound,0,gamesPerRound,2),2,FALSE)</f>
        <v>#N/A</v>
      </c>
      <c r="K314" s="31" t="e">
        <f ca="1">VLOOKUP(K302,OFFSET(Pairings!$D$2,($B314-1)*gamesPerRound,0,gamesPerRound,2),2,FALSE)</f>
        <v>#N/A</v>
      </c>
      <c r="L314" s="31" t="e">
        <f ca="1">VLOOKUP(L302,OFFSET(Pairings!$D$2,($B314-1)*gamesPerRound,0,gamesPerRound,2),2,FALSE)</f>
        <v>#N/A</v>
      </c>
      <c r="M314" s="31" t="e">
        <f ca="1">VLOOKUP(M302,OFFSET(Pairings!$D$2,($B314-1)*gamesPerRound,0,gamesPerRound,2),2,FALSE)</f>
        <v>#N/A</v>
      </c>
      <c r="N314" s="31" t="e">
        <f ca="1">VLOOKUP(N302,OFFSET(Pairings!$D$2,($B314-1)*gamesPerRound,0,gamesPerRound,2),2,FALSE)</f>
        <v>#N/A</v>
      </c>
    </row>
    <row r="315" spans="2:15" ht="18.75" hidden="1" customHeight="1" x14ac:dyDescent="0.2">
      <c r="B315" s="7">
        <v>1</v>
      </c>
      <c r="C315" s="31" t="e">
        <f ca="1">VLOOKUP(C302,OFFSET(Pairings!$E$2,($B315-1)*gamesPerRound,0,gamesPerRound,4),4,FALSE)</f>
        <v>#N/A</v>
      </c>
      <c r="D315" s="31" t="e">
        <f ca="1">VLOOKUP(D302,OFFSET(Pairings!$E$2,($B315-1)*gamesPerRound,0,gamesPerRound,4),4,FALSE)</f>
        <v>#N/A</v>
      </c>
      <c r="E315" s="31" t="e">
        <f ca="1">VLOOKUP(E302,OFFSET(Pairings!$E$2,($B315-1)*gamesPerRound,0,gamesPerRound,4),4,FALSE)</f>
        <v>#N/A</v>
      </c>
      <c r="F315" s="31" t="e">
        <f ca="1">VLOOKUP(F302,OFFSET(Pairings!$E$2,($B315-1)*gamesPerRound,0,gamesPerRound,4),4,FALSE)</f>
        <v>#N/A</v>
      </c>
      <c r="G315" s="31" t="e">
        <f ca="1">VLOOKUP(G302,OFFSET(Pairings!$E$2,($B315-1)*gamesPerRound,0,gamesPerRound,4),4,FALSE)</f>
        <v>#N/A</v>
      </c>
      <c r="H315" s="31" t="e">
        <f ca="1">VLOOKUP(H302,OFFSET(Pairings!$E$2,($B315-1)*gamesPerRound,0,gamesPerRound,4),4,FALSE)</f>
        <v>#N/A</v>
      </c>
      <c r="I315" s="31" t="e">
        <f ca="1">VLOOKUP(I302,OFFSET(Pairings!$E$2,($B315-1)*gamesPerRound,0,gamesPerRound,4),4,FALSE)</f>
        <v>#N/A</v>
      </c>
      <c r="J315" s="31" t="e">
        <f ca="1">VLOOKUP(J302,OFFSET(Pairings!$E$2,($B315-1)*gamesPerRound,0,gamesPerRound,4),4,FALSE)</f>
        <v>#N/A</v>
      </c>
      <c r="K315" s="31" t="e">
        <f ca="1">VLOOKUP(K302,OFFSET(Pairings!$E$2,($B315-1)*gamesPerRound,0,gamesPerRound,4),4,FALSE)</f>
        <v>#N/A</v>
      </c>
      <c r="L315" s="31" t="e">
        <f ca="1">VLOOKUP(L302,OFFSET(Pairings!$E$2,($B315-1)*gamesPerRound,0,gamesPerRound,4),4,FALSE)</f>
        <v>#N/A</v>
      </c>
      <c r="M315" s="31" t="e">
        <f ca="1">VLOOKUP(M302,OFFSET(Pairings!$E$2,($B315-1)*gamesPerRound,0,gamesPerRound,4),4,FALSE)</f>
        <v>#N/A</v>
      </c>
      <c r="N315" s="31" t="e">
        <f ca="1">VLOOKUP(N302,OFFSET(Pairings!$E$2,($B315-1)*gamesPerRound,0,gamesPerRound,4),4,FALSE)</f>
        <v>#N/A</v>
      </c>
    </row>
    <row r="316" spans="2:15" ht="18.75" hidden="1" customHeight="1" x14ac:dyDescent="0.2">
      <c r="B316" s="7">
        <v>2</v>
      </c>
      <c r="C316" s="31" t="e">
        <f ca="1">VLOOKUP(C302,OFFSET(Pairings!$D$2,($B316-1)*gamesPerRound,0,gamesPerRound,2),2,FALSE)</f>
        <v>#N/A</v>
      </c>
      <c r="D316" s="31" t="e">
        <f ca="1">VLOOKUP(D302,OFFSET(Pairings!$D$2,($B316-1)*gamesPerRound,0,gamesPerRound,2),2,FALSE)</f>
        <v>#N/A</v>
      </c>
      <c r="E316" s="31" t="e">
        <f ca="1">VLOOKUP(E302,OFFSET(Pairings!$D$2,($B316-1)*gamesPerRound,0,gamesPerRound,2),2,FALSE)</f>
        <v>#N/A</v>
      </c>
      <c r="F316" s="31" t="e">
        <f ca="1">VLOOKUP(F302,OFFSET(Pairings!$D$2,($B316-1)*gamesPerRound,0,gamesPerRound,2),2,FALSE)</f>
        <v>#N/A</v>
      </c>
      <c r="G316" s="31" t="e">
        <f ca="1">VLOOKUP(G302,OFFSET(Pairings!$D$2,($B316-1)*gamesPerRound,0,gamesPerRound,2),2,FALSE)</f>
        <v>#N/A</v>
      </c>
      <c r="H316" s="31" t="e">
        <f ca="1">VLOOKUP(H302,OFFSET(Pairings!$D$2,($B316-1)*gamesPerRound,0,gamesPerRound,2),2,FALSE)</f>
        <v>#N/A</v>
      </c>
      <c r="I316" s="31" t="e">
        <f ca="1">VLOOKUP(I302,OFFSET(Pairings!$D$2,($B316-1)*gamesPerRound,0,gamesPerRound,2),2,FALSE)</f>
        <v>#N/A</v>
      </c>
      <c r="J316" s="31" t="e">
        <f ca="1">VLOOKUP(J302,OFFSET(Pairings!$D$2,($B316-1)*gamesPerRound,0,gamesPerRound,2),2,FALSE)</f>
        <v>#N/A</v>
      </c>
      <c r="K316" s="31" t="e">
        <f ca="1">VLOOKUP(K302,OFFSET(Pairings!$D$2,($B316-1)*gamesPerRound,0,gamesPerRound,2),2,FALSE)</f>
        <v>#N/A</v>
      </c>
      <c r="L316" s="31" t="e">
        <f ca="1">VLOOKUP(L302,OFFSET(Pairings!$D$2,($B316-1)*gamesPerRound,0,gamesPerRound,2),2,FALSE)</f>
        <v>#N/A</v>
      </c>
      <c r="M316" s="31" t="e">
        <f ca="1">VLOOKUP(M302,OFFSET(Pairings!$D$2,($B316-1)*gamesPerRound,0,gamesPerRound,2),2,FALSE)</f>
        <v>#N/A</v>
      </c>
      <c r="N316" s="31" t="e">
        <f ca="1">VLOOKUP(N302,OFFSET(Pairings!$D$2,($B316-1)*gamesPerRound,0,gamesPerRound,2),2,FALSE)</f>
        <v>#N/A</v>
      </c>
    </row>
    <row r="317" spans="2:15" ht="18.75" hidden="1" customHeight="1" x14ac:dyDescent="0.2">
      <c r="B317" s="7">
        <v>2</v>
      </c>
      <c r="C317" s="31" t="e">
        <f ca="1">VLOOKUP(C302,OFFSET(Pairings!$E$2,($B317-1)*gamesPerRound,0,gamesPerRound,4),4,FALSE)</f>
        <v>#N/A</v>
      </c>
      <c r="D317" s="31" t="e">
        <f ca="1">VLOOKUP(D302,OFFSET(Pairings!$E$2,($B317-1)*gamesPerRound,0,gamesPerRound,4),4,FALSE)</f>
        <v>#N/A</v>
      </c>
      <c r="E317" s="31" t="e">
        <f ca="1">VLOOKUP(E302,OFFSET(Pairings!$E$2,($B317-1)*gamesPerRound,0,gamesPerRound,4),4,FALSE)</f>
        <v>#N/A</v>
      </c>
      <c r="F317" s="31" t="e">
        <f ca="1">VLOOKUP(F302,OFFSET(Pairings!$E$2,($B317-1)*gamesPerRound,0,gamesPerRound,4),4,FALSE)</f>
        <v>#N/A</v>
      </c>
      <c r="G317" s="31" t="e">
        <f ca="1">VLOOKUP(G302,OFFSET(Pairings!$E$2,($B317-1)*gamesPerRound,0,gamesPerRound,4),4,FALSE)</f>
        <v>#N/A</v>
      </c>
      <c r="H317" s="31" t="e">
        <f ca="1">VLOOKUP(H302,OFFSET(Pairings!$E$2,($B317-1)*gamesPerRound,0,gamesPerRound,4),4,FALSE)</f>
        <v>#N/A</v>
      </c>
      <c r="I317" s="31" t="e">
        <f ca="1">VLOOKUP(I302,OFFSET(Pairings!$E$2,($B317-1)*gamesPerRound,0,gamesPerRound,4),4,FALSE)</f>
        <v>#N/A</v>
      </c>
      <c r="J317" s="31" t="e">
        <f ca="1">VLOOKUP(J302,OFFSET(Pairings!$E$2,($B317-1)*gamesPerRound,0,gamesPerRound,4),4,FALSE)</f>
        <v>#N/A</v>
      </c>
      <c r="K317" s="31" t="e">
        <f ca="1">VLOOKUP(K302,OFFSET(Pairings!$E$2,($B317-1)*gamesPerRound,0,gamesPerRound,4),4,FALSE)</f>
        <v>#N/A</v>
      </c>
      <c r="L317" s="31" t="e">
        <f ca="1">VLOOKUP(L302,OFFSET(Pairings!$E$2,($B317-1)*gamesPerRound,0,gamesPerRound,4),4,FALSE)</f>
        <v>#N/A</v>
      </c>
      <c r="M317" s="31" t="e">
        <f ca="1">VLOOKUP(M302,OFFSET(Pairings!$E$2,($B317-1)*gamesPerRound,0,gamesPerRound,4),4,FALSE)</f>
        <v>#N/A</v>
      </c>
      <c r="N317" s="31" t="e">
        <f ca="1">VLOOKUP(N302,OFFSET(Pairings!$E$2,($B317-1)*gamesPerRound,0,gamesPerRound,4),4,FALSE)</f>
        <v>#N/A</v>
      </c>
    </row>
    <row r="318" spans="2:15" ht="18.75" hidden="1" customHeight="1" x14ac:dyDescent="0.2">
      <c r="B318" s="7">
        <v>3</v>
      </c>
      <c r="C318" s="31" t="e">
        <f ca="1">VLOOKUP(C302,OFFSET(Pairings!$D$2,($B318-1)*gamesPerRound,0,gamesPerRound,2),2,FALSE)</f>
        <v>#N/A</v>
      </c>
      <c r="D318" s="31" t="e">
        <f ca="1">VLOOKUP(D302,OFFSET(Pairings!$D$2,($B318-1)*gamesPerRound,0,gamesPerRound,2),2,FALSE)</f>
        <v>#N/A</v>
      </c>
      <c r="E318" s="31" t="e">
        <f ca="1">VLOOKUP(E302,OFFSET(Pairings!$D$2,($B318-1)*gamesPerRound,0,gamesPerRound,2),2,FALSE)</f>
        <v>#N/A</v>
      </c>
      <c r="F318" s="31" t="e">
        <f ca="1">VLOOKUP(F302,OFFSET(Pairings!$D$2,($B318-1)*gamesPerRound,0,gamesPerRound,2),2,FALSE)</f>
        <v>#N/A</v>
      </c>
      <c r="G318" s="31" t="e">
        <f ca="1">VLOOKUP(G302,OFFSET(Pairings!$D$2,($B318-1)*gamesPerRound,0,gamesPerRound,2),2,FALSE)</f>
        <v>#N/A</v>
      </c>
      <c r="H318" s="31" t="e">
        <f ca="1">VLOOKUP(H302,OFFSET(Pairings!$D$2,($B318-1)*gamesPerRound,0,gamesPerRound,2),2,FALSE)</f>
        <v>#N/A</v>
      </c>
      <c r="I318" s="31" t="e">
        <f ca="1">VLOOKUP(I302,OFFSET(Pairings!$D$2,($B318-1)*gamesPerRound,0,gamesPerRound,2),2,FALSE)</f>
        <v>#N/A</v>
      </c>
      <c r="J318" s="31" t="e">
        <f ca="1">VLOOKUP(J302,OFFSET(Pairings!$D$2,($B318-1)*gamesPerRound,0,gamesPerRound,2),2,FALSE)</f>
        <v>#N/A</v>
      </c>
      <c r="K318" s="31" t="e">
        <f ca="1">VLOOKUP(K302,OFFSET(Pairings!$D$2,($B318-1)*gamesPerRound,0,gamesPerRound,2),2,FALSE)</f>
        <v>#N/A</v>
      </c>
      <c r="L318" s="31" t="e">
        <f ca="1">VLOOKUP(L302,OFFSET(Pairings!$D$2,($B318-1)*gamesPerRound,0,gamesPerRound,2),2,FALSE)</f>
        <v>#N/A</v>
      </c>
      <c r="M318" s="31" t="e">
        <f ca="1">VLOOKUP(M302,OFFSET(Pairings!$D$2,($B318-1)*gamesPerRound,0,gamesPerRound,2),2,FALSE)</f>
        <v>#N/A</v>
      </c>
      <c r="N318" s="31" t="e">
        <f ca="1">VLOOKUP(N302,OFFSET(Pairings!$D$2,($B318-1)*gamesPerRound,0,gamesPerRound,2),2,FALSE)</f>
        <v>#N/A</v>
      </c>
    </row>
    <row r="319" spans="2:15" ht="18.75" hidden="1" customHeight="1" x14ac:dyDescent="0.2">
      <c r="B319" s="7">
        <v>3</v>
      </c>
      <c r="C319" s="31" t="e">
        <f ca="1">VLOOKUP(C302,OFFSET(Pairings!$E$2,($B319-1)*gamesPerRound,0,gamesPerRound,4),4,FALSE)</f>
        <v>#N/A</v>
      </c>
      <c r="D319" s="31" t="e">
        <f ca="1">VLOOKUP(D302,OFFSET(Pairings!$E$2,($B319-1)*gamesPerRound,0,gamesPerRound,4),4,FALSE)</f>
        <v>#N/A</v>
      </c>
      <c r="E319" s="31" t="e">
        <f ca="1">VLOOKUP(E302,OFFSET(Pairings!$E$2,($B319-1)*gamesPerRound,0,gamesPerRound,4),4,FALSE)</f>
        <v>#N/A</v>
      </c>
      <c r="F319" s="31" t="e">
        <f ca="1">VLOOKUP(F302,OFFSET(Pairings!$E$2,($B319-1)*gamesPerRound,0,gamesPerRound,4),4,FALSE)</f>
        <v>#N/A</v>
      </c>
      <c r="G319" s="31" t="e">
        <f ca="1">VLOOKUP(G302,OFFSET(Pairings!$E$2,($B319-1)*gamesPerRound,0,gamesPerRound,4),4,FALSE)</f>
        <v>#N/A</v>
      </c>
      <c r="H319" s="31" t="e">
        <f ca="1">VLOOKUP(H302,OFFSET(Pairings!$E$2,($B319-1)*gamesPerRound,0,gamesPerRound,4),4,FALSE)</f>
        <v>#N/A</v>
      </c>
      <c r="I319" s="31" t="e">
        <f ca="1">VLOOKUP(I302,OFFSET(Pairings!$E$2,($B319-1)*gamesPerRound,0,gamesPerRound,4),4,FALSE)</f>
        <v>#N/A</v>
      </c>
      <c r="J319" s="31" t="e">
        <f ca="1">VLOOKUP(J302,OFFSET(Pairings!$E$2,($B319-1)*gamesPerRound,0,gamesPerRound,4),4,FALSE)</f>
        <v>#N/A</v>
      </c>
      <c r="K319" s="31" t="e">
        <f ca="1">VLOOKUP(K302,OFFSET(Pairings!$E$2,($B319-1)*gamesPerRound,0,gamesPerRound,4),4,FALSE)</f>
        <v>#N/A</v>
      </c>
      <c r="L319" s="31" t="e">
        <f ca="1">VLOOKUP(L302,OFFSET(Pairings!$E$2,($B319-1)*gamesPerRound,0,gamesPerRound,4),4,FALSE)</f>
        <v>#N/A</v>
      </c>
      <c r="M319" s="31" t="e">
        <f ca="1">VLOOKUP(M302,OFFSET(Pairings!$E$2,($B319-1)*gamesPerRound,0,gamesPerRound,4),4,FALSE)</f>
        <v>#N/A</v>
      </c>
      <c r="N319" s="31" t="e">
        <f ca="1">VLOOKUP(N302,OFFSET(Pairings!$E$2,($B319-1)*gamesPerRound,0,gamesPerRound,4),4,FALSE)</f>
        <v>#N/A</v>
      </c>
    </row>
    <row r="320" spans="2:15" ht="18.75" hidden="1" customHeight="1" x14ac:dyDescent="0.2">
      <c r="B320" s="7">
        <v>4</v>
      </c>
      <c r="C320" s="31" t="e">
        <f ca="1">VLOOKUP(C302,OFFSET(Pairings!$D$2,($B320-1)*gamesPerRound,0,gamesPerRound,2),2,FALSE)</f>
        <v>#N/A</v>
      </c>
      <c r="D320" s="31" t="e">
        <f ca="1">VLOOKUP(D302,OFFSET(Pairings!$D$2,($B320-1)*gamesPerRound,0,gamesPerRound,2),2,FALSE)</f>
        <v>#N/A</v>
      </c>
      <c r="E320" s="31" t="e">
        <f ca="1">VLOOKUP(E302,OFFSET(Pairings!$D$2,($B320-1)*gamesPerRound,0,gamesPerRound,2),2,FALSE)</f>
        <v>#N/A</v>
      </c>
      <c r="F320" s="31" t="e">
        <f ca="1">VLOOKUP(F302,OFFSET(Pairings!$D$2,($B320-1)*gamesPerRound,0,gamesPerRound,2),2,FALSE)</f>
        <v>#N/A</v>
      </c>
      <c r="G320" s="31" t="e">
        <f ca="1">VLOOKUP(G302,OFFSET(Pairings!$D$2,($B320-1)*gamesPerRound,0,gamesPerRound,2),2,FALSE)</f>
        <v>#N/A</v>
      </c>
      <c r="H320" s="31" t="e">
        <f ca="1">VLOOKUP(H302,OFFSET(Pairings!$D$2,($B320-1)*gamesPerRound,0,gamesPerRound,2),2,FALSE)</f>
        <v>#N/A</v>
      </c>
      <c r="I320" s="31" t="e">
        <f ca="1">VLOOKUP(I302,OFFSET(Pairings!$D$2,($B320-1)*gamesPerRound,0,gamesPerRound,2),2,FALSE)</f>
        <v>#N/A</v>
      </c>
      <c r="J320" s="31" t="e">
        <f ca="1">VLOOKUP(J302,OFFSET(Pairings!$D$2,($B320-1)*gamesPerRound,0,gamesPerRound,2),2,FALSE)</f>
        <v>#N/A</v>
      </c>
      <c r="K320" s="31" t="e">
        <f ca="1">VLOOKUP(K302,OFFSET(Pairings!$D$2,($B320-1)*gamesPerRound,0,gamesPerRound,2),2,FALSE)</f>
        <v>#N/A</v>
      </c>
      <c r="L320" s="31" t="e">
        <f ca="1">VLOOKUP(L302,OFFSET(Pairings!$D$2,($B320-1)*gamesPerRound,0,gamesPerRound,2),2,FALSE)</f>
        <v>#N/A</v>
      </c>
      <c r="M320" s="31" t="e">
        <f ca="1">VLOOKUP(M302,OFFSET(Pairings!$D$2,($B320-1)*gamesPerRound,0,gamesPerRound,2),2,FALSE)</f>
        <v>#N/A</v>
      </c>
      <c r="N320" s="31" t="e">
        <f ca="1">VLOOKUP(N302,OFFSET(Pairings!$D$2,($B320-1)*gamesPerRound,0,gamesPerRound,2),2,FALSE)</f>
        <v>#N/A</v>
      </c>
    </row>
    <row r="321" spans="1:15" ht="18.75" hidden="1" customHeight="1" x14ac:dyDescent="0.2">
      <c r="B321" s="7">
        <v>4</v>
      </c>
      <c r="C321" s="31" t="e">
        <f ca="1">VLOOKUP(C302,OFFSET(Pairings!$E$2,($B321-1)*gamesPerRound,0,gamesPerRound,4),4,FALSE)</f>
        <v>#N/A</v>
      </c>
      <c r="D321" s="31" t="e">
        <f ca="1">VLOOKUP(D302,OFFSET(Pairings!$E$2,($B321-1)*gamesPerRound,0,gamesPerRound,4),4,FALSE)</f>
        <v>#N/A</v>
      </c>
      <c r="E321" s="31" t="e">
        <f ca="1">VLOOKUP(E302,OFFSET(Pairings!$E$2,($B321-1)*gamesPerRound,0,gamesPerRound,4),4,FALSE)</f>
        <v>#N/A</v>
      </c>
      <c r="F321" s="31" t="e">
        <f ca="1">VLOOKUP(F302,OFFSET(Pairings!$E$2,($B321-1)*gamesPerRound,0,gamesPerRound,4),4,FALSE)</f>
        <v>#N/A</v>
      </c>
      <c r="G321" s="31" t="e">
        <f ca="1">VLOOKUP(G302,OFFSET(Pairings!$E$2,($B321-1)*gamesPerRound,0,gamesPerRound,4),4,FALSE)</f>
        <v>#N/A</v>
      </c>
      <c r="H321" s="31" t="e">
        <f ca="1">VLOOKUP(H302,OFFSET(Pairings!$E$2,($B321-1)*gamesPerRound,0,gamesPerRound,4),4,FALSE)</f>
        <v>#N/A</v>
      </c>
      <c r="I321" s="31" t="e">
        <f ca="1">VLOOKUP(I302,OFFSET(Pairings!$E$2,($B321-1)*gamesPerRound,0,gamesPerRound,4),4,FALSE)</f>
        <v>#N/A</v>
      </c>
      <c r="J321" s="31" t="e">
        <f ca="1">VLOOKUP(J302,OFFSET(Pairings!$E$2,($B321-1)*gamesPerRound,0,gamesPerRound,4),4,FALSE)</f>
        <v>#N/A</v>
      </c>
      <c r="K321" s="31" t="e">
        <f ca="1">VLOOKUP(K302,OFFSET(Pairings!$E$2,($B321-1)*gamesPerRound,0,gamesPerRound,4),4,FALSE)</f>
        <v>#N/A</v>
      </c>
      <c r="L321" s="31" t="e">
        <f ca="1">VLOOKUP(L302,OFFSET(Pairings!$E$2,($B321-1)*gamesPerRound,0,gamesPerRound,4),4,FALSE)</f>
        <v>#N/A</v>
      </c>
      <c r="M321" s="31" t="e">
        <f ca="1">VLOOKUP(M302,OFFSET(Pairings!$E$2,($B321-1)*gamesPerRound,0,gamesPerRound,4),4,FALSE)</f>
        <v>#N/A</v>
      </c>
      <c r="N321" s="31" t="e">
        <f ca="1">VLOOKUP(N302,OFFSET(Pairings!$E$2,($B321-1)*gamesPerRound,0,gamesPerRound,4),4,FALSE)</f>
        <v>#N/A</v>
      </c>
    </row>
    <row r="322" spans="1:15" ht="18.75" hidden="1" customHeight="1" x14ac:dyDescent="0.2">
      <c r="B322" s="7">
        <v>5</v>
      </c>
      <c r="C322" s="31" t="e">
        <f ca="1">VLOOKUP(C302,OFFSET(Pairings!$D$2,($B322-1)*gamesPerRound,0,gamesPerRound,2),2,FALSE)</f>
        <v>#N/A</v>
      </c>
      <c r="D322" s="31" t="e">
        <f ca="1">VLOOKUP(D302,OFFSET(Pairings!$D$2,($B322-1)*gamesPerRound,0,gamesPerRound,2),2,FALSE)</f>
        <v>#N/A</v>
      </c>
      <c r="E322" s="31" t="e">
        <f ca="1">VLOOKUP(E302,OFFSET(Pairings!$D$2,($B322-1)*gamesPerRound,0,gamesPerRound,2),2,FALSE)</f>
        <v>#N/A</v>
      </c>
      <c r="F322" s="31" t="e">
        <f ca="1">VLOOKUP(F302,OFFSET(Pairings!$D$2,($B322-1)*gamesPerRound,0,gamesPerRound,2),2,FALSE)</f>
        <v>#N/A</v>
      </c>
      <c r="G322" s="31" t="e">
        <f ca="1">VLOOKUP(G302,OFFSET(Pairings!$D$2,($B322-1)*gamesPerRound,0,gamesPerRound,2),2,FALSE)</f>
        <v>#N/A</v>
      </c>
      <c r="H322" s="31" t="e">
        <f ca="1">VLOOKUP(H302,OFFSET(Pairings!$D$2,($B322-1)*gamesPerRound,0,gamesPerRound,2),2,FALSE)</f>
        <v>#N/A</v>
      </c>
      <c r="I322" s="31" t="e">
        <f ca="1">VLOOKUP(I302,OFFSET(Pairings!$D$2,($B322-1)*gamesPerRound,0,gamesPerRound,2),2,FALSE)</f>
        <v>#N/A</v>
      </c>
      <c r="J322" s="31" t="e">
        <f ca="1">VLOOKUP(J302,OFFSET(Pairings!$D$2,($B322-1)*gamesPerRound,0,gamesPerRound,2),2,FALSE)</f>
        <v>#N/A</v>
      </c>
      <c r="K322" s="31" t="e">
        <f ca="1">VLOOKUP(K302,OFFSET(Pairings!$D$2,($B322-1)*gamesPerRound,0,gamesPerRound,2),2,FALSE)</f>
        <v>#N/A</v>
      </c>
      <c r="L322" s="31" t="e">
        <f ca="1">VLOOKUP(L302,OFFSET(Pairings!$D$2,($B322-1)*gamesPerRound,0,gamesPerRound,2),2,FALSE)</f>
        <v>#N/A</v>
      </c>
      <c r="M322" s="31" t="e">
        <f ca="1">VLOOKUP(M302,OFFSET(Pairings!$D$2,($B322-1)*gamesPerRound,0,gamesPerRound,2),2,FALSE)</f>
        <v>#N/A</v>
      </c>
      <c r="N322" s="31" t="e">
        <f ca="1">VLOOKUP(N302,OFFSET(Pairings!$D$2,($B322-1)*gamesPerRound,0,gamesPerRound,2),2,FALSE)</f>
        <v>#N/A</v>
      </c>
    </row>
    <row r="323" spans="1:15" ht="18.75" hidden="1" customHeight="1" x14ac:dyDescent="0.2">
      <c r="B323" s="7">
        <v>5</v>
      </c>
      <c r="C323" s="31" t="e">
        <f ca="1">VLOOKUP(C302,OFFSET(Pairings!$E$2,($B323-1)*gamesPerRound,0,gamesPerRound,4),4,FALSE)</f>
        <v>#N/A</v>
      </c>
      <c r="D323" s="31" t="e">
        <f ca="1">VLOOKUP(D302,OFFSET(Pairings!$E$2,($B323-1)*gamesPerRound,0,gamesPerRound,4),4,FALSE)</f>
        <v>#N/A</v>
      </c>
      <c r="E323" s="31" t="e">
        <f ca="1">VLOOKUP(E302,OFFSET(Pairings!$E$2,($B323-1)*gamesPerRound,0,gamesPerRound,4),4,FALSE)</f>
        <v>#N/A</v>
      </c>
      <c r="F323" s="31" t="e">
        <f ca="1">VLOOKUP(F302,OFFSET(Pairings!$E$2,($B323-1)*gamesPerRound,0,gamesPerRound,4),4,FALSE)</f>
        <v>#N/A</v>
      </c>
      <c r="G323" s="31" t="e">
        <f ca="1">VLOOKUP(G302,OFFSET(Pairings!$E$2,($B323-1)*gamesPerRound,0,gamesPerRound,4),4,FALSE)</f>
        <v>#N/A</v>
      </c>
      <c r="H323" s="31" t="e">
        <f ca="1">VLOOKUP(H302,OFFSET(Pairings!$E$2,($B323-1)*gamesPerRound,0,gamesPerRound,4),4,FALSE)</f>
        <v>#N/A</v>
      </c>
      <c r="I323" s="31" t="e">
        <f ca="1">VLOOKUP(I302,OFFSET(Pairings!$E$2,($B323-1)*gamesPerRound,0,gamesPerRound,4),4,FALSE)</f>
        <v>#N/A</v>
      </c>
      <c r="J323" s="31" t="e">
        <f ca="1">VLOOKUP(J302,OFFSET(Pairings!$E$2,($B323-1)*gamesPerRound,0,gamesPerRound,4),4,FALSE)</f>
        <v>#N/A</v>
      </c>
      <c r="K323" s="31" t="e">
        <f ca="1">VLOOKUP(K302,OFFSET(Pairings!$E$2,($B323-1)*gamesPerRound,0,gamesPerRound,4),4,FALSE)</f>
        <v>#N/A</v>
      </c>
      <c r="L323" s="31" t="e">
        <f ca="1">VLOOKUP(L302,OFFSET(Pairings!$E$2,($B323-1)*gamesPerRound,0,gamesPerRound,4),4,FALSE)</f>
        <v>#N/A</v>
      </c>
      <c r="M323" s="31" t="e">
        <f ca="1">VLOOKUP(M302,OFFSET(Pairings!$E$2,($B323-1)*gamesPerRound,0,gamesPerRound,4),4,FALSE)</f>
        <v>#N/A</v>
      </c>
      <c r="N323" s="31" t="e">
        <f ca="1">VLOOKUP(N302,OFFSET(Pairings!$E$2,($B323-1)*gamesPerRound,0,gamesPerRound,4),4,FALSE)</f>
        <v>#N/A</v>
      </c>
    </row>
    <row r="324" spans="1:15" ht="18.75" customHeight="1" thickBot="1" x14ac:dyDescent="0.25"/>
    <row r="325" spans="1:15" s="9" customFormat="1" ht="15.75" thickBot="1" x14ac:dyDescent="0.25">
      <c r="A325" s="9" t="s">
        <v>217</v>
      </c>
      <c r="B325" s="10" t="str">
        <f>VLOOKUP(A325,TeamLookup,2,FALSE)</f>
        <v>than 12 teams</v>
      </c>
      <c r="C325" s="11" t="str">
        <f t="shared" ref="C325:N325" si="154">$A325&amp;"."&amp;TEXT(C$1,"00")</f>
        <v>O.01</v>
      </c>
      <c r="D325" s="12" t="str">
        <f t="shared" si="154"/>
        <v>O.02</v>
      </c>
      <c r="E325" s="12" t="str">
        <f t="shared" si="154"/>
        <v>O.03</v>
      </c>
      <c r="F325" s="12" t="str">
        <f t="shared" si="154"/>
        <v>O.04</v>
      </c>
      <c r="G325" s="12" t="str">
        <f t="shared" si="154"/>
        <v>O.05</v>
      </c>
      <c r="H325" s="12" t="str">
        <f t="shared" si="154"/>
        <v>O.06</v>
      </c>
      <c r="I325" s="12" t="str">
        <f t="shared" si="154"/>
        <v>O.07</v>
      </c>
      <c r="J325" s="12" t="str">
        <f t="shared" si="154"/>
        <v>O.08</v>
      </c>
      <c r="K325" s="12" t="str">
        <f t="shared" si="154"/>
        <v>O.09</v>
      </c>
      <c r="L325" s="12" t="str">
        <f t="shared" si="154"/>
        <v>O.10</v>
      </c>
      <c r="M325" s="12" t="str">
        <f t="shared" si="154"/>
        <v>O.11</v>
      </c>
      <c r="N325" s="13" t="str">
        <f t="shared" si="154"/>
        <v>O.12</v>
      </c>
      <c r="O325" s="14" t="s">
        <v>22</v>
      </c>
    </row>
    <row r="326" spans="1:15" ht="9" customHeight="1" x14ac:dyDescent="0.2">
      <c r="C326" s="15" t="str">
        <f t="shared" ref="C326:N326" ca="1" si="155">IF(ISNA(C337),"B","W")</f>
        <v>B</v>
      </c>
      <c r="D326" s="16" t="str">
        <f t="shared" ca="1" si="155"/>
        <v>B</v>
      </c>
      <c r="E326" s="16" t="str">
        <f t="shared" ca="1" si="155"/>
        <v>B</v>
      </c>
      <c r="F326" s="16" t="str">
        <f t="shared" ca="1" si="155"/>
        <v>B</v>
      </c>
      <c r="G326" s="16" t="str">
        <f t="shared" ca="1" si="155"/>
        <v>B</v>
      </c>
      <c r="H326" s="16" t="str">
        <f t="shared" ca="1" si="155"/>
        <v>B</v>
      </c>
      <c r="I326" s="16" t="str">
        <f t="shared" ca="1" si="155"/>
        <v>B</v>
      </c>
      <c r="J326" s="16" t="str">
        <f t="shared" ca="1" si="155"/>
        <v>B</v>
      </c>
      <c r="K326" s="16" t="str">
        <f t="shared" ca="1" si="155"/>
        <v>B</v>
      </c>
      <c r="L326" s="16" t="str">
        <f t="shared" ca="1" si="155"/>
        <v>B</v>
      </c>
      <c r="M326" s="16" t="str">
        <f t="shared" ca="1" si="155"/>
        <v>B</v>
      </c>
      <c r="N326" s="17" t="str">
        <f t="shared" ca="1" si="155"/>
        <v>B</v>
      </c>
      <c r="O326" s="18"/>
    </row>
    <row r="327" spans="1:15" x14ac:dyDescent="0.2">
      <c r="B327" s="7" t="s">
        <v>23</v>
      </c>
      <c r="C327" s="19" t="e">
        <f t="shared" ref="C327:N327" ca="1" si="156">IF(ISNA(C337),C338,C337)</f>
        <v>#N/A</v>
      </c>
      <c r="D327" s="20" t="e">
        <f t="shared" ca="1" si="156"/>
        <v>#N/A</v>
      </c>
      <c r="E327" s="20" t="e">
        <f t="shared" ca="1" si="156"/>
        <v>#N/A</v>
      </c>
      <c r="F327" s="20" t="e">
        <f t="shared" ca="1" si="156"/>
        <v>#N/A</v>
      </c>
      <c r="G327" s="20" t="e">
        <f t="shared" ca="1" si="156"/>
        <v>#N/A</v>
      </c>
      <c r="H327" s="20" t="e">
        <f t="shared" ca="1" si="156"/>
        <v>#N/A</v>
      </c>
      <c r="I327" s="20" t="e">
        <f t="shared" ca="1" si="156"/>
        <v>#N/A</v>
      </c>
      <c r="J327" s="20" t="e">
        <f t="shared" ca="1" si="156"/>
        <v>#N/A</v>
      </c>
      <c r="K327" s="20" t="e">
        <f t="shared" ca="1" si="156"/>
        <v>#N/A</v>
      </c>
      <c r="L327" s="20" t="e">
        <f t="shared" ca="1" si="156"/>
        <v>#N/A</v>
      </c>
      <c r="M327" s="20" t="e">
        <f t="shared" ca="1" si="156"/>
        <v>#N/A</v>
      </c>
      <c r="N327" s="21" t="e">
        <f t="shared" ca="1" si="156"/>
        <v>#N/A</v>
      </c>
      <c r="O327" s="22"/>
    </row>
    <row r="328" spans="1:15" ht="9" customHeight="1" x14ac:dyDescent="0.2">
      <c r="C328" s="23" t="str">
        <f t="shared" ref="C328:N328" ca="1" si="157">IF(ISNA(C339),"B","W")</f>
        <v>B</v>
      </c>
      <c r="D328" s="24" t="str">
        <f t="shared" ca="1" si="157"/>
        <v>B</v>
      </c>
      <c r="E328" s="24" t="str">
        <f t="shared" ca="1" si="157"/>
        <v>B</v>
      </c>
      <c r="F328" s="24" t="str">
        <f t="shared" ca="1" si="157"/>
        <v>B</v>
      </c>
      <c r="G328" s="24" t="str">
        <f t="shared" ca="1" si="157"/>
        <v>B</v>
      </c>
      <c r="H328" s="24" t="str">
        <f t="shared" ca="1" si="157"/>
        <v>B</v>
      </c>
      <c r="I328" s="24" t="str">
        <f t="shared" ca="1" si="157"/>
        <v>B</v>
      </c>
      <c r="J328" s="24" t="str">
        <f t="shared" ca="1" si="157"/>
        <v>B</v>
      </c>
      <c r="K328" s="24" t="str">
        <f t="shared" ca="1" si="157"/>
        <v>B</v>
      </c>
      <c r="L328" s="24" t="str">
        <f t="shared" ca="1" si="157"/>
        <v>B</v>
      </c>
      <c r="M328" s="24" t="str">
        <f t="shared" ca="1" si="157"/>
        <v>B</v>
      </c>
      <c r="N328" s="25" t="str">
        <f t="shared" ca="1" si="157"/>
        <v>B</v>
      </c>
      <c r="O328" s="18"/>
    </row>
    <row r="329" spans="1:15" x14ac:dyDescent="0.2">
      <c r="B329" s="7" t="s">
        <v>24</v>
      </c>
      <c r="C329" s="19" t="e">
        <f t="shared" ref="C329:N329" ca="1" si="158">IF(ISNA(C339),C340,C339)</f>
        <v>#N/A</v>
      </c>
      <c r="D329" s="20" t="e">
        <f t="shared" ca="1" si="158"/>
        <v>#N/A</v>
      </c>
      <c r="E329" s="20" t="e">
        <f t="shared" ca="1" si="158"/>
        <v>#N/A</v>
      </c>
      <c r="F329" s="20" t="e">
        <f t="shared" ca="1" si="158"/>
        <v>#N/A</v>
      </c>
      <c r="G329" s="20" t="e">
        <f t="shared" ca="1" si="158"/>
        <v>#N/A</v>
      </c>
      <c r="H329" s="20" t="e">
        <f t="shared" ca="1" si="158"/>
        <v>#N/A</v>
      </c>
      <c r="I329" s="20" t="e">
        <f t="shared" ca="1" si="158"/>
        <v>#N/A</v>
      </c>
      <c r="J329" s="20" t="e">
        <f t="shared" ca="1" si="158"/>
        <v>#N/A</v>
      </c>
      <c r="K329" s="20" t="e">
        <f t="shared" ca="1" si="158"/>
        <v>#N/A</v>
      </c>
      <c r="L329" s="20" t="e">
        <f t="shared" ca="1" si="158"/>
        <v>#N/A</v>
      </c>
      <c r="M329" s="20" t="e">
        <f t="shared" ca="1" si="158"/>
        <v>#N/A</v>
      </c>
      <c r="N329" s="21" t="e">
        <f t="shared" ca="1" si="158"/>
        <v>#N/A</v>
      </c>
      <c r="O329" s="22"/>
    </row>
    <row r="330" spans="1:15" ht="9" customHeight="1" x14ac:dyDescent="0.2">
      <c r="C330" s="23" t="str">
        <f t="shared" ref="C330:N330" ca="1" si="159">IF(ISNA(C341),"B","W")</f>
        <v>B</v>
      </c>
      <c r="D330" s="24" t="str">
        <f t="shared" ca="1" si="159"/>
        <v>B</v>
      </c>
      <c r="E330" s="24" t="str">
        <f t="shared" ca="1" si="159"/>
        <v>B</v>
      </c>
      <c r="F330" s="24" t="str">
        <f t="shared" ca="1" si="159"/>
        <v>B</v>
      </c>
      <c r="G330" s="24" t="str">
        <f t="shared" ca="1" si="159"/>
        <v>B</v>
      </c>
      <c r="H330" s="24" t="str">
        <f t="shared" ca="1" si="159"/>
        <v>B</v>
      </c>
      <c r="I330" s="24" t="str">
        <f t="shared" ca="1" si="159"/>
        <v>B</v>
      </c>
      <c r="J330" s="24" t="str">
        <f t="shared" ca="1" si="159"/>
        <v>B</v>
      </c>
      <c r="K330" s="24" t="str">
        <f t="shared" ca="1" si="159"/>
        <v>B</v>
      </c>
      <c r="L330" s="24" t="str">
        <f t="shared" ca="1" si="159"/>
        <v>B</v>
      </c>
      <c r="M330" s="24" t="str">
        <f t="shared" ca="1" si="159"/>
        <v>B</v>
      </c>
      <c r="N330" s="25" t="str">
        <f t="shared" ca="1" si="159"/>
        <v>B</v>
      </c>
      <c r="O330" s="18"/>
    </row>
    <row r="331" spans="1:15" x14ac:dyDescent="0.2">
      <c r="B331" s="7" t="s">
        <v>25</v>
      </c>
      <c r="C331" s="19" t="e">
        <f t="shared" ref="C331:N331" ca="1" si="160">IF(ISNA(C341),C342,C341)</f>
        <v>#N/A</v>
      </c>
      <c r="D331" s="20" t="e">
        <f t="shared" ca="1" si="160"/>
        <v>#N/A</v>
      </c>
      <c r="E331" s="20" t="e">
        <f t="shared" ca="1" si="160"/>
        <v>#N/A</v>
      </c>
      <c r="F331" s="20" t="e">
        <f t="shared" ca="1" si="160"/>
        <v>#N/A</v>
      </c>
      <c r="G331" s="20" t="e">
        <f t="shared" ca="1" si="160"/>
        <v>#N/A</v>
      </c>
      <c r="H331" s="20" t="e">
        <f t="shared" ca="1" si="160"/>
        <v>#N/A</v>
      </c>
      <c r="I331" s="20" t="e">
        <f t="shared" ca="1" si="160"/>
        <v>#N/A</v>
      </c>
      <c r="J331" s="20" t="e">
        <f t="shared" ca="1" si="160"/>
        <v>#N/A</v>
      </c>
      <c r="K331" s="20" t="e">
        <f t="shared" ca="1" si="160"/>
        <v>#N/A</v>
      </c>
      <c r="L331" s="20" t="e">
        <f t="shared" ca="1" si="160"/>
        <v>#N/A</v>
      </c>
      <c r="M331" s="20" t="e">
        <f t="shared" ca="1" si="160"/>
        <v>#N/A</v>
      </c>
      <c r="N331" s="21" t="e">
        <f t="shared" ca="1" si="160"/>
        <v>#N/A</v>
      </c>
      <c r="O331" s="22"/>
    </row>
    <row r="332" spans="1:15" ht="9" customHeight="1" x14ac:dyDescent="0.2">
      <c r="C332" s="23" t="str">
        <f t="shared" ref="C332:N332" ca="1" si="161">IF(ISNA(C343),"B","W")</f>
        <v>B</v>
      </c>
      <c r="D332" s="24" t="str">
        <f t="shared" ca="1" si="161"/>
        <v>B</v>
      </c>
      <c r="E332" s="24" t="str">
        <f t="shared" ca="1" si="161"/>
        <v>B</v>
      </c>
      <c r="F332" s="24" t="str">
        <f t="shared" ca="1" si="161"/>
        <v>B</v>
      </c>
      <c r="G332" s="24" t="str">
        <f t="shared" ca="1" si="161"/>
        <v>B</v>
      </c>
      <c r="H332" s="24" t="str">
        <f t="shared" ca="1" si="161"/>
        <v>B</v>
      </c>
      <c r="I332" s="24" t="str">
        <f t="shared" ca="1" si="161"/>
        <v>B</v>
      </c>
      <c r="J332" s="24" t="str">
        <f t="shared" ca="1" si="161"/>
        <v>B</v>
      </c>
      <c r="K332" s="24" t="str">
        <f t="shared" ca="1" si="161"/>
        <v>B</v>
      </c>
      <c r="L332" s="24" t="str">
        <f t="shared" ca="1" si="161"/>
        <v>B</v>
      </c>
      <c r="M332" s="24" t="str">
        <f t="shared" ca="1" si="161"/>
        <v>B</v>
      </c>
      <c r="N332" s="25" t="str">
        <f t="shared" ca="1" si="161"/>
        <v>B</v>
      </c>
      <c r="O332" s="18"/>
    </row>
    <row r="333" spans="1:15" x14ac:dyDescent="0.2">
      <c r="B333" s="7" t="s">
        <v>246</v>
      </c>
      <c r="C333" s="19" t="e">
        <f t="shared" ref="C333:N333" ca="1" si="162">IF(ISNA(C343),C344,C343)</f>
        <v>#N/A</v>
      </c>
      <c r="D333" s="20" t="e">
        <f t="shared" ca="1" si="162"/>
        <v>#N/A</v>
      </c>
      <c r="E333" s="20" t="e">
        <f t="shared" ca="1" si="162"/>
        <v>#N/A</v>
      </c>
      <c r="F333" s="20" t="e">
        <f t="shared" ca="1" si="162"/>
        <v>#N/A</v>
      </c>
      <c r="G333" s="20" t="e">
        <f t="shared" ca="1" si="162"/>
        <v>#N/A</v>
      </c>
      <c r="H333" s="20" t="e">
        <f t="shared" ca="1" si="162"/>
        <v>#N/A</v>
      </c>
      <c r="I333" s="20" t="e">
        <f t="shared" ca="1" si="162"/>
        <v>#N/A</v>
      </c>
      <c r="J333" s="20" t="e">
        <f t="shared" ca="1" si="162"/>
        <v>#N/A</v>
      </c>
      <c r="K333" s="20" t="e">
        <f t="shared" ca="1" si="162"/>
        <v>#N/A</v>
      </c>
      <c r="L333" s="20" t="e">
        <f t="shared" ca="1" si="162"/>
        <v>#N/A</v>
      </c>
      <c r="M333" s="20" t="e">
        <f t="shared" ca="1" si="162"/>
        <v>#N/A</v>
      </c>
      <c r="N333" s="21" t="e">
        <f t="shared" ca="1" si="162"/>
        <v>#N/A</v>
      </c>
      <c r="O333" s="22"/>
    </row>
    <row r="334" spans="1:15" ht="9" customHeight="1" x14ac:dyDescent="0.2">
      <c r="C334" s="23" t="str">
        <f t="shared" ref="C334:N334" ca="1" si="163">IF(ISNA(C345),"B","W")</f>
        <v>B</v>
      </c>
      <c r="D334" s="24" t="str">
        <f t="shared" ca="1" si="163"/>
        <v>B</v>
      </c>
      <c r="E334" s="24" t="str">
        <f t="shared" ca="1" si="163"/>
        <v>B</v>
      </c>
      <c r="F334" s="24" t="str">
        <f t="shared" ca="1" si="163"/>
        <v>B</v>
      </c>
      <c r="G334" s="24" t="str">
        <f t="shared" ca="1" si="163"/>
        <v>B</v>
      </c>
      <c r="H334" s="24" t="str">
        <f t="shared" ca="1" si="163"/>
        <v>B</v>
      </c>
      <c r="I334" s="24" t="str">
        <f t="shared" ca="1" si="163"/>
        <v>B</v>
      </c>
      <c r="J334" s="24" t="str">
        <f t="shared" ca="1" si="163"/>
        <v>B</v>
      </c>
      <c r="K334" s="24" t="str">
        <f t="shared" ca="1" si="163"/>
        <v>B</v>
      </c>
      <c r="L334" s="24" t="str">
        <f t="shared" ca="1" si="163"/>
        <v>B</v>
      </c>
      <c r="M334" s="24" t="str">
        <f t="shared" ca="1" si="163"/>
        <v>B</v>
      </c>
      <c r="N334" s="25" t="str">
        <f t="shared" ca="1" si="163"/>
        <v>B</v>
      </c>
      <c r="O334" s="18"/>
    </row>
    <row r="335" spans="1:15" ht="15.75" thickBot="1" x14ac:dyDescent="0.25">
      <c r="B335" s="7" t="s">
        <v>247</v>
      </c>
      <c r="C335" s="19" t="e">
        <f t="shared" ref="C335:N335" ca="1" si="164">IF(ISNA(C345),C346,C345)</f>
        <v>#N/A</v>
      </c>
      <c r="D335" s="20" t="e">
        <f t="shared" ca="1" si="164"/>
        <v>#N/A</v>
      </c>
      <c r="E335" s="20" t="e">
        <f t="shared" ca="1" si="164"/>
        <v>#N/A</v>
      </c>
      <c r="F335" s="20" t="e">
        <f t="shared" ca="1" si="164"/>
        <v>#N/A</v>
      </c>
      <c r="G335" s="20" t="e">
        <f t="shared" ca="1" si="164"/>
        <v>#N/A</v>
      </c>
      <c r="H335" s="20" t="e">
        <f t="shared" ca="1" si="164"/>
        <v>#N/A</v>
      </c>
      <c r="I335" s="20" t="e">
        <f t="shared" ca="1" si="164"/>
        <v>#N/A</v>
      </c>
      <c r="J335" s="20" t="e">
        <f t="shared" ca="1" si="164"/>
        <v>#N/A</v>
      </c>
      <c r="K335" s="20" t="e">
        <f t="shared" ca="1" si="164"/>
        <v>#N/A</v>
      </c>
      <c r="L335" s="20" t="e">
        <f t="shared" ca="1" si="164"/>
        <v>#N/A</v>
      </c>
      <c r="M335" s="20" t="e">
        <f t="shared" ca="1" si="164"/>
        <v>#N/A</v>
      </c>
      <c r="N335" s="21" t="e">
        <f t="shared" ca="1" si="164"/>
        <v>#N/A</v>
      </c>
      <c r="O335" s="26"/>
    </row>
    <row r="336" spans="1:15" ht="18.75" customHeight="1" thickBot="1" x14ac:dyDescent="0.25">
      <c r="B336" s="7" t="s">
        <v>22</v>
      </c>
      <c r="C336" s="27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9"/>
      <c r="O336" s="30"/>
    </row>
    <row r="337" spans="1:15" ht="18.75" hidden="1" customHeight="1" x14ac:dyDescent="0.2">
      <c r="B337" s="7">
        <v>1</v>
      </c>
      <c r="C337" s="31" t="e">
        <f ca="1">VLOOKUP(C325,OFFSET(Pairings!$D$2,($B337-1)*gamesPerRound,0,gamesPerRound,2),2,FALSE)</f>
        <v>#N/A</v>
      </c>
      <c r="D337" s="31" t="e">
        <f ca="1">VLOOKUP(D325,OFFSET(Pairings!$D$2,($B337-1)*gamesPerRound,0,gamesPerRound,2),2,FALSE)</f>
        <v>#N/A</v>
      </c>
      <c r="E337" s="31" t="e">
        <f ca="1">VLOOKUP(E325,OFFSET(Pairings!$D$2,($B337-1)*gamesPerRound,0,gamesPerRound,2),2,FALSE)</f>
        <v>#N/A</v>
      </c>
      <c r="F337" s="31" t="e">
        <f ca="1">VLOOKUP(F325,OFFSET(Pairings!$D$2,($B337-1)*gamesPerRound,0,gamesPerRound,2),2,FALSE)</f>
        <v>#N/A</v>
      </c>
      <c r="G337" s="31" t="e">
        <f ca="1">VLOOKUP(G325,OFFSET(Pairings!$D$2,($B337-1)*gamesPerRound,0,gamesPerRound,2),2,FALSE)</f>
        <v>#N/A</v>
      </c>
      <c r="H337" s="31" t="e">
        <f ca="1">VLOOKUP(H325,OFFSET(Pairings!$D$2,($B337-1)*gamesPerRound,0,gamesPerRound,2),2,FALSE)</f>
        <v>#N/A</v>
      </c>
      <c r="I337" s="31" t="e">
        <f ca="1">VLOOKUP(I325,OFFSET(Pairings!$D$2,($B337-1)*gamesPerRound,0,gamesPerRound,2),2,FALSE)</f>
        <v>#N/A</v>
      </c>
      <c r="J337" s="31" t="e">
        <f ca="1">VLOOKUP(J325,OFFSET(Pairings!$D$2,($B337-1)*gamesPerRound,0,gamesPerRound,2),2,FALSE)</f>
        <v>#N/A</v>
      </c>
      <c r="K337" s="31" t="e">
        <f ca="1">VLOOKUP(K325,OFFSET(Pairings!$D$2,($B337-1)*gamesPerRound,0,gamesPerRound,2),2,FALSE)</f>
        <v>#N/A</v>
      </c>
      <c r="L337" s="31" t="e">
        <f ca="1">VLOOKUP(L325,OFFSET(Pairings!$D$2,($B337-1)*gamesPerRound,0,gamesPerRound,2),2,FALSE)</f>
        <v>#N/A</v>
      </c>
      <c r="M337" s="31" t="e">
        <f ca="1">VLOOKUP(M325,OFFSET(Pairings!$D$2,($B337-1)*gamesPerRound,0,gamesPerRound,2),2,FALSE)</f>
        <v>#N/A</v>
      </c>
      <c r="N337" s="31" t="e">
        <f ca="1">VLOOKUP(N325,OFFSET(Pairings!$D$2,($B337-1)*gamesPerRound,0,gamesPerRound,2),2,FALSE)</f>
        <v>#N/A</v>
      </c>
    </row>
    <row r="338" spans="1:15" ht="18.75" hidden="1" customHeight="1" x14ac:dyDescent="0.2">
      <c r="B338" s="7">
        <v>1</v>
      </c>
      <c r="C338" s="31" t="e">
        <f ca="1">VLOOKUP(C325,OFFSET(Pairings!$E$2,($B338-1)*gamesPerRound,0,gamesPerRound,4),4,FALSE)</f>
        <v>#N/A</v>
      </c>
      <c r="D338" s="31" t="e">
        <f ca="1">VLOOKUP(D325,OFFSET(Pairings!$E$2,($B338-1)*gamesPerRound,0,gamesPerRound,4),4,FALSE)</f>
        <v>#N/A</v>
      </c>
      <c r="E338" s="31" t="e">
        <f ca="1">VLOOKUP(E325,OFFSET(Pairings!$E$2,($B338-1)*gamesPerRound,0,gamesPerRound,4),4,FALSE)</f>
        <v>#N/A</v>
      </c>
      <c r="F338" s="31" t="e">
        <f ca="1">VLOOKUP(F325,OFFSET(Pairings!$E$2,($B338-1)*gamesPerRound,0,gamesPerRound,4),4,FALSE)</f>
        <v>#N/A</v>
      </c>
      <c r="G338" s="31" t="e">
        <f ca="1">VLOOKUP(G325,OFFSET(Pairings!$E$2,($B338-1)*gamesPerRound,0,gamesPerRound,4),4,FALSE)</f>
        <v>#N/A</v>
      </c>
      <c r="H338" s="31" t="e">
        <f ca="1">VLOOKUP(H325,OFFSET(Pairings!$E$2,($B338-1)*gamesPerRound,0,gamesPerRound,4),4,FALSE)</f>
        <v>#N/A</v>
      </c>
      <c r="I338" s="31" t="e">
        <f ca="1">VLOOKUP(I325,OFFSET(Pairings!$E$2,($B338-1)*gamesPerRound,0,gamesPerRound,4),4,FALSE)</f>
        <v>#N/A</v>
      </c>
      <c r="J338" s="31" t="e">
        <f ca="1">VLOOKUP(J325,OFFSET(Pairings!$E$2,($B338-1)*gamesPerRound,0,gamesPerRound,4),4,FALSE)</f>
        <v>#N/A</v>
      </c>
      <c r="K338" s="31" t="e">
        <f ca="1">VLOOKUP(K325,OFFSET(Pairings!$E$2,($B338-1)*gamesPerRound,0,gamesPerRound,4),4,FALSE)</f>
        <v>#N/A</v>
      </c>
      <c r="L338" s="31" t="e">
        <f ca="1">VLOOKUP(L325,OFFSET(Pairings!$E$2,($B338-1)*gamesPerRound,0,gamesPerRound,4),4,FALSE)</f>
        <v>#N/A</v>
      </c>
      <c r="M338" s="31" t="e">
        <f ca="1">VLOOKUP(M325,OFFSET(Pairings!$E$2,($B338-1)*gamesPerRound,0,gamesPerRound,4),4,FALSE)</f>
        <v>#N/A</v>
      </c>
      <c r="N338" s="31" t="e">
        <f ca="1">VLOOKUP(N325,OFFSET(Pairings!$E$2,($B338-1)*gamesPerRound,0,gamesPerRound,4),4,FALSE)</f>
        <v>#N/A</v>
      </c>
    </row>
    <row r="339" spans="1:15" ht="18.75" hidden="1" customHeight="1" x14ac:dyDescent="0.2">
      <c r="B339" s="7">
        <v>2</v>
      </c>
      <c r="C339" s="31" t="e">
        <f ca="1">VLOOKUP(C325,OFFSET(Pairings!$D$2,($B339-1)*gamesPerRound,0,gamesPerRound,2),2,FALSE)</f>
        <v>#N/A</v>
      </c>
      <c r="D339" s="31" t="e">
        <f ca="1">VLOOKUP(D325,OFFSET(Pairings!$D$2,($B339-1)*gamesPerRound,0,gamesPerRound,2),2,FALSE)</f>
        <v>#N/A</v>
      </c>
      <c r="E339" s="31" t="e">
        <f ca="1">VLOOKUP(E325,OFFSET(Pairings!$D$2,($B339-1)*gamesPerRound,0,gamesPerRound,2),2,FALSE)</f>
        <v>#N/A</v>
      </c>
      <c r="F339" s="31" t="e">
        <f ca="1">VLOOKUP(F325,OFFSET(Pairings!$D$2,($B339-1)*gamesPerRound,0,gamesPerRound,2),2,FALSE)</f>
        <v>#N/A</v>
      </c>
      <c r="G339" s="31" t="e">
        <f ca="1">VLOOKUP(G325,OFFSET(Pairings!$D$2,($B339-1)*gamesPerRound,0,gamesPerRound,2),2,FALSE)</f>
        <v>#N/A</v>
      </c>
      <c r="H339" s="31" t="e">
        <f ca="1">VLOOKUP(H325,OFFSET(Pairings!$D$2,($B339-1)*gamesPerRound,0,gamesPerRound,2),2,FALSE)</f>
        <v>#N/A</v>
      </c>
      <c r="I339" s="31" t="e">
        <f ca="1">VLOOKUP(I325,OFFSET(Pairings!$D$2,($B339-1)*gamesPerRound,0,gamesPerRound,2),2,FALSE)</f>
        <v>#N/A</v>
      </c>
      <c r="J339" s="31" t="e">
        <f ca="1">VLOOKUP(J325,OFFSET(Pairings!$D$2,($B339-1)*gamesPerRound,0,gamesPerRound,2),2,FALSE)</f>
        <v>#N/A</v>
      </c>
      <c r="K339" s="31" t="e">
        <f ca="1">VLOOKUP(K325,OFFSET(Pairings!$D$2,($B339-1)*gamesPerRound,0,gamesPerRound,2),2,FALSE)</f>
        <v>#N/A</v>
      </c>
      <c r="L339" s="31" t="e">
        <f ca="1">VLOOKUP(L325,OFFSET(Pairings!$D$2,($B339-1)*gamesPerRound,0,gamesPerRound,2),2,FALSE)</f>
        <v>#N/A</v>
      </c>
      <c r="M339" s="31" t="e">
        <f ca="1">VLOOKUP(M325,OFFSET(Pairings!$D$2,($B339-1)*gamesPerRound,0,gamesPerRound,2),2,FALSE)</f>
        <v>#N/A</v>
      </c>
      <c r="N339" s="31" t="e">
        <f ca="1">VLOOKUP(N325,OFFSET(Pairings!$D$2,($B339-1)*gamesPerRound,0,gamesPerRound,2),2,FALSE)</f>
        <v>#N/A</v>
      </c>
    </row>
    <row r="340" spans="1:15" ht="18.75" hidden="1" customHeight="1" x14ac:dyDescent="0.2">
      <c r="B340" s="7">
        <v>2</v>
      </c>
      <c r="C340" s="31" t="e">
        <f ca="1">VLOOKUP(C325,OFFSET(Pairings!$E$2,($B340-1)*gamesPerRound,0,gamesPerRound,4),4,FALSE)</f>
        <v>#N/A</v>
      </c>
      <c r="D340" s="31" t="e">
        <f ca="1">VLOOKUP(D325,OFFSET(Pairings!$E$2,($B340-1)*gamesPerRound,0,gamesPerRound,4),4,FALSE)</f>
        <v>#N/A</v>
      </c>
      <c r="E340" s="31" t="e">
        <f ca="1">VLOOKUP(E325,OFFSET(Pairings!$E$2,($B340-1)*gamesPerRound,0,gamesPerRound,4),4,FALSE)</f>
        <v>#N/A</v>
      </c>
      <c r="F340" s="31" t="e">
        <f ca="1">VLOOKUP(F325,OFFSET(Pairings!$E$2,($B340-1)*gamesPerRound,0,gamesPerRound,4),4,FALSE)</f>
        <v>#N/A</v>
      </c>
      <c r="G340" s="31" t="e">
        <f ca="1">VLOOKUP(G325,OFFSET(Pairings!$E$2,($B340-1)*gamesPerRound,0,gamesPerRound,4),4,FALSE)</f>
        <v>#N/A</v>
      </c>
      <c r="H340" s="31" t="e">
        <f ca="1">VLOOKUP(H325,OFFSET(Pairings!$E$2,($B340-1)*gamesPerRound,0,gamesPerRound,4),4,FALSE)</f>
        <v>#N/A</v>
      </c>
      <c r="I340" s="31" t="e">
        <f ca="1">VLOOKUP(I325,OFFSET(Pairings!$E$2,($B340-1)*gamesPerRound,0,gamesPerRound,4),4,FALSE)</f>
        <v>#N/A</v>
      </c>
      <c r="J340" s="31" t="e">
        <f ca="1">VLOOKUP(J325,OFFSET(Pairings!$E$2,($B340-1)*gamesPerRound,0,gamesPerRound,4),4,FALSE)</f>
        <v>#N/A</v>
      </c>
      <c r="K340" s="31" t="e">
        <f ca="1">VLOOKUP(K325,OFFSET(Pairings!$E$2,($B340-1)*gamesPerRound,0,gamesPerRound,4),4,FALSE)</f>
        <v>#N/A</v>
      </c>
      <c r="L340" s="31" t="e">
        <f ca="1">VLOOKUP(L325,OFFSET(Pairings!$E$2,($B340-1)*gamesPerRound,0,gamesPerRound,4),4,FALSE)</f>
        <v>#N/A</v>
      </c>
      <c r="M340" s="31" t="e">
        <f ca="1">VLOOKUP(M325,OFFSET(Pairings!$E$2,($B340-1)*gamesPerRound,0,gamesPerRound,4),4,FALSE)</f>
        <v>#N/A</v>
      </c>
      <c r="N340" s="31" t="e">
        <f ca="1">VLOOKUP(N325,OFFSET(Pairings!$E$2,($B340-1)*gamesPerRound,0,gamesPerRound,4),4,FALSE)</f>
        <v>#N/A</v>
      </c>
    </row>
    <row r="341" spans="1:15" ht="18.75" hidden="1" customHeight="1" x14ac:dyDescent="0.2">
      <c r="B341" s="7">
        <v>3</v>
      </c>
      <c r="C341" s="31" t="e">
        <f ca="1">VLOOKUP(C325,OFFSET(Pairings!$D$2,($B341-1)*gamesPerRound,0,gamesPerRound,2),2,FALSE)</f>
        <v>#N/A</v>
      </c>
      <c r="D341" s="31" t="e">
        <f ca="1">VLOOKUP(D325,OFFSET(Pairings!$D$2,($B341-1)*gamesPerRound,0,gamesPerRound,2),2,FALSE)</f>
        <v>#N/A</v>
      </c>
      <c r="E341" s="31" t="e">
        <f ca="1">VLOOKUP(E325,OFFSET(Pairings!$D$2,($B341-1)*gamesPerRound,0,gamesPerRound,2),2,FALSE)</f>
        <v>#N/A</v>
      </c>
      <c r="F341" s="31" t="e">
        <f ca="1">VLOOKUP(F325,OFFSET(Pairings!$D$2,($B341-1)*gamesPerRound,0,gamesPerRound,2),2,FALSE)</f>
        <v>#N/A</v>
      </c>
      <c r="G341" s="31" t="e">
        <f ca="1">VLOOKUP(G325,OFFSET(Pairings!$D$2,($B341-1)*gamesPerRound,0,gamesPerRound,2),2,FALSE)</f>
        <v>#N/A</v>
      </c>
      <c r="H341" s="31" t="e">
        <f ca="1">VLOOKUP(H325,OFFSET(Pairings!$D$2,($B341-1)*gamesPerRound,0,gamesPerRound,2),2,FALSE)</f>
        <v>#N/A</v>
      </c>
      <c r="I341" s="31" t="e">
        <f ca="1">VLOOKUP(I325,OFFSET(Pairings!$D$2,($B341-1)*gamesPerRound,0,gamesPerRound,2),2,FALSE)</f>
        <v>#N/A</v>
      </c>
      <c r="J341" s="31" t="e">
        <f ca="1">VLOOKUP(J325,OFFSET(Pairings!$D$2,($B341-1)*gamesPerRound,0,gamesPerRound,2),2,FALSE)</f>
        <v>#N/A</v>
      </c>
      <c r="K341" s="31" t="e">
        <f ca="1">VLOOKUP(K325,OFFSET(Pairings!$D$2,($B341-1)*gamesPerRound,0,gamesPerRound,2),2,FALSE)</f>
        <v>#N/A</v>
      </c>
      <c r="L341" s="31" t="e">
        <f ca="1">VLOOKUP(L325,OFFSET(Pairings!$D$2,($B341-1)*gamesPerRound,0,gamesPerRound,2),2,FALSE)</f>
        <v>#N/A</v>
      </c>
      <c r="M341" s="31" t="e">
        <f ca="1">VLOOKUP(M325,OFFSET(Pairings!$D$2,($B341-1)*gamesPerRound,0,gamesPerRound,2),2,FALSE)</f>
        <v>#N/A</v>
      </c>
      <c r="N341" s="31" t="e">
        <f ca="1">VLOOKUP(N325,OFFSET(Pairings!$D$2,($B341-1)*gamesPerRound,0,gamesPerRound,2),2,FALSE)</f>
        <v>#N/A</v>
      </c>
    </row>
    <row r="342" spans="1:15" ht="18.75" hidden="1" customHeight="1" x14ac:dyDescent="0.2">
      <c r="B342" s="7">
        <v>3</v>
      </c>
      <c r="C342" s="31" t="e">
        <f ca="1">VLOOKUP(C325,OFFSET(Pairings!$E$2,($B342-1)*gamesPerRound,0,gamesPerRound,4),4,FALSE)</f>
        <v>#N/A</v>
      </c>
      <c r="D342" s="31" t="e">
        <f ca="1">VLOOKUP(D325,OFFSET(Pairings!$E$2,($B342-1)*gamesPerRound,0,gamesPerRound,4),4,FALSE)</f>
        <v>#N/A</v>
      </c>
      <c r="E342" s="31" t="e">
        <f ca="1">VLOOKUP(E325,OFFSET(Pairings!$E$2,($B342-1)*gamesPerRound,0,gamesPerRound,4),4,FALSE)</f>
        <v>#N/A</v>
      </c>
      <c r="F342" s="31" t="e">
        <f ca="1">VLOOKUP(F325,OFFSET(Pairings!$E$2,($B342-1)*gamesPerRound,0,gamesPerRound,4),4,FALSE)</f>
        <v>#N/A</v>
      </c>
      <c r="G342" s="31" t="e">
        <f ca="1">VLOOKUP(G325,OFFSET(Pairings!$E$2,($B342-1)*gamesPerRound,0,gamesPerRound,4),4,FALSE)</f>
        <v>#N/A</v>
      </c>
      <c r="H342" s="31" t="e">
        <f ca="1">VLOOKUP(H325,OFFSET(Pairings!$E$2,($B342-1)*gamesPerRound,0,gamesPerRound,4),4,FALSE)</f>
        <v>#N/A</v>
      </c>
      <c r="I342" s="31" t="e">
        <f ca="1">VLOOKUP(I325,OFFSET(Pairings!$E$2,($B342-1)*gamesPerRound,0,gamesPerRound,4),4,FALSE)</f>
        <v>#N/A</v>
      </c>
      <c r="J342" s="31" t="e">
        <f ca="1">VLOOKUP(J325,OFFSET(Pairings!$E$2,($B342-1)*gamesPerRound,0,gamesPerRound,4),4,FALSE)</f>
        <v>#N/A</v>
      </c>
      <c r="K342" s="31" t="e">
        <f ca="1">VLOOKUP(K325,OFFSET(Pairings!$E$2,($B342-1)*gamesPerRound,0,gamesPerRound,4),4,FALSE)</f>
        <v>#N/A</v>
      </c>
      <c r="L342" s="31" t="e">
        <f ca="1">VLOOKUP(L325,OFFSET(Pairings!$E$2,($B342-1)*gamesPerRound,0,gamesPerRound,4),4,FALSE)</f>
        <v>#N/A</v>
      </c>
      <c r="M342" s="31" t="e">
        <f ca="1">VLOOKUP(M325,OFFSET(Pairings!$E$2,($B342-1)*gamesPerRound,0,gamesPerRound,4),4,FALSE)</f>
        <v>#N/A</v>
      </c>
      <c r="N342" s="31" t="e">
        <f ca="1">VLOOKUP(N325,OFFSET(Pairings!$E$2,($B342-1)*gamesPerRound,0,gamesPerRound,4),4,FALSE)</f>
        <v>#N/A</v>
      </c>
    </row>
    <row r="343" spans="1:15" ht="18.75" hidden="1" customHeight="1" x14ac:dyDescent="0.2">
      <c r="B343" s="7">
        <v>4</v>
      </c>
      <c r="C343" s="31" t="e">
        <f ca="1">VLOOKUP(C325,OFFSET(Pairings!$D$2,($B343-1)*gamesPerRound,0,gamesPerRound,2),2,FALSE)</f>
        <v>#N/A</v>
      </c>
      <c r="D343" s="31" t="e">
        <f ca="1">VLOOKUP(D325,OFFSET(Pairings!$D$2,($B343-1)*gamesPerRound,0,gamesPerRound,2),2,FALSE)</f>
        <v>#N/A</v>
      </c>
      <c r="E343" s="31" t="e">
        <f ca="1">VLOOKUP(E325,OFFSET(Pairings!$D$2,($B343-1)*gamesPerRound,0,gamesPerRound,2),2,FALSE)</f>
        <v>#N/A</v>
      </c>
      <c r="F343" s="31" t="e">
        <f ca="1">VLOOKUP(F325,OFFSET(Pairings!$D$2,($B343-1)*gamesPerRound,0,gamesPerRound,2),2,FALSE)</f>
        <v>#N/A</v>
      </c>
      <c r="G343" s="31" t="e">
        <f ca="1">VLOOKUP(G325,OFFSET(Pairings!$D$2,($B343-1)*gamesPerRound,0,gamesPerRound,2),2,FALSE)</f>
        <v>#N/A</v>
      </c>
      <c r="H343" s="31" t="e">
        <f ca="1">VLOOKUP(H325,OFFSET(Pairings!$D$2,($B343-1)*gamesPerRound,0,gamesPerRound,2),2,FALSE)</f>
        <v>#N/A</v>
      </c>
      <c r="I343" s="31" t="e">
        <f ca="1">VLOOKUP(I325,OFFSET(Pairings!$D$2,($B343-1)*gamesPerRound,0,gamesPerRound,2),2,FALSE)</f>
        <v>#N/A</v>
      </c>
      <c r="J343" s="31" t="e">
        <f ca="1">VLOOKUP(J325,OFFSET(Pairings!$D$2,($B343-1)*gamesPerRound,0,gamesPerRound,2),2,FALSE)</f>
        <v>#N/A</v>
      </c>
      <c r="K343" s="31" t="e">
        <f ca="1">VLOOKUP(K325,OFFSET(Pairings!$D$2,($B343-1)*gamesPerRound,0,gamesPerRound,2),2,FALSE)</f>
        <v>#N/A</v>
      </c>
      <c r="L343" s="31" t="e">
        <f ca="1">VLOOKUP(L325,OFFSET(Pairings!$D$2,($B343-1)*gamesPerRound,0,gamesPerRound,2),2,FALSE)</f>
        <v>#N/A</v>
      </c>
      <c r="M343" s="31" t="e">
        <f ca="1">VLOOKUP(M325,OFFSET(Pairings!$D$2,($B343-1)*gamesPerRound,0,gamesPerRound,2),2,FALSE)</f>
        <v>#N/A</v>
      </c>
      <c r="N343" s="31" t="e">
        <f ca="1">VLOOKUP(N325,OFFSET(Pairings!$D$2,($B343-1)*gamesPerRound,0,gamesPerRound,2),2,FALSE)</f>
        <v>#N/A</v>
      </c>
    </row>
    <row r="344" spans="1:15" ht="18.75" hidden="1" customHeight="1" x14ac:dyDescent="0.2">
      <c r="B344" s="7">
        <v>4</v>
      </c>
      <c r="C344" s="31" t="e">
        <f ca="1">VLOOKUP(C325,OFFSET(Pairings!$E$2,($B344-1)*gamesPerRound,0,gamesPerRound,4),4,FALSE)</f>
        <v>#N/A</v>
      </c>
      <c r="D344" s="31" t="e">
        <f ca="1">VLOOKUP(D325,OFFSET(Pairings!$E$2,($B344-1)*gamesPerRound,0,gamesPerRound,4),4,FALSE)</f>
        <v>#N/A</v>
      </c>
      <c r="E344" s="31" t="e">
        <f ca="1">VLOOKUP(E325,OFFSET(Pairings!$E$2,($B344-1)*gamesPerRound,0,gamesPerRound,4),4,FALSE)</f>
        <v>#N/A</v>
      </c>
      <c r="F344" s="31" t="e">
        <f ca="1">VLOOKUP(F325,OFFSET(Pairings!$E$2,($B344-1)*gamesPerRound,0,gamesPerRound,4),4,FALSE)</f>
        <v>#N/A</v>
      </c>
      <c r="G344" s="31" t="e">
        <f ca="1">VLOOKUP(G325,OFFSET(Pairings!$E$2,($B344-1)*gamesPerRound,0,gamesPerRound,4),4,FALSE)</f>
        <v>#N/A</v>
      </c>
      <c r="H344" s="31" t="e">
        <f ca="1">VLOOKUP(H325,OFFSET(Pairings!$E$2,($B344-1)*gamesPerRound,0,gamesPerRound,4),4,FALSE)</f>
        <v>#N/A</v>
      </c>
      <c r="I344" s="31" t="e">
        <f ca="1">VLOOKUP(I325,OFFSET(Pairings!$E$2,($B344-1)*gamesPerRound,0,gamesPerRound,4),4,FALSE)</f>
        <v>#N/A</v>
      </c>
      <c r="J344" s="31" t="e">
        <f ca="1">VLOOKUP(J325,OFFSET(Pairings!$E$2,($B344-1)*gamesPerRound,0,gamesPerRound,4),4,FALSE)</f>
        <v>#N/A</v>
      </c>
      <c r="K344" s="31" t="e">
        <f ca="1">VLOOKUP(K325,OFFSET(Pairings!$E$2,($B344-1)*gamesPerRound,0,gamesPerRound,4),4,FALSE)</f>
        <v>#N/A</v>
      </c>
      <c r="L344" s="31" t="e">
        <f ca="1">VLOOKUP(L325,OFFSET(Pairings!$E$2,($B344-1)*gamesPerRound,0,gamesPerRound,4),4,FALSE)</f>
        <v>#N/A</v>
      </c>
      <c r="M344" s="31" t="e">
        <f ca="1">VLOOKUP(M325,OFFSET(Pairings!$E$2,($B344-1)*gamesPerRound,0,gamesPerRound,4),4,FALSE)</f>
        <v>#N/A</v>
      </c>
      <c r="N344" s="31" t="e">
        <f ca="1">VLOOKUP(N325,OFFSET(Pairings!$E$2,($B344-1)*gamesPerRound,0,gamesPerRound,4),4,FALSE)</f>
        <v>#N/A</v>
      </c>
    </row>
    <row r="345" spans="1:15" ht="18.75" hidden="1" customHeight="1" x14ac:dyDescent="0.2">
      <c r="B345" s="7">
        <v>5</v>
      </c>
      <c r="C345" s="31" t="e">
        <f ca="1">VLOOKUP(C325,OFFSET(Pairings!$D$2,($B345-1)*gamesPerRound,0,gamesPerRound,2),2,FALSE)</f>
        <v>#N/A</v>
      </c>
      <c r="D345" s="31" t="e">
        <f ca="1">VLOOKUP(D325,OFFSET(Pairings!$D$2,($B345-1)*gamesPerRound,0,gamesPerRound,2),2,FALSE)</f>
        <v>#N/A</v>
      </c>
      <c r="E345" s="31" t="e">
        <f ca="1">VLOOKUP(E325,OFFSET(Pairings!$D$2,($B345-1)*gamesPerRound,0,gamesPerRound,2),2,FALSE)</f>
        <v>#N/A</v>
      </c>
      <c r="F345" s="31" t="e">
        <f ca="1">VLOOKUP(F325,OFFSET(Pairings!$D$2,($B345-1)*gamesPerRound,0,gamesPerRound,2),2,FALSE)</f>
        <v>#N/A</v>
      </c>
      <c r="G345" s="31" t="e">
        <f ca="1">VLOOKUP(G325,OFFSET(Pairings!$D$2,($B345-1)*gamesPerRound,0,gamesPerRound,2),2,FALSE)</f>
        <v>#N/A</v>
      </c>
      <c r="H345" s="31" t="e">
        <f ca="1">VLOOKUP(H325,OFFSET(Pairings!$D$2,($B345-1)*gamesPerRound,0,gamesPerRound,2),2,FALSE)</f>
        <v>#N/A</v>
      </c>
      <c r="I345" s="31" t="e">
        <f ca="1">VLOOKUP(I325,OFFSET(Pairings!$D$2,($B345-1)*gamesPerRound,0,gamesPerRound,2),2,FALSE)</f>
        <v>#N/A</v>
      </c>
      <c r="J345" s="31" t="e">
        <f ca="1">VLOOKUP(J325,OFFSET(Pairings!$D$2,($B345-1)*gamesPerRound,0,gamesPerRound,2),2,FALSE)</f>
        <v>#N/A</v>
      </c>
      <c r="K345" s="31" t="e">
        <f ca="1">VLOOKUP(K325,OFFSET(Pairings!$D$2,($B345-1)*gamesPerRound,0,gamesPerRound,2),2,FALSE)</f>
        <v>#N/A</v>
      </c>
      <c r="L345" s="31" t="e">
        <f ca="1">VLOOKUP(L325,OFFSET(Pairings!$D$2,($B345-1)*gamesPerRound,0,gamesPerRound,2),2,FALSE)</f>
        <v>#N/A</v>
      </c>
      <c r="M345" s="31" t="e">
        <f ca="1">VLOOKUP(M325,OFFSET(Pairings!$D$2,($B345-1)*gamesPerRound,0,gamesPerRound,2),2,FALSE)</f>
        <v>#N/A</v>
      </c>
      <c r="N345" s="31" t="e">
        <f ca="1">VLOOKUP(N325,OFFSET(Pairings!$D$2,($B345-1)*gamesPerRound,0,gamesPerRound,2),2,FALSE)</f>
        <v>#N/A</v>
      </c>
    </row>
    <row r="346" spans="1:15" ht="18.75" hidden="1" customHeight="1" x14ac:dyDescent="0.2">
      <c r="B346" s="7">
        <v>5</v>
      </c>
      <c r="C346" s="31" t="e">
        <f ca="1">VLOOKUP(C325,OFFSET(Pairings!$E$2,($B346-1)*gamesPerRound,0,gamesPerRound,4),4,FALSE)</f>
        <v>#N/A</v>
      </c>
      <c r="D346" s="31" t="e">
        <f ca="1">VLOOKUP(D325,OFFSET(Pairings!$E$2,($B346-1)*gamesPerRound,0,gamesPerRound,4),4,FALSE)</f>
        <v>#N/A</v>
      </c>
      <c r="E346" s="31" t="e">
        <f ca="1">VLOOKUP(E325,OFFSET(Pairings!$E$2,($B346-1)*gamesPerRound,0,gamesPerRound,4),4,FALSE)</f>
        <v>#N/A</v>
      </c>
      <c r="F346" s="31" t="e">
        <f ca="1">VLOOKUP(F325,OFFSET(Pairings!$E$2,($B346-1)*gamesPerRound,0,gamesPerRound,4),4,FALSE)</f>
        <v>#N/A</v>
      </c>
      <c r="G346" s="31" t="e">
        <f ca="1">VLOOKUP(G325,OFFSET(Pairings!$E$2,($B346-1)*gamesPerRound,0,gamesPerRound,4),4,FALSE)</f>
        <v>#N/A</v>
      </c>
      <c r="H346" s="31" t="e">
        <f ca="1">VLOOKUP(H325,OFFSET(Pairings!$E$2,($B346-1)*gamesPerRound,0,gamesPerRound,4),4,FALSE)</f>
        <v>#N/A</v>
      </c>
      <c r="I346" s="31" t="e">
        <f ca="1">VLOOKUP(I325,OFFSET(Pairings!$E$2,($B346-1)*gamesPerRound,0,gamesPerRound,4),4,FALSE)</f>
        <v>#N/A</v>
      </c>
      <c r="J346" s="31" t="e">
        <f ca="1">VLOOKUP(J325,OFFSET(Pairings!$E$2,($B346-1)*gamesPerRound,0,gamesPerRound,4),4,FALSE)</f>
        <v>#N/A</v>
      </c>
      <c r="K346" s="31" t="e">
        <f ca="1">VLOOKUP(K325,OFFSET(Pairings!$E$2,($B346-1)*gamesPerRound,0,gamesPerRound,4),4,FALSE)</f>
        <v>#N/A</v>
      </c>
      <c r="L346" s="31" t="e">
        <f ca="1">VLOOKUP(L325,OFFSET(Pairings!$E$2,($B346-1)*gamesPerRound,0,gamesPerRound,4),4,FALSE)</f>
        <v>#N/A</v>
      </c>
      <c r="M346" s="31" t="e">
        <f ca="1">VLOOKUP(M325,OFFSET(Pairings!$E$2,($B346-1)*gamesPerRound,0,gamesPerRound,4),4,FALSE)</f>
        <v>#N/A</v>
      </c>
      <c r="N346" s="31" t="e">
        <f ca="1">VLOOKUP(N325,OFFSET(Pairings!$E$2,($B346-1)*gamesPerRound,0,gamesPerRound,4),4,FALSE)</f>
        <v>#N/A</v>
      </c>
    </row>
    <row r="347" spans="1:15" ht="18.75" customHeight="1" thickBot="1" x14ac:dyDescent="0.25"/>
    <row r="348" spans="1:15" s="9" customFormat="1" ht="15.75" thickBot="1" x14ac:dyDescent="0.25">
      <c r="A348" s="9" t="s">
        <v>216</v>
      </c>
      <c r="B348" s="10">
        <f>VLOOKUP(A348,TeamLookup,2,FALSE)</f>
        <v>0</v>
      </c>
      <c r="C348" s="11" t="str">
        <f t="shared" ref="C348:N348" si="165">$A348&amp;"."&amp;TEXT(C$1,"00")</f>
        <v>P.01</v>
      </c>
      <c r="D348" s="12" t="str">
        <f t="shared" si="165"/>
        <v>P.02</v>
      </c>
      <c r="E348" s="12" t="str">
        <f t="shared" si="165"/>
        <v>P.03</v>
      </c>
      <c r="F348" s="12" t="str">
        <f t="shared" si="165"/>
        <v>P.04</v>
      </c>
      <c r="G348" s="12" t="str">
        <f t="shared" si="165"/>
        <v>P.05</v>
      </c>
      <c r="H348" s="12" t="str">
        <f t="shared" si="165"/>
        <v>P.06</v>
      </c>
      <c r="I348" s="12" t="str">
        <f t="shared" si="165"/>
        <v>P.07</v>
      </c>
      <c r="J348" s="12" t="str">
        <f t="shared" si="165"/>
        <v>P.08</v>
      </c>
      <c r="K348" s="12" t="str">
        <f t="shared" si="165"/>
        <v>P.09</v>
      </c>
      <c r="L348" s="12" t="str">
        <f t="shared" si="165"/>
        <v>P.10</v>
      </c>
      <c r="M348" s="12" t="str">
        <f t="shared" si="165"/>
        <v>P.11</v>
      </c>
      <c r="N348" s="13" t="str">
        <f t="shared" si="165"/>
        <v>P.12</v>
      </c>
      <c r="O348" s="14" t="s">
        <v>22</v>
      </c>
    </row>
    <row r="349" spans="1:15" ht="9" customHeight="1" x14ac:dyDescent="0.2">
      <c r="C349" s="15" t="str">
        <f t="shared" ref="C349:N349" ca="1" si="166">IF(ISNA(C360),"B","W")</f>
        <v>B</v>
      </c>
      <c r="D349" s="16" t="str">
        <f t="shared" ca="1" si="166"/>
        <v>B</v>
      </c>
      <c r="E349" s="16" t="str">
        <f t="shared" ca="1" si="166"/>
        <v>B</v>
      </c>
      <c r="F349" s="16" t="str">
        <f t="shared" ca="1" si="166"/>
        <v>B</v>
      </c>
      <c r="G349" s="16" t="str">
        <f t="shared" ca="1" si="166"/>
        <v>B</v>
      </c>
      <c r="H349" s="16" t="str">
        <f t="shared" ca="1" si="166"/>
        <v>B</v>
      </c>
      <c r="I349" s="16" t="str">
        <f t="shared" ca="1" si="166"/>
        <v>B</v>
      </c>
      <c r="J349" s="16" t="str">
        <f t="shared" ca="1" si="166"/>
        <v>B</v>
      </c>
      <c r="K349" s="16" t="str">
        <f t="shared" ca="1" si="166"/>
        <v>B</v>
      </c>
      <c r="L349" s="16" t="str">
        <f t="shared" ca="1" si="166"/>
        <v>B</v>
      </c>
      <c r="M349" s="16" t="str">
        <f t="shared" ca="1" si="166"/>
        <v>B</v>
      </c>
      <c r="N349" s="17" t="str">
        <f t="shared" ca="1" si="166"/>
        <v>B</v>
      </c>
      <c r="O349" s="18"/>
    </row>
    <row r="350" spans="1:15" x14ac:dyDescent="0.2">
      <c r="B350" s="7" t="s">
        <v>23</v>
      </c>
      <c r="C350" s="19" t="e">
        <f t="shared" ref="C350:N350" ca="1" si="167">IF(ISNA(C360),C361,C360)</f>
        <v>#N/A</v>
      </c>
      <c r="D350" s="20" t="e">
        <f t="shared" ca="1" si="167"/>
        <v>#N/A</v>
      </c>
      <c r="E350" s="20" t="e">
        <f t="shared" ca="1" si="167"/>
        <v>#N/A</v>
      </c>
      <c r="F350" s="20" t="e">
        <f t="shared" ca="1" si="167"/>
        <v>#N/A</v>
      </c>
      <c r="G350" s="20" t="e">
        <f t="shared" ca="1" si="167"/>
        <v>#N/A</v>
      </c>
      <c r="H350" s="20" t="e">
        <f t="shared" ca="1" si="167"/>
        <v>#N/A</v>
      </c>
      <c r="I350" s="20" t="e">
        <f t="shared" ca="1" si="167"/>
        <v>#N/A</v>
      </c>
      <c r="J350" s="20" t="e">
        <f t="shared" ca="1" si="167"/>
        <v>#N/A</v>
      </c>
      <c r="K350" s="20" t="e">
        <f t="shared" ca="1" si="167"/>
        <v>#N/A</v>
      </c>
      <c r="L350" s="20" t="e">
        <f t="shared" ca="1" si="167"/>
        <v>#N/A</v>
      </c>
      <c r="M350" s="20" t="e">
        <f t="shared" ca="1" si="167"/>
        <v>#N/A</v>
      </c>
      <c r="N350" s="21" t="e">
        <f t="shared" ca="1" si="167"/>
        <v>#N/A</v>
      </c>
      <c r="O350" s="22"/>
    </row>
    <row r="351" spans="1:15" ht="9" customHeight="1" x14ac:dyDescent="0.2">
      <c r="C351" s="23" t="str">
        <f t="shared" ref="C351:N351" ca="1" si="168">IF(ISNA(C362),"B","W")</f>
        <v>B</v>
      </c>
      <c r="D351" s="24" t="str">
        <f t="shared" ca="1" si="168"/>
        <v>B</v>
      </c>
      <c r="E351" s="24" t="str">
        <f t="shared" ca="1" si="168"/>
        <v>B</v>
      </c>
      <c r="F351" s="24" t="str">
        <f t="shared" ca="1" si="168"/>
        <v>B</v>
      </c>
      <c r="G351" s="24" t="str">
        <f t="shared" ca="1" si="168"/>
        <v>B</v>
      </c>
      <c r="H351" s="24" t="str">
        <f t="shared" ca="1" si="168"/>
        <v>B</v>
      </c>
      <c r="I351" s="24" t="str">
        <f t="shared" ca="1" si="168"/>
        <v>B</v>
      </c>
      <c r="J351" s="24" t="str">
        <f t="shared" ca="1" si="168"/>
        <v>B</v>
      </c>
      <c r="K351" s="24" t="str">
        <f t="shared" ca="1" si="168"/>
        <v>B</v>
      </c>
      <c r="L351" s="24" t="str">
        <f t="shared" ca="1" si="168"/>
        <v>B</v>
      </c>
      <c r="M351" s="24" t="str">
        <f t="shared" ca="1" si="168"/>
        <v>B</v>
      </c>
      <c r="N351" s="25" t="str">
        <f t="shared" ca="1" si="168"/>
        <v>B</v>
      </c>
      <c r="O351" s="18"/>
    </row>
    <row r="352" spans="1:15" x14ac:dyDescent="0.2">
      <c r="B352" s="7" t="s">
        <v>24</v>
      </c>
      <c r="C352" s="19" t="e">
        <f t="shared" ref="C352:N352" ca="1" si="169">IF(ISNA(C362),C363,C362)</f>
        <v>#N/A</v>
      </c>
      <c r="D352" s="20" t="e">
        <f t="shared" ca="1" si="169"/>
        <v>#N/A</v>
      </c>
      <c r="E352" s="20" t="e">
        <f t="shared" ca="1" si="169"/>
        <v>#N/A</v>
      </c>
      <c r="F352" s="20" t="e">
        <f t="shared" ca="1" si="169"/>
        <v>#N/A</v>
      </c>
      <c r="G352" s="20" t="e">
        <f t="shared" ca="1" si="169"/>
        <v>#N/A</v>
      </c>
      <c r="H352" s="20" t="e">
        <f t="shared" ca="1" si="169"/>
        <v>#N/A</v>
      </c>
      <c r="I352" s="20" t="e">
        <f t="shared" ca="1" si="169"/>
        <v>#N/A</v>
      </c>
      <c r="J352" s="20" t="e">
        <f t="shared" ca="1" si="169"/>
        <v>#N/A</v>
      </c>
      <c r="K352" s="20" t="e">
        <f t="shared" ca="1" si="169"/>
        <v>#N/A</v>
      </c>
      <c r="L352" s="20" t="e">
        <f t="shared" ca="1" si="169"/>
        <v>#N/A</v>
      </c>
      <c r="M352" s="20" t="e">
        <f t="shared" ca="1" si="169"/>
        <v>#N/A</v>
      </c>
      <c r="N352" s="21" t="e">
        <f t="shared" ca="1" si="169"/>
        <v>#N/A</v>
      </c>
      <c r="O352" s="22"/>
    </row>
    <row r="353" spans="2:15" ht="9" customHeight="1" x14ac:dyDescent="0.2">
      <c r="C353" s="23" t="str">
        <f t="shared" ref="C353:N353" ca="1" si="170">IF(ISNA(C364),"B","W")</f>
        <v>B</v>
      </c>
      <c r="D353" s="24" t="str">
        <f t="shared" ca="1" si="170"/>
        <v>B</v>
      </c>
      <c r="E353" s="24" t="str">
        <f t="shared" ca="1" si="170"/>
        <v>B</v>
      </c>
      <c r="F353" s="24" t="str">
        <f t="shared" ca="1" si="170"/>
        <v>B</v>
      </c>
      <c r="G353" s="24" t="str">
        <f t="shared" ca="1" si="170"/>
        <v>B</v>
      </c>
      <c r="H353" s="24" t="str">
        <f t="shared" ca="1" si="170"/>
        <v>B</v>
      </c>
      <c r="I353" s="24" t="str">
        <f t="shared" ca="1" si="170"/>
        <v>B</v>
      </c>
      <c r="J353" s="24" t="str">
        <f t="shared" ca="1" si="170"/>
        <v>B</v>
      </c>
      <c r="K353" s="24" t="str">
        <f t="shared" ca="1" si="170"/>
        <v>B</v>
      </c>
      <c r="L353" s="24" t="str">
        <f t="shared" ca="1" si="170"/>
        <v>B</v>
      </c>
      <c r="M353" s="24" t="str">
        <f t="shared" ca="1" si="170"/>
        <v>B</v>
      </c>
      <c r="N353" s="25" t="str">
        <f t="shared" ca="1" si="170"/>
        <v>B</v>
      </c>
      <c r="O353" s="18"/>
    </row>
    <row r="354" spans="2:15" x14ac:dyDescent="0.2">
      <c r="B354" s="7" t="s">
        <v>25</v>
      </c>
      <c r="C354" s="19" t="e">
        <f t="shared" ref="C354:N354" ca="1" si="171">IF(ISNA(C364),C365,C364)</f>
        <v>#N/A</v>
      </c>
      <c r="D354" s="20" t="e">
        <f t="shared" ca="1" si="171"/>
        <v>#N/A</v>
      </c>
      <c r="E354" s="20" t="e">
        <f t="shared" ca="1" si="171"/>
        <v>#N/A</v>
      </c>
      <c r="F354" s="20" t="e">
        <f t="shared" ca="1" si="171"/>
        <v>#N/A</v>
      </c>
      <c r="G354" s="20" t="e">
        <f t="shared" ca="1" si="171"/>
        <v>#N/A</v>
      </c>
      <c r="H354" s="20" t="e">
        <f t="shared" ca="1" si="171"/>
        <v>#N/A</v>
      </c>
      <c r="I354" s="20" t="e">
        <f t="shared" ca="1" si="171"/>
        <v>#N/A</v>
      </c>
      <c r="J354" s="20" t="e">
        <f t="shared" ca="1" si="171"/>
        <v>#N/A</v>
      </c>
      <c r="K354" s="20" t="e">
        <f t="shared" ca="1" si="171"/>
        <v>#N/A</v>
      </c>
      <c r="L354" s="20" t="e">
        <f t="shared" ca="1" si="171"/>
        <v>#N/A</v>
      </c>
      <c r="M354" s="20" t="e">
        <f t="shared" ca="1" si="171"/>
        <v>#N/A</v>
      </c>
      <c r="N354" s="21" t="e">
        <f t="shared" ca="1" si="171"/>
        <v>#N/A</v>
      </c>
      <c r="O354" s="22"/>
    </row>
    <row r="355" spans="2:15" ht="9" customHeight="1" x14ac:dyDescent="0.2">
      <c r="C355" s="23" t="str">
        <f t="shared" ref="C355:N355" ca="1" si="172">IF(ISNA(C366),"B","W")</f>
        <v>B</v>
      </c>
      <c r="D355" s="24" t="str">
        <f t="shared" ca="1" si="172"/>
        <v>B</v>
      </c>
      <c r="E355" s="24" t="str">
        <f t="shared" ca="1" si="172"/>
        <v>B</v>
      </c>
      <c r="F355" s="24" t="str">
        <f t="shared" ca="1" si="172"/>
        <v>B</v>
      </c>
      <c r="G355" s="24" t="str">
        <f t="shared" ca="1" si="172"/>
        <v>B</v>
      </c>
      <c r="H355" s="24" t="str">
        <f t="shared" ca="1" si="172"/>
        <v>B</v>
      </c>
      <c r="I355" s="24" t="str">
        <f t="shared" ca="1" si="172"/>
        <v>B</v>
      </c>
      <c r="J355" s="24" t="str">
        <f t="shared" ca="1" si="172"/>
        <v>B</v>
      </c>
      <c r="K355" s="24" t="str">
        <f t="shared" ca="1" si="172"/>
        <v>B</v>
      </c>
      <c r="L355" s="24" t="str">
        <f t="shared" ca="1" si="172"/>
        <v>B</v>
      </c>
      <c r="M355" s="24" t="str">
        <f t="shared" ca="1" si="172"/>
        <v>B</v>
      </c>
      <c r="N355" s="25" t="str">
        <f t="shared" ca="1" si="172"/>
        <v>B</v>
      </c>
      <c r="O355" s="18"/>
    </row>
    <row r="356" spans="2:15" x14ac:dyDescent="0.2">
      <c r="B356" s="7" t="s">
        <v>246</v>
      </c>
      <c r="C356" s="19" t="e">
        <f t="shared" ref="C356:N356" ca="1" si="173">IF(ISNA(C366),C367,C366)</f>
        <v>#N/A</v>
      </c>
      <c r="D356" s="20" t="e">
        <f t="shared" ca="1" si="173"/>
        <v>#N/A</v>
      </c>
      <c r="E356" s="20" t="e">
        <f t="shared" ca="1" si="173"/>
        <v>#N/A</v>
      </c>
      <c r="F356" s="20" t="e">
        <f t="shared" ca="1" si="173"/>
        <v>#N/A</v>
      </c>
      <c r="G356" s="20" t="e">
        <f t="shared" ca="1" si="173"/>
        <v>#N/A</v>
      </c>
      <c r="H356" s="20" t="e">
        <f t="shared" ca="1" si="173"/>
        <v>#N/A</v>
      </c>
      <c r="I356" s="20" t="e">
        <f t="shared" ca="1" si="173"/>
        <v>#N/A</v>
      </c>
      <c r="J356" s="20" t="e">
        <f t="shared" ca="1" si="173"/>
        <v>#N/A</v>
      </c>
      <c r="K356" s="20" t="e">
        <f t="shared" ca="1" si="173"/>
        <v>#N/A</v>
      </c>
      <c r="L356" s="20" t="e">
        <f t="shared" ca="1" si="173"/>
        <v>#N/A</v>
      </c>
      <c r="M356" s="20" t="e">
        <f t="shared" ca="1" si="173"/>
        <v>#N/A</v>
      </c>
      <c r="N356" s="21" t="e">
        <f t="shared" ca="1" si="173"/>
        <v>#N/A</v>
      </c>
      <c r="O356" s="22"/>
    </row>
    <row r="357" spans="2:15" ht="9" customHeight="1" x14ac:dyDescent="0.2">
      <c r="C357" s="23" t="str">
        <f t="shared" ref="C357:N357" ca="1" si="174">IF(ISNA(C368),"B","W")</f>
        <v>B</v>
      </c>
      <c r="D357" s="24" t="str">
        <f t="shared" ca="1" si="174"/>
        <v>B</v>
      </c>
      <c r="E357" s="24" t="str">
        <f t="shared" ca="1" si="174"/>
        <v>B</v>
      </c>
      <c r="F357" s="24" t="str">
        <f t="shared" ca="1" si="174"/>
        <v>B</v>
      </c>
      <c r="G357" s="24" t="str">
        <f t="shared" ca="1" si="174"/>
        <v>B</v>
      </c>
      <c r="H357" s="24" t="str">
        <f t="shared" ca="1" si="174"/>
        <v>B</v>
      </c>
      <c r="I357" s="24" t="str">
        <f t="shared" ca="1" si="174"/>
        <v>B</v>
      </c>
      <c r="J357" s="24" t="str">
        <f t="shared" ca="1" si="174"/>
        <v>B</v>
      </c>
      <c r="K357" s="24" t="str">
        <f t="shared" ca="1" si="174"/>
        <v>B</v>
      </c>
      <c r="L357" s="24" t="str">
        <f t="shared" ca="1" si="174"/>
        <v>B</v>
      </c>
      <c r="M357" s="24" t="str">
        <f t="shared" ca="1" si="174"/>
        <v>B</v>
      </c>
      <c r="N357" s="25" t="str">
        <f t="shared" ca="1" si="174"/>
        <v>B</v>
      </c>
      <c r="O357" s="18"/>
    </row>
    <row r="358" spans="2:15" ht="15.75" thickBot="1" x14ac:dyDescent="0.25">
      <c r="B358" s="7" t="s">
        <v>247</v>
      </c>
      <c r="C358" s="19" t="e">
        <f t="shared" ref="C358:N358" ca="1" si="175">IF(ISNA(C368),C369,C368)</f>
        <v>#N/A</v>
      </c>
      <c r="D358" s="20" t="e">
        <f t="shared" ca="1" si="175"/>
        <v>#N/A</v>
      </c>
      <c r="E358" s="20" t="e">
        <f t="shared" ca="1" si="175"/>
        <v>#N/A</v>
      </c>
      <c r="F358" s="20" t="e">
        <f t="shared" ca="1" si="175"/>
        <v>#N/A</v>
      </c>
      <c r="G358" s="20" t="e">
        <f t="shared" ca="1" si="175"/>
        <v>#N/A</v>
      </c>
      <c r="H358" s="20" t="e">
        <f t="shared" ca="1" si="175"/>
        <v>#N/A</v>
      </c>
      <c r="I358" s="20" t="e">
        <f t="shared" ca="1" si="175"/>
        <v>#N/A</v>
      </c>
      <c r="J358" s="20" t="e">
        <f t="shared" ca="1" si="175"/>
        <v>#N/A</v>
      </c>
      <c r="K358" s="20" t="e">
        <f t="shared" ca="1" si="175"/>
        <v>#N/A</v>
      </c>
      <c r="L358" s="20" t="e">
        <f t="shared" ca="1" si="175"/>
        <v>#N/A</v>
      </c>
      <c r="M358" s="20" t="e">
        <f t="shared" ca="1" si="175"/>
        <v>#N/A</v>
      </c>
      <c r="N358" s="21" t="e">
        <f t="shared" ca="1" si="175"/>
        <v>#N/A</v>
      </c>
      <c r="O358" s="26"/>
    </row>
    <row r="359" spans="2:15" ht="18.75" customHeight="1" thickBot="1" x14ac:dyDescent="0.25">
      <c r="B359" s="7" t="s">
        <v>22</v>
      </c>
      <c r="C359" s="27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9"/>
      <c r="O359" s="30"/>
    </row>
    <row r="360" spans="2:15" ht="18.75" hidden="1" customHeight="1" x14ac:dyDescent="0.2">
      <c r="B360" s="7">
        <v>1</v>
      </c>
      <c r="C360" s="31" t="e">
        <f ca="1">VLOOKUP(C348,OFFSET(Pairings!$D$2,($B360-1)*gamesPerRound,0,gamesPerRound,2),2,FALSE)</f>
        <v>#N/A</v>
      </c>
      <c r="D360" s="31" t="e">
        <f ca="1">VLOOKUP(D348,OFFSET(Pairings!$D$2,($B360-1)*gamesPerRound,0,gamesPerRound,2),2,FALSE)</f>
        <v>#N/A</v>
      </c>
      <c r="E360" s="31" t="e">
        <f ca="1">VLOOKUP(E348,OFFSET(Pairings!$D$2,($B360-1)*gamesPerRound,0,gamesPerRound,2),2,FALSE)</f>
        <v>#N/A</v>
      </c>
      <c r="F360" s="31" t="e">
        <f ca="1">VLOOKUP(F348,OFFSET(Pairings!$D$2,($B360-1)*gamesPerRound,0,gamesPerRound,2),2,FALSE)</f>
        <v>#N/A</v>
      </c>
      <c r="G360" s="31" t="e">
        <f ca="1">VLOOKUP(G348,OFFSET(Pairings!$D$2,($B360-1)*gamesPerRound,0,gamesPerRound,2),2,FALSE)</f>
        <v>#N/A</v>
      </c>
      <c r="H360" s="31" t="e">
        <f ca="1">VLOOKUP(H348,OFFSET(Pairings!$D$2,($B360-1)*gamesPerRound,0,gamesPerRound,2),2,FALSE)</f>
        <v>#N/A</v>
      </c>
      <c r="I360" s="31" t="e">
        <f ca="1">VLOOKUP(I348,OFFSET(Pairings!$D$2,($B360-1)*gamesPerRound,0,gamesPerRound,2),2,FALSE)</f>
        <v>#N/A</v>
      </c>
      <c r="J360" s="31" t="e">
        <f ca="1">VLOOKUP(J348,OFFSET(Pairings!$D$2,($B360-1)*gamesPerRound,0,gamesPerRound,2),2,FALSE)</f>
        <v>#N/A</v>
      </c>
      <c r="K360" s="31" t="e">
        <f ca="1">VLOOKUP(K348,OFFSET(Pairings!$D$2,($B360-1)*gamesPerRound,0,gamesPerRound,2),2,FALSE)</f>
        <v>#N/A</v>
      </c>
      <c r="L360" s="31" t="e">
        <f ca="1">VLOOKUP(L348,OFFSET(Pairings!$D$2,($B360-1)*gamesPerRound,0,gamesPerRound,2),2,FALSE)</f>
        <v>#N/A</v>
      </c>
      <c r="M360" s="31" t="e">
        <f ca="1">VLOOKUP(M348,OFFSET(Pairings!$D$2,($B360-1)*gamesPerRound,0,gamesPerRound,2),2,FALSE)</f>
        <v>#N/A</v>
      </c>
      <c r="N360" s="31" t="e">
        <f ca="1">VLOOKUP(N348,OFFSET(Pairings!$D$2,($B360-1)*gamesPerRound,0,gamesPerRound,2),2,FALSE)</f>
        <v>#N/A</v>
      </c>
    </row>
    <row r="361" spans="2:15" ht="18.75" hidden="1" customHeight="1" x14ac:dyDescent="0.2">
      <c r="B361" s="7">
        <v>1</v>
      </c>
      <c r="C361" s="31" t="e">
        <f ca="1">VLOOKUP(C348,OFFSET(Pairings!$E$2,($B361-1)*gamesPerRound,0,gamesPerRound,4),4,FALSE)</f>
        <v>#N/A</v>
      </c>
      <c r="D361" s="31" t="e">
        <f ca="1">VLOOKUP(D348,OFFSET(Pairings!$E$2,($B361-1)*gamesPerRound,0,gamesPerRound,4),4,FALSE)</f>
        <v>#N/A</v>
      </c>
      <c r="E361" s="31" t="e">
        <f ca="1">VLOOKUP(E348,OFFSET(Pairings!$E$2,($B361-1)*gamesPerRound,0,gamesPerRound,4),4,FALSE)</f>
        <v>#N/A</v>
      </c>
      <c r="F361" s="31" t="e">
        <f ca="1">VLOOKUP(F348,OFFSET(Pairings!$E$2,($B361-1)*gamesPerRound,0,gamesPerRound,4),4,FALSE)</f>
        <v>#N/A</v>
      </c>
      <c r="G361" s="31" t="e">
        <f ca="1">VLOOKUP(G348,OFFSET(Pairings!$E$2,($B361-1)*gamesPerRound,0,gamesPerRound,4),4,FALSE)</f>
        <v>#N/A</v>
      </c>
      <c r="H361" s="31" t="e">
        <f ca="1">VLOOKUP(H348,OFFSET(Pairings!$E$2,($B361-1)*gamesPerRound,0,gamesPerRound,4),4,FALSE)</f>
        <v>#N/A</v>
      </c>
      <c r="I361" s="31" t="e">
        <f ca="1">VLOOKUP(I348,OFFSET(Pairings!$E$2,($B361-1)*gamesPerRound,0,gamesPerRound,4),4,FALSE)</f>
        <v>#N/A</v>
      </c>
      <c r="J361" s="31" t="e">
        <f ca="1">VLOOKUP(J348,OFFSET(Pairings!$E$2,($B361-1)*gamesPerRound,0,gamesPerRound,4),4,FALSE)</f>
        <v>#N/A</v>
      </c>
      <c r="K361" s="31" t="e">
        <f ca="1">VLOOKUP(K348,OFFSET(Pairings!$E$2,($B361-1)*gamesPerRound,0,gamesPerRound,4),4,FALSE)</f>
        <v>#N/A</v>
      </c>
      <c r="L361" s="31" t="e">
        <f ca="1">VLOOKUP(L348,OFFSET(Pairings!$E$2,($B361-1)*gamesPerRound,0,gamesPerRound,4),4,FALSE)</f>
        <v>#N/A</v>
      </c>
      <c r="M361" s="31" t="e">
        <f ca="1">VLOOKUP(M348,OFFSET(Pairings!$E$2,($B361-1)*gamesPerRound,0,gamesPerRound,4),4,FALSE)</f>
        <v>#N/A</v>
      </c>
      <c r="N361" s="31" t="e">
        <f ca="1">VLOOKUP(N348,OFFSET(Pairings!$E$2,($B361-1)*gamesPerRound,0,gamesPerRound,4),4,FALSE)</f>
        <v>#N/A</v>
      </c>
    </row>
    <row r="362" spans="2:15" ht="18.75" hidden="1" customHeight="1" x14ac:dyDescent="0.2">
      <c r="B362" s="7">
        <v>2</v>
      </c>
      <c r="C362" s="31" t="e">
        <f ca="1">VLOOKUP(C348,OFFSET(Pairings!$D$2,($B362-1)*gamesPerRound,0,gamesPerRound,2),2,FALSE)</f>
        <v>#N/A</v>
      </c>
      <c r="D362" s="31" t="e">
        <f ca="1">VLOOKUP(D348,OFFSET(Pairings!$D$2,($B362-1)*gamesPerRound,0,gamesPerRound,2),2,FALSE)</f>
        <v>#N/A</v>
      </c>
      <c r="E362" s="31" t="e">
        <f ca="1">VLOOKUP(E348,OFFSET(Pairings!$D$2,($B362-1)*gamesPerRound,0,gamesPerRound,2),2,FALSE)</f>
        <v>#N/A</v>
      </c>
      <c r="F362" s="31" t="e">
        <f ca="1">VLOOKUP(F348,OFFSET(Pairings!$D$2,($B362-1)*gamesPerRound,0,gamesPerRound,2),2,FALSE)</f>
        <v>#N/A</v>
      </c>
      <c r="G362" s="31" t="e">
        <f ca="1">VLOOKUP(G348,OFFSET(Pairings!$D$2,($B362-1)*gamesPerRound,0,gamesPerRound,2),2,FALSE)</f>
        <v>#N/A</v>
      </c>
      <c r="H362" s="31" t="e">
        <f ca="1">VLOOKUP(H348,OFFSET(Pairings!$D$2,($B362-1)*gamesPerRound,0,gamesPerRound,2),2,FALSE)</f>
        <v>#N/A</v>
      </c>
      <c r="I362" s="31" t="e">
        <f ca="1">VLOOKUP(I348,OFFSET(Pairings!$D$2,($B362-1)*gamesPerRound,0,gamesPerRound,2),2,FALSE)</f>
        <v>#N/A</v>
      </c>
      <c r="J362" s="31" t="e">
        <f ca="1">VLOOKUP(J348,OFFSET(Pairings!$D$2,($B362-1)*gamesPerRound,0,gamesPerRound,2),2,FALSE)</f>
        <v>#N/A</v>
      </c>
      <c r="K362" s="31" t="e">
        <f ca="1">VLOOKUP(K348,OFFSET(Pairings!$D$2,($B362-1)*gamesPerRound,0,gamesPerRound,2),2,FALSE)</f>
        <v>#N/A</v>
      </c>
      <c r="L362" s="31" t="e">
        <f ca="1">VLOOKUP(L348,OFFSET(Pairings!$D$2,($B362-1)*gamesPerRound,0,gamesPerRound,2),2,FALSE)</f>
        <v>#N/A</v>
      </c>
      <c r="M362" s="31" t="e">
        <f ca="1">VLOOKUP(M348,OFFSET(Pairings!$D$2,($B362-1)*gamesPerRound,0,gamesPerRound,2),2,FALSE)</f>
        <v>#N/A</v>
      </c>
      <c r="N362" s="31" t="e">
        <f ca="1">VLOOKUP(N348,OFFSET(Pairings!$D$2,($B362-1)*gamesPerRound,0,gamesPerRound,2),2,FALSE)</f>
        <v>#N/A</v>
      </c>
    </row>
    <row r="363" spans="2:15" ht="18.75" hidden="1" customHeight="1" x14ac:dyDescent="0.2">
      <c r="B363" s="7">
        <v>2</v>
      </c>
      <c r="C363" s="31" t="e">
        <f ca="1">VLOOKUP(C348,OFFSET(Pairings!$E$2,($B363-1)*gamesPerRound,0,gamesPerRound,4),4,FALSE)</f>
        <v>#N/A</v>
      </c>
      <c r="D363" s="31" t="e">
        <f ca="1">VLOOKUP(D348,OFFSET(Pairings!$E$2,($B363-1)*gamesPerRound,0,gamesPerRound,4),4,FALSE)</f>
        <v>#N/A</v>
      </c>
      <c r="E363" s="31" t="e">
        <f ca="1">VLOOKUP(E348,OFFSET(Pairings!$E$2,($B363-1)*gamesPerRound,0,gamesPerRound,4),4,FALSE)</f>
        <v>#N/A</v>
      </c>
      <c r="F363" s="31" t="e">
        <f ca="1">VLOOKUP(F348,OFFSET(Pairings!$E$2,($B363-1)*gamesPerRound,0,gamesPerRound,4),4,FALSE)</f>
        <v>#N/A</v>
      </c>
      <c r="G363" s="31" t="e">
        <f ca="1">VLOOKUP(G348,OFFSET(Pairings!$E$2,($B363-1)*gamesPerRound,0,gamesPerRound,4),4,FALSE)</f>
        <v>#N/A</v>
      </c>
      <c r="H363" s="31" t="e">
        <f ca="1">VLOOKUP(H348,OFFSET(Pairings!$E$2,($B363-1)*gamesPerRound,0,gamesPerRound,4),4,FALSE)</f>
        <v>#N/A</v>
      </c>
      <c r="I363" s="31" t="e">
        <f ca="1">VLOOKUP(I348,OFFSET(Pairings!$E$2,($B363-1)*gamesPerRound,0,gamesPerRound,4),4,FALSE)</f>
        <v>#N/A</v>
      </c>
      <c r="J363" s="31" t="e">
        <f ca="1">VLOOKUP(J348,OFFSET(Pairings!$E$2,($B363-1)*gamesPerRound,0,gamesPerRound,4),4,FALSE)</f>
        <v>#N/A</v>
      </c>
      <c r="K363" s="31" t="e">
        <f ca="1">VLOOKUP(K348,OFFSET(Pairings!$E$2,($B363-1)*gamesPerRound,0,gamesPerRound,4),4,FALSE)</f>
        <v>#N/A</v>
      </c>
      <c r="L363" s="31" t="e">
        <f ca="1">VLOOKUP(L348,OFFSET(Pairings!$E$2,($B363-1)*gamesPerRound,0,gamesPerRound,4),4,FALSE)</f>
        <v>#N/A</v>
      </c>
      <c r="M363" s="31" t="e">
        <f ca="1">VLOOKUP(M348,OFFSET(Pairings!$E$2,($B363-1)*gamesPerRound,0,gamesPerRound,4),4,FALSE)</f>
        <v>#N/A</v>
      </c>
      <c r="N363" s="31" t="e">
        <f ca="1">VLOOKUP(N348,OFFSET(Pairings!$E$2,($B363-1)*gamesPerRound,0,gamesPerRound,4),4,FALSE)</f>
        <v>#N/A</v>
      </c>
    </row>
    <row r="364" spans="2:15" ht="18.75" hidden="1" customHeight="1" x14ac:dyDescent="0.2">
      <c r="B364" s="7">
        <v>3</v>
      </c>
      <c r="C364" s="31" t="e">
        <f ca="1">VLOOKUP(C348,OFFSET(Pairings!$D$2,($B364-1)*gamesPerRound,0,gamesPerRound,2),2,FALSE)</f>
        <v>#N/A</v>
      </c>
      <c r="D364" s="31" t="e">
        <f ca="1">VLOOKUP(D348,OFFSET(Pairings!$D$2,($B364-1)*gamesPerRound,0,gamesPerRound,2),2,FALSE)</f>
        <v>#N/A</v>
      </c>
      <c r="E364" s="31" t="e">
        <f ca="1">VLOOKUP(E348,OFFSET(Pairings!$D$2,($B364-1)*gamesPerRound,0,gamesPerRound,2),2,FALSE)</f>
        <v>#N/A</v>
      </c>
      <c r="F364" s="31" t="e">
        <f ca="1">VLOOKUP(F348,OFFSET(Pairings!$D$2,($B364-1)*gamesPerRound,0,gamesPerRound,2),2,FALSE)</f>
        <v>#N/A</v>
      </c>
      <c r="G364" s="31" t="e">
        <f ca="1">VLOOKUP(G348,OFFSET(Pairings!$D$2,($B364-1)*gamesPerRound,0,gamesPerRound,2),2,FALSE)</f>
        <v>#N/A</v>
      </c>
      <c r="H364" s="31" t="e">
        <f ca="1">VLOOKUP(H348,OFFSET(Pairings!$D$2,($B364-1)*gamesPerRound,0,gamesPerRound,2),2,FALSE)</f>
        <v>#N/A</v>
      </c>
      <c r="I364" s="31" t="e">
        <f ca="1">VLOOKUP(I348,OFFSET(Pairings!$D$2,($B364-1)*gamesPerRound,0,gamesPerRound,2),2,FALSE)</f>
        <v>#N/A</v>
      </c>
      <c r="J364" s="31" t="e">
        <f ca="1">VLOOKUP(J348,OFFSET(Pairings!$D$2,($B364-1)*gamesPerRound,0,gamesPerRound,2),2,FALSE)</f>
        <v>#N/A</v>
      </c>
      <c r="K364" s="31" t="e">
        <f ca="1">VLOOKUP(K348,OFFSET(Pairings!$D$2,($B364-1)*gamesPerRound,0,gamesPerRound,2),2,FALSE)</f>
        <v>#N/A</v>
      </c>
      <c r="L364" s="31" t="e">
        <f ca="1">VLOOKUP(L348,OFFSET(Pairings!$D$2,($B364-1)*gamesPerRound,0,gamesPerRound,2),2,FALSE)</f>
        <v>#N/A</v>
      </c>
      <c r="M364" s="31" t="e">
        <f ca="1">VLOOKUP(M348,OFFSET(Pairings!$D$2,($B364-1)*gamesPerRound,0,gamesPerRound,2),2,FALSE)</f>
        <v>#N/A</v>
      </c>
      <c r="N364" s="31" t="e">
        <f ca="1">VLOOKUP(N348,OFFSET(Pairings!$D$2,($B364-1)*gamesPerRound,0,gamesPerRound,2),2,FALSE)</f>
        <v>#N/A</v>
      </c>
    </row>
    <row r="365" spans="2:15" ht="18.75" hidden="1" customHeight="1" x14ac:dyDescent="0.2">
      <c r="B365" s="7">
        <v>3</v>
      </c>
      <c r="C365" s="31" t="e">
        <f ca="1">VLOOKUP(C348,OFFSET(Pairings!$E$2,($B365-1)*gamesPerRound,0,gamesPerRound,4),4,FALSE)</f>
        <v>#N/A</v>
      </c>
      <c r="D365" s="31" t="e">
        <f ca="1">VLOOKUP(D348,OFFSET(Pairings!$E$2,($B365-1)*gamesPerRound,0,gamesPerRound,4),4,FALSE)</f>
        <v>#N/A</v>
      </c>
      <c r="E365" s="31" t="e">
        <f ca="1">VLOOKUP(E348,OFFSET(Pairings!$E$2,($B365-1)*gamesPerRound,0,gamesPerRound,4),4,FALSE)</f>
        <v>#N/A</v>
      </c>
      <c r="F365" s="31" t="e">
        <f ca="1">VLOOKUP(F348,OFFSET(Pairings!$E$2,($B365-1)*gamesPerRound,0,gamesPerRound,4),4,FALSE)</f>
        <v>#N/A</v>
      </c>
      <c r="G365" s="31" t="e">
        <f ca="1">VLOOKUP(G348,OFFSET(Pairings!$E$2,($B365-1)*gamesPerRound,0,gamesPerRound,4),4,FALSE)</f>
        <v>#N/A</v>
      </c>
      <c r="H365" s="31" t="e">
        <f ca="1">VLOOKUP(H348,OFFSET(Pairings!$E$2,($B365-1)*gamesPerRound,0,gamesPerRound,4),4,FALSE)</f>
        <v>#N/A</v>
      </c>
      <c r="I365" s="31" t="e">
        <f ca="1">VLOOKUP(I348,OFFSET(Pairings!$E$2,($B365-1)*gamesPerRound,0,gamesPerRound,4),4,FALSE)</f>
        <v>#N/A</v>
      </c>
      <c r="J365" s="31" t="e">
        <f ca="1">VLOOKUP(J348,OFFSET(Pairings!$E$2,($B365-1)*gamesPerRound,0,gamesPerRound,4),4,FALSE)</f>
        <v>#N/A</v>
      </c>
      <c r="K365" s="31" t="e">
        <f ca="1">VLOOKUP(K348,OFFSET(Pairings!$E$2,($B365-1)*gamesPerRound,0,gamesPerRound,4),4,FALSE)</f>
        <v>#N/A</v>
      </c>
      <c r="L365" s="31" t="e">
        <f ca="1">VLOOKUP(L348,OFFSET(Pairings!$E$2,($B365-1)*gamesPerRound,0,gamesPerRound,4),4,FALSE)</f>
        <v>#N/A</v>
      </c>
      <c r="M365" s="31" t="e">
        <f ca="1">VLOOKUP(M348,OFFSET(Pairings!$E$2,($B365-1)*gamesPerRound,0,gamesPerRound,4),4,FALSE)</f>
        <v>#N/A</v>
      </c>
      <c r="N365" s="31" t="e">
        <f ca="1">VLOOKUP(N348,OFFSET(Pairings!$E$2,($B365-1)*gamesPerRound,0,gamesPerRound,4),4,FALSE)</f>
        <v>#N/A</v>
      </c>
    </row>
    <row r="366" spans="2:15" ht="18.75" hidden="1" customHeight="1" x14ac:dyDescent="0.2">
      <c r="B366" s="7">
        <v>4</v>
      </c>
      <c r="C366" s="31" t="e">
        <f ca="1">VLOOKUP(C348,OFFSET(Pairings!$D$2,($B366-1)*gamesPerRound,0,gamesPerRound,2),2,FALSE)</f>
        <v>#N/A</v>
      </c>
      <c r="D366" s="31" t="e">
        <f ca="1">VLOOKUP(D348,OFFSET(Pairings!$D$2,($B366-1)*gamesPerRound,0,gamesPerRound,2),2,FALSE)</f>
        <v>#N/A</v>
      </c>
      <c r="E366" s="31" t="e">
        <f ca="1">VLOOKUP(E348,OFFSET(Pairings!$D$2,($B366-1)*gamesPerRound,0,gamesPerRound,2),2,FALSE)</f>
        <v>#N/A</v>
      </c>
      <c r="F366" s="31" t="e">
        <f ca="1">VLOOKUP(F348,OFFSET(Pairings!$D$2,($B366-1)*gamesPerRound,0,gamesPerRound,2),2,FALSE)</f>
        <v>#N/A</v>
      </c>
      <c r="G366" s="31" t="e">
        <f ca="1">VLOOKUP(G348,OFFSET(Pairings!$D$2,($B366-1)*gamesPerRound,0,gamesPerRound,2),2,FALSE)</f>
        <v>#N/A</v>
      </c>
      <c r="H366" s="31" t="e">
        <f ca="1">VLOOKUP(H348,OFFSET(Pairings!$D$2,($B366-1)*gamesPerRound,0,gamesPerRound,2),2,FALSE)</f>
        <v>#N/A</v>
      </c>
      <c r="I366" s="31" t="e">
        <f ca="1">VLOOKUP(I348,OFFSET(Pairings!$D$2,($B366-1)*gamesPerRound,0,gamesPerRound,2),2,FALSE)</f>
        <v>#N/A</v>
      </c>
      <c r="J366" s="31" t="e">
        <f ca="1">VLOOKUP(J348,OFFSET(Pairings!$D$2,($B366-1)*gamesPerRound,0,gamesPerRound,2),2,FALSE)</f>
        <v>#N/A</v>
      </c>
      <c r="K366" s="31" t="e">
        <f ca="1">VLOOKUP(K348,OFFSET(Pairings!$D$2,($B366-1)*gamesPerRound,0,gamesPerRound,2),2,FALSE)</f>
        <v>#N/A</v>
      </c>
      <c r="L366" s="31" t="e">
        <f ca="1">VLOOKUP(L348,OFFSET(Pairings!$D$2,($B366-1)*gamesPerRound,0,gamesPerRound,2),2,FALSE)</f>
        <v>#N/A</v>
      </c>
      <c r="M366" s="31" t="e">
        <f ca="1">VLOOKUP(M348,OFFSET(Pairings!$D$2,($B366-1)*gamesPerRound,0,gamesPerRound,2),2,FALSE)</f>
        <v>#N/A</v>
      </c>
      <c r="N366" s="31" t="e">
        <f ca="1">VLOOKUP(N348,OFFSET(Pairings!$D$2,($B366-1)*gamesPerRound,0,gamesPerRound,2),2,FALSE)</f>
        <v>#N/A</v>
      </c>
    </row>
    <row r="367" spans="2:15" ht="18.75" hidden="1" customHeight="1" x14ac:dyDescent="0.2">
      <c r="B367" s="7">
        <v>4</v>
      </c>
      <c r="C367" s="31" t="e">
        <f ca="1">VLOOKUP(C348,OFFSET(Pairings!$E$2,($B367-1)*gamesPerRound,0,gamesPerRound,4),4,FALSE)</f>
        <v>#N/A</v>
      </c>
      <c r="D367" s="31" t="e">
        <f ca="1">VLOOKUP(D348,OFFSET(Pairings!$E$2,($B367-1)*gamesPerRound,0,gamesPerRound,4),4,FALSE)</f>
        <v>#N/A</v>
      </c>
      <c r="E367" s="31" t="e">
        <f ca="1">VLOOKUP(E348,OFFSET(Pairings!$E$2,($B367-1)*gamesPerRound,0,gamesPerRound,4),4,FALSE)</f>
        <v>#N/A</v>
      </c>
      <c r="F367" s="31" t="e">
        <f ca="1">VLOOKUP(F348,OFFSET(Pairings!$E$2,($B367-1)*gamesPerRound,0,gamesPerRound,4),4,FALSE)</f>
        <v>#N/A</v>
      </c>
      <c r="G367" s="31" t="e">
        <f ca="1">VLOOKUP(G348,OFFSET(Pairings!$E$2,($B367-1)*gamesPerRound,0,gamesPerRound,4),4,FALSE)</f>
        <v>#N/A</v>
      </c>
      <c r="H367" s="31" t="e">
        <f ca="1">VLOOKUP(H348,OFFSET(Pairings!$E$2,($B367-1)*gamesPerRound,0,gamesPerRound,4),4,FALSE)</f>
        <v>#N/A</v>
      </c>
      <c r="I367" s="31" t="e">
        <f ca="1">VLOOKUP(I348,OFFSET(Pairings!$E$2,($B367-1)*gamesPerRound,0,gamesPerRound,4),4,FALSE)</f>
        <v>#N/A</v>
      </c>
      <c r="J367" s="31" t="e">
        <f ca="1">VLOOKUP(J348,OFFSET(Pairings!$E$2,($B367-1)*gamesPerRound,0,gamesPerRound,4),4,FALSE)</f>
        <v>#N/A</v>
      </c>
      <c r="K367" s="31" t="e">
        <f ca="1">VLOOKUP(K348,OFFSET(Pairings!$E$2,($B367-1)*gamesPerRound,0,gamesPerRound,4),4,FALSE)</f>
        <v>#N/A</v>
      </c>
      <c r="L367" s="31" t="e">
        <f ca="1">VLOOKUP(L348,OFFSET(Pairings!$E$2,($B367-1)*gamesPerRound,0,gamesPerRound,4),4,FALSE)</f>
        <v>#N/A</v>
      </c>
      <c r="M367" s="31" t="e">
        <f ca="1">VLOOKUP(M348,OFFSET(Pairings!$E$2,($B367-1)*gamesPerRound,0,gamesPerRound,4),4,FALSE)</f>
        <v>#N/A</v>
      </c>
      <c r="N367" s="31" t="e">
        <f ca="1">VLOOKUP(N348,OFFSET(Pairings!$E$2,($B367-1)*gamesPerRound,0,gamesPerRound,4),4,FALSE)</f>
        <v>#N/A</v>
      </c>
    </row>
    <row r="368" spans="2:15" ht="18.75" hidden="1" customHeight="1" x14ac:dyDescent="0.2">
      <c r="B368" s="7">
        <v>5</v>
      </c>
      <c r="C368" s="31" t="e">
        <f ca="1">VLOOKUP(C348,OFFSET(Pairings!$D$2,($B368-1)*gamesPerRound,0,gamesPerRound,2),2,FALSE)</f>
        <v>#N/A</v>
      </c>
      <c r="D368" s="31" t="e">
        <f ca="1">VLOOKUP(D348,OFFSET(Pairings!$D$2,($B368-1)*gamesPerRound,0,gamesPerRound,2),2,FALSE)</f>
        <v>#N/A</v>
      </c>
      <c r="E368" s="31" t="e">
        <f ca="1">VLOOKUP(E348,OFFSET(Pairings!$D$2,($B368-1)*gamesPerRound,0,gamesPerRound,2),2,FALSE)</f>
        <v>#N/A</v>
      </c>
      <c r="F368" s="31" t="e">
        <f ca="1">VLOOKUP(F348,OFFSET(Pairings!$D$2,($B368-1)*gamesPerRound,0,gamesPerRound,2),2,FALSE)</f>
        <v>#N/A</v>
      </c>
      <c r="G368" s="31" t="e">
        <f ca="1">VLOOKUP(G348,OFFSET(Pairings!$D$2,($B368-1)*gamesPerRound,0,gamesPerRound,2),2,FALSE)</f>
        <v>#N/A</v>
      </c>
      <c r="H368" s="31" t="e">
        <f ca="1">VLOOKUP(H348,OFFSET(Pairings!$D$2,($B368-1)*gamesPerRound,0,gamesPerRound,2),2,FALSE)</f>
        <v>#N/A</v>
      </c>
      <c r="I368" s="31" t="e">
        <f ca="1">VLOOKUP(I348,OFFSET(Pairings!$D$2,($B368-1)*gamesPerRound,0,gamesPerRound,2),2,FALSE)</f>
        <v>#N/A</v>
      </c>
      <c r="J368" s="31" t="e">
        <f ca="1">VLOOKUP(J348,OFFSET(Pairings!$D$2,($B368-1)*gamesPerRound,0,gamesPerRound,2),2,FALSE)</f>
        <v>#N/A</v>
      </c>
      <c r="K368" s="31" t="e">
        <f ca="1">VLOOKUP(K348,OFFSET(Pairings!$D$2,($B368-1)*gamesPerRound,0,gamesPerRound,2),2,FALSE)</f>
        <v>#N/A</v>
      </c>
      <c r="L368" s="31" t="e">
        <f ca="1">VLOOKUP(L348,OFFSET(Pairings!$D$2,($B368-1)*gamesPerRound,0,gamesPerRound,2),2,FALSE)</f>
        <v>#N/A</v>
      </c>
      <c r="M368" s="31" t="e">
        <f ca="1">VLOOKUP(M348,OFFSET(Pairings!$D$2,($B368-1)*gamesPerRound,0,gamesPerRound,2),2,FALSE)</f>
        <v>#N/A</v>
      </c>
      <c r="N368" s="31" t="e">
        <f ca="1">VLOOKUP(N348,OFFSET(Pairings!$D$2,($B368-1)*gamesPerRound,0,gamesPerRound,2),2,FALSE)</f>
        <v>#N/A</v>
      </c>
    </row>
    <row r="369" spans="1:15" ht="18.75" hidden="1" customHeight="1" x14ac:dyDescent="0.2">
      <c r="B369" s="7">
        <v>5</v>
      </c>
      <c r="C369" s="31" t="e">
        <f ca="1">VLOOKUP(C348,OFFSET(Pairings!$E$2,($B369-1)*gamesPerRound,0,gamesPerRound,4),4,FALSE)</f>
        <v>#N/A</v>
      </c>
      <c r="D369" s="31" t="e">
        <f ca="1">VLOOKUP(D348,OFFSET(Pairings!$E$2,($B369-1)*gamesPerRound,0,gamesPerRound,4),4,FALSE)</f>
        <v>#N/A</v>
      </c>
      <c r="E369" s="31" t="e">
        <f ca="1">VLOOKUP(E348,OFFSET(Pairings!$E$2,($B369-1)*gamesPerRound,0,gamesPerRound,4),4,FALSE)</f>
        <v>#N/A</v>
      </c>
      <c r="F369" s="31" t="e">
        <f ca="1">VLOOKUP(F348,OFFSET(Pairings!$E$2,($B369-1)*gamesPerRound,0,gamesPerRound,4),4,FALSE)</f>
        <v>#N/A</v>
      </c>
      <c r="G369" s="31" t="e">
        <f ca="1">VLOOKUP(G348,OFFSET(Pairings!$E$2,($B369-1)*gamesPerRound,0,gamesPerRound,4),4,FALSE)</f>
        <v>#N/A</v>
      </c>
      <c r="H369" s="31" t="e">
        <f ca="1">VLOOKUP(H348,OFFSET(Pairings!$E$2,($B369-1)*gamesPerRound,0,gamesPerRound,4),4,FALSE)</f>
        <v>#N/A</v>
      </c>
      <c r="I369" s="31" t="e">
        <f ca="1">VLOOKUP(I348,OFFSET(Pairings!$E$2,($B369-1)*gamesPerRound,0,gamesPerRound,4),4,FALSE)</f>
        <v>#N/A</v>
      </c>
      <c r="J369" s="31" t="e">
        <f ca="1">VLOOKUP(J348,OFFSET(Pairings!$E$2,($B369-1)*gamesPerRound,0,gamesPerRound,4),4,FALSE)</f>
        <v>#N/A</v>
      </c>
      <c r="K369" s="31" t="e">
        <f ca="1">VLOOKUP(K348,OFFSET(Pairings!$E$2,($B369-1)*gamesPerRound,0,gamesPerRound,4),4,FALSE)</f>
        <v>#N/A</v>
      </c>
      <c r="L369" s="31" t="e">
        <f ca="1">VLOOKUP(L348,OFFSET(Pairings!$E$2,($B369-1)*gamesPerRound,0,gamesPerRound,4),4,FALSE)</f>
        <v>#N/A</v>
      </c>
      <c r="M369" s="31" t="e">
        <f ca="1">VLOOKUP(M348,OFFSET(Pairings!$E$2,($B369-1)*gamesPerRound,0,gamesPerRound,4),4,FALSE)</f>
        <v>#N/A</v>
      </c>
      <c r="N369" s="31" t="e">
        <f ca="1">VLOOKUP(N348,OFFSET(Pairings!$E$2,($B369-1)*gamesPerRound,0,gamesPerRound,4),4,FALSE)</f>
        <v>#N/A</v>
      </c>
    </row>
    <row r="370" spans="1:15" ht="18.75" customHeight="1" thickBot="1" x14ac:dyDescent="0.25"/>
    <row r="371" spans="1:15" s="9" customFormat="1" ht="15.75" thickBot="1" x14ac:dyDescent="0.25">
      <c r="A371" s="9" t="s">
        <v>218</v>
      </c>
      <c r="B371" s="10">
        <f>VLOOKUP(A371,TeamLookup,2,FALSE)</f>
        <v>0</v>
      </c>
      <c r="C371" s="11" t="str">
        <f t="shared" ref="C371:N371" si="176">$A371&amp;"."&amp;TEXT(C$1,"00")</f>
        <v>Q.01</v>
      </c>
      <c r="D371" s="12" t="str">
        <f t="shared" si="176"/>
        <v>Q.02</v>
      </c>
      <c r="E371" s="12" t="str">
        <f t="shared" si="176"/>
        <v>Q.03</v>
      </c>
      <c r="F371" s="12" t="str">
        <f t="shared" si="176"/>
        <v>Q.04</v>
      </c>
      <c r="G371" s="12" t="str">
        <f t="shared" si="176"/>
        <v>Q.05</v>
      </c>
      <c r="H371" s="12" t="str">
        <f t="shared" si="176"/>
        <v>Q.06</v>
      </c>
      <c r="I371" s="12" t="str">
        <f t="shared" si="176"/>
        <v>Q.07</v>
      </c>
      <c r="J371" s="12" t="str">
        <f t="shared" si="176"/>
        <v>Q.08</v>
      </c>
      <c r="K371" s="12" t="str">
        <f t="shared" si="176"/>
        <v>Q.09</v>
      </c>
      <c r="L371" s="12" t="str">
        <f t="shared" si="176"/>
        <v>Q.10</v>
      </c>
      <c r="M371" s="12" t="str">
        <f t="shared" si="176"/>
        <v>Q.11</v>
      </c>
      <c r="N371" s="13" t="str">
        <f t="shared" si="176"/>
        <v>Q.12</v>
      </c>
      <c r="O371" s="14" t="s">
        <v>22</v>
      </c>
    </row>
    <row r="372" spans="1:15" ht="9" customHeight="1" x14ac:dyDescent="0.2">
      <c r="C372" s="15" t="str">
        <f t="shared" ref="C372:N372" ca="1" si="177">IF(ISNA(C383),"B","W")</f>
        <v>B</v>
      </c>
      <c r="D372" s="16" t="str">
        <f t="shared" ca="1" si="177"/>
        <v>B</v>
      </c>
      <c r="E372" s="16" t="str">
        <f t="shared" ca="1" si="177"/>
        <v>B</v>
      </c>
      <c r="F372" s="16" t="str">
        <f t="shared" ca="1" si="177"/>
        <v>B</v>
      </c>
      <c r="G372" s="16" t="str">
        <f t="shared" ca="1" si="177"/>
        <v>B</v>
      </c>
      <c r="H372" s="16" t="str">
        <f t="shared" ca="1" si="177"/>
        <v>B</v>
      </c>
      <c r="I372" s="16" t="str">
        <f t="shared" ca="1" si="177"/>
        <v>B</v>
      </c>
      <c r="J372" s="16" t="str">
        <f t="shared" ca="1" si="177"/>
        <v>B</v>
      </c>
      <c r="K372" s="16" t="str">
        <f t="shared" ca="1" si="177"/>
        <v>B</v>
      </c>
      <c r="L372" s="16" t="str">
        <f t="shared" ca="1" si="177"/>
        <v>B</v>
      </c>
      <c r="M372" s="16" t="str">
        <f t="shared" ca="1" si="177"/>
        <v>B</v>
      </c>
      <c r="N372" s="17" t="str">
        <f t="shared" ca="1" si="177"/>
        <v>B</v>
      </c>
      <c r="O372" s="18"/>
    </row>
    <row r="373" spans="1:15" x14ac:dyDescent="0.2">
      <c r="B373" s="7" t="s">
        <v>23</v>
      </c>
      <c r="C373" s="19" t="e">
        <f t="shared" ref="C373:N373" ca="1" si="178">IF(ISNA(C383),C384,C383)</f>
        <v>#N/A</v>
      </c>
      <c r="D373" s="20" t="e">
        <f t="shared" ca="1" si="178"/>
        <v>#N/A</v>
      </c>
      <c r="E373" s="20" t="e">
        <f t="shared" ca="1" si="178"/>
        <v>#N/A</v>
      </c>
      <c r="F373" s="20" t="e">
        <f t="shared" ca="1" si="178"/>
        <v>#N/A</v>
      </c>
      <c r="G373" s="20" t="e">
        <f t="shared" ca="1" si="178"/>
        <v>#N/A</v>
      </c>
      <c r="H373" s="20" t="e">
        <f t="shared" ca="1" si="178"/>
        <v>#N/A</v>
      </c>
      <c r="I373" s="20" t="e">
        <f t="shared" ca="1" si="178"/>
        <v>#N/A</v>
      </c>
      <c r="J373" s="20" t="e">
        <f t="shared" ca="1" si="178"/>
        <v>#N/A</v>
      </c>
      <c r="K373" s="20" t="e">
        <f t="shared" ca="1" si="178"/>
        <v>#N/A</v>
      </c>
      <c r="L373" s="20" t="e">
        <f t="shared" ca="1" si="178"/>
        <v>#N/A</v>
      </c>
      <c r="M373" s="20" t="e">
        <f t="shared" ca="1" si="178"/>
        <v>#N/A</v>
      </c>
      <c r="N373" s="21" t="e">
        <f t="shared" ca="1" si="178"/>
        <v>#N/A</v>
      </c>
      <c r="O373" s="22"/>
    </row>
    <row r="374" spans="1:15" ht="9" customHeight="1" x14ac:dyDescent="0.2">
      <c r="C374" s="23" t="str">
        <f t="shared" ref="C374:N374" ca="1" si="179">IF(ISNA(C385),"B","W")</f>
        <v>B</v>
      </c>
      <c r="D374" s="24" t="str">
        <f t="shared" ca="1" si="179"/>
        <v>B</v>
      </c>
      <c r="E374" s="24" t="str">
        <f t="shared" ca="1" si="179"/>
        <v>B</v>
      </c>
      <c r="F374" s="24" t="str">
        <f t="shared" ca="1" si="179"/>
        <v>B</v>
      </c>
      <c r="G374" s="24" t="str">
        <f t="shared" ca="1" si="179"/>
        <v>B</v>
      </c>
      <c r="H374" s="24" t="str">
        <f t="shared" ca="1" si="179"/>
        <v>B</v>
      </c>
      <c r="I374" s="24" t="str">
        <f t="shared" ca="1" si="179"/>
        <v>B</v>
      </c>
      <c r="J374" s="24" t="str">
        <f t="shared" ca="1" si="179"/>
        <v>B</v>
      </c>
      <c r="K374" s="24" t="str">
        <f t="shared" ca="1" si="179"/>
        <v>B</v>
      </c>
      <c r="L374" s="24" t="str">
        <f t="shared" ca="1" si="179"/>
        <v>B</v>
      </c>
      <c r="M374" s="24" t="str">
        <f t="shared" ca="1" si="179"/>
        <v>B</v>
      </c>
      <c r="N374" s="25" t="str">
        <f t="shared" ca="1" si="179"/>
        <v>B</v>
      </c>
      <c r="O374" s="18"/>
    </row>
    <row r="375" spans="1:15" x14ac:dyDescent="0.2">
      <c r="B375" s="7" t="s">
        <v>24</v>
      </c>
      <c r="C375" s="19" t="e">
        <f t="shared" ref="C375:N375" ca="1" si="180">IF(ISNA(C385),C386,C385)</f>
        <v>#N/A</v>
      </c>
      <c r="D375" s="20" t="e">
        <f t="shared" ca="1" si="180"/>
        <v>#N/A</v>
      </c>
      <c r="E375" s="20" t="e">
        <f t="shared" ca="1" si="180"/>
        <v>#N/A</v>
      </c>
      <c r="F375" s="20" t="e">
        <f t="shared" ca="1" si="180"/>
        <v>#N/A</v>
      </c>
      <c r="G375" s="20" t="e">
        <f t="shared" ca="1" si="180"/>
        <v>#N/A</v>
      </c>
      <c r="H375" s="20" t="e">
        <f t="shared" ca="1" si="180"/>
        <v>#N/A</v>
      </c>
      <c r="I375" s="20" t="e">
        <f t="shared" ca="1" si="180"/>
        <v>#N/A</v>
      </c>
      <c r="J375" s="20" t="e">
        <f t="shared" ca="1" si="180"/>
        <v>#N/A</v>
      </c>
      <c r="K375" s="20" t="e">
        <f t="shared" ca="1" si="180"/>
        <v>#N/A</v>
      </c>
      <c r="L375" s="20" t="e">
        <f t="shared" ca="1" si="180"/>
        <v>#N/A</v>
      </c>
      <c r="M375" s="20" t="e">
        <f t="shared" ca="1" si="180"/>
        <v>#N/A</v>
      </c>
      <c r="N375" s="21" t="e">
        <f t="shared" ca="1" si="180"/>
        <v>#N/A</v>
      </c>
      <c r="O375" s="22"/>
    </row>
    <row r="376" spans="1:15" ht="9" customHeight="1" x14ac:dyDescent="0.2">
      <c r="C376" s="23" t="str">
        <f t="shared" ref="C376:N376" ca="1" si="181">IF(ISNA(C387),"B","W")</f>
        <v>B</v>
      </c>
      <c r="D376" s="24" t="str">
        <f t="shared" ca="1" si="181"/>
        <v>B</v>
      </c>
      <c r="E376" s="24" t="str">
        <f t="shared" ca="1" si="181"/>
        <v>B</v>
      </c>
      <c r="F376" s="24" t="str">
        <f t="shared" ca="1" si="181"/>
        <v>B</v>
      </c>
      <c r="G376" s="24" t="str">
        <f t="shared" ca="1" si="181"/>
        <v>B</v>
      </c>
      <c r="H376" s="24" t="str">
        <f t="shared" ca="1" si="181"/>
        <v>B</v>
      </c>
      <c r="I376" s="24" t="str">
        <f t="shared" ca="1" si="181"/>
        <v>B</v>
      </c>
      <c r="J376" s="24" t="str">
        <f t="shared" ca="1" si="181"/>
        <v>B</v>
      </c>
      <c r="K376" s="24" t="str">
        <f t="shared" ca="1" si="181"/>
        <v>B</v>
      </c>
      <c r="L376" s="24" t="str">
        <f t="shared" ca="1" si="181"/>
        <v>B</v>
      </c>
      <c r="M376" s="24" t="str">
        <f t="shared" ca="1" si="181"/>
        <v>B</v>
      </c>
      <c r="N376" s="25" t="str">
        <f t="shared" ca="1" si="181"/>
        <v>B</v>
      </c>
      <c r="O376" s="18"/>
    </row>
    <row r="377" spans="1:15" x14ac:dyDescent="0.2">
      <c r="B377" s="7" t="s">
        <v>25</v>
      </c>
      <c r="C377" s="19" t="e">
        <f t="shared" ref="C377:N377" ca="1" si="182">IF(ISNA(C387),C388,C387)</f>
        <v>#N/A</v>
      </c>
      <c r="D377" s="20" t="e">
        <f t="shared" ca="1" si="182"/>
        <v>#N/A</v>
      </c>
      <c r="E377" s="20" t="e">
        <f t="shared" ca="1" si="182"/>
        <v>#N/A</v>
      </c>
      <c r="F377" s="20" t="e">
        <f t="shared" ca="1" si="182"/>
        <v>#N/A</v>
      </c>
      <c r="G377" s="20" t="e">
        <f t="shared" ca="1" si="182"/>
        <v>#N/A</v>
      </c>
      <c r="H377" s="20" t="e">
        <f t="shared" ca="1" si="182"/>
        <v>#N/A</v>
      </c>
      <c r="I377" s="20" t="e">
        <f t="shared" ca="1" si="182"/>
        <v>#N/A</v>
      </c>
      <c r="J377" s="20" t="e">
        <f t="shared" ca="1" si="182"/>
        <v>#N/A</v>
      </c>
      <c r="K377" s="20" t="e">
        <f t="shared" ca="1" si="182"/>
        <v>#N/A</v>
      </c>
      <c r="L377" s="20" t="e">
        <f t="shared" ca="1" si="182"/>
        <v>#N/A</v>
      </c>
      <c r="M377" s="20" t="e">
        <f t="shared" ca="1" si="182"/>
        <v>#N/A</v>
      </c>
      <c r="N377" s="21" t="e">
        <f t="shared" ca="1" si="182"/>
        <v>#N/A</v>
      </c>
      <c r="O377" s="22"/>
    </row>
    <row r="378" spans="1:15" ht="9" customHeight="1" x14ac:dyDescent="0.2">
      <c r="C378" s="23" t="str">
        <f t="shared" ref="C378:N378" ca="1" si="183">IF(ISNA(C389),"B","W")</f>
        <v>B</v>
      </c>
      <c r="D378" s="24" t="str">
        <f t="shared" ca="1" si="183"/>
        <v>B</v>
      </c>
      <c r="E378" s="24" t="str">
        <f t="shared" ca="1" si="183"/>
        <v>B</v>
      </c>
      <c r="F378" s="24" t="str">
        <f t="shared" ca="1" si="183"/>
        <v>B</v>
      </c>
      <c r="G378" s="24" t="str">
        <f t="shared" ca="1" si="183"/>
        <v>B</v>
      </c>
      <c r="H378" s="24" t="str">
        <f t="shared" ca="1" si="183"/>
        <v>B</v>
      </c>
      <c r="I378" s="24" t="str">
        <f t="shared" ca="1" si="183"/>
        <v>B</v>
      </c>
      <c r="J378" s="24" t="str">
        <f t="shared" ca="1" si="183"/>
        <v>B</v>
      </c>
      <c r="K378" s="24" t="str">
        <f t="shared" ca="1" si="183"/>
        <v>B</v>
      </c>
      <c r="L378" s="24" t="str">
        <f t="shared" ca="1" si="183"/>
        <v>B</v>
      </c>
      <c r="M378" s="24" t="str">
        <f t="shared" ca="1" si="183"/>
        <v>B</v>
      </c>
      <c r="N378" s="25" t="str">
        <f t="shared" ca="1" si="183"/>
        <v>B</v>
      </c>
      <c r="O378" s="18"/>
    </row>
    <row r="379" spans="1:15" x14ac:dyDescent="0.2">
      <c r="B379" s="7" t="s">
        <v>246</v>
      </c>
      <c r="C379" s="19" t="e">
        <f t="shared" ref="C379:N379" ca="1" si="184">IF(ISNA(C389),C390,C389)</f>
        <v>#N/A</v>
      </c>
      <c r="D379" s="20" t="e">
        <f t="shared" ca="1" si="184"/>
        <v>#N/A</v>
      </c>
      <c r="E379" s="20" t="e">
        <f t="shared" ca="1" si="184"/>
        <v>#N/A</v>
      </c>
      <c r="F379" s="20" t="e">
        <f t="shared" ca="1" si="184"/>
        <v>#N/A</v>
      </c>
      <c r="G379" s="20" t="e">
        <f t="shared" ca="1" si="184"/>
        <v>#N/A</v>
      </c>
      <c r="H379" s="20" t="e">
        <f t="shared" ca="1" si="184"/>
        <v>#N/A</v>
      </c>
      <c r="I379" s="20" t="e">
        <f t="shared" ca="1" si="184"/>
        <v>#N/A</v>
      </c>
      <c r="J379" s="20" t="e">
        <f t="shared" ca="1" si="184"/>
        <v>#N/A</v>
      </c>
      <c r="K379" s="20" t="e">
        <f t="shared" ca="1" si="184"/>
        <v>#N/A</v>
      </c>
      <c r="L379" s="20" t="e">
        <f t="shared" ca="1" si="184"/>
        <v>#N/A</v>
      </c>
      <c r="M379" s="20" t="e">
        <f t="shared" ca="1" si="184"/>
        <v>#N/A</v>
      </c>
      <c r="N379" s="21" t="e">
        <f t="shared" ca="1" si="184"/>
        <v>#N/A</v>
      </c>
      <c r="O379" s="22"/>
    </row>
    <row r="380" spans="1:15" ht="9" customHeight="1" x14ac:dyDescent="0.2">
      <c r="C380" s="23" t="str">
        <f t="shared" ref="C380:N380" ca="1" si="185">IF(ISNA(C391),"B","W")</f>
        <v>B</v>
      </c>
      <c r="D380" s="24" t="str">
        <f t="shared" ca="1" si="185"/>
        <v>B</v>
      </c>
      <c r="E380" s="24" t="str">
        <f t="shared" ca="1" si="185"/>
        <v>B</v>
      </c>
      <c r="F380" s="24" t="str">
        <f t="shared" ca="1" si="185"/>
        <v>B</v>
      </c>
      <c r="G380" s="24" t="str">
        <f t="shared" ca="1" si="185"/>
        <v>B</v>
      </c>
      <c r="H380" s="24" t="str">
        <f t="shared" ca="1" si="185"/>
        <v>B</v>
      </c>
      <c r="I380" s="24" t="str">
        <f t="shared" ca="1" si="185"/>
        <v>B</v>
      </c>
      <c r="J380" s="24" t="str">
        <f t="shared" ca="1" si="185"/>
        <v>B</v>
      </c>
      <c r="K380" s="24" t="str">
        <f t="shared" ca="1" si="185"/>
        <v>B</v>
      </c>
      <c r="L380" s="24" t="str">
        <f t="shared" ca="1" si="185"/>
        <v>B</v>
      </c>
      <c r="M380" s="24" t="str">
        <f t="shared" ca="1" si="185"/>
        <v>B</v>
      </c>
      <c r="N380" s="25" t="str">
        <f t="shared" ca="1" si="185"/>
        <v>B</v>
      </c>
      <c r="O380" s="18"/>
    </row>
    <row r="381" spans="1:15" ht="15.75" thickBot="1" x14ac:dyDescent="0.25">
      <c r="B381" s="7" t="s">
        <v>247</v>
      </c>
      <c r="C381" s="19" t="e">
        <f t="shared" ref="C381:N381" ca="1" si="186">IF(ISNA(C391),C392,C391)</f>
        <v>#N/A</v>
      </c>
      <c r="D381" s="20" t="e">
        <f t="shared" ca="1" si="186"/>
        <v>#N/A</v>
      </c>
      <c r="E381" s="20" t="e">
        <f t="shared" ca="1" si="186"/>
        <v>#N/A</v>
      </c>
      <c r="F381" s="20" t="e">
        <f t="shared" ca="1" si="186"/>
        <v>#N/A</v>
      </c>
      <c r="G381" s="20" t="e">
        <f t="shared" ca="1" si="186"/>
        <v>#N/A</v>
      </c>
      <c r="H381" s="20" t="e">
        <f t="shared" ca="1" si="186"/>
        <v>#N/A</v>
      </c>
      <c r="I381" s="20" t="e">
        <f t="shared" ca="1" si="186"/>
        <v>#N/A</v>
      </c>
      <c r="J381" s="20" t="e">
        <f t="shared" ca="1" si="186"/>
        <v>#N/A</v>
      </c>
      <c r="K381" s="20" t="e">
        <f t="shared" ca="1" si="186"/>
        <v>#N/A</v>
      </c>
      <c r="L381" s="20" t="e">
        <f t="shared" ca="1" si="186"/>
        <v>#N/A</v>
      </c>
      <c r="M381" s="20" t="e">
        <f t="shared" ca="1" si="186"/>
        <v>#N/A</v>
      </c>
      <c r="N381" s="21" t="e">
        <f t="shared" ca="1" si="186"/>
        <v>#N/A</v>
      </c>
      <c r="O381" s="26"/>
    </row>
    <row r="382" spans="1:15" ht="18.75" customHeight="1" thickBot="1" x14ac:dyDescent="0.25">
      <c r="B382" s="7" t="s">
        <v>22</v>
      </c>
      <c r="C382" s="27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9"/>
      <c r="O382" s="30"/>
    </row>
    <row r="383" spans="1:15" ht="18.75" hidden="1" customHeight="1" x14ac:dyDescent="0.2">
      <c r="B383" s="7">
        <v>1</v>
      </c>
      <c r="C383" s="31" t="e">
        <f ca="1">VLOOKUP(C371,OFFSET(Pairings!$D$2,($B383-1)*gamesPerRound,0,gamesPerRound,2),2,FALSE)</f>
        <v>#N/A</v>
      </c>
      <c r="D383" s="31" t="e">
        <f ca="1">VLOOKUP(D371,OFFSET(Pairings!$D$2,($B383-1)*gamesPerRound,0,gamesPerRound,2),2,FALSE)</f>
        <v>#N/A</v>
      </c>
      <c r="E383" s="31" t="e">
        <f ca="1">VLOOKUP(E371,OFFSET(Pairings!$D$2,($B383-1)*gamesPerRound,0,gamesPerRound,2),2,FALSE)</f>
        <v>#N/A</v>
      </c>
      <c r="F383" s="31" t="e">
        <f ca="1">VLOOKUP(F371,OFFSET(Pairings!$D$2,($B383-1)*gamesPerRound,0,gamesPerRound,2),2,FALSE)</f>
        <v>#N/A</v>
      </c>
      <c r="G383" s="31" t="e">
        <f ca="1">VLOOKUP(G371,OFFSET(Pairings!$D$2,($B383-1)*gamesPerRound,0,gamesPerRound,2),2,FALSE)</f>
        <v>#N/A</v>
      </c>
      <c r="H383" s="31" t="e">
        <f ca="1">VLOOKUP(H371,OFFSET(Pairings!$D$2,($B383-1)*gamesPerRound,0,gamesPerRound,2),2,FALSE)</f>
        <v>#N/A</v>
      </c>
      <c r="I383" s="31" t="e">
        <f ca="1">VLOOKUP(I371,OFFSET(Pairings!$D$2,($B383-1)*gamesPerRound,0,gamesPerRound,2),2,FALSE)</f>
        <v>#N/A</v>
      </c>
      <c r="J383" s="31" t="e">
        <f ca="1">VLOOKUP(J371,OFFSET(Pairings!$D$2,($B383-1)*gamesPerRound,0,gamesPerRound,2),2,FALSE)</f>
        <v>#N/A</v>
      </c>
      <c r="K383" s="31" t="e">
        <f ca="1">VLOOKUP(K371,OFFSET(Pairings!$D$2,($B383-1)*gamesPerRound,0,gamesPerRound,2),2,FALSE)</f>
        <v>#N/A</v>
      </c>
      <c r="L383" s="31" t="e">
        <f ca="1">VLOOKUP(L371,OFFSET(Pairings!$D$2,($B383-1)*gamesPerRound,0,gamesPerRound,2),2,FALSE)</f>
        <v>#N/A</v>
      </c>
      <c r="M383" s="31" t="e">
        <f ca="1">VLOOKUP(M371,OFFSET(Pairings!$D$2,($B383-1)*gamesPerRound,0,gamesPerRound,2),2,FALSE)</f>
        <v>#N/A</v>
      </c>
      <c r="N383" s="31" t="e">
        <f ca="1">VLOOKUP(N371,OFFSET(Pairings!$D$2,($B383-1)*gamesPerRound,0,gamesPerRound,2),2,FALSE)</f>
        <v>#N/A</v>
      </c>
    </row>
    <row r="384" spans="1:15" ht="18.75" hidden="1" customHeight="1" x14ac:dyDescent="0.2">
      <c r="B384" s="7">
        <v>1</v>
      </c>
      <c r="C384" s="31" t="e">
        <f ca="1">VLOOKUP(C371,OFFSET(Pairings!$E$2,($B384-1)*gamesPerRound,0,gamesPerRound,4),4,FALSE)</f>
        <v>#N/A</v>
      </c>
      <c r="D384" s="31" t="e">
        <f ca="1">VLOOKUP(D371,OFFSET(Pairings!$E$2,($B384-1)*gamesPerRound,0,gamesPerRound,4),4,FALSE)</f>
        <v>#N/A</v>
      </c>
      <c r="E384" s="31" t="e">
        <f ca="1">VLOOKUP(E371,OFFSET(Pairings!$E$2,($B384-1)*gamesPerRound,0,gamesPerRound,4),4,FALSE)</f>
        <v>#N/A</v>
      </c>
      <c r="F384" s="31" t="e">
        <f ca="1">VLOOKUP(F371,OFFSET(Pairings!$E$2,($B384-1)*gamesPerRound,0,gamesPerRound,4),4,FALSE)</f>
        <v>#N/A</v>
      </c>
      <c r="G384" s="31" t="e">
        <f ca="1">VLOOKUP(G371,OFFSET(Pairings!$E$2,($B384-1)*gamesPerRound,0,gamesPerRound,4),4,FALSE)</f>
        <v>#N/A</v>
      </c>
      <c r="H384" s="31" t="e">
        <f ca="1">VLOOKUP(H371,OFFSET(Pairings!$E$2,($B384-1)*gamesPerRound,0,gamesPerRound,4),4,FALSE)</f>
        <v>#N/A</v>
      </c>
      <c r="I384" s="31" t="e">
        <f ca="1">VLOOKUP(I371,OFFSET(Pairings!$E$2,($B384-1)*gamesPerRound,0,gamesPerRound,4),4,FALSE)</f>
        <v>#N/A</v>
      </c>
      <c r="J384" s="31" t="e">
        <f ca="1">VLOOKUP(J371,OFFSET(Pairings!$E$2,($B384-1)*gamesPerRound,0,gamesPerRound,4),4,FALSE)</f>
        <v>#N/A</v>
      </c>
      <c r="K384" s="31" t="e">
        <f ca="1">VLOOKUP(K371,OFFSET(Pairings!$E$2,($B384-1)*gamesPerRound,0,gamesPerRound,4),4,FALSE)</f>
        <v>#N/A</v>
      </c>
      <c r="L384" s="31" t="e">
        <f ca="1">VLOOKUP(L371,OFFSET(Pairings!$E$2,($B384-1)*gamesPerRound,0,gamesPerRound,4),4,FALSE)</f>
        <v>#N/A</v>
      </c>
      <c r="M384" s="31" t="e">
        <f ca="1">VLOOKUP(M371,OFFSET(Pairings!$E$2,($B384-1)*gamesPerRound,0,gamesPerRound,4),4,FALSE)</f>
        <v>#N/A</v>
      </c>
      <c r="N384" s="31" t="e">
        <f ca="1">VLOOKUP(N371,OFFSET(Pairings!$E$2,($B384-1)*gamesPerRound,0,gamesPerRound,4),4,FALSE)</f>
        <v>#N/A</v>
      </c>
    </row>
    <row r="385" spans="1:15" ht="18.75" hidden="1" customHeight="1" x14ac:dyDescent="0.2">
      <c r="B385" s="7">
        <v>2</v>
      </c>
      <c r="C385" s="31" t="e">
        <f ca="1">VLOOKUP(C371,OFFSET(Pairings!$D$2,($B385-1)*gamesPerRound,0,gamesPerRound,2),2,FALSE)</f>
        <v>#N/A</v>
      </c>
      <c r="D385" s="31" t="e">
        <f ca="1">VLOOKUP(D371,OFFSET(Pairings!$D$2,($B385-1)*gamesPerRound,0,gamesPerRound,2),2,FALSE)</f>
        <v>#N/A</v>
      </c>
      <c r="E385" s="31" t="e">
        <f ca="1">VLOOKUP(E371,OFFSET(Pairings!$D$2,($B385-1)*gamesPerRound,0,gamesPerRound,2),2,FALSE)</f>
        <v>#N/A</v>
      </c>
      <c r="F385" s="31" t="e">
        <f ca="1">VLOOKUP(F371,OFFSET(Pairings!$D$2,($B385-1)*gamesPerRound,0,gamesPerRound,2),2,FALSE)</f>
        <v>#N/A</v>
      </c>
      <c r="G385" s="31" t="e">
        <f ca="1">VLOOKUP(G371,OFFSET(Pairings!$D$2,($B385-1)*gamesPerRound,0,gamesPerRound,2),2,FALSE)</f>
        <v>#N/A</v>
      </c>
      <c r="H385" s="31" t="e">
        <f ca="1">VLOOKUP(H371,OFFSET(Pairings!$D$2,($B385-1)*gamesPerRound,0,gamesPerRound,2),2,FALSE)</f>
        <v>#N/A</v>
      </c>
      <c r="I385" s="31" t="e">
        <f ca="1">VLOOKUP(I371,OFFSET(Pairings!$D$2,($B385-1)*gamesPerRound,0,gamesPerRound,2),2,FALSE)</f>
        <v>#N/A</v>
      </c>
      <c r="J385" s="31" t="e">
        <f ca="1">VLOOKUP(J371,OFFSET(Pairings!$D$2,($B385-1)*gamesPerRound,0,gamesPerRound,2),2,FALSE)</f>
        <v>#N/A</v>
      </c>
      <c r="K385" s="31" t="e">
        <f ca="1">VLOOKUP(K371,OFFSET(Pairings!$D$2,($B385-1)*gamesPerRound,0,gamesPerRound,2),2,FALSE)</f>
        <v>#N/A</v>
      </c>
      <c r="L385" s="31" t="e">
        <f ca="1">VLOOKUP(L371,OFFSET(Pairings!$D$2,($B385-1)*gamesPerRound,0,gamesPerRound,2),2,FALSE)</f>
        <v>#N/A</v>
      </c>
      <c r="M385" s="31" t="e">
        <f ca="1">VLOOKUP(M371,OFFSET(Pairings!$D$2,($B385-1)*gamesPerRound,0,gamesPerRound,2),2,FALSE)</f>
        <v>#N/A</v>
      </c>
      <c r="N385" s="31" t="e">
        <f ca="1">VLOOKUP(N371,OFFSET(Pairings!$D$2,($B385-1)*gamesPerRound,0,gamesPerRound,2),2,FALSE)</f>
        <v>#N/A</v>
      </c>
    </row>
    <row r="386" spans="1:15" ht="18.75" hidden="1" customHeight="1" x14ac:dyDescent="0.2">
      <c r="B386" s="7">
        <v>2</v>
      </c>
      <c r="C386" s="31" t="e">
        <f ca="1">VLOOKUP(C371,OFFSET(Pairings!$E$2,($B386-1)*gamesPerRound,0,gamesPerRound,4),4,FALSE)</f>
        <v>#N/A</v>
      </c>
      <c r="D386" s="31" t="e">
        <f ca="1">VLOOKUP(D371,OFFSET(Pairings!$E$2,($B386-1)*gamesPerRound,0,gamesPerRound,4),4,FALSE)</f>
        <v>#N/A</v>
      </c>
      <c r="E386" s="31" t="e">
        <f ca="1">VLOOKUP(E371,OFFSET(Pairings!$E$2,($B386-1)*gamesPerRound,0,gamesPerRound,4),4,FALSE)</f>
        <v>#N/A</v>
      </c>
      <c r="F386" s="31" t="e">
        <f ca="1">VLOOKUP(F371,OFFSET(Pairings!$E$2,($B386-1)*gamesPerRound,0,gamesPerRound,4),4,FALSE)</f>
        <v>#N/A</v>
      </c>
      <c r="G386" s="31" t="e">
        <f ca="1">VLOOKUP(G371,OFFSET(Pairings!$E$2,($B386-1)*gamesPerRound,0,gamesPerRound,4),4,FALSE)</f>
        <v>#N/A</v>
      </c>
      <c r="H386" s="31" t="e">
        <f ca="1">VLOOKUP(H371,OFFSET(Pairings!$E$2,($B386-1)*gamesPerRound,0,gamesPerRound,4),4,FALSE)</f>
        <v>#N/A</v>
      </c>
      <c r="I386" s="31" t="e">
        <f ca="1">VLOOKUP(I371,OFFSET(Pairings!$E$2,($B386-1)*gamesPerRound,0,gamesPerRound,4),4,FALSE)</f>
        <v>#N/A</v>
      </c>
      <c r="J386" s="31" t="e">
        <f ca="1">VLOOKUP(J371,OFFSET(Pairings!$E$2,($B386-1)*gamesPerRound,0,gamesPerRound,4),4,FALSE)</f>
        <v>#N/A</v>
      </c>
      <c r="K386" s="31" t="e">
        <f ca="1">VLOOKUP(K371,OFFSET(Pairings!$E$2,($B386-1)*gamesPerRound,0,gamesPerRound,4),4,FALSE)</f>
        <v>#N/A</v>
      </c>
      <c r="L386" s="31" t="e">
        <f ca="1">VLOOKUP(L371,OFFSET(Pairings!$E$2,($B386-1)*gamesPerRound,0,gamesPerRound,4),4,FALSE)</f>
        <v>#N/A</v>
      </c>
      <c r="M386" s="31" t="e">
        <f ca="1">VLOOKUP(M371,OFFSET(Pairings!$E$2,($B386-1)*gamesPerRound,0,gamesPerRound,4),4,FALSE)</f>
        <v>#N/A</v>
      </c>
      <c r="N386" s="31" t="e">
        <f ca="1">VLOOKUP(N371,OFFSET(Pairings!$E$2,($B386-1)*gamesPerRound,0,gamesPerRound,4),4,FALSE)</f>
        <v>#N/A</v>
      </c>
    </row>
    <row r="387" spans="1:15" ht="18.75" hidden="1" customHeight="1" x14ac:dyDescent="0.2">
      <c r="B387" s="7">
        <v>3</v>
      </c>
      <c r="C387" s="31" t="e">
        <f ca="1">VLOOKUP(C371,OFFSET(Pairings!$D$2,($B387-1)*gamesPerRound,0,gamesPerRound,2),2,FALSE)</f>
        <v>#N/A</v>
      </c>
      <c r="D387" s="31" t="e">
        <f ca="1">VLOOKUP(D371,OFFSET(Pairings!$D$2,($B387-1)*gamesPerRound,0,gamesPerRound,2),2,FALSE)</f>
        <v>#N/A</v>
      </c>
      <c r="E387" s="31" t="e">
        <f ca="1">VLOOKUP(E371,OFFSET(Pairings!$D$2,($B387-1)*gamesPerRound,0,gamesPerRound,2),2,FALSE)</f>
        <v>#N/A</v>
      </c>
      <c r="F387" s="31" t="e">
        <f ca="1">VLOOKUP(F371,OFFSET(Pairings!$D$2,($B387-1)*gamesPerRound,0,gamesPerRound,2),2,FALSE)</f>
        <v>#N/A</v>
      </c>
      <c r="G387" s="31" t="e">
        <f ca="1">VLOOKUP(G371,OFFSET(Pairings!$D$2,($B387-1)*gamesPerRound,0,gamesPerRound,2),2,FALSE)</f>
        <v>#N/A</v>
      </c>
      <c r="H387" s="31" t="e">
        <f ca="1">VLOOKUP(H371,OFFSET(Pairings!$D$2,($B387-1)*gamesPerRound,0,gamesPerRound,2),2,FALSE)</f>
        <v>#N/A</v>
      </c>
      <c r="I387" s="31" t="e">
        <f ca="1">VLOOKUP(I371,OFFSET(Pairings!$D$2,($B387-1)*gamesPerRound,0,gamesPerRound,2),2,FALSE)</f>
        <v>#N/A</v>
      </c>
      <c r="J387" s="31" t="e">
        <f ca="1">VLOOKUP(J371,OFFSET(Pairings!$D$2,($B387-1)*gamesPerRound,0,gamesPerRound,2),2,FALSE)</f>
        <v>#N/A</v>
      </c>
      <c r="K387" s="31" t="e">
        <f ca="1">VLOOKUP(K371,OFFSET(Pairings!$D$2,($B387-1)*gamesPerRound,0,gamesPerRound,2),2,FALSE)</f>
        <v>#N/A</v>
      </c>
      <c r="L387" s="31" t="e">
        <f ca="1">VLOOKUP(L371,OFFSET(Pairings!$D$2,($B387-1)*gamesPerRound,0,gamesPerRound,2),2,FALSE)</f>
        <v>#N/A</v>
      </c>
      <c r="M387" s="31" t="e">
        <f ca="1">VLOOKUP(M371,OFFSET(Pairings!$D$2,($B387-1)*gamesPerRound,0,gamesPerRound,2),2,FALSE)</f>
        <v>#N/A</v>
      </c>
      <c r="N387" s="31" t="e">
        <f ca="1">VLOOKUP(N371,OFFSET(Pairings!$D$2,($B387-1)*gamesPerRound,0,gamesPerRound,2),2,FALSE)</f>
        <v>#N/A</v>
      </c>
    </row>
    <row r="388" spans="1:15" ht="18.75" hidden="1" customHeight="1" x14ac:dyDescent="0.2">
      <c r="B388" s="7">
        <v>3</v>
      </c>
      <c r="C388" s="31" t="e">
        <f ca="1">VLOOKUP(C371,OFFSET(Pairings!$E$2,($B388-1)*gamesPerRound,0,gamesPerRound,4),4,FALSE)</f>
        <v>#N/A</v>
      </c>
      <c r="D388" s="31" t="e">
        <f ca="1">VLOOKUP(D371,OFFSET(Pairings!$E$2,($B388-1)*gamesPerRound,0,gamesPerRound,4),4,FALSE)</f>
        <v>#N/A</v>
      </c>
      <c r="E388" s="31" t="e">
        <f ca="1">VLOOKUP(E371,OFFSET(Pairings!$E$2,($B388-1)*gamesPerRound,0,gamesPerRound,4),4,FALSE)</f>
        <v>#N/A</v>
      </c>
      <c r="F388" s="31" t="e">
        <f ca="1">VLOOKUP(F371,OFFSET(Pairings!$E$2,($B388-1)*gamesPerRound,0,gamesPerRound,4),4,FALSE)</f>
        <v>#N/A</v>
      </c>
      <c r="G388" s="31" t="e">
        <f ca="1">VLOOKUP(G371,OFFSET(Pairings!$E$2,($B388-1)*gamesPerRound,0,gamesPerRound,4),4,FALSE)</f>
        <v>#N/A</v>
      </c>
      <c r="H388" s="31" t="e">
        <f ca="1">VLOOKUP(H371,OFFSET(Pairings!$E$2,($B388-1)*gamesPerRound,0,gamesPerRound,4),4,FALSE)</f>
        <v>#N/A</v>
      </c>
      <c r="I388" s="31" t="e">
        <f ca="1">VLOOKUP(I371,OFFSET(Pairings!$E$2,($B388-1)*gamesPerRound,0,gamesPerRound,4),4,FALSE)</f>
        <v>#N/A</v>
      </c>
      <c r="J388" s="31" t="e">
        <f ca="1">VLOOKUP(J371,OFFSET(Pairings!$E$2,($B388-1)*gamesPerRound,0,gamesPerRound,4),4,FALSE)</f>
        <v>#N/A</v>
      </c>
      <c r="K388" s="31" t="e">
        <f ca="1">VLOOKUP(K371,OFFSET(Pairings!$E$2,($B388-1)*gamesPerRound,0,gamesPerRound,4),4,FALSE)</f>
        <v>#N/A</v>
      </c>
      <c r="L388" s="31" t="e">
        <f ca="1">VLOOKUP(L371,OFFSET(Pairings!$E$2,($B388-1)*gamesPerRound,0,gamesPerRound,4),4,FALSE)</f>
        <v>#N/A</v>
      </c>
      <c r="M388" s="31" t="e">
        <f ca="1">VLOOKUP(M371,OFFSET(Pairings!$E$2,($B388-1)*gamesPerRound,0,gamesPerRound,4),4,FALSE)</f>
        <v>#N/A</v>
      </c>
      <c r="N388" s="31" t="e">
        <f ca="1">VLOOKUP(N371,OFFSET(Pairings!$E$2,($B388-1)*gamesPerRound,0,gamesPerRound,4),4,FALSE)</f>
        <v>#N/A</v>
      </c>
    </row>
    <row r="389" spans="1:15" ht="18.75" hidden="1" customHeight="1" x14ac:dyDescent="0.2">
      <c r="B389" s="7">
        <v>4</v>
      </c>
      <c r="C389" s="31" t="e">
        <f ca="1">VLOOKUP(C371,OFFSET(Pairings!$D$2,($B389-1)*gamesPerRound,0,gamesPerRound,2),2,FALSE)</f>
        <v>#N/A</v>
      </c>
      <c r="D389" s="31" t="e">
        <f ca="1">VLOOKUP(D371,OFFSET(Pairings!$D$2,($B389-1)*gamesPerRound,0,gamesPerRound,2),2,FALSE)</f>
        <v>#N/A</v>
      </c>
      <c r="E389" s="31" t="e">
        <f ca="1">VLOOKUP(E371,OFFSET(Pairings!$D$2,($B389-1)*gamesPerRound,0,gamesPerRound,2),2,FALSE)</f>
        <v>#N/A</v>
      </c>
      <c r="F389" s="31" t="e">
        <f ca="1">VLOOKUP(F371,OFFSET(Pairings!$D$2,($B389-1)*gamesPerRound,0,gamesPerRound,2),2,FALSE)</f>
        <v>#N/A</v>
      </c>
      <c r="G389" s="31" t="e">
        <f ca="1">VLOOKUP(G371,OFFSET(Pairings!$D$2,($B389-1)*gamesPerRound,0,gamesPerRound,2),2,FALSE)</f>
        <v>#N/A</v>
      </c>
      <c r="H389" s="31" t="e">
        <f ca="1">VLOOKUP(H371,OFFSET(Pairings!$D$2,($B389-1)*gamesPerRound,0,gamesPerRound,2),2,FALSE)</f>
        <v>#N/A</v>
      </c>
      <c r="I389" s="31" t="e">
        <f ca="1">VLOOKUP(I371,OFFSET(Pairings!$D$2,($B389-1)*gamesPerRound,0,gamesPerRound,2),2,FALSE)</f>
        <v>#N/A</v>
      </c>
      <c r="J389" s="31" t="e">
        <f ca="1">VLOOKUP(J371,OFFSET(Pairings!$D$2,($B389-1)*gamesPerRound,0,gamesPerRound,2),2,FALSE)</f>
        <v>#N/A</v>
      </c>
      <c r="K389" s="31" t="e">
        <f ca="1">VLOOKUP(K371,OFFSET(Pairings!$D$2,($B389-1)*gamesPerRound,0,gamesPerRound,2),2,FALSE)</f>
        <v>#N/A</v>
      </c>
      <c r="L389" s="31" t="e">
        <f ca="1">VLOOKUP(L371,OFFSET(Pairings!$D$2,($B389-1)*gamesPerRound,0,gamesPerRound,2),2,FALSE)</f>
        <v>#N/A</v>
      </c>
      <c r="M389" s="31" t="e">
        <f ca="1">VLOOKUP(M371,OFFSET(Pairings!$D$2,($B389-1)*gamesPerRound,0,gamesPerRound,2),2,FALSE)</f>
        <v>#N/A</v>
      </c>
      <c r="N389" s="31" t="e">
        <f ca="1">VLOOKUP(N371,OFFSET(Pairings!$D$2,($B389-1)*gamesPerRound,0,gamesPerRound,2),2,FALSE)</f>
        <v>#N/A</v>
      </c>
    </row>
    <row r="390" spans="1:15" ht="18.75" hidden="1" customHeight="1" x14ac:dyDescent="0.2">
      <c r="B390" s="7">
        <v>4</v>
      </c>
      <c r="C390" s="31" t="e">
        <f ca="1">VLOOKUP(C371,OFFSET(Pairings!$E$2,($B390-1)*gamesPerRound,0,gamesPerRound,4),4,FALSE)</f>
        <v>#N/A</v>
      </c>
      <c r="D390" s="31" t="e">
        <f ca="1">VLOOKUP(D371,OFFSET(Pairings!$E$2,($B390-1)*gamesPerRound,0,gamesPerRound,4),4,FALSE)</f>
        <v>#N/A</v>
      </c>
      <c r="E390" s="31" t="e">
        <f ca="1">VLOOKUP(E371,OFFSET(Pairings!$E$2,($B390-1)*gamesPerRound,0,gamesPerRound,4),4,FALSE)</f>
        <v>#N/A</v>
      </c>
      <c r="F390" s="31" t="e">
        <f ca="1">VLOOKUP(F371,OFFSET(Pairings!$E$2,($B390-1)*gamesPerRound,0,gamesPerRound,4),4,FALSE)</f>
        <v>#N/A</v>
      </c>
      <c r="G390" s="31" t="e">
        <f ca="1">VLOOKUP(G371,OFFSET(Pairings!$E$2,($B390-1)*gamesPerRound,0,gamesPerRound,4),4,FALSE)</f>
        <v>#N/A</v>
      </c>
      <c r="H390" s="31" t="e">
        <f ca="1">VLOOKUP(H371,OFFSET(Pairings!$E$2,($B390-1)*gamesPerRound,0,gamesPerRound,4),4,FALSE)</f>
        <v>#N/A</v>
      </c>
      <c r="I390" s="31" t="e">
        <f ca="1">VLOOKUP(I371,OFFSET(Pairings!$E$2,($B390-1)*gamesPerRound,0,gamesPerRound,4),4,FALSE)</f>
        <v>#N/A</v>
      </c>
      <c r="J390" s="31" t="e">
        <f ca="1">VLOOKUP(J371,OFFSET(Pairings!$E$2,($B390-1)*gamesPerRound,0,gamesPerRound,4),4,FALSE)</f>
        <v>#N/A</v>
      </c>
      <c r="K390" s="31" t="e">
        <f ca="1">VLOOKUP(K371,OFFSET(Pairings!$E$2,($B390-1)*gamesPerRound,0,gamesPerRound,4),4,FALSE)</f>
        <v>#N/A</v>
      </c>
      <c r="L390" s="31" t="e">
        <f ca="1">VLOOKUP(L371,OFFSET(Pairings!$E$2,($B390-1)*gamesPerRound,0,gamesPerRound,4),4,FALSE)</f>
        <v>#N/A</v>
      </c>
      <c r="M390" s="31" t="e">
        <f ca="1">VLOOKUP(M371,OFFSET(Pairings!$E$2,($B390-1)*gamesPerRound,0,gamesPerRound,4),4,FALSE)</f>
        <v>#N/A</v>
      </c>
      <c r="N390" s="31" t="e">
        <f ca="1">VLOOKUP(N371,OFFSET(Pairings!$E$2,($B390-1)*gamesPerRound,0,gamesPerRound,4),4,FALSE)</f>
        <v>#N/A</v>
      </c>
    </row>
    <row r="391" spans="1:15" ht="18.75" hidden="1" customHeight="1" x14ac:dyDescent="0.2">
      <c r="B391" s="7">
        <v>5</v>
      </c>
      <c r="C391" s="31" t="e">
        <f ca="1">VLOOKUP(C371,OFFSET(Pairings!$D$2,($B391-1)*gamesPerRound,0,gamesPerRound,2),2,FALSE)</f>
        <v>#N/A</v>
      </c>
      <c r="D391" s="31" t="e">
        <f ca="1">VLOOKUP(D371,OFFSET(Pairings!$D$2,($B391-1)*gamesPerRound,0,gamesPerRound,2),2,FALSE)</f>
        <v>#N/A</v>
      </c>
      <c r="E391" s="31" t="e">
        <f ca="1">VLOOKUP(E371,OFFSET(Pairings!$D$2,($B391-1)*gamesPerRound,0,gamesPerRound,2),2,FALSE)</f>
        <v>#N/A</v>
      </c>
      <c r="F391" s="31" t="e">
        <f ca="1">VLOOKUP(F371,OFFSET(Pairings!$D$2,($B391-1)*gamesPerRound,0,gamesPerRound,2),2,FALSE)</f>
        <v>#N/A</v>
      </c>
      <c r="G391" s="31" t="e">
        <f ca="1">VLOOKUP(G371,OFFSET(Pairings!$D$2,($B391-1)*gamesPerRound,0,gamesPerRound,2),2,FALSE)</f>
        <v>#N/A</v>
      </c>
      <c r="H391" s="31" t="e">
        <f ca="1">VLOOKUP(H371,OFFSET(Pairings!$D$2,($B391-1)*gamesPerRound,0,gamesPerRound,2),2,FALSE)</f>
        <v>#N/A</v>
      </c>
      <c r="I391" s="31" t="e">
        <f ca="1">VLOOKUP(I371,OFFSET(Pairings!$D$2,($B391-1)*gamesPerRound,0,gamesPerRound,2),2,FALSE)</f>
        <v>#N/A</v>
      </c>
      <c r="J391" s="31" t="e">
        <f ca="1">VLOOKUP(J371,OFFSET(Pairings!$D$2,($B391-1)*gamesPerRound,0,gamesPerRound,2),2,FALSE)</f>
        <v>#N/A</v>
      </c>
      <c r="K391" s="31" t="e">
        <f ca="1">VLOOKUP(K371,OFFSET(Pairings!$D$2,($B391-1)*gamesPerRound,0,gamesPerRound,2),2,FALSE)</f>
        <v>#N/A</v>
      </c>
      <c r="L391" s="31" t="e">
        <f ca="1">VLOOKUP(L371,OFFSET(Pairings!$D$2,($B391-1)*gamesPerRound,0,gamesPerRound,2),2,FALSE)</f>
        <v>#N/A</v>
      </c>
      <c r="M391" s="31" t="e">
        <f ca="1">VLOOKUP(M371,OFFSET(Pairings!$D$2,($B391-1)*gamesPerRound,0,gamesPerRound,2),2,FALSE)</f>
        <v>#N/A</v>
      </c>
      <c r="N391" s="31" t="e">
        <f ca="1">VLOOKUP(N371,OFFSET(Pairings!$D$2,($B391-1)*gamesPerRound,0,gamesPerRound,2),2,FALSE)</f>
        <v>#N/A</v>
      </c>
    </row>
    <row r="392" spans="1:15" ht="18.75" hidden="1" customHeight="1" x14ac:dyDescent="0.2">
      <c r="B392" s="7">
        <v>5</v>
      </c>
      <c r="C392" s="31" t="e">
        <f ca="1">VLOOKUP(C371,OFFSET(Pairings!$E$2,($B392-1)*gamesPerRound,0,gamesPerRound,4),4,FALSE)</f>
        <v>#N/A</v>
      </c>
      <c r="D392" s="31" t="e">
        <f ca="1">VLOOKUP(D371,OFFSET(Pairings!$E$2,($B392-1)*gamesPerRound,0,gamesPerRound,4),4,FALSE)</f>
        <v>#N/A</v>
      </c>
      <c r="E392" s="31" t="e">
        <f ca="1">VLOOKUP(E371,OFFSET(Pairings!$E$2,($B392-1)*gamesPerRound,0,gamesPerRound,4),4,FALSE)</f>
        <v>#N/A</v>
      </c>
      <c r="F392" s="31" t="e">
        <f ca="1">VLOOKUP(F371,OFFSET(Pairings!$E$2,($B392-1)*gamesPerRound,0,gamesPerRound,4),4,FALSE)</f>
        <v>#N/A</v>
      </c>
      <c r="G392" s="31" t="e">
        <f ca="1">VLOOKUP(G371,OFFSET(Pairings!$E$2,($B392-1)*gamesPerRound,0,gamesPerRound,4),4,FALSE)</f>
        <v>#N/A</v>
      </c>
      <c r="H392" s="31" t="e">
        <f ca="1">VLOOKUP(H371,OFFSET(Pairings!$E$2,($B392-1)*gamesPerRound,0,gamesPerRound,4),4,FALSE)</f>
        <v>#N/A</v>
      </c>
      <c r="I392" s="31" t="e">
        <f ca="1">VLOOKUP(I371,OFFSET(Pairings!$E$2,($B392-1)*gamesPerRound,0,gamesPerRound,4),4,FALSE)</f>
        <v>#N/A</v>
      </c>
      <c r="J392" s="31" t="e">
        <f ca="1">VLOOKUP(J371,OFFSET(Pairings!$E$2,($B392-1)*gamesPerRound,0,gamesPerRound,4),4,FALSE)</f>
        <v>#N/A</v>
      </c>
      <c r="K392" s="31" t="e">
        <f ca="1">VLOOKUP(K371,OFFSET(Pairings!$E$2,($B392-1)*gamesPerRound,0,gamesPerRound,4),4,FALSE)</f>
        <v>#N/A</v>
      </c>
      <c r="L392" s="31" t="e">
        <f ca="1">VLOOKUP(L371,OFFSET(Pairings!$E$2,($B392-1)*gamesPerRound,0,gamesPerRound,4),4,FALSE)</f>
        <v>#N/A</v>
      </c>
      <c r="M392" s="31" t="e">
        <f ca="1">VLOOKUP(M371,OFFSET(Pairings!$E$2,($B392-1)*gamesPerRound,0,gamesPerRound,4),4,FALSE)</f>
        <v>#N/A</v>
      </c>
      <c r="N392" s="31" t="e">
        <f ca="1">VLOOKUP(N371,OFFSET(Pairings!$E$2,($B392-1)*gamesPerRound,0,gamesPerRound,4),4,FALSE)</f>
        <v>#N/A</v>
      </c>
    </row>
    <row r="393" spans="1:15" ht="18.75" customHeight="1" thickBot="1" x14ac:dyDescent="0.25"/>
    <row r="394" spans="1:15" s="9" customFormat="1" ht="15.75" thickBot="1" x14ac:dyDescent="0.25">
      <c r="A394" s="9" t="s">
        <v>219</v>
      </c>
      <c r="B394" s="10">
        <f>VLOOKUP(A394,TeamLookup,2,FALSE)</f>
        <v>0</v>
      </c>
      <c r="C394" s="11" t="str">
        <f t="shared" ref="C394:N394" si="187">$A394&amp;"."&amp;TEXT(C$1,"00")</f>
        <v>R.01</v>
      </c>
      <c r="D394" s="12" t="str">
        <f t="shared" si="187"/>
        <v>R.02</v>
      </c>
      <c r="E394" s="12" t="str">
        <f t="shared" si="187"/>
        <v>R.03</v>
      </c>
      <c r="F394" s="12" t="str">
        <f t="shared" si="187"/>
        <v>R.04</v>
      </c>
      <c r="G394" s="12" t="str">
        <f t="shared" si="187"/>
        <v>R.05</v>
      </c>
      <c r="H394" s="12" t="str">
        <f t="shared" si="187"/>
        <v>R.06</v>
      </c>
      <c r="I394" s="12" t="str">
        <f t="shared" si="187"/>
        <v>R.07</v>
      </c>
      <c r="J394" s="12" t="str">
        <f t="shared" si="187"/>
        <v>R.08</v>
      </c>
      <c r="K394" s="12" t="str">
        <f t="shared" si="187"/>
        <v>R.09</v>
      </c>
      <c r="L394" s="12" t="str">
        <f t="shared" si="187"/>
        <v>R.10</v>
      </c>
      <c r="M394" s="12" t="str">
        <f t="shared" si="187"/>
        <v>R.11</v>
      </c>
      <c r="N394" s="13" t="str">
        <f t="shared" si="187"/>
        <v>R.12</v>
      </c>
      <c r="O394" s="14" t="s">
        <v>22</v>
      </c>
    </row>
    <row r="395" spans="1:15" ht="9" customHeight="1" x14ac:dyDescent="0.2">
      <c r="C395" s="15" t="str">
        <f t="shared" ref="C395:N395" ca="1" si="188">IF(ISNA(C406),"B","W")</f>
        <v>B</v>
      </c>
      <c r="D395" s="16" t="str">
        <f t="shared" ca="1" si="188"/>
        <v>B</v>
      </c>
      <c r="E395" s="16" t="str">
        <f t="shared" ca="1" si="188"/>
        <v>B</v>
      </c>
      <c r="F395" s="16" t="str">
        <f t="shared" ca="1" si="188"/>
        <v>B</v>
      </c>
      <c r="G395" s="16" t="str">
        <f t="shared" ca="1" si="188"/>
        <v>B</v>
      </c>
      <c r="H395" s="16" t="str">
        <f t="shared" ca="1" si="188"/>
        <v>B</v>
      </c>
      <c r="I395" s="16" t="str">
        <f t="shared" ca="1" si="188"/>
        <v>B</v>
      </c>
      <c r="J395" s="16" t="str">
        <f t="shared" ca="1" si="188"/>
        <v>B</v>
      </c>
      <c r="K395" s="16" t="str">
        <f t="shared" ca="1" si="188"/>
        <v>B</v>
      </c>
      <c r="L395" s="16" t="str">
        <f t="shared" ca="1" si="188"/>
        <v>B</v>
      </c>
      <c r="M395" s="16" t="str">
        <f t="shared" ca="1" si="188"/>
        <v>B</v>
      </c>
      <c r="N395" s="17" t="str">
        <f t="shared" ca="1" si="188"/>
        <v>B</v>
      </c>
      <c r="O395" s="18"/>
    </row>
    <row r="396" spans="1:15" x14ac:dyDescent="0.2">
      <c r="B396" s="7" t="s">
        <v>23</v>
      </c>
      <c r="C396" s="19" t="e">
        <f t="shared" ref="C396:N396" ca="1" si="189">IF(ISNA(C406),C407,C406)</f>
        <v>#N/A</v>
      </c>
      <c r="D396" s="20" t="e">
        <f t="shared" ca="1" si="189"/>
        <v>#N/A</v>
      </c>
      <c r="E396" s="20" t="e">
        <f t="shared" ca="1" si="189"/>
        <v>#N/A</v>
      </c>
      <c r="F396" s="20" t="e">
        <f t="shared" ca="1" si="189"/>
        <v>#N/A</v>
      </c>
      <c r="G396" s="20" t="e">
        <f t="shared" ca="1" si="189"/>
        <v>#N/A</v>
      </c>
      <c r="H396" s="20" t="e">
        <f t="shared" ca="1" si="189"/>
        <v>#N/A</v>
      </c>
      <c r="I396" s="20" t="e">
        <f t="shared" ca="1" si="189"/>
        <v>#N/A</v>
      </c>
      <c r="J396" s="20" t="e">
        <f t="shared" ca="1" si="189"/>
        <v>#N/A</v>
      </c>
      <c r="K396" s="20" t="e">
        <f t="shared" ca="1" si="189"/>
        <v>#N/A</v>
      </c>
      <c r="L396" s="20" t="e">
        <f t="shared" ca="1" si="189"/>
        <v>#N/A</v>
      </c>
      <c r="M396" s="20" t="e">
        <f t="shared" ca="1" si="189"/>
        <v>#N/A</v>
      </c>
      <c r="N396" s="21" t="e">
        <f t="shared" ca="1" si="189"/>
        <v>#N/A</v>
      </c>
      <c r="O396" s="22"/>
    </row>
    <row r="397" spans="1:15" ht="9" customHeight="1" x14ac:dyDescent="0.2">
      <c r="C397" s="23" t="str">
        <f t="shared" ref="C397:N397" ca="1" si="190">IF(ISNA(C408),"B","W")</f>
        <v>B</v>
      </c>
      <c r="D397" s="24" t="str">
        <f t="shared" ca="1" si="190"/>
        <v>B</v>
      </c>
      <c r="E397" s="24" t="str">
        <f t="shared" ca="1" si="190"/>
        <v>B</v>
      </c>
      <c r="F397" s="24" t="str">
        <f t="shared" ca="1" si="190"/>
        <v>B</v>
      </c>
      <c r="G397" s="24" t="str">
        <f t="shared" ca="1" si="190"/>
        <v>B</v>
      </c>
      <c r="H397" s="24" t="str">
        <f t="shared" ca="1" si="190"/>
        <v>B</v>
      </c>
      <c r="I397" s="24" t="str">
        <f t="shared" ca="1" si="190"/>
        <v>B</v>
      </c>
      <c r="J397" s="24" t="str">
        <f t="shared" ca="1" si="190"/>
        <v>B</v>
      </c>
      <c r="K397" s="24" t="str">
        <f t="shared" ca="1" si="190"/>
        <v>B</v>
      </c>
      <c r="L397" s="24" t="str">
        <f t="shared" ca="1" si="190"/>
        <v>B</v>
      </c>
      <c r="M397" s="24" t="str">
        <f t="shared" ca="1" si="190"/>
        <v>B</v>
      </c>
      <c r="N397" s="25" t="str">
        <f t="shared" ca="1" si="190"/>
        <v>B</v>
      </c>
      <c r="O397" s="18"/>
    </row>
    <row r="398" spans="1:15" x14ac:dyDescent="0.2">
      <c r="B398" s="7" t="s">
        <v>24</v>
      </c>
      <c r="C398" s="19" t="e">
        <f t="shared" ref="C398:N398" ca="1" si="191">IF(ISNA(C408),C409,C408)</f>
        <v>#N/A</v>
      </c>
      <c r="D398" s="20" t="e">
        <f t="shared" ca="1" si="191"/>
        <v>#N/A</v>
      </c>
      <c r="E398" s="20" t="e">
        <f t="shared" ca="1" si="191"/>
        <v>#N/A</v>
      </c>
      <c r="F398" s="20" t="e">
        <f t="shared" ca="1" si="191"/>
        <v>#N/A</v>
      </c>
      <c r="G398" s="20" t="e">
        <f t="shared" ca="1" si="191"/>
        <v>#N/A</v>
      </c>
      <c r="H398" s="20" t="e">
        <f t="shared" ca="1" si="191"/>
        <v>#N/A</v>
      </c>
      <c r="I398" s="20" t="e">
        <f t="shared" ca="1" si="191"/>
        <v>#N/A</v>
      </c>
      <c r="J398" s="20" t="e">
        <f t="shared" ca="1" si="191"/>
        <v>#N/A</v>
      </c>
      <c r="K398" s="20" t="e">
        <f t="shared" ca="1" si="191"/>
        <v>#N/A</v>
      </c>
      <c r="L398" s="20" t="e">
        <f t="shared" ca="1" si="191"/>
        <v>#N/A</v>
      </c>
      <c r="M398" s="20" t="e">
        <f t="shared" ca="1" si="191"/>
        <v>#N/A</v>
      </c>
      <c r="N398" s="21" t="e">
        <f t="shared" ca="1" si="191"/>
        <v>#N/A</v>
      </c>
      <c r="O398" s="22"/>
    </row>
    <row r="399" spans="1:15" ht="9" customHeight="1" x14ac:dyDescent="0.2">
      <c r="C399" s="23" t="str">
        <f t="shared" ref="C399:N399" ca="1" si="192">IF(ISNA(C410),"B","W")</f>
        <v>B</v>
      </c>
      <c r="D399" s="24" t="str">
        <f t="shared" ca="1" si="192"/>
        <v>B</v>
      </c>
      <c r="E399" s="24" t="str">
        <f t="shared" ca="1" si="192"/>
        <v>B</v>
      </c>
      <c r="F399" s="24" t="str">
        <f t="shared" ca="1" si="192"/>
        <v>B</v>
      </c>
      <c r="G399" s="24" t="str">
        <f t="shared" ca="1" si="192"/>
        <v>B</v>
      </c>
      <c r="H399" s="24" t="str">
        <f t="shared" ca="1" si="192"/>
        <v>B</v>
      </c>
      <c r="I399" s="24" t="str">
        <f t="shared" ca="1" si="192"/>
        <v>B</v>
      </c>
      <c r="J399" s="24" t="str">
        <f t="shared" ca="1" si="192"/>
        <v>B</v>
      </c>
      <c r="K399" s="24" t="str">
        <f t="shared" ca="1" si="192"/>
        <v>B</v>
      </c>
      <c r="L399" s="24" t="str">
        <f t="shared" ca="1" si="192"/>
        <v>B</v>
      </c>
      <c r="M399" s="24" t="str">
        <f t="shared" ca="1" si="192"/>
        <v>B</v>
      </c>
      <c r="N399" s="25" t="str">
        <f t="shared" ca="1" si="192"/>
        <v>B</v>
      </c>
      <c r="O399" s="18"/>
    </row>
    <row r="400" spans="1:15" x14ac:dyDescent="0.2">
      <c r="B400" s="7" t="s">
        <v>25</v>
      </c>
      <c r="C400" s="19" t="e">
        <f t="shared" ref="C400:N400" ca="1" si="193">IF(ISNA(C410),C411,C410)</f>
        <v>#N/A</v>
      </c>
      <c r="D400" s="20" t="e">
        <f t="shared" ca="1" si="193"/>
        <v>#N/A</v>
      </c>
      <c r="E400" s="20" t="e">
        <f t="shared" ca="1" si="193"/>
        <v>#N/A</v>
      </c>
      <c r="F400" s="20" t="e">
        <f t="shared" ca="1" si="193"/>
        <v>#N/A</v>
      </c>
      <c r="G400" s="20" t="e">
        <f t="shared" ca="1" si="193"/>
        <v>#N/A</v>
      </c>
      <c r="H400" s="20" t="e">
        <f t="shared" ca="1" si="193"/>
        <v>#N/A</v>
      </c>
      <c r="I400" s="20" t="e">
        <f t="shared" ca="1" si="193"/>
        <v>#N/A</v>
      </c>
      <c r="J400" s="20" t="e">
        <f t="shared" ca="1" si="193"/>
        <v>#N/A</v>
      </c>
      <c r="K400" s="20" t="e">
        <f t="shared" ca="1" si="193"/>
        <v>#N/A</v>
      </c>
      <c r="L400" s="20" t="e">
        <f t="shared" ca="1" si="193"/>
        <v>#N/A</v>
      </c>
      <c r="M400" s="20" t="e">
        <f t="shared" ca="1" si="193"/>
        <v>#N/A</v>
      </c>
      <c r="N400" s="21" t="e">
        <f t="shared" ca="1" si="193"/>
        <v>#N/A</v>
      </c>
      <c r="O400" s="22"/>
    </row>
    <row r="401" spans="2:15" ht="9" customHeight="1" x14ac:dyDescent="0.2">
      <c r="C401" s="23" t="str">
        <f t="shared" ref="C401:N401" ca="1" si="194">IF(ISNA(C412),"B","W")</f>
        <v>B</v>
      </c>
      <c r="D401" s="24" t="str">
        <f t="shared" ca="1" si="194"/>
        <v>B</v>
      </c>
      <c r="E401" s="24" t="str">
        <f t="shared" ca="1" si="194"/>
        <v>B</v>
      </c>
      <c r="F401" s="24" t="str">
        <f t="shared" ca="1" si="194"/>
        <v>B</v>
      </c>
      <c r="G401" s="24" t="str">
        <f t="shared" ca="1" si="194"/>
        <v>B</v>
      </c>
      <c r="H401" s="24" t="str">
        <f t="shared" ca="1" si="194"/>
        <v>B</v>
      </c>
      <c r="I401" s="24" t="str">
        <f t="shared" ca="1" si="194"/>
        <v>B</v>
      </c>
      <c r="J401" s="24" t="str">
        <f t="shared" ca="1" si="194"/>
        <v>B</v>
      </c>
      <c r="K401" s="24" t="str">
        <f t="shared" ca="1" si="194"/>
        <v>B</v>
      </c>
      <c r="L401" s="24" t="str">
        <f t="shared" ca="1" si="194"/>
        <v>B</v>
      </c>
      <c r="M401" s="24" t="str">
        <f t="shared" ca="1" si="194"/>
        <v>B</v>
      </c>
      <c r="N401" s="25" t="str">
        <f t="shared" ca="1" si="194"/>
        <v>B</v>
      </c>
      <c r="O401" s="18"/>
    </row>
    <row r="402" spans="2:15" x14ac:dyDescent="0.2">
      <c r="B402" s="7" t="s">
        <v>246</v>
      </c>
      <c r="C402" s="19" t="e">
        <f t="shared" ref="C402:N402" ca="1" si="195">IF(ISNA(C412),C413,C412)</f>
        <v>#N/A</v>
      </c>
      <c r="D402" s="20" t="e">
        <f t="shared" ca="1" si="195"/>
        <v>#N/A</v>
      </c>
      <c r="E402" s="20" t="e">
        <f t="shared" ca="1" si="195"/>
        <v>#N/A</v>
      </c>
      <c r="F402" s="20" t="e">
        <f t="shared" ca="1" si="195"/>
        <v>#N/A</v>
      </c>
      <c r="G402" s="20" t="e">
        <f t="shared" ca="1" si="195"/>
        <v>#N/A</v>
      </c>
      <c r="H402" s="20" t="e">
        <f t="shared" ca="1" si="195"/>
        <v>#N/A</v>
      </c>
      <c r="I402" s="20" t="e">
        <f t="shared" ca="1" si="195"/>
        <v>#N/A</v>
      </c>
      <c r="J402" s="20" t="e">
        <f t="shared" ca="1" si="195"/>
        <v>#N/A</v>
      </c>
      <c r="K402" s="20" t="e">
        <f t="shared" ca="1" si="195"/>
        <v>#N/A</v>
      </c>
      <c r="L402" s="20" t="e">
        <f t="shared" ca="1" si="195"/>
        <v>#N/A</v>
      </c>
      <c r="M402" s="20" t="e">
        <f t="shared" ca="1" si="195"/>
        <v>#N/A</v>
      </c>
      <c r="N402" s="21" t="e">
        <f t="shared" ca="1" si="195"/>
        <v>#N/A</v>
      </c>
      <c r="O402" s="22"/>
    </row>
    <row r="403" spans="2:15" ht="9" customHeight="1" x14ac:dyDescent="0.2">
      <c r="C403" s="23" t="str">
        <f t="shared" ref="C403:N403" ca="1" si="196">IF(ISNA(C414),"B","W")</f>
        <v>B</v>
      </c>
      <c r="D403" s="24" t="str">
        <f t="shared" ca="1" si="196"/>
        <v>B</v>
      </c>
      <c r="E403" s="24" t="str">
        <f t="shared" ca="1" si="196"/>
        <v>B</v>
      </c>
      <c r="F403" s="24" t="str">
        <f t="shared" ca="1" si="196"/>
        <v>B</v>
      </c>
      <c r="G403" s="24" t="str">
        <f t="shared" ca="1" si="196"/>
        <v>B</v>
      </c>
      <c r="H403" s="24" t="str">
        <f t="shared" ca="1" si="196"/>
        <v>B</v>
      </c>
      <c r="I403" s="24" t="str">
        <f t="shared" ca="1" si="196"/>
        <v>B</v>
      </c>
      <c r="J403" s="24" t="str">
        <f t="shared" ca="1" si="196"/>
        <v>B</v>
      </c>
      <c r="K403" s="24" t="str">
        <f t="shared" ca="1" si="196"/>
        <v>B</v>
      </c>
      <c r="L403" s="24" t="str">
        <f t="shared" ca="1" si="196"/>
        <v>B</v>
      </c>
      <c r="M403" s="24" t="str">
        <f t="shared" ca="1" si="196"/>
        <v>B</v>
      </c>
      <c r="N403" s="25" t="str">
        <f t="shared" ca="1" si="196"/>
        <v>B</v>
      </c>
      <c r="O403" s="18"/>
    </row>
    <row r="404" spans="2:15" ht="15.75" thickBot="1" x14ac:dyDescent="0.25">
      <c r="B404" s="7" t="s">
        <v>247</v>
      </c>
      <c r="C404" s="19" t="e">
        <f t="shared" ref="C404:N404" ca="1" si="197">IF(ISNA(C414),C415,C414)</f>
        <v>#N/A</v>
      </c>
      <c r="D404" s="20" t="e">
        <f t="shared" ca="1" si="197"/>
        <v>#N/A</v>
      </c>
      <c r="E404" s="20" t="e">
        <f t="shared" ca="1" si="197"/>
        <v>#N/A</v>
      </c>
      <c r="F404" s="20" t="e">
        <f t="shared" ca="1" si="197"/>
        <v>#N/A</v>
      </c>
      <c r="G404" s="20" t="e">
        <f t="shared" ca="1" si="197"/>
        <v>#N/A</v>
      </c>
      <c r="H404" s="20" t="e">
        <f t="shared" ca="1" si="197"/>
        <v>#N/A</v>
      </c>
      <c r="I404" s="20" t="e">
        <f t="shared" ca="1" si="197"/>
        <v>#N/A</v>
      </c>
      <c r="J404" s="20" t="e">
        <f t="shared" ca="1" si="197"/>
        <v>#N/A</v>
      </c>
      <c r="K404" s="20" t="e">
        <f t="shared" ca="1" si="197"/>
        <v>#N/A</v>
      </c>
      <c r="L404" s="20" t="e">
        <f t="shared" ca="1" si="197"/>
        <v>#N/A</v>
      </c>
      <c r="M404" s="20" t="e">
        <f t="shared" ca="1" si="197"/>
        <v>#N/A</v>
      </c>
      <c r="N404" s="21" t="e">
        <f t="shared" ca="1" si="197"/>
        <v>#N/A</v>
      </c>
      <c r="O404" s="26"/>
    </row>
    <row r="405" spans="2:15" ht="18.75" customHeight="1" thickBot="1" x14ac:dyDescent="0.25">
      <c r="B405" s="7" t="s">
        <v>22</v>
      </c>
      <c r="C405" s="27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9"/>
      <c r="O405" s="30"/>
    </row>
    <row r="406" spans="2:15" ht="18.75" hidden="1" customHeight="1" x14ac:dyDescent="0.2">
      <c r="B406" s="7">
        <v>1</v>
      </c>
      <c r="C406" s="31" t="e">
        <f ca="1">VLOOKUP(C394,OFFSET(Pairings!$D$2,($B406-1)*gamesPerRound,0,gamesPerRound,2),2,FALSE)</f>
        <v>#N/A</v>
      </c>
      <c r="D406" s="31" t="e">
        <f ca="1">VLOOKUP(D394,OFFSET(Pairings!$D$2,($B406-1)*gamesPerRound,0,gamesPerRound,2),2,FALSE)</f>
        <v>#N/A</v>
      </c>
      <c r="E406" s="31" t="e">
        <f ca="1">VLOOKUP(E394,OFFSET(Pairings!$D$2,($B406-1)*gamesPerRound,0,gamesPerRound,2),2,FALSE)</f>
        <v>#N/A</v>
      </c>
      <c r="F406" s="31" t="e">
        <f ca="1">VLOOKUP(F394,OFFSET(Pairings!$D$2,($B406-1)*gamesPerRound,0,gamesPerRound,2),2,FALSE)</f>
        <v>#N/A</v>
      </c>
      <c r="G406" s="31" t="e">
        <f ca="1">VLOOKUP(G394,OFFSET(Pairings!$D$2,($B406-1)*gamesPerRound,0,gamesPerRound,2),2,FALSE)</f>
        <v>#N/A</v>
      </c>
      <c r="H406" s="31" t="e">
        <f ca="1">VLOOKUP(H394,OFFSET(Pairings!$D$2,($B406-1)*gamesPerRound,0,gamesPerRound,2),2,FALSE)</f>
        <v>#N/A</v>
      </c>
      <c r="I406" s="31" t="e">
        <f ca="1">VLOOKUP(I394,OFFSET(Pairings!$D$2,($B406-1)*gamesPerRound,0,gamesPerRound,2),2,FALSE)</f>
        <v>#N/A</v>
      </c>
      <c r="J406" s="31" t="e">
        <f ca="1">VLOOKUP(J394,OFFSET(Pairings!$D$2,($B406-1)*gamesPerRound,0,gamesPerRound,2),2,FALSE)</f>
        <v>#N/A</v>
      </c>
      <c r="K406" s="31" t="e">
        <f ca="1">VLOOKUP(K394,OFFSET(Pairings!$D$2,($B406-1)*gamesPerRound,0,gamesPerRound,2),2,FALSE)</f>
        <v>#N/A</v>
      </c>
      <c r="L406" s="31" t="e">
        <f ca="1">VLOOKUP(L394,OFFSET(Pairings!$D$2,($B406-1)*gamesPerRound,0,gamesPerRound,2),2,FALSE)</f>
        <v>#N/A</v>
      </c>
      <c r="M406" s="31" t="e">
        <f ca="1">VLOOKUP(M394,OFFSET(Pairings!$D$2,($B406-1)*gamesPerRound,0,gamesPerRound,2),2,FALSE)</f>
        <v>#N/A</v>
      </c>
      <c r="N406" s="31" t="e">
        <f ca="1">VLOOKUP(N394,OFFSET(Pairings!$D$2,($B406-1)*gamesPerRound,0,gamesPerRound,2),2,FALSE)</f>
        <v>#N/A</v>
      </c>
    </row>
    <row r="407" spans="2:15" ht="18.75" hidden="1" customHeight="1" x14ac:dyDescent="0.2">
      <c r="B407" s="7">
        <v>1</v>
      </c>
      <c r="C407" s="31" t="e">
        <f ca="1">VLOOKUP(C394,OFFSET(Pairings!$E$2,($B407-1)*gamesPerRound,0,gamesPerRound,4),4,FALSE)</f>
        <v>#N/A</v>
      </c>
      <c r="D407" s="31" t="e">
        <f ca="1">VLOOKUP(D394,OFFSET(Pairings!$E$2,($B407-1)*gamesPerRound,0,gamesPerRound,4),4,FALSE)</f>
        <v>#N/A</v>
      </c>
      <c r="E407" s="31" t="e">
        <f ca="1">VLOOKUP(E394,OFFSET(Pairings!$E$2,($B407-1)*gamesPerRound,0,gamesPerRound,4),4,FALSE)</f>
        <v>#N/A</v>
      </c>
      <c r="F407" s="31" t="e">
        <f ca="1">VLOOKUP(F394,OFFSET(Pairings!$E$2,($B407-1)*gamesPerRound,0,gamesPerRound,4),4,FALSE)</f>
        <v>#N/A</v>
      </c>
      <c r="G407" s="31" t="e">
        <f ca="1">VLOOKUP(G394,OFFSET(Pairings!$E$2,($B407-1)*gamesPerRound,0,gamesPerRound,4),4,FALSE)</f>
        <v>#N/A</v>
      </c>
      <c r="H407" s="31" t="e">
        <f ca="1">VLOOKUP(H394,OFFSET(Pairings!$E$2,($B407-1)*gamesPerRound,0,gamesPerRound,4),4,FALSE)</f>
        <v>#N/A</v>
      </c>
      <c r="I407" s="31" t="e">
        <f ca="1">VLOOKUP(I394,OFFSET(Pairings!$E$2,($B407-1)*gamesPerRound,0,gamesPerRound,4),4,FALSE)</f>
        <v>#N/A</v>
      </c>
      <c r="J407" s="31" t="e">
        <f ca="1">VLOOKUP(J394,OFFSET(Pairings!$E$2,($B407-1)*gamesPerRound,0,gamesPerRound,4),4,FALSE)</f>
        <v>#N/A</v>
      </c>
      <c r="K407" s="31" t="e">
        <f ca="1">VLOOKUP(K394,OFFSET(Pairings!$E$2,($B407-1)*gamesPerRound,0,gamesPerRound,4),4,FALSE)</f>
        <v>#N/A</v>
      </c>
      <c r="L407" s="31" t="e">
        <f ca="1">VLOOKUP(L394,OFFSET(Pairings!$E$2,($B407-1)*gamesPerRound,0,gamesPerRound,4),4,FALSE)</f>
        <v>#N/A</v>
      </c>
      <c r="M407" s="31" t="e">
        <f ca="1">VLOOKUP(M394,OFFSET(Pairings!$E$2,($B407-1)*gamesPerRound,0,gamesPerRound,4),4,FALSE)</f>
        <v>#N/A</v>
      </c>
      <c r="N407" s="31" t="e">
        <f ca="1">VLOOKUP(N394,OFFSET(Pairings!$E$2,($B407-1)*gamesPerRound,0,gamesPerRound,4),4,FALSE)</f>
        <v>#N/A</v>
      </c>
    </row>
    <row r="408" spans="2:15" ht="18.75" hidden="1" customHeight="1" x14ac:dyDescent="0.2">
      <c r="B408" s="7">
        <v>2</v>
      </c>
      <c r="C408" s="31" t="e">
        <f ca="1">VLOOKUP(C394,OFFSET(Pairings!$D$2,($B408-1)*gamesPerRound,0,gamesPerRound,2),2,FALSE)</f>
        <v>#N/A</v>
      </c>
      <c r="D408" s="31" t="e">
        <f ca="1">VLOOKUP(D394,OFFSET(Pairings!$D$2,($B408-1)*gamesPerRound,0,gamesPerRound,2),2,FALSE)</f>
        <v>#N/A</v>
      </c>
      <c r="E408" s="31" t="e">
        <f ca="1">VLOOKUP(E394,OFFSET(Pairings!$D$2,($B408-1)*gamesPerRound,0,gamesPerRound,2),2,FALSE)</f>
        <v>#N/A</v>
      </c>
      <c r="F408" s="31" t="e">
        <f ca="1">VLOOKUP(F394,OFFSET(Pairings!$D$2,($B408-1)*gamesPerRound,0,gamesPerRound,2),2,FALSE)</f>
        <v>#N/A</v>
      </c>
      <c r="G408" s="31" t="e">
        <f ca="1">VLOOKUP(G394,OFFSET(Pairings!$D$2,($B408-1)*gamesPerRound,0,gamesPerRound,2),2,FALSE)</f>
        <v>#N/A</v>
      </c>
      <c r="H408" s="31" t="e">
        <f ca="1">VLOOKUP(H394,OFFSET(Pairings!$D$2,($B408-1)*gamesPerRound,0,gamesPerRound,2),2,FALSE)</f>
        <v>#N/A</v>
      </c>
      <c r="I408" s="31" t="e">
        <f ca="1">VLOOKUP(I394,OFFSET(Pairings!$D$2,($B408-1)*gamesPerRound,0,gamesPerRound,2),2,FALSE)</f>
        <v>#N/A</v>
      </c>
      <c r="J408" s="31" t="e">
        <f ca="1">VLOOKUP(J394,OFFSET(Pairings!$D$2,($B408-1)*gamesPerRound,0,gamesPerRound,2),2,FALSE)</f>
        <v>#N/A</v>
      </c>
      <c r="K408" s="31" t="e">
        <f ca="1">VLOOKUP(K394,OFFSET(Pairings!$D$2,($B408-1)*gamesPerRound,0,gamesPerRound,2),2,FALSE)</f>
        <v>#N/A</v>
      </c>
      <c r="L408" s="31" t="e">
        <f ca="1">VLOOKUP(L394,OFFSET(Pairings!$D$2,($B408-1)*gamesPerRound,0,gamesPerRound,2),2,FALSE)</f>
        <v>#N/A</v>
      </c>
      <c r="M408" s="31" t="e">
        <f ca="1">VLOOKUP(M394,OFFSET(Pairings!$D$2,($B408-1)*gamesPerRound,0,gamesPerRound,2),2,FALSE)</f>
        <v>#N/A</v>
      </c>
      <c r="N408" s="31" t="e">
        <f ca="1">VLOOKUP(N394,OFFSET(Pairings!$D$2,($B408-1)*gamesPerRound,0,gamesPerRound,2),2,FALSE)</f>
        <v>#N/A</v>
      </c>
    </row>
    <row r="409" spans="2:15" ht="18.75" hidden="1" customHeight="1" x14ac:dyDescent="0.2">
      <c r="B409" s="7">
        <v>2</v>
      </c>
      <c r="C409" s="31" t="e">
        <f ca="1">VLOOKUP(C394,OFFSET(Pairings!$E$2,($B409-1)*gamesPerRound,0,gamesPerRound,4),4,FALSE)</f>
        <v>#N/A</v>
      </c>
      <c r="D409" s="31" t="e">
        <f ca="1">VLOOKUP(D394,OFFSET(Pairings!$E$2,($B409-1)*gamesPerRound,0,gamesPerRound,4),4,FALSE)</f>
        <v>#N/A</v>
      </c>
      <c r="E409" s="31" t="e">
        <f ca="1">VLOOKUP(E394,OFFSET(Pairings!$E$2,($B409-1)*gamesPerRound,0,gamesPerRound,4),4,FALSE)</f>
        <v>#N/A</v>
      </c>
      <c r="F409" s="31" t="e">
        <f ca="1">VLOOKUP(F394,OFFSET(Pairings!$E$2,($B409-1)*gamesPerRound,0,gamesPerRound,4),4,FALSE)</f>
        <v>#N/A</v>
      </c>
      <c r="G409" s="31" t="e">
        <f ca="1">VLOOKUP(G394,OFFSET(Pairings!$E$2,($B409-1)*gamesPerRound,0,gamesPerRound,4),4,FALSE)</f>
        <v>#N/A</v>
      </c>
      <c r="H409" s="31" t="e">
        <f ca="1">VLOOKUP(H394,OFFSET(Pairings!$E$2,($B409-1)*gamesPerRound,0,gamesPerRound,4),4,FALSE)</f>
        <v>#N/A</v>
      </c>
      <c r="I409" s="31" t="e">
        <f ca="1">VLOOKUP(I394,OFFSET(Pairings!$E$2,($B409-1)*gamesPerRound,0,gamesPerRound,4),4,FALSE)</f>
        <v>#N/A</v>
      </c>
      <c r="J409" s="31" t="e">
        <f ca="1">VLOOKUP(J394,OFFSET(Pairings!$E$2,($B409-1)*gamesPerRound,0,gamesPerRound,4),4,FALSE)</f>
        <v>#N/A</v>
      </c>
      <c r="K409" s="31" t="e">
        <f ca="1">VLOOKUP(K394,OFFSET(Pairings!$E$2,($B409-1)*gamesPerRound,0,gamesPerRound,4),4,FALSE)</f>
        <v>#N/A</v>
      </c>
      <c r="L409" s="31" t="e">
        <f ca="1">VLOOKUP(L394,OFFSET(Pairings!$E$2,($B409-1)*gamesPerRound,0,gamesPerRound,4),4,FALSE)</f>
        <v>#N/A</v>
      </c>
      <c r="M409" s="31" t="e">
        <f ca="1">VLOOKUP(M394,OFFSET(Pairings!$E$2,($B409-1)*gamesPerRound,0,gamesPerRound,4),4,FALSE)</f>
        <v>#N/A</v>
      </c>
      <c r="N409" s="31" t="e">
        <f ca="1">VLOOKUP(N394,OFFSET(Pairings!$E$2,($B409-1)*gamesPerRound,0,gamesPerRound,4),4,FALSE)</f>
        <v>#N/A</v>
      </c>
    </row>
    <row r="410" spans="2:15" ht="18.75" hidden="1" customHeight="1" x14ac:dyDescent="0.2">
      <c r="B410" s="7">
        <v>3</v>
      </c>
      <c r="C410" s="31" t="e">
        <f ca="1">VLOOKUP(C394,OFFSET(Pairings!$D$2,($B410-1)*gamesPerRound,0,gamesPerRound,2),2,FALSE)</f>
        <v>#N/A</v>
      </c>
      <c r="D410" s="31" t="e">
        <f ca="1">VLOOKUP(D394,OFFSET(Pairings!$D$2,($B410-1)*gamesPerRound,0,gamesPerRound,2),2,FALSE)</f>
        <v>#N/A</v>
      </c>
      <c r="E410" s="31" t="e">
        <f ca="1">VLOOKUP(E394,OFFSET(Pairings!$D$2,($B410-1)*gamesPerRound,0,gamesPerRound,2),2,FALSE)</f>
        <v>#N/A</v>
      </c>
      <c r="F410" s="31" t="e">
        <f ca="1">VLOOKUP(F394,OFFSET(Pairings!$D$2,($B410-1)*gamesPerRound,0,gamesPerRound,2),2,FALSE)</f>
        <v>#N/A</v>
      </c>
      <c r="G410" s="31" t="e">
        <f ca="1">VLOOKUP(G394,OFFSET(Pairings!$D$2,($B410-1)*gamesPerRound,0,gamesPerRound,2),2,FALSE)</f>
        <v>#N/A</v>
      </c>
      <c r="H410" s="31" t="e">
        <f ca="1">VLOOKUP(H394,OFFSET(Pairings!$D$2,($B410-1)*gamesPerRound,0,gamesPerRound,2),2,FALSE)</f>
        <v>#N/A</v>
      </c>
      <c r="I410" s="31" t="e">
        <f ca="1">VLOOKUP(I394,OFFSET(Pairings!$D$2,($B410-1)*gamesPerRound,0,gamesPerRound,2),2,FALSE)</f>
        <v>#N/A</v>
      </c>
      <c r="J410" s="31" t="e">
        <f ca="1">VLOOKUP(J394,OFFSET(Pairings!$D$2,($B410-1)*gamesPerRound,0,gamesPerRound,2),2,FALSE)</f>
        <v>#N/A</v>
      </c>
      <c r="K410" s="31" t="e">
        <f ca="1">VLOOKUP(K394,OFFSET(Pairings!$D$2,($B410-1)*gamesPerRound,0,gamesPerRound,2),2,FALSE)</f>
        <v>#N/A</v>
      </c>
      <c r="L410" s="31" t="e">
        <f ca="1">VLOOKUP(L394,OFFSET(Pairings!$D$2,($B410-1)*gamesPerRound,0,gamesPerRound,2),2,FALSE)</f>
        <v>#N/A</v>
      </c>
      <c r="M410" s="31" t="e">
        <f ca="1">VLOOKUP(M394,OFFSET(Pairings!$D$2,($B410-1)*gamesPerRound,0,gamesPerRound,2),2,FALSE)</f>
        <v>#N/A</v>
      </c>
      <c r="N410" s="31" t="e">
        <f ca="1">VLOOKUP(N394,OFFSET(Pairings!$D$2,($B410-1)*gamesPerRound,0,gamesPerRound,2),2,FALSE)</f>
        <v>#N/A</v>
      </c>
    </row>
    <row r="411" spans="2:15" ht="18.75" hidden="1" customHeight="1" x14ac:dyDescent="0.2">
      <c r="B411" s="7">
        <v>3</v>
      </c>
      <c r="C411" s="31" t="e">
        <f ca="1">VLOOKUP(C394,OFFSET(Pairings!$E$2,($B411-1)*gamesPerRound,0,gamesPerRound,4),4,FALSE)</f>
        <v>#N/A</v>
      </c>
      <c r="D411" s="31" t="e">
        <f ca="1">VLOOKUP(D394,OFFSET(Pairings!$E$2,($B411-1)*gamesPerRound,0,gamesPerRound,4),4,FALSE)</f>
        <v>#N/A</v>
      </c>
      <c r="E411" s="31" t="e">
        <f ca="1">VLOOKUP(E394,OFFSET(Pairings!$E$2,($B411-1)*gamesPerRound,0,gamesPerRound,4),4,FALSE)</f>
        <v>#N/A</v>
      </c>
      <c r="F411" s="31" t="e">
        <f ca="1">VLOOKUP(F394,OFFSET(Pairings!$E$2,($B411-1)*gamesPerRound,0,gamesPerRound,4),4,FALSE)</f>
        <v>#N/A</v>
      </c>
      <c r="G411" s="31" t="e">
        <f ca="1">VLOOKUP(G394,OFFSET(Pairings!$E$2,($B411-1)*gamesPerRound,0,gamesPerRound,4),4,FALSE)</f>
        <v>#N/A</v>
      </c>
      <c r="H411" s="31" t="e">
        <f ca="1">VLOOKUP(H394,OFFSET(Pairings!$E$2,($B411-1)*gamesPerRound,0,gamesPerRound,4),4,FALSE)</f>
        <v>#N/A</v>
      </c>
      <c r="I411" s="31" t="e">
        <f ca="1">VLOOKUP(I394,OFFSET(Pairings!$E$2,($B411-1)*gamesPerRound,0,gamesPerRound,4),4,FALSE)</f>
        <v>#N/A</v>
      </c>
      <c r="J411" s="31" t="e">
        <f ca="1">VLOOKUP(J394,OFFSET(Pairings!$E$2,($B411-1)*gamesPerRound,0,gamesPerRound,4),4,FALSE)</f>
        <v>#N/A</v>
      </c>
      <c r="K411" s="31" t="e">
        <f ca="1">VLOOKUP(K394,OFFSET(Pairings!$E$2,($B411-1)*gamesPerRound,0,gamesPerRound,4),4,FALSE)</f>
        <v>#N/A</v>
      </c>
      <c r="L411" s="31" t="e">
        <f ca="1">VLOOKUP(L394,OFFSET(Pairings!$E$2,($B411-1)*gamesPerRound,0,gamesPerRound,4),4,FALSE)</f>
        <v>#N/A</v>
      </c>
      <c r="M411" s="31" t="e">
        <f ca="1">VLOOKUP(M394,OFFSET(Pairings!$E$2,($B411-1)*gamesPerRound,0,gamesPerRound,4),4,FALSE)</f>
        <v>#N/A</v>
      </c>
      <c r="N411" s="31" t="e">
        <f ca="1">VLOOKUP(N394,OFFSET(Pairings!$E$2,($B411-1)*gamesPerRound,0,gamesPerRound,4),4,FALSE)</f>
        <v>#N/A</v>
      </c>
    </row>
    <row r="412" spans="2:15" ht="18.75" hidden="1" customHeight="1" x14ac:dyDescent="0.2">
      <c r="B412" s="7">
        <v>4</v>
      </c>
      <c r="C412" s="31" t="e">
        <f ca="1">VLOOKUP(C394,OFFSET(Pairings!$D$2,($B412-1)*gamesPerRound,0,gamesPerRound,2),2,FALSE)</f>
        <v>#N/A</v>
      </c>
      <c r="D412" s="31" t="e">
        <f ca="1">VLOOKUP(D394,OFFSET(Pairings!$D$2,($B412-1)*gamesPerRound,0,gamesPerRound,2),2,FALSE)</f>
        <v>#N/A</v>
      </c>
      <c r="E412" s="31" t="e">
        <f ca="1">VLOOKUP(E394,OFFSET(Pairings!$D$2,($B412-1)*gamesPerRound,0,gamesPerRound,2),2,FALSE)</f>
        <v>#N/A</v>
      </c>
      <c r="F412" s="31" t="e">
        <f ca="1">VLOOKUP(F394,OFFSET(Pairings!$D$2,($B412-1)*gamesPerRound,0,gamesPerRound,2),2,FALSE)</f>
        <v>#N/A</v>
      </c>
      <c r="G412" s="31" t="e">
        <f ca="1">VLOOKUP(G394,OFFSET(Pairings!$D$2,($B412-1)*gamesPerRound,0,gamesPerRound,2),2,FALSE)</f>
        <v>#N/A</v>
      </c>
      <c r="H412" s="31" t="e">
        <f ca="1">VLOOKUP(H394,OFFSET(Pairings!$D$2,($B412-1)*gamesPerRound,0,gamesPerRound,2),2,FALSE)</f>
        <v>#N/A</v>
      </c>
      <c r="I412" s="31" t="e">
        <f ca="1">VLOOKUP(I394,OFFSET(Pairings!$D$2,($B412-1)*gamesPerRound,0,gamesPerRound,2),2,FALSE)</f>
        <v>#N/A</v>
      </c>
      <c r="J412" s="31" t="e">
        <f ca="1">VLOOKUP(J394,OFFSET(Pairings!$D$2,($B412-1)*gamesPerRound,0,gamesPerRound,2),2,FALSE)</f>
        <v>#N/A</v>
      </c>
      <c r="K412" s="31" t="e">
        <f ca="1">VLOOKUP(K394,OFFSET(Pairings!$D$2,($B412-1)*gamesPerRound,0,gamesPerRound,2),2,FALSE)</f>
        <v>#N/A</v>
      </c>
      <c r="L412" s="31" t="e">
        <f ca="1">VLOOKUP(L394,OFFSET(Pairings!$D$2,($B412-1)*gamesPerRound,0,gamesPerRound,2),2,FALSE)</f>
        <v>#N/A</v>
      </c>
      <c r="M412" s="31" t="e">
        <f ca="1">VLOOKUP(M394,OFFSET(Pairings!$D$2,($B412-1)*gamesPerRound,0,gamesPerRound,2),2,FALSE)</f>
        <v>#N/A</v>
      </c>
      <c r="N412" s="31" t="e">
        <f ca="1">VLOOKUP(N394,OFFSET(Pairings!$D$2,($B412-1)*gamesPerRound,0,gamesPerRound,2),2,FALSE)</f>
        <v>#N/A</v>
      </c>
    </row>
    <row r="413" spans="2:15" ht="18.75" hidden="1" customHeight="1" x14ac:dyDescent="0.2">
      <c r="B413" s="7">
        <v>4</v>
      </c>
      <c r="C413" s="31" t="e">
        <f ca="1">VLOOKUP(C394,OFFSET(Pairings!$E$2,($B413-1)*gamesPerRound,0,gamesPerRound,4),4,FALSE)</f>
        <v>#N/A</v>
      </c>
      <c r="D413" s="31" t="e">
        <f ca="1">VLOOKUP(D394,OFFSET(Pairings!$E$2,($B413-1)*gamesPerRound,0,gamesPerRound,4),4,FALSE)</f>
        <v>#N/A</v>
      </c>
      <c r="E413" s="31" t="e">
        <f ca="1">VLOOKUP(E394,OFFSET(Pairings!$E$2,($B413-1)*gamesPerRound,0,gamesPerRound,4),4,FALSE)</f>
        <v>#N/A</v>
      </c>
      <c r="F413" s="31" t="e">
        <f ca="1">VLOOKUP(F394,OFFSET(Pairings!$E$2,($B413-1)*gamesPerRound,0,gamesPerRound,4),4,FALSE)</f>
        <v>#N/A</v>
      </c>
      <c r="G413" s="31" t="e">
        <f ca="1">VLOOKUP(G394,OFFSET(Pairings!$E$2,($B413-1)*gamesPerRound,0,gamesPerRound,4),4,FALSE)</f>
        <v>#N/A</v>
      </c>
      <c r="H413" s="31" t="e">
        <f ca="1">VLOOKUP(H394,OFFSET(Pairings!$E$2,($B413-1)*gamesPerRound,0,gamesPerRound,4),4,FALSE)</f>
        <v>#N/A</v>
      </c>
      <c r="I413" s="31" t="e">
        <f ca="1">VLOOKUP(I394,OFFSET(Pairings!$E$2,($B413-1)*gamesPerRound,0,gamesPerRound,4),4,FALSE)</f>
        <v>#N/A</v>
      </c>
      <c r="J413" s="31" t="e">
        <f ca="1">VLOOKUP(J394,OFFSET(Pairings!$E$2,($B413-1)*gamesPerRound,0,gamesPerRound,4),4,FALSE)</f>
        <v>#N/A</v>
      </c>
      <c r="K413" s="31" t="e">
        <f ca="1">VLOOKUP(K394,OFFSET(Pairings!$E$2,($B413-1)*gamesPerRound,0,gamesPerRound,4),4,FALSE)</f>
        <v>#N/A</v>
      </c>
      <c r="L413" s="31" t="e">
        <f ca="1">VLOOKUP(L394,OFFSET(Pairings!$E$2,($B413-1)*gamesPerRound,0,gamesPerRound,4),4,FALSE)</f>
        <v>#N/A</v>
      </c>
      <c r="M413" s="31" t="e">
        <f ca="1">VLOOKUP(M394,OFFSET(Pairings!$E$2,($B413-1)*gamesPerRound,0,gamesPerRound,4),4,FALSE)</f>
        <v>#N/A</v>
      </c>
      <c r="N413" s="31" t="e">
        <f ca="1">VLOOKUP(N394,OFFSET(Pairings!$E$2,($B413-1)*gamesPerRound,0,gamesPerRound,4),4,FALSE)</f>
        <v>#N/A</v>
      </c>
    </row>
    <row r="414" spans="2:15" ht="18.75" hidden="1" customHeight="1" x14ac:dyDescent="0.2">
      <c r="B414" s="7">
        <v>5</v>
      </c>
      <c r="C414" s="31" t="e">
        <f ca="1">VLOOKUP(C394,OFFSET(Pairings!$D$2,($B414-1)*gamesPerRound,0,gamesPerRound,2),2,FALSE)</f>
        <v>#N/A</v>
      </c>
      <c r="D414" s="31" t="e">
        <f ca="1">VLOOKUP(D394,OFFSET(Pairings!$D$2,($B414-1)*gamesPerRound,0,gamesPerRound,2),2,FALSE)</f>
        <v>#N/A</v>
      </c>
      <c r="E414" s="31" t="e">
        <f ca="1">VLOOKUP(E394,OFFSET(Pairings!$D$2,($B414-1)*gamesPerRound,0,gamesPerRound,2),2,FALSE)</f>
        <v>#N/A</v>
      </c>
      <c r="F414" s="31" t="e">
        <f ca="1">VLOOKUP(F394,OFFSET(Pairings!$D$2,($B414-1)*gamesPerRound,0,gamesPerRound,2),2,FALSE)</f>
        <v>#N/A</v>
      </c>
      <c r="G414" s="31" t="e">
        <f ca="1">VLOOKUP(G394,OFFSET(Pairings!$D$2,($B414-1)*gamesPerRound,0,gamesPerRound,2),2,FALSE)</f>
        <v>#N/A</v>
      </c>
      <c r="H414" s="31" t="e">
        <f ca="1">VLOOKUP(H394,OFFSET(Pairings!$D$2,($B414-1)*gamesPerRound,0,gamesPerRound,2),2,FALSE)</f>
        <v>#N/A</v>
      </c>
      <c r="I414" s="31" t="e">
        <f ca="1">VLOOKUP(I394,OFFSET(Pairings!$D$2,($B414-1)*gamesPerRound,0,gamesPerRound,2),2,FALSE)</f>
        <v>#N/A</v>
      </c>
      <c r="J414" s="31" t="e">
        <f ca="1">VLOOKUP(J394,OFFSET(Pairings!$D$2,($B414-1)*gamesPerRound,0,gamesPerRound,2),2,FALSE)</f>
        <v>#N/A</v>
      </c>
      <c r="K414" s="31" t="e">
        <f ca="1">VLOOKUP(K394,OFFSET(Pairings!$D$2,($B414-1)*gamesPerRound,0,gamesPerRound,2),2,FALSE)</f>
        <v>#N/A</v>
      </c>
      <c r="L414" s="31" t="e">
        <f ca="1">VLOOKUP(L394,OFFSET(Pairings!$D$2,($B414-1)*gamesPerRound,0,gamesPerRound,2),2,FALSE)</f>
        <v>#N/A</v>
      </c>
      <c r="M414" s="31" t="e">
        <f ca="1">VLOOKUP(M394,OFFSET(Pairings!$D$2,($B414-1)*gamesPerRound,0,gamesPerRound,2),2,FALSE)</f>
        <v>#N/A</v>
      </c>
      <c r="N414" s="31" t="e">
        <f ca="1">VLOOKUP(N394,OFFSET(Pairings!$D$2,($B414-1)*gamesPerRound,0,gamesPerRound,2),2,FALSE)</f>
        <v>#N/A</v>
      </c>
    </row>
    <row r="415" spans="2:15" ht="18.75" hidden="1" customHeight="1" x14ac:dyDescent="0.2">
      <c r="B415" s="7">
        <v>5</v>
      </c>
      <c r="C415" s="31" t="e">
        <f ca="1">VLOOKUP(C394,OFFSET(Pairings!$E$2,($B415-1)*gamesPerRound,0,gamesPerRound,4),4,FALSE)</f>
        <v>#N/A</v>
      </c>
      <c r="D415" s="31" t="e">
        <f ca="1">VLOOKUP(D394,OFFSET(Pairings!$E$2,($B415-1)*gamesPerRound,0,gamesPerRound,4),4,FALSE)</f>
        <v>#N/A</v>
      </c>
      <c r="E415" s="31" t="e">
        <f ca="1">VLOOKUP(E394,OFFSET(Pairings!$E$2,($B415-1)*gamesPerRound,0,gamesPerRound,4),4,FALSE)</f>
        <v>#N/A</v>
      </c>
      <c r="F415" s="31" t="e">
        <f ca="1">VLOOKUP(F394,OFFSET(Pairings!$E$2,($B415-1)*gamesPerRound,0,gamesPerRound,4),4,FALSE)</f>
        <v>#N/A</v>
      </c>
      <c r="G415" s="31" t="e">
        <f ca="1">VLOOKUP(G394,OFFSET(Pairings!$E$2,($B415-1)*gamesPerRound,0,gamesPerRound,4),4,FALSE)</f>
        <v>#N/A</v>
      </c>
      <c r="H415" s="31" t="e">
        <f ca="1">VLOOKUP(H394,OFFSET(Pairings!$E$2,($B415-1)*gamesPerRound,0,gamesPerRound,4),4,FALSE)</f>
        <v>#N/A</v>
      </c>
      <c r="I415" s="31" t="e">
        <f ca="1">VLOOKUP(I394,OFFSET(Pairings!$E$2,($B415-1)*gamesPerRound,0,gamesPerRound,4),4,FALSE)</f>
        <v>#N/A</v>
      </c>
      <c r="J415" s="31" t="e">
        <f ca="1">VLOOKUP(J394,OFFSET(Pairings!$E$2,($B415-1)*gamesPerRound,0,gamesPerRound,4),4,FALSE)</f>
        <v>#N/A</v>
      </c>
      <c r="K415" s="31" t="e">
        <f ca="1">VLOOKUP(K394,OFFSET(Pairings!$E$2,($B415-1)*gamesPerRound,0,gamesPerRound,4),4,FALSE)</f>
        <v>#N/A</v>
      </c>
      <c r="L415" s="31" t="e">
        <f ca="1">VLOOKUP(L394,OFFSET(Pairings!$E$2,($B415-1)*gamesPerRound,0,gamesPerRound,4),4,FALSE)</f>
        <v>#N/A</v>
      </c>
      <c r="M415" s="31" t="e">
        <f ca="1">VLOOKUP(M394,OFFSET(Pairings!$E$2,($B415-1)*gamesPerRound,0,gamesPerRound,4),4,FALSE)</f>
        <v>#N/A</v>
      </c>
      <c r="N415" s="31" t="e">
        <f ca="1">VLOOKUP(N394,OFFSET(Pairings!$E$2,($B415-1)*gamesPerRound,0,gamesPerRound,4),4,FALSE)</f>
        <v>#N/A</v>
      </c>
    </row>
  </sheetData>
  <sheetProtection sheet="1" objects="1" scenarios="1" formatCells="0" formatRows="0"/>
  <phoneticPr fontId="9" type="noConversion"/>
  <conditionalFormatting sqref="D16:N16 D18:N18 D20:N20">
    <cfRule type="cellIs" dxfId="206" priority="224" stopIfTrue="1" operator="equal">
      <formula>NA()</formula>
    </cfRule>
  </conditionalFormatting>
  <conditionalFormatting sqref="C4:N4 C6:N6">
    <cfRule type="cellIs" dxfId="205" priority="225" stopIfTrue="1" operator="equal">
      <formula>"""B"""</formula>
    </cfRule>
  </conditionalFormatting>
  <conditionalFormatting sqref="C12:N12">
    <cfRule type="cellIs" dxfId="204" priority="196" stopIfTrue="1" operator="equal">
      <formula>"""B"""</formula>
    </cfRule>
  </conditionalFormatting>
  <conditionalFormatting sqref="D22:N22 D24:N24">
    <cfRule type="cellIs" dxfId="203" priority="198" stopIfTrue="1" operator="equal">
      <formula>NA()</formula>
    </cfRule>
  </conditionalFormatting>
  <conditionalFormatting sqref="C8:N8">
    <cfRule type="cellIs" dxfId="202" priority="195" stopIfTrue="1" operator="equal">
      <formula>"""B"""</formula>
    </cfRule>
  </conditionalFormatting>
  <conditionalFormatting sqref="C10:N10">
    <cfRule type="cellIs" dxfId="201" priority="194" stopIfTrue="1" operator="equal">
      <formula>"""B"""</formula>
    </cfRule>
  </conditionalFormatting>
  <conditionalFormatting sqref="D39:N39 D41:N41 D43:N43">
    <cfRule type="cellIs" dxfId="200" priority="192" stopIfTrue="1" operator="equal">
      <formula>NA()</formula>
    </cfRule>
  </conditionalFormatting>
  <conditionalFormatting sqref="C27:N27 C29:N29">
    <cfRule type="cellIs" dxfId="199" priority="193" stopIfTrue="1" operator="equal">
      <formula>"""B"""</formula>
    </cfRule>
  </conditionalFormatting>
  <conditionalFormatting sqref="C35:N35">
    <cfRule type="cellIs" dxfId="198" priority="190" stopIfTrue="1" operator="equal">
      <formula>"""B"""</formula>
    </cfRule>
  </conditionalFormatting>
  <conditionalFormatting sqref="D45:N45 D47:N47">
    <cfRule type="cellIs" dxfId="197" priority="191" stopIfTrue="1" operator="equal">
      <formula>NA()</formula>
    </cfRule>
  </conditionalFormatting>
  <conditionalFormatting sqref="C31:N31">
    <cfRule type="cellIs" dxfId="196" priority="189" stopIfTrue="1" operator="equal">
      <formula>"""B"""</formula>
    </cfRule>
  </conditionalFormatting>
  <conditionalFormatting sqref="C33:N33">
    <cfRule type="cellIs" dxfId="195" priority="188" stopIfTrue="1" operator="equal">
      <formula>"""B"""</formula>
    </cfRule>
  </conditionalFormatting>
  <conditionalFormatting sqref="D62:N62 D64:N64 D66:N66">
    <cfRule type="cellIs" dxfId="194" priority="186" stopIfTrue="1" operator="equal">
      <formula>NA()</formula>
    </cfRule>
  </conditionalFormatting>
  <conditionalFormatting sqref="C50:N50 C52:N52">
    <cfRule type="cellIs" dxfId="193" priority="187" stopIfTrue="1" operator="equal">
      <formula>"""B"""</formula>
    </cfRule>
  </conditionalFormatting>
  <conditionalFormatting sqref="C58:N58">
    <cfRule type="cellIs" dxfId="192" priority="184" stopIfTrue="1" operator="equal">
      <formula>"""B"""</formula>
    </cfRule>
  </conditionalFormatting>
  <conditionalFormatting sqref="D68:N68 D70:N70">
    <cfRule type="cellIs" dxfId="191" priority="185" stopIfTrue="1" operator="equal">
      <formula>NA()</formula>
    </cfRule>
  </conditionalFormatting>
  <conditionalFormatting sqref="C54:N54">
    <cfRule type="cellIs" dxfId="190" priority="183" stopIfTrue="1" operator="equal">
      <formula>"""B"""</formula>
    </cfRule>
  </conditionalFormatting>
  <conditionalFormatting sqref="C56:N56">
    <cfRule type="cellIs" dxfId="189" priority="182" stopIfTrue="1" operator="equal">
      <formula>"""B"""</formula>
    </cfRule>
  </conditionalFormatting>
  <conditionalFormatting sqref="D85:N85 D87:N87 D89:N89">
    <cfRule type="cellIs" dxfId="188" priority="180" stopIfTrue="1" operator="equal">
      <formula>NA()</formula>
    </cfRule>
  </conditionalFormatting>
  <conditionalFormatting sqref="C73:N73 C75:N75">
    <cfRule type="cellIs" dxfId="187" priority="181" stopIfTrue="1" operator="equal">
      <formula>"""B"""</formula>
    </cfRule>
  </conditionalFormatting>
  <conditionalFormatting sqref="C81:N81">
    <cfRule type="cellIs" dxfId="186" priority="178" stopIfTrue="1" operator="equal">
      <formula>"""B"""</formula>
    </cfRule>
  </conditionalFormatting>
  <conditionalFormatting sqref="D91:N91 D93:N93">
    <cfRule type="cellIs" dxfId="185" priority="179" stopIfTrue="1" operator="equal">
      <formula>NA()</formula>
    </cfRule>
  </conditionalFormatting>
  <conditionalFormatting sqref="C77:N77">
    <cfRule type="cellIs" dxfId="184" priority="177" stopIfTrue="1" operator="equal">
      <formula>"""B"""</formula>
    </cfRule>
  </conditionalFormatting>
  <conditionalFormatting sqref="C79:N79">
    <cfRule type="cellIs" dxfId="183" priority="176" stopIfTrue="1" operator="equal">
      <formula>"""B"""</formula>
    </cfRule>
  </conditionalFormatting>
  <conditionalFormatting sqref="D108:N108 D110:N110 D112:N112">
    <cfRule type="cellIs" dxfId="182" priority="174" stopIfTrue="1" operator="equal">
      <formula>NA()</formula>
    </cfRule>
  </conditionalFormatting>
  <conditionalFormatting sqref="C96:N96 C98:N98">
    <cfRule type="cellIs" dxfId="181" priority="175" stopIfTrue="1" operator="equal">
      <formula>"""B"""</formula>
    </cfRule>
  </conditionalFormatting>
  <conditionalFormatting sqref="C104:N104">
    <cfRule type="cellIs" dxfId="180" priority="172" stopIfTrue="1" operator="equal">
      <formula>"""B"""</formula>
    </cfRule>
  </conditionalFormatting>
  <conditionalFormatting sqref="D114:N114 D116:N116">
    <cfRule type="cellIs" dxfId="179" priority="173" stopIfTrue="1" operator="equal">
      <formula>NA()</formula>
    </cfRule>
  </conditionalFormatting>
  <conditionalFormatting sqref="C100:N100">
    <cfRule type="cellIs" dxfId="178" priority="171" stopIfTrue="1" operator="equal">
      <formula>"""B"""</formula>
    </cfRule>
  </conditionalFormatting>
  <conditionalFormatting sqref="C102:N102">
    <cfRule type="cellIs" dxfId="177" priority="170" stopIfTrue="1" operator="equal">
      <formula>"""B"""</formula>
    </cfRule>
  </conditionalFormatting>
  <conditionalFormatting sqref="D131:N131 D133:N133 D135:N135">
    <cfRule type="cellIs" dxfId="176" priority="168" stopIfTrue="1" operator="equal">
      <formula>NA()</formula>
    </cfRule>
  </conditionalFormatting>
  <conditionalFormatting sqref="C119:N119 C121:N121">
    <cfRule type="cellIs" dxfId="175" priority="169" stopIfTrue="1" operator="equal">
      <formula>"""B"""</formula>
    </cfRule>
  </conditionalFormatting>
  <conditionalFormatting sqref="C127:N127">
    <cfRule type="cellIs" dxfId="174" priority="166" stopIfTrue="1" operator="equal">
      <formula>"""B"""</formula>
    </cfRule>
  </conditionalFormatting>
  <conditionalFormatting sqref="D137:N137 D139:N139">
    <cfRule type="cellIs" dxfId="173" priority="167" stopIfTrue="1" operator="equal">
      <formula>NA()</formula>
    </cfRule>
  </conditionalFormatting>
  <conditionalFormatting sqref="C123:N123">
    <cfRule type="cellIs" dxfId="172" priority="165" stopIfTrue="1" operator="equal">
      <formula>"""B"""</formula>
    </cfRule>
  </conditionalFormatting>
  <conditionalFormatting sqref="C125:N125">
    <cfRule type="cellIs" dxfId="171" priority="164" stopIfTrue="1" operator="equal">
      <formula>"""B"""</formula>
    </cfRule>
  </conditionalFormatting>
  <conditionalFormatting sqref="D154:N154 D156:N156 D158:N158">
    <cfRule type="cellIs" dxfId="170" priority="162" stopIfTrue="1" operator="equal">
      <formula>NA()</formula>
    </cfRule>
  </conditionalFormatting>
  <conditionalFormatting sqref="C142:N142 C144:N144">
    <cfRule type="cellIs" dxfId="169" priority="163" stopIfTrue="1" operator="equal">
      <formula>"""B"""</formula>
    </cfRule>
  </conditionalFormatting>
  <conditionalFormatting sqref="C150:N150">
    <cfRule type="cellIs" dxfId="168" priority="160" stopIfTrue="1" operator="equal">
      <formula>"""B"""</formula>
    </cfRule>
  </conditionalFormatting>
  <conditionalFormatting sqref="D160:N160 D162:N162">
    <cfRule type="cellIs" dxfId="167" priority="161" stopIfTrue="1" operator="equal">
      <formula>NA()</formula>
    </cfRule>
  </conditionalFormatting>
  <conditionalFormatting sqref="C146:N146">
    <cfRule type="cellIs" dxfId="166" priority="159" stopIfTrue="1" operator="equal">
      <formula>"""B"""</formula>
    </cfRule>
  </conditionalFormatting>
  <conditionalFormatting sqref="C148:N148">
    <cfRule type="cellIs" dxfId="165" priority="158" stopIfTrue="1" operator="equal">
      <formula>"""B"""</formula>
    </cfRule>
  </conditionalFormatting>
  <conditionalFormatting sqref="D177:N177 D179:N179 D181:N181">
    <cfRule type="cellIs" dxfId="164" priority="156" stopIfTrue="1" operator="equal">
      <formula>NA()</formula>
    </cfRule>
  </conditionalFormatting>
  <conditionalFormatting sqref="C165:N165 C167:N167">
    <cfRule type="cellIs" dxfId="163" priority="157" stopIfTrue="1" operator="equal">
      <formula>"""B"""</formula>
    </cfRule>
  </conditionalFormatting>
  <conditionalFormatting sqref="C173:N173">
    <cfRule type="cellIs" dxfId="162" priority="154" stopIfTrue="1" operator="equal">
      <formula>"""B"""</formula>
    </cfRule>
  </conditionalFormatting>
  <conditionalFormatting sqref="D183:N183 D185:N185">
    <cfRule type="cellIs" dxfId="161" priority="155" stopIfTrue="1" operator="equal">
      <formula>NA()</formula>
    </cfRule>
  </conditionalFormatting>
  <conditionalFormatting sqref="C169:N169">
    <cfRule type="cellIs" dxfId="160" priority="153" stopIfTrue="1" operator="equal">
      <formula>"""B"""</formula>
    </cfRule>
  </conditionalFormatting>
  <conditionalFormatting sqref="C171:N171">
    <cfRule type="cellIs" dxfId="159" priority="152" stopIfTrue="1" operator="equal">
      <formula>"""B"""</formula>
    </cfRule>
  </conditionalFormatting>
  <conditionalFormatting sqref="D200:N200 D202:N202 D204:N204">
    <cfRule type="cellIs" dxfId="158" priority="150" stopIfTrue="1" operator="equal">
      <formula>NA()</formula>
    </cfRule>
  </conditionalFormatting>
  <conditionalFormatting sqref="C188:N188 C190:N190">
    <cfRule type="cellIs" dxfId="157" priority="151" stopIfTrue="1" operator="equal">
      <formula>"""B"""</formula>
    </cfRule>
  </conditionalFormatting>
  <conditionalFormatting sqref="C196:N196">
    <cfRule type="cellIs" dxfId="156" priority="148" stopIfTrue="1" operator="equal">
      <formula>"""B"""</formula>
    </cfRule>
  </conditionalFormatting>
  <conditionalFormatting sqref="D206:N206 D208:N208">
    <cfRule type="cellIs" dxfId="155" priority="149" stopIfTrue="1" operator="equal">
      <formula>NA()</formula>
    </cfRule>
  </conditionalFormatting>
  <conditionalFormatting sqref="C192:N192">
    <cfRule type="cellIs" dxfId="154" priority="147" stopIfTrue="1" operator="equal">
      <formula>"""B"""</formula>
    </cfRule>
  </conditionalFormatting>
  <conditionalFormatting sqref="C194:N194">
    <cfRule type="cellIs" dxfId="153" priority="146" stopIfTrue="1" operator="equal">
      <formula>"""B"""</formula>
    </cfRule>
  </conditionalFormatting>
  <conditionalFormatting sqref="D223:N223 D225:N225 D227:N227">
    <cfRule type="cellIs" dxfId="152" priority="144" stopIfTrue="1" operator="equal">
      <formula>NA()</formula>
    </cfRule>
  </conditionalFormatting>
  <conditionalFormatting sqref="C211:N211 C213:N213">
    <cfRule type="cellIs" dxfId="151" priority="145" stopIfTrue="1" operator="equal">
      <formula>"""B"""</formula>
    </cfRule>
  </conditionalFormatting>
  <conditionalFormatting sqref="C219:N219">
    <cfRule type="cellIs" dxfId="150" priority="142" stopIfTrue="1" operator="equal">
      <formula>"""B"""</formula>
    </cfRule>
  </conditionalFormatting>
  <conditionalFormatting sqref="D229:N229 D231:N231">
    <cfRule type="cellIs" dxfId="149" priority="143" stopIfTrue="1" operator="equal">
      <formula>NA()</formula>
    </cfRule>
  </conditionalFormatting>
  <conditionalFormatting sqref="C215:N215">
    <cfRule type="cellIs" dxfId="148" priority="141" stopIfTrue="1" operator="equal">
      <formula>"""B"""</formula>
    </cfRule>
  </conditionalFormatting>
  <conditionalFormatting sqref="C217:N217">
    <cfRule type="cellIs" dxfId="147" priority="140" stopIfTrue="1" operator="equal">
      <formula>"""B"""</formula>
    </cfRule>
  </conditionalFormatting>
  <conditionalFormatting sqref="D246:N246 D248:N248 D250:N250">
    <cfRule type="cellIs" dxfId="146" priority="138" stopIfTrue="1" operator="equal">
      <formula>NA()</formula>
    </cfRule>
  </conditionalFormatting>
  <conditionalFormatting sqref="C234:N234 C236:N236">
    <cfRule type="cellIs" dxfId="145" priority="139" stopIfTrue="1" operator="equal">
      <formula>"""B"""</formula>
    </cfRule>
  </conditionalFormatting>
  <conditionalFormatting sqref="C242:N242">
    <cfRule type="cellIs" dxfId="144" priority="136" stopIfTrue="1" operator="equal">
      <formula>"""B"""</formula>
    </cfRule>
  </conditionalFormatting>
  <conditionalFormatting sqref="D252:N252 D254:N254">
    <cfRule type="cellIs" dxfId="143" priority="137" stopIfTrue="1" operator="equal">
      <formula>NA()</formula>
    </cfRule>
  </conditionalFormatting>
  <conditionalFormatting sqref="C238:N238">
    <cfRule type="cellIs" dxfId="142" priority="135" stopIfTrue="1" operator="equal">
      <formula>"""B"""</formula>
    </cfRule>
  </conditionalFormatting>
  <conditionalFormatting sqref="C240:N240">
    <cfRule type="cellIs" dxfId="141" priority="134" stopIfTrue="1" operator="equal">
      <formula>"""B"""</formula>
    </cfRule>
  </conditionalFormatting>
  <conditionalFormatting sqref="D269:N269 D271:N271 D273:N273">
    <cfRule type="cellIs" dxfId="140" priority="132" stopIfTrue="1" operator="equal">
      <formula>NA()</formula>
    </cfRule>
  </conditionalFormatting>
  <conditionalFormatting sqref="C257:N257 C259:N259">
    <cfRule type="cellIs" dxfId="139" priority="133" stopIfTrue="1" operator="equal">
      <formula>"""B"""</formula>
    </cfRule>
  </conditionalFormatting>
  <conditionalFormatting sqref="C265:N265">
    <cfRule type="cellIs" dxfId="138" priority="130" stopIfTrue="1" operator="equal">
      <formula>"""B"""</formula>
    </cfRule>
  </conditionalFormatting>
  <conditionalFormatting sqref="D275:N275 D277:N277">
    <cfRule type="cellIs" dxfId="137" priority="131" stopIfTrue="1" operator="equal">
      <formula>NA()</formula>
    </cfRule>
  </conditionalFormatting>
  <conditionalFormatting sqref="C261:N261">
    <cfRule type="cellIs" dxfId="136" priority="129" stopIfTrue="1" operator="equal">
      <formula>"""B"""</formula>
    </cfRule>
  </conditionalFormatting>
  <conditionalFormatting sqref="C263:N263">
    <cfRule type="cellIs" dxfId="135" priority="128" stopIfTrue="1" operator="equal">
      <formula>"""B"""</formula>
    </cfRule>
  </conditionalFormatting>
  <conditionalFormatting sqref="D292:N292 D294:N294 D296:N296">
    <cfRule type="cellIs" dxfId="134" priority="126" stopIfTrue="1" operator="equal">
      <formula>NA()</formula>
    </cfRule>
  </conditionalFormatting>
  <conditionalFormatting sqref="C280:N280 C282:N282">
    <cfRule type="cellIs" dxfId="133" priority="127" stopIfTrue="1" operator="equal">
      <formula>"""B"""</formula>
    </cfRule>
  </conditionalFormatting>
  <conditionalFormatting sqref="C288:N288">
    <cfRule type="cellIs" dxfId="132" priority="124" stopIfTrue="1" operator="equal">
      <formula>"""B"""</formula>
    </cfRule>
  </conditionalFormatting>
  <conditionalFormatting sqref="D298:N298 D300:N300">
    <cfRule type="cellIs" dxfId="131" priority="125" stopIfTrue="1" operator="equal">
      <formula>NA()</formula>
    </cfRule>
  </conditionalFormatting>
  <conditionalFormatting sqref="C284:N284">
    <cfRule type="cellIs" dxfId="130" priority="123" stopIfTrue="1" operator="equal">
      <formula>"""B"""</formula>
    </cfRule>
  </conditionalFormatting>
  <conditionalFormatting sqref="C286:N286">
    <cfRule type="cellIs" dxfId="129" priority="122" stopIfTrue="1" operator="equal">
      <formula>"""B"""</formula>
    </cfRule>
  </conditionalFormatting>
  <conditionalFormatting sqref="D315:N315 D317:N317 D319:N319">
    <cfRule type="cellIs" dxfId="128" priority="120" stopIfTrue="1" operator="equal">
      <formula>NA()</formula>
    </cfRule>
  </conditionalFormatting>
  <conditionalFormatting sqref="C303:N303 C305:N305">
    <cfRule type="cellIs" dxfId="127" priority="121" stopIfTrue="1" operator="equal">
      <formula>"""B"""</formula>
    </cfRule>
  </conditionalFormatting>
  <conditionalFormatting sqref="C311:N311">
    <cfRule type="cellIs" dxfId="126" priority="118" stopIfTrue="1" operator="equal">
      <formula>"""B"""</formula>
    </cfRule>
  </conditionalFormatting>
  <conditionalFormatting sqref="D321:N321 D323:N323">
    <cfRule type="cellIs" dxfId="125" priority="119" stopIfTrue="1" operator="equal">
      <formula>NA()</formula>
    </cfRule>
  </conditionalFormatting>
  <conditionalFormatting sqref="C307:N307">
    <cfRule type="cellIs" dxfId="124" priority="117" stopIfTrue="1" operator="equal">
      <formula>"""B"""</formula>
    </cfRule>
  </conditionalFormatting>
  <conditionalFormatting sqref="C309:N309">
    <cfRule type="cellIs" dxfId="123" priority="116" stopIfTrue="1" operator="equal">
      <formula>"""B"""</formula>
    </cfRule>
  </conditionalFormatting>
  <conditionalFormatting sqref="D338:N338 D340:N340 D342:N342">
    <cfRule type="cellIs" dxfId="122" priority="114" stopIfTrue="1" operator="equal">
      <formula>NA()</formula>
    </cfRule>
  </conditionalFormatting>
  <conditionalFormatting sqref="C326:N326 C328:N328">
    <cfRule type="cellIs" dxfId="121" priority="115" stopIfTrue="1" operator="equal">
      <formula>"""B"""</formula>
    </cfRule>
  </conditionalFormatting>
  <conditionalFormatting sqref="C334:N334">
    <cfRule type="cellIs" dxfId="120" priority="112" stopIfTrue="1" operator="equal">
      <formula>"""B"""</formula>
    </cfRule>
  </conditionalFormatting>
  <conditionalFormatting sqref="D344:N344 D346:N346">
    <cfRule type="cellIs" dxfId="119" priority="113" stopIfTrue="1" operator="equal">
      <formula>NA()</formula>
    </cfRule>
  </conditionalFormatting>
  <conditionalFormatting sqref="C330:N330">
    <cfRule type="cellIs" dxfId="118" priority="111" stopIfTrue="1" operator="equal">
      <formula>"""B"""</formula>
    </cfRule>
  </conditionalFormatting>
  <conditionalFormatting sqref="C332:N332">
    <cfRule type="cellIs" dxfId="117" priority="110" stopIfTrue="1" operator="equal">
      <formula>"""B"""</formula>
    </cfRule>
  </conditionalFormatting>
  <conditionalFormatting sqref="D361:N361 D363:N363 D365:N365">
    <cfRule type="cellIs" dxfId="116" priority="108" stopIfTrue="1" operator="equal">
      <formula>NA()</formula>
    </cfRule>
  </conditionalFormatting>
  <conditionalFormatting sqref="C349:N349 C351:N351">
    <cfRule type="cellIs" dxfId="115" priority="109" stopIfTrue="1" operator="equal">
      <formula>"""B"""</formula>
    </cfRule>
  </conditionalFormatting>
  <conditionalFormatting sqref="C357:N357">
    <cfRule type="cellIs" dxfId="114" priority="106" stopIfTrue="1" operator="equal">
      <formula>"""B"""</formula>
    </cfRule>
  </conditionalFormatting>
  <conditionalFormatting sqref="D367:N367 D369:N369">
    <cfRule type="cellIs" dxfId="113" priority="107" stopIfTrue="1" operator="equal">
      <formula>NA()</formula>
    </cfRule>
  </conditionalFormatting>
  <conditionalFormatting sqref="C353:N353">
    <cfRule type="cellIs" dxfId="112" priority="105" stopIfTrue="1" operator="equal">
      <formula>"""B"""</formula>
    </cfRule>
  </conditionalFormatting>
  <conditionalFormatting sqref="C355:N355">
    <cfRule type="cellIs" dxfId="111" priority="104" stopIfTrue="1" operator="equal">
      <formula>"""B"""</formula>
    </cfRule>
  </conditionalFormatting>
  <conditionalFormatting sqref="D384:N384 D386:N386 D388:N388">
    <cfRule type="cellIs" dxfId="110" priority="102" stopIfTrue="1" operator="equal">
      <formula>NA()</formula>
    </cfRule>
  </conditionalFormatting>
  <conditionalFormatting sqref="C372:N372 C374:N374">
    <cfRule type="cellIs" dxfId="109" priority="103" stopIfTrue="1" operator="equal">
      <formula>"""B"""</formula>
    </cfRule>
  </conditionalFormatting>
  <conditionalFormatting sqref="C380:N380">
    <cfRule type="cellIs" dxfId="108" priority="100" stopIfTrue="1" operator="equal">
      <formula>"""B"""</formula>
    </cfRule>
  </conditionalFormatting>
  <conditionalFormatting sqref="D390:N390 D392:N392">
    <cfRule type="cellIs" dxfId="107" priority="101" stopIfTrue="1" operator="equal">
      <formula>NA()</formula>
    </cfRule>
  </conditionalFormatting>
  <conditionalFormatting sqref="C376:N376">
    <cfRule type="cellIs" dxfId="106" priority="99" stopIfTrue="1" operator="equal">
      <formula>"""B"""</formula>
    </cfRule>
  </conditionalFormatting>
  <conditionalFormatting sqref="C378:N378">
    <cfRule type="cellIs" dxfId="105" priority="98" stopIfTrue="1" operator="equal">
      <formula>"""B"""</formula>
    </cfRule>
  </conditionalFormatting>
  <conditionalFormatting sqref="D407:N407 D409:N409 D411:N411">
    <cfRule type="cellIs" dxfId="104" priority="96" stopIfTrue="1" operator="equal">
      <formula>NA()</formula>
    </cfRule>
  </conditionalFormatting>
  <conditionalFormatting sqref="C395:N395 C397:N397">
    <cfRule type="cellIs" dxfId="103" priority="97" stopIfTrue="1" operator="equal">
      <formula>"""B"""</formula>
    </cfRule>
  </conditionalFormatting>
  <conditionalFormatting sqref="C403:N403">
    <cfRule type="cellIs" dxfId="102" priority="94" stopIfTrue="1" operator="equal">
      <formula>"""B"""</formula>
    </cfRule>
  </conditionalFormatting>
  <conditionalFormatting sqref="D413:N413 D415:N415">
    <cfRule type="cellIs" dxfId="101" priority="95" stopIfTrue="1" operator="equal">
      <formula>NA()</formula>
    </cfRule>
  </conditionalFormatting>
  <conditionalFormatting sqref="C399:N399">
    <cfRule type="cellIs" dxfId="100" priority="93" stopIfTrue="1" operator="equal">
      <formula>"""B"""</formula>
    </cfRule>
  </conditionalFormatting>
  <conditionalFormatting sqref="C401:N401">
    <cfRule type="cellIs" dxfId="99" priority="92" stopIfTrue="1" operator="equal">
      <formula>"""B"""</formula>
    </cfRule>
  </conditionalFormatting>
  <conditionalFormatting sqref="C5:N5">
    <cfRule type="expression" dxfId="98" priority="90">
      <formula>(RIGHT(C5,1)&lt;&gt;RIGHT(C$3,1))</formula>
    </cfRule>
  </conditionalFormatting>
  <conditionalFormatting sqref="C7:N7">
    <cfRule type="expression" dxfId="97" priority="89">
      <formula>(RIGHT(C7,1)&lt;&gt;RIGHT(C$3,1))</formula>
    </cfRule>
  </conditionalFormatting>
  <conditionalFormatting sqref="C9:N9">
    <cfRule type="expression" dxfId="96" priority="88">
      <formula>(RIGHT(C9,1)&lt;&gt;RIGHT(C$3,1))</formula>
    </cfRule>
  </conditionalFormatting>
  <conditionalFormatting sqref="C11:N11">
    <cfRule type="expression" dxfId="95" priority="87">
      <formula>(RIGHT(C11,1)&lt;&gt;RIGHT(C$3,1))</formula>
    </cfRule>
  </conditionalFormatting>
  <conditionalFormatting sqref="C13:N13">
    <cfRule type="expression" dxfId="94" priority="86">
      <formula>(RIGHT(C13,1)&lt;&gt;RIGHT(C$3,1))</formula>
    </cfRule>
  </conditionalFormatting>
  <conditionalFormatting sqref="C28:N28">
    <cfRule type="expression" dxfId="93" priority="85">
      <formula>(RIGHT(C28,1)&lt;&gt;RIGHT(C$3,1))</formula>
    </cfRule>
  </conditionalFormatting>
  <conditionalFormatting sqref="C30:N30">
    <cfRule type="expression" dxfId="92" priority="84">
      <formula>(RIGHT(C30,1)&lt;&gt;RIGHT(C$3,1))</formula>
    </cfRule>
  </conditionalFormatting>
  <conditionalFormatting sqref="C32:N32">
    <cfRule type="expression" dxfId="91" priority="83">
      <formula>(RIGHT(C32,1)&lt;&gt;RIGHT(C$3,1))</formula>
    </cfRule>
  </conditionalFormatting>
  <conditionalFormatting sqref="C34:N34">
    <cfRule type="expression" dxfId="90" priority="82">
      <formula>(RIGHT(C34,1)&lt;&gt;RIGHT(C$3,1))</formula>
    </cfRule>
  </conditionalFormatting>
  <conditionalFormatting sqref="C36:N36">
    <cfRule type="expression" dxfId="89" priority="81">
      <formula>(RIGHT(C36,1)&lt;&gt;RIGHT(C$3,1))</formula>
    </cfRule>
  </conditionalFormatting>
  <conditionalFormatting sqref="C51:N51">
    <cfRule type="expression" dxfId="88" priority="80">
      <formula>(RIGHT(C51,1)&lt;&gt;RIGHT(C$3,1))</formula>
    </cfRule>
  </conditionalFormatting>
  <conditionalFormatting sqref="C53:N53">
    <cfRule type="expression" dxfId="87" priority="79">
      <formula>(RIGHT(C53,1)&lt;&gt;RIGHT(C$3,1))</formula>
    </cfRule>
  </conditionalFormatting>
  <conditionalFormatting sqref="C55:N55">
    <cfRule type="expression" dxfId="86" priority="78">
      <formula>(RIGHT(C55,1)&lt;&gt;RIGHT(C$3,1))</formula>
    </cfRule>
  </conditionalFormatting>
  <conditionalFormatting sqref="C57:N57">
    <cfRule type="expression" dxfId="85" priority="77">
      <formula>(RIGHT(C57,1)&lt;&gt;RIGHT(C$3,1))</formula>
    </cfRule>
  </conditionalFormatting>
  <conditionalFormatting sqref="C59:N59">
    <cfRule type="expression" dxfId="84" priority="76">
      <formula>(RIGHT(C59,1)&lt;&gt;RIGHT(C$3,1))</formula>
    </cfRule>
  </conditionalFormatting>
  <conditionalFormatting sqref="C74:N74">
    <cfRule type="expression" dxfId="83" priority="75">
      <formula>(RIGHT(C74,1)&lt;&gt;RIGHT(C$3,1))</formula>
    </cfRule>
  </conditionalFormatting>
  <conditionalFormatting sqref="C76:N76">
    <cfRule type="expression" dxfId="82" priority="74">
      <formula>(RIGHT(C76,1)&lt;&gt;RIGHT(C$3,1))</formula>
    </cfRule>
  </conditionalFormatting>
  <conditionalFormatting sqref="C78:N78">
    <cfRule type="expression" dxfId="81" priority="73">
      <formula>(RIGHT(C78,1)&lt;&gt;RIGHT(C$3,1))</formula>
    </cfRule>
  </conditionalFormatting>
  <conditionalFormatting sqref="C80:N80">
    <cfRule type="expression" dxfId="80" priority="72">
      <formula>(RIGHT(C80,1)&lt;&gt;RIGHT(C$3,1))</formula>
    </cfRule>
  </conditionalFormatting>
  <conditionalFormatting sqref="C82:N82">
    <cfRule type="expression" dxfId="79" priority="71">
      <formula>(RIGHT(C82,1)&lt;&gt;RIGHT(C$3,1))</formula>
    </cfRule>
  </conditionalFormatting>
  <conditionalFormatting sqref="C97:N97">
    <cfRule type="expression" dxfId="78" priority="70">
      <formula>(RIGHT(C97,1)&lt;&gt;RIGHT(C$3,1))</formula>
    </cfRule>
  </conditionalFormatting>
  <conditionalFormatting sqref="C99:N99">
    <cfRule type="expression" dxfId="77" priority="69">
      <formula>(RIGHT(C99,1)&lt;&gt;RIGHT(C$3,1))</formula>
    </cfRule>
  </conditionalFormatting>
  <conditionalFormatting sqref="C101:N101">
    <cfRule type="expression" dxfId="76" priority="68">
      <formula>(RIGHT(C101,1)&lt;&gt;RIGHT(C$3,1))</formula>
    </cfRule>
  </conditionalFormatting>
  <conditionalFormatting sqref="C103:N103">
    <cfRule type="expression" dxfId="75" priority="67">
      <formula>(RIGHT(C103,1)&lt;&gt;RIGHT(C$3,1))</formula>
    </cfRule>
  </conditionalFormatting>
  <conditionalFormatting sqref="C105:N105">
    <cfRule type="expression" dxfId="74" priority="66">
      <formula>(RIGHT(C105,1)&lt;&gt;RIGHT(C$3,1))</formula>
    </cfRule>
  </conditionalFormatting>
  <conditionalFormatting sqref="C120:N120">
    <cfRule type="expression" dxfId="73" priority="65">
      <formula>(RIGHT(C120,1)&lt;&gt;RIGHT(C$3,1))</formula>
    </cfRule>
  </conditionalFormatting>
  <conditionalFormatting sqref="C122:N122">
    <cfRule type="expression" dxfId="72" priority="64">
      <formula>(RIGHT(C122,1)&lt;&gt;RIGHT(C$3,1))</formula>
    </cfRule>
  </conditionalFormatting>
  <conditionalFormatting sqref="C124:N124">
    <cfRule type="expression" dxfId="71" priority="63">
      <formula>(RIGHT(C124,1)&lt;&gt;RIGHT(C$3,1))</formula>
    </cfRule>
  </conditionalFormatting>
  <conditionalFormatting sqref="C126:N126">
    <cfRule type="expression" dxfId="70" priority="62">
      <formula>(RIGHT(C126,1)&lt;&gt;RIGHT(C$3,1))</formula>
    </cfRule>
  </conditionalFormatting>
  <conditionalFormatting sqref="C128:N128">
    <cfRule type="expression" dxfId="69" priority="61">
      <formula>(RIGHT(C128,1)&lt;&gt;RIGHT(C$3,1))</formula>
    </cfRule>
  </conditionalFormatting>
  <conditionalFormatting sqref="C143:N143">
    <cfRule type="expression" dxfId="68" priority="60">
      <formula>(RIGHT(C143,1)&lt;&gt;RIGHT(C$3,1))</formula>
    </cfRule>
  </conditionalFormatting>
  <conditionalFormatting sqref="C145:N145">
    <cfRule type="expression" dxfId="67" priority="59">
      <formula>(RIGHT(C145,1)&lt;&gt;RIGHT(C$3,1))</formula>
    </cfRule>
  </conditionalFormatting>
  <conditionalFormatting sqref="C147:N147">
    <cfRule type="expression" dxfId="66" priority="58">
      <formula>(RIGHT(C147,1)&lt;&gt;RIGHT(C$3,1))</formula>
    </cfRule>
  </conditionalFormatting>
  <conditionalFormatting sqref="C149:N149">
    <cfRule type="expression" dxfId="65" priority="57">
      <formula>(RIGHT(C149,1)&lt;&gt;RIGHT(C$3,1))</formula>
    </cfRule>
  </conditionalFormatting>
  <conditionalFormatting sqref="C151:N151">
    <cfRule type="expression" dxfId="64" priority="56">
      <formula>(RIGHT(C151,1)&lt;&gt;RIGHT(C$3,1))</formula>
    </cfRule>
  </conditionalFormatting>
  <conditionalFormatting sqref="C166:N166">
    <cfRule type="expression" dxfId="63" priority="55">
      <formula>(RIGHT(C166,1)&lt;&gt;RIGHT(C$3,1))</formula>
    </cfRule>
  </conditionalFormatting>
  <conditionalFormatting sqref="C168:N168">
    <cfRule type="expression" dxfId="62" priority="54">
      <formula>(RIGHT(C168,1)&lt;&gt;RIGHT(C$3,1))</formula>
    </cfRule>
  </conditionalFormatting>
  <conditionalFormatting sqref="C170:N170">
    <cfRule type="expression" dxfId="61" priority="53">
      <formula>(RIGHT(C170,1)&lt;&gt;RIGHT(C$3,1))</formula>
    </cfRule>
  </conditionalFormatting>
  <conditionalFormatting sqref="C172:N172">
    <cfRule type="expression" dxfId="60" priority="52">
      <formula>(RIGHT(C172,1)&lt;&gt;RIGHT(C$3,1))</formula>
    </cfRule>
  </conditionalFormatting>
  <conditionalFormatting sqref="C174:N174">
    <cfRule type="expression" dxfId="59" priority="51">
      <formula>(RIGHT(C174,1)&lt;&gt;RIGHT(C$3,1))</formula>
    </cfRule>
  </conditionalFormatting>
  <conditionalFormatting sqref="C189:N189">
    <cfRule type="expression" dxfId="58" priority="50">
      <formula>(RIGHT(C189,1)&lt;&gt;RIGHT(C$3,1))</formula>
    </cfRule>
  </conditionalFormatting>
  <conditionalFormatting sqref="C191:N191">
    <cfRule type="expression" dxfId="57" priority="49">
      <formula>(RIGHT(C191,1)&lt;&gt;RIGHT(C$3,1))</formula>
    </cfRule>
  </conditionalFormatting>
  <conditionalFormatting sqref="C193:N193">
    <cfRule type="expression" dxfId="56" priority="48">
      <formula>(RIGHT(C193,1)&lt;&gt;RIGHT(C$3,1))</formula>
    </cfRule>
  </conditionalFormatting>
  <conditionalFormatting sqref="C195:N195">
    <cfRule type="expression" dxfId="55" priority="47">
      <formula>(RIGHT(C195,1)&lt;&gt;RIGHT(C$3,1))</formula>
    </cfRule>
  </conditionalFormatting>
  <conditionalFormatting sqref="C197:N197">
    <cfRule type="expression" dxfId="54" priority="46">
      <formula>(RIGHT(C197,1)&lt;&gt;RIGHT(C$3,1))</formula>
    </cfRule>
  </conditionalFormatting>
  <conditionalFormatting sqref="C212:N212">
    <cfRule type="expression" dxfId="53" priority="45">
      <formula>(RIGHT(C212,1)&lt;&gt;RIGHT(C$3,1))</formula>
    </cfRule>
  </conditionalFormatting>
  <conditionalFormatting sqref="C214:N214">
    <cfRule type="expression" dxfId="52" priority="44">
      <formula>(RIGHT(C214,1)&lt;&gt;RIGHT(C$3,1))</formula>
    </cfRule>
  </conditionalFormatting>
  <conditionalFormatting sqref="C216:N216">
    <cfRule type="expression" dxfId="51" priority="43">
      <formula>(RIGHT(C216,1)&lt;&gt;RIGHT(C$3,1))</formula>
    </cfRule>
  </conditionalFormatting>
  <conditionalFormatting sqref="C218:N218">
    <cfRule type="expression" dxfId="50" priority="42">
      <formula>(RIGHT(C218,1)&lt;&gt;RIGHT(C$3,1))</formula>
    </cfRule>
  </conditionalFormatting>
  <conditionalFormatting sqref="C220:N220">
    <cfRule type="expression" dxfId="49" priority="41">
      <formula>(RIGHT(C220,1)&lt;&gt;RIGHT(C$3,1))</formula>
    </cfRule>
  </conditionalFormatting>
  <conditionalFormatting sqref="C235:N235">
    <cfRule type="expression" dxfId="48" priority="40">
      <formula>(RIGHT(C235,1)&lt;&gt;RIGHT(C$3,1))</formula>
    </cfRule>
  </conditionalFormatting>
  <conditionalFormatting sqref="C237:N237">
    <cfRule type="expression" dxfId="47" priority="39">
      <formula>(RIGHT(C237,1)&lt;&gt;RIGHT(C$3,1))</formula>
    </cfRule>
  </conditionalFormatting>
  <conditionalFormatting sqref="C239:N239">
    <cfRule type="expression" dxfId="46" priority="38">
      <formula>(RIGHT(C239,1)&lt;&gt;RIGHT(C$3,1))</formula>
    </cfRule>
  </conditionalFormatting>
  <conditionalFormatting sqref="C241:N241">
    <cfRule type="expression" dxfId="45" priority="37">
      <formula>(RIGHT(C241,1)&lt;&gt;RIGHT(C$3,1))</formula>
    </cfRule>
  </conditionalFormatting>
  <conditionalFormatting sqref="C243:N243">
    <cfRule type="expression" dxfId="44" priority="36">
      <formula>(RIGHT(C243,1)&lt;&gt;RIGHT(C$3,1))</formula>
    </cfRule>
  </conditionalFormatting>
  <conditionalFormatting sqref="C258:N258">
    <cfRule type="expression" dxfId="43" priority="35">
      <formula>(RIGHT(C258,1)&lt;&gt;RIGHT(C$3,1))</formula>
    </cfRule>
  </conditionalFormatting>
  <conditionalFormatting sqref="C260:N260">
    <cfRule type="expression" dxfId="42" priority="34">
      <formula>(RIGHT(C260,1)&lt;&gt;RIGHT(C$3,1))</formula>
    </cfRule>
  </conditionalFormatting>
  <conditionalFormatting sqref="C262:N262">
    <cfRule type="expression" dxfId="41" priority="33">
      <formula>(RIGHT(C262,1)&lt;&gt;RIGHT(C$3,1))</formula>
    </cfRule>
  </conditionalFormatting>
  <conditionalFormatting sqref="C264:N264">
    <cfRule type="expression" dxfId="40" priority="32">
      <formula>(RIGHT(C264,1)&lt;&gt;RIGHT(C$3,1))</formula>
    </cfRule>
  </conditionalFormatting>
  <conditionalFormatting sqref="C266:N266">
    <cfRule type="expression" dxfId="39" priority="31">
      <formula>(RIGHT(C266,1)&lt;&gt;RIGHT(C$3,1))</formula>
    </cfRule>
  </conditionalFormatting>
  <conditionalFormatting sqref="C281:N281">
    <cfRule type="expression" dxfId="38" priority="30">
      <formula>(RIGHT(C281,1)&lt;&gt;RIGHT(C$3,1))</formula>
    </cfRule>
  </conditionalFormatting>
  <conditionalFormatting sqref="C283:N283">
    <cfRule type="expression" dxfId="37" priority="29">
      <formula>(RIGHT(C283,1)&lt;&gt;RIGHT(C$3,1))</formula>
    </cfRule>
  </conditionalFormatting>
  <conditionalFormatting sqref="C285:N285">
    <cfRule type="expression" dxfId="36" priority="28">
      <formula>(RIGHT(C285,1)&lt;&gt;RIGHT(C$3,1))</formula>
    </cfRule>
  </conditionalFormatting>
  <conditionalFormatting sqref="C287:N287">
    <cfRule type="expression" dxfId="35" priority="27">
      <formula>(RIGHT(C287,1)&lt;&gt;RIGHT(C$3,1))</formula>
    </cfRule>
  </conditionalFormatting>
  <conditionalFormatting sqref="C289:N289">
    <cfRule type="expression" dxfId="34" priority="26">
      <formula>(RIGHT(C289,1)&lt;&gt;RIGHT(C$3,1))</formula>
    </cfRule>
  </conditionalFormatting>
  <conditionalFormatting sqref="C304:N304">
    <cfRule type="expression" dxfId="33" priority="25">
      <formula>(RIGHT(C304,1)&lt;&gt;RIGHT(C$3,1))</formula>
    </cfRule>
  </conditionalFormatting>
  <conditionalFormatting sqref="C306:N306">
    <cfRule type="expression" dxfId="32" priority="24">
      <formula>(RIGHT(C306,1)&lt;&gt;RIGHT(C$3,1))</formula>
    </cfRule>
  </conditionalFormatting>
  <conditionalFormatting sqref="C308:N308">
    <cfRule type="expression" dxfId="31" priority="23">
      <formula>(RIGHT(C308,1)&lt;&gt;RIGHT(C$3,1))</formula>
    </cfRule>
  </conditionalFormatting>
  <conditionalFormatting sqref="C310:N310">
    <cfRule type="expression" dxfId="30" priority="22">
      <formula>(RIGHT(C310,1)&lt;&gt;RIGHT(C$3,1))</formula>
    </cfRule>
  </conditionalFormatting>
  <conditionalFormatting sqref="C312:N312">
    <cfRule type="expression" dxfId="29" priority="21">
      <formula>(RIGHT(C312,1)&lt;&gt;RIGHT(C$3,1))</formula>
    </cfRule>
  </conditionalFormatting>
  <conditionalFormatting sqref="C327:N327">
    <cfRule type="expression" dxfId="28" priority="20">
      <formula>(RIGHT(C327,1)&lt;&gt;RIGHT(C$3,1))</formula>
    </cfRule>
  </conditionalFormatting>
  <conditionalFormatting sqref="C329:N329">
    <cfRule type="expression" dxfId="27" priority="19">
      <formula>(RIGHT(C329,1)&lt;&gt;RIGHT(C$3,1))</formula>
    </cfRule>
  </conditionalFormatting>
  <conditionalFormatting sqref="C331:N331">
    <cfRule type="expression" dxfId="26" priority="18">
      <formula>(RIGHT(C331,1)&lt;&gt;RIGHT(C$3,1))</formula>
    </cfRule>
  </conditionalFormatting>
  <conditionalFormatting sqref="C333:N333">
    <cfRule type="expression" dxfId="25" priority="17">
      <formula>(RIGHT(C333,1)&lt;&gt;RIGHT(C$3,1))</formula>
    </cfRule>
  </conditionalFormatting>
  <conditionalFormatting sqref="C335:N335">
    <cfRule type="expression" dxfId="24" priority="16">
      <formula>(RIGHT(C335,1)&lt;&gt;RIGHT(C$3,1))</formula>
    </cfRule>
  </conditionalFormatting>
  <conditionalFormatting sqref="C350:N350">
    <cfRule type="expression" dxfId="23" priority="15">
      <formula>(RIGHT(C350,1)&lt;&gt;RIGHT(C$3,1))</formula>
    </cfRule>
  </conditionalFormatting>
  <conditionalFormatting sqref="C352:N352">
    <cfRule type="expression" dxfId="22" priority="14">
      <formula>(RIGHT(C352,1)&lt;&gt;RIGHT(C$3,1))</formula>
    </cfRule>
  </conditionalFormatting>
  <conditionalFormatting sqref="C354:N354">
    <cfRule type="expression" dxfId="21" priority="13">
      <formula>(RIGHT(C354,1)&lt;&gt;RIGHT(C$3,1))</formula>
    </cfRule>
  </conditionalFormatting>
  <conditionalFormatting sqref="C356:N356">
    <cfRule type="expression" dxfId="20" priority="12">
      <formula>(RIGHT(C356,1)&lt;&gt;RIGHT(C$3,1))</formula>
    </cfRule>
  </conditionalFormatting>
  <conditionalFormatting sqref="C358:N358">
    <cfRule type="expression" dxfId="19" priority="11">
      <formula>(RIGHT(C358,1)&lt;&gt;RIGHT(C$3,1))</formula>
    </cfRule>
  </conditionalFormatting>
  <conditionalFormatting sqref="C373:N373">
    <cfRule type="expression" dxfId="18" priority="10">
      <formula>(RIGHT(C373,1)&lt;&gt;RIGHT(C$3,1))</formula>
    </cfRule>
  </conditionalFormatting>
  <conditionalFormatting sqref="C375:N375">
    <cfRule type="expression" dxfId="17" priority="9">
      <formula>(RIGHT(C375,1)&lt;&gt;RIGHT(C$3,1))</formula>
    </cfRule>
  </conditionalFormatting>
  <conditionalFormatting sqref="C377:N377">
    <cfRule type="expression" dxfId="16" priority="8">
      <formula>(RIGHT(C377,1)&lt;&gt;RIGHT(C$3,1))</formula>
    </cfRule>
  </conditionalFormatting>
  <conditionalFormatting sqref="C379:N379">
    <cfRule type="expression" dxfId="15" priority="7">
      <formula>(RIGHT(C379,1)&lt;&gt;RIGHT(C$3,1))</formula>
    </cfRule>
  </conditionalFormatting>
  <conditionalFormatting sqref="C381:N381">
    <cfRule type="expression" dxfId="14" priority="6">
      <formula>(RIGHT(C381,1)&lt;&gt;RIGHT(C$3,1))</formula>
    </cfRule>
  </conditionalFormatting>
  <conditionalFormatting sqref="C396:N396">
    <cfRule type="expression" dxfId="13" priority="5">
      <formula>(RIGHT(C396,1)&lt;&gt;RIGHT(C$3,1))</formula>
    </cfRule>
  </conditionalFormatting>
  <conditionalFormatting sqref="C398:N398">
    <cfRule type="expression" dxfId="12" priority="4">
      <formula>(RIGHT(C398,1)&lt;&gt;RIGHT(C$3,1))</formula>
    </cfRule>
  </conditionalFormatting>
  <conditionalFormatting sqref="C400:N400">
    <cfRule type="expression" dxfId="11" priority="3">
      <formula>(RIGHT(C400,1)&lt;&gt;RIGHT(C$3,1))</formula>
    </cfRule>
  </conditionalFormatting>
  <conditionalFormatting sqref="C402:N402">
    <cfRule type="expression" dxfId="10" priority="2">
      <formula>(RIGHT(C402,1)&lt;&gt;RIGHT(C$3,1))</formula>
    </cfRule>
  </conditionalFormatting>
  <conditionalFormatting sqref="C404:N404">
    <cfRule type="expression" dxfId="9" priority="1">
      <formula>(RIGHT(C404,1)&lt;&gt;RIGHT(C$3,1))</formula>
    </cfRule>
  </conditionalFormatting>
  <pageMargins left="0.39374999999999999" right="0.84027777777777779" top="0.80972222222222223" bottom="0.83055555555555549" header="0.37986111111111109" footer="0.34027777777777779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T361"/>
  <sheetViews>
    <sheetView workbookViewId="0">
      <pane ySplit="1" topLeftCell="A2" activePane="bottomLeft" state="frozen"/>
      <selection pane="bottomLeft" activeCell="H31" sqref="H31"/>
    </sheetView>
  </sheetViews>
  <sheetFormatPr defaultRowHeight="12.75" x14ac:dyDescent="0.2"/>
  <cols>
    <col min="1" max="1" width="9.140625" style="32"/>
    <col min="2" max="2" width="13.5703125" style="33" customWidth="1"/>
    <col min="3" max="3" width="9.7109375" style="33" bestFit="1" customWidth="1"/>
    <col min="4" max="5" width="9.140625" style="32"/>
    <col min="6" max="7" width="9.7109375" style="32" customWidth="1"/>
    <col min="8" max="8" width="9.140625" style="106"/>
    <col min="9" max="9" width="9.140625" style="67"/>
    <col min="10" max="10" width="11.42578125" style="32" bestFit="1" customWidth="1"/>
    <col min="11" max="11" width="9.140625" style="67"/>
    <col min="12" max="12" width="11.42578125" style="31" bestFit="1" customWidth="1"/>
    <col min="13" max="13" width="9.140625" style="67"/>
    <col min="14" max="14" width="11.42578125" style="68" bestFit="1" customWidth="1"/>
    <col min="15" max="15" width="9.140625" style="67"/>
    <col min="16" max="16" width="11.42578125" style="31" bestFit="1" customWidth="1"/>
    <col min="17" max="17" width="9.140625" style="67"/>
    <col min="18" max="18" width="11.42578125" style="68" bestFit="1" customWidth="1"/>
    <col min="19" max="19" width="9.140625" style="31"/>
    <col min="20" max="20" width="11.28515625" style="31" customWidth="1"/>
    <col min="21" max="16384" width="9.140625" style="31"/>
  </cols>
  <sheetData>
    <row r="1" spans="1:20" s="65" customFormat="1" ht="38.25" customHeight="1" x14ac:dyDescent="0.2">
      <c r="A1" s="71" t="str">
        <f>Pairings!B:B</f>
        <v>Round</v>
      </c>
      <c r="B1" s="72" t="s">
        <v>26</v>
      </c>
      <c r="C1" s="72" t="s">
        <v>223</v>
      </c>
      <c r="D1" s="71" t="s">
        <v>27</v>
      </c>
      <c r="E1" s="71" t="s">
        <v>28</v>
      </c>
      <c r="F1" s="73" t="s">
        <v>225</v>
      </c>
      <c r="G1" s="73" t="s">
        <v>226</v>
      </c>
      <c r="H1" s="106"/>
      <c r="I1" s="67" t="s">
        <v>23</v>
      </c>
      <c r="J1" s="85" t="str">
        <f ca="1">IF(TeamResults!O4+TeamResults!O12+TeamResults!O20+TeamResults!O28+TeamResults!O36+TeamResults!O44+TeamResults!O52+TeamResults!O60+TeamResults!O68+TeamResults!O76+TeamResults!O84+TeamResults!O92+TeamResults!O100+TeamResults!O108+TeamResults!O116+TeamResults!O124+TeamResults!O132+TeamResults!O140+TeamResults!O148+TeamResults!O156=gamesPerRound,$T$7,$T$6)</f>
        <v>Incomplete</v>
      </c>
      <c r="K1" s="67" t="s">
        <v>24</v>
      </c>
      <c r="L1" s="85" t="str">
        <f ca="1">IF(TeamResults!O5+TeamResults!O13+TeamResults!O21+TeamResults!O29+TeamResults!O37+TeamResults!O45+TeamResults!O53+TeamResults!O61+TeamResults!O69+TeamResults!O77+TeamResults!O85+TeamResults!O93+TeamResults!O101+TeamResults!O109+TeamResults!O117+TeamResults!O125+TeamResults!O133+TeamResults!O141+TeamResults!O149+TeamResults!O157=gamesPerRound,$T$7,$T$6)</f>
        <v>Incomplete</v>
      </c>
      <c r="M1" s="67" t="s">
        <v>25</v>
      </c>
      <c r="N1" s="85" t="str">
        <f ca="1">IF(TeamResults!O6+TeamResults!O14+TeamResults!O22+TeamResults!O30+TeamResults!O38+TeamResults!O46+TeamResults!O54+TeamResults!O62+TeamResults!O70+TeamResults!O78+TeamResults!O86+TeamResults!O94+TeamResults!O102+TeamResults!O110+TeamResults!O118+TeamResults!O126+TeamResults!O134+TeamResults!O142+TeamResults!O150+TeamResults!O158=gamesPerRound,$T$7,$T$6)</f>
        <v>Incomplete</v>
      </c>
      <c r="O1" s="67" t="s">
        <v>246</v>
      </c>
      <c r="P1" s="85" t="str">
        <f ca="1">IF(TeamResults!O7+TeamResults!O15+TeamResults!O23+TeamResults!O31+TeamResults!O39+TeamResults!O47+TeamResults!O55+TeamResults!O63+TeamResults!O71+TeamResults!O79+TeamResults!O87+TeamResults!O95+TeamResults!O103+TeamResults!O111+TeamResults!O119+TeamResults!O127+TeamResults!O135+TeamResults!O143+TeamResults!O151+TeamResults!O159=gamesPerRound,$T$7,$T$6)</f>
        <v>Incomplete</v>
      </c>
      <c r="Q1" s="67" t="s">
        <v>247</v>
      </c>
      <c r="R1" s="85" t="str">
        <f ca="1">IF(TeamResults!O8+TeamResults!O16+TeamResults!O24+TeamResults!O32+TeamResults!O40+TeamResults!O48+TeamResults!O56+TeamResults!O64+TeamResults!O72+TeamResults!O80+TeamResults!O88+TeamResults!O96+TeamResults!O104+TeamResults!O112+TeamResults!O120+TeamResults!O128+TeamResults!O136+TeamResults!O144+TeamResults!O152+TeamResults!O160=gamesPerRound,$T$7,$T$6)</f>
        <v>Incomplete</v>
      </c>
    </row>
    <row r="2" spans="1:20" x14ac:dyDescent="0.2">
      <c r="A2" s="32">
        <f>Pairings!B2</f>
        <v>1</v>
      </c>
      <c r="B2" s="86"/>
      <c r="C2" s="34"/>
      <c r="D2" s="32" t="str">
        <f ca="1">IF($B2&gt;0,VLOOKUP($B2,OFFSET(Pairings!$C$2,($A2-1)*gamesPerRound,0,gamesPerRound,3),2,FALSE),"")</f>
        <v/>
      </c>
      <c r="E2" s="32" t="str">
        <f ca="1">IF($B2&gt;0,VLOOKUP($B2,OFFSET(Pairings!$C$2,($A2-1)*gamesPerRound,0,gamesPerRound,3),3,FALSE),"")</f>
        <v/>
      </c>
      <c r="F2" s="32" t="str">
        <f t="shared" ref="F2:F65" si="0">IF(C2="","",IF(C2="d",0.5,C2))</f>
        <v/>
      </c>
      <c r="G2" s="32" t="str">
        <f t="shared" ref="G2:G65" si="1">IF(C2="","",1-F2)</f>
        <v/>
      </c>
      <c r="H2" s="106" t="str">
        <f ca="1">IF(OR(MOD(ROW(B2)-1,gamesPerRound)=1,B2="",ISNA(MATCH(B2,OFFSET($B$1,1+($A2-1)*gamesPerRound,0):B1,0))),"","duplicate result")</f>
        <v/>
      </c>
      <c r="L2" s="32"/>
      <c r="P2" s="32"/>
      <c r="T2" s="69">
        <v>1</v>
      </c>
    </row>
    <row r="3" spans="1:20" x14ac:dyDescent="0.2">
      <c r="A3" s="32">
        <f>Pairings!B3</f>
        <v>1</v>
      </c>
      <c r="B3" s="86"/>
      <c r="C3" s="34"/>
      <c r="D3" s="32" t="str">
        <f ca="1">IF($B3&gt;0,VLOOKUP($B3,OFFSET(Pairings!$C$2,($A3-1)*gamesPerRound,0,gamesPerRound,3),2,FALSE),"")</f>
        <v/>
      </c>
      <c r="E3" s="32" t="str">
        <f ca="1">IF($B3&gt;0,VLOOKUP($B3,OFFSET(Pairings!$C$2,($A3-1)*gamesPerRound,0,gamesPerRound,3),3,FALSE),"")</f>
        <v/>
      </c>
      <c r="F3" s="32" t="str">
        <f t="shared" si="0"/>
        <v/>
      </c>
      <c r="G3" s="32" t="str">
        <f t="shared" si="1"/>
        <v/>
      </c>
      <c r="H3" s="106" t="str">
        <f ca="1">IF(OR(MOD(ROW(B3)-1,gamesPerRound)=1,B3="",ISNA(MATCH(B3,OFFSET($B$1,1+($A3-1)*gamesPerRound,0):B2,0))),"","duplicate result")</f>
        <v/>
      </c>
      <c r="T3" s="69" t="s">
        <v>29</v>
      </c>
    </row>
    <row r="4" spans="1:20" x14ac:dyDescent="0.2">
      <c r="A4" s="32">
        <f>Pairings!B4</f>
        <v>1</v>
      </c>
      <c r="B4" s="86"/>
      <c r="C4" s="34"/>
      <c r="D4" s="32" t="str">
        <f ca="1">IF($B4&gt;0,VLOOKUP($B4,OFFSET(Pairings!$C$2,($A4-1)*gamesPerRound,0,gamesPerRound,3),2,FALSE),"")</f>
        <v/>
      </c>
      <c r="E4" s="32" t="str">
        <f ca="1">IF($B4&gt;0,VLOOKUP($B4,OFFSET(Pairings!$C$2,($A4-1)*gamesPerRound,0,gamesPerRound,3),3,FALSE),"")</f>
        <v/>
      </c>
      <c r="F4" s="32" t="str">
        <f t="shared" si="0"/>
        <v/>
      </c>
      <c r="G4" s="32" t="str">
        <f t="shared" si="1"/>
        <v/>
      </c>
      <c r="H4" s="106" t="str">
        <f ca="1">IF(OR(MOD(ROW(B4)-1,gamesPerRound)=1,B4="",ISNA(MATCH(B4,OFFSET($B$1,1+($A4-1)*gamesPerRound,0):B3,0))),"","duplicate result")</f>
        <v/>
      </c>
      <c r="T4" s="70">
        <v>0</v>
      </c>
    </row>
    <row r="5" spans="1:20" x14ac:dyDescent="0.2">
      <c r="A5" s="32">
        <f>Pairings!B5</f>
        <v>1</v>
      </c>
      <c r="B5" s="86"/>
      <c r="C5" s="34"/>
      <c r="D5" s="32" t="str">
        <f ca="1">IF($B5&gt;0,VLOOKUP($B5,OFFSET(Pairings!$C$2,($A5-1)*gamesPerRound,0,gamesPerRound,3),2,FALSE),"")</f>
        <v/>
      </c>
      <c r="E5" s="32" t="str">
        <f ca="1">IF($B5&gt;0,VLOOKUP($B5,OFFSET(Pairings!$C$2,($A5-1)*gamesPerRound,0,gamesPerRound,3),3,FALSE),"")</f>
        <v/>
      </c>
      <c r="F5" s="32" t="str">
        <f t="shared" si="0"/>
        <v/>
      </c>
      <c r="G5" s="32" t="str">
        <f t="shared" si="1"/>
        <v/>
      </c>
      <c r="H5" s="106" t="str">
        <f ca="1">IF(OR(MOD(ROW(B5)-1,gamesPerRound)=1,B5="",ISNA(MATCH(B5,OFFSET($B$1,1+($A5-1)*gamesPerRound,0):B4,0))),"","duplicate result")</f>
        <v/>
      </c>
    </row>
    <row r="6" spans="1:20" x14ac:dyDescent="0.2">
      <c r="A6" s="32">
        <f>Pairings!B6</f>
        <v>1</v>
      </c>
      <c r="B6" s="86"/>
      <c r="C6" s="34"/>
      <c r="D6" s="32" t="str">
        <f ca="1">IF($B6&gt;0,VLOOKUP($B6,OFFSET(Pairings!$C$2,($A6-1)*gamesPerRound,0,gamesPerRound,3),2,FALSE),"")</f>
        <v/>
      </c>
      <c r="E6" s="32" t="str">
        <f ca="1">IF($B6&gt;0,VLOOKUP($B6,OFFSET(Pairings!$C$2,($A6-1)*gamesPerRound,0,gamesPerRound,3),3,FALSE),"")</f>
        <v/>
      </c>
      <c r="F6" s="32" t="str">
        <f t="shared" si="0"/>
        <v/>
      </c>
      <c r="G6" s="32" t="str">
        <f t="shared" si="1"/>
        <v/>
      </c>
      <c r="H6" s="106" t="str">
        <f ca="1">IF(OR(MOD(ROW(B6)-1,gamesPerRound)=1,B6="",ISNA(MATCH(B6,OFFSET($B$1,1+($A6-1)*gamesPerRound,0):B5,0))),"","duplicate result")</f>
        <v/>
      </c>
      <c r="T6" s="66" t="s">
        <v>224</v>
      </c>
    </row>
    <row r="7" spans="1:20" x14ac:dyDescent="0.2">
      <c r="A7" s="32">
        <f>Pairings!B7</f>
        <v>1</v>
      </c>
      <c r="B7" s="86"/>
      <c r="C7" s="34"/>
      <c r="D7" s="32" t="str">
        <f ca="1">IF($B7&gt;0,VLOOKUP($B7,OFFSET(Pairings!$C$2,($A7-1)*gamesPerRound,0,gamesPerRound,3),2,FALSE),"")</f>
        <v/>
      </c>
      <c r="E7" s="32" t="str">
        <f ca="1">IF($B7&gt;0,VLOOKUP($B7,OFFSET(Pairings!$C$2,($A7-1)*gamesPerRound,0,gamesPerRound,3),3,FALSE),"")</f>
        <v/>
      </c>
      <c r="F7" s="32" t="str">
        <f t="shared" si="0"/>
        <v/>
      </c>
      <c r="G7" s="32" t="str">
        <f t="shared" si="1"/>
        <v/>
      </c>
      <c r="H7" s="106" t="str">
        <f ca="1">IF(OR(MOD(ROW(B7)-1,gamesPerRound)=1,B7="",ISNA(MATCH(B7,OFFSET($B$1,1+($A7-1)*gamesPerRound,0):B6,0))),"","duplicate result")</f>
        <v/>
      </c>
      <c r="T7" s="131" t="s">
        <v>234</v>
      </c>
    </row>
    <row r="8" spans="1:20" x14ac:dyDescent="0.2">
      <c r="A8" s="32">
        <f>Pairings!B8</f>
        <v>1</v>
      </c>
      <c r="B8" s="86"/>
      <c r="C8" s="34"/>
      <c r="D8" s="32" t="str">
        <f ca="1">IF($B8&gt;0,VLOOKUP($B8,OFFSET(Pairings!$C$2,($A8-1)*gamesPerRound,0,gamesPerRound,3),2,FALSE),"")</f>
        <v/>
      </c>
      <c r="E8" s="32" t="str">
        <f ca="1">IF($B8&gt;0,VLOOKUP($B8,OFFSET(Pairings!$C$2,($A8-1)*gamesPerRound,0,gamesPerRound,3),3,FALSE),"")</f>
        <v/>
      </c>
      <c r="F8" s="32" t="str">
        <f t="shared" si="0"/>
        <v/>
      </c>
      <c r="G8" s="32" t="str">
        <f t="shared" si="1"/>
        <v/>
      </c>
      <c r="H8" s="106" t="str">
        <f ca="1">IF(OR(MOD(ROW(B8)-1,gamesPerRound)=1,B8="",ISNA(MATCH(B8,OFFSET($B$1,1+($A8-1)*gamesPerRound,0):B7,0))),"","duplicate result")</f>
        <v/>
      </c>
    </row>
    <row r="9" spans="1:20" x14ac:dyDescent="0.2">
      <c r="A9" s="32">
        <f>Pairings!B9</f>
        <v>1</v>
      </c>
      <c r="B9" s="86"/>
      <c r="C9" s="34"/>
      <c r="D9" s="32" t="str">
        <f ca="1">IF($B9&gt;0,VLOOKUP($B9,OFFSET(Pairings!$C$2,($A9-1)*gamesPerRound,0,gamesPerRound,3),2,FALSE),"")</f>
        <v/>
      </c>
      <c r="E9" s="32" t="str">
        <f ca="1">IF($B9&gt;0,VLOOKUP($B9,OFFSET(Pairings!$C$2,($A9-1)*gamesPerRound,0,gamesPerRound,3),3,FALSE),"")</f>
        <v/>
      </c>
      <c r="F9" s="32" t="str">
        <f t="shared" si="0"/>
        <v/>
      </c>
      <c r="G9" s="32" t="str">
        <f t="shared" si="1"/>
        <v/>
      </c>
      <c r="H9" s="106" t="str">
        <f ca="1">IF(OR(MOD(ROW(B9)-1,gamesPerRound)=1,B9="",ISNA(MATCH(B9,OFFSET($B$1,1+($A9-1)*gamesPerRound,0):B8,0))),"","duplicate result")</f>
        <v/>
      </c>
      <c r="T9" s="66"/>
    </row>
    <row r="10" spans="1:20" x14ac:dyDescent="0.2">
      <c r="A10" s="32">
        <f>Pairings!B10</f>
        <v>1</v>
      </c>
      <c r="B10" s="86"/>
      <c r="C10" s="34"/>
      <c r="D10" s="32" t="str">
        <f ca="1">IF($B10&gt;0,VLOOKUP($B10,OFFSET(Pairings!$C$2,($A10-1)*gamesPerRound,0,gamesPerRound,3),2,FALSE),"")</f>
        <v/>
      </c>
      <c r="E10" s="32" t="str">
        <f ca="1">IF($B10&gt;0,VLOOKUP($B10,OFFSET(Pairings!$C$2,($A10-1)*gamesPerRound,0,gamesPerRound,3),3,FALSE),"")</f>
        <v/>
      </c>
      <c r="F10" s="32" t="str">
        <f t="shared" si="0"/>
        <v/>
      </c>
      <c r="G10" s="32" t="str">
        <f t="shared" si="1"/>
        <v/>
      </c>
      <c r="H10" s="106" t="str">
        <f ca="1">IF(OR(MOD(ROW(B10)-1,gamesPerRound)=1,B10="",ISNA(MATCH(B10,OFFSET($B$1,1+($A10-1)*gamesPerRound,0):B9,0))),"","duplicate result")</f>
        <v/>
      </c>
    </row>
    <row r="11" spans="1:20" x14ac:dyDescent="0.2">
      <c r="A11" s="32">
        <f>Pairings!B11</f>
        <v>1</v>
      </c>
      <c r="B11" s="86"/>
      <c r="C11" s="34"/>
      <c r="D11" s="32" t="str">
        <f ca="1">IF($B11&gt;0,VLOOKUP($B11,OFFSET(Pairings!$C$2,($A11-1)*gamesPerRound,0,gamesPerRound,3),2,FALSE),"")</f>
        <v/>
      </c>
      <c r="E11" s="32" t="str">
        <f ca="1">IF($B11&gt;0,VLOOKUP($B11,OFFSET(Pairings!$C$2,($A11-1)*gamesPerRound,0,gamesPerRound,3),3,FALSE),"")</f>
        <v/>
      </c>
      <c r="F11" s="32" t="str">
        <f t="shared" si="0"/>
        <v/>
      </c>
      <c r="G11" s="32" t="str">
        <f t="shared" si="1"/>
        <v/>
      </c>
      <c r="H11" s="106" t="str">
        <f ca="1">IF(OR(MOD(ROW(B11)-1,gamesPerRound)=1,B11="",ISNA(MATCH(B11,OFFSET($B$1,1+($A11-1)*gamesPerRound,0):B10,0))),"","duplicate result")</f>
        <v/>
      </c>
    </row>
    <row r="12" spans="1:20" x14ac:dyDescent="0.2">
      <c r="A12" s="32">
        <f>Pairings!B12</f>
        <v>1</v>
      </c>
      <c r="B12" s="86"/>
      <c r="C12" s="34"/>
      <c r="D12" s="32" t="str">
        <f ca="1">IF($B12&gt;0,VLOOKUP($B12,OFFSET(Pairings!$C$2,($A12-1)*gamesPerRound,0,gamesPerRound,3),2,FALSE),"")</f>
        <v/>
      </c>
      <c r="E12" s="32" t="str">
        <f ca="1">IF($B12&gt;0,VLOOKUP($B12,OFFSET(Pairings!$C$2,($A12-1)*gamesPerRound,0,gamesPerRound,3),3,FALSE),"")</f>
        <v/>
      </c>
      <c r="F12" s="32" t="str">
        <f t="shared" si="0"/>
        <v/>
      </c>
      <c r="G12" s="32" t="str">
        <f t="shared" si="1"/>
        <v/>
      </c>
      <c r="H12" s="106" t="str">
        <f ca="1">IF(OR(MOD(ROW(B12)-1,gamesPerRound)=1,B12="",ISNA(MATCH(B12,OFFSET($B$1,1+($A12-1)*gamesPerRound,0):B11,0))),"","duplicate result")</f>
        <v/>
      </c>
    </row>
    <row r="13" spans="1:20" x14ac:dyDescent="0.2">
      <c r="A13" s="32">
        <f>Pairings!B13</f>
        <v>1</v>
      </c>
      <c r="B13" s="86"/>
      <c r="C13" s="34"/>
      <c r="D13" s="32" t="str">
        <f ca="1">IF($B13&gt;0,VLOOKUP($B13,OFFSET(Pairings!$C$2,($A13-1)*gamesPerRound,0,gamesPerRound,3),2,FALSE),"")</f>
        <v/>
      </c>
      <c r="E13" s="32" t="str">
        <f ca="1">IF($B13&gt;0,VLOOKUP($B13,OFFSET(Pairings!$C$2,($A13-1)*gamesPerRound,0,gamesPerRound,3),3,FALSE),"")</f>
        <v/>
      </c>
      <c r="F13" s="32" t="str">
        <f t="shared" si="0"/>
        <v/>
      </c>
      <c r="G13" s="32" t="str">
        <f t="shared" si="1"/>
        <v/>
      </c>
      <c r="H13" s="106" t="str">
        <f ca="1">IF(OR(MOD(ROW(B13)-1,gamesPerRound)=1,B13="",ISNA(MATCH(B13,OFFSET($B$1,1+($A13-1)*gamesPerRound,0):B12,0))),"","duplicate result")</f>
        <v/>
      </c>
    </row>
    <row r="14" spans="1:20" x14ac:dyDescent="0.2">
      <c r="A14" s="32">
        <f>Pairings!B14</f>
        <v>1</v>
      </c>
      <c r="B14" s="86"/>
      <c r="C14" s="34"/>
      <c r="D14" s="32" t="str">
        <f ca="1">IF($B14&gt;0,VLOOKUP($B14,OFFSET(Pairings!$C$2,($A14-1)*gamesPerRound,0,gamesPerRound,3),2,FALSE),"")</f>
        <v/>
      </c>
      <c r="E14" s="32" t="str">
        <f ca="1">IF($B14&gt;0,VLOOKUP($B14,OFFSET(Pairings!$C$2,($A14-1)*gamesPerRound,0,gamesPerRound,3),3,FALSE),"")</f>
        <v/>
      </c>
      <c r="F14" s="32" t="str">
        <f t="shared" si="0"/>
        <v/>
      </c>
      <c r="G14" s="32" t="str">
        <f t="shared" si="1"/>
        <v/>
      </c>
      <c r="H14" s="106" t="str">
        <f ca="1">IF(OR(MOD(ROW(B14)-1,gamesPerRound)=1,B14="",ISNA(MATCH(B14,OFFSET($B$1,1+($A14-1)*gamesPerRound,0):B13,0))),"","duplicate result")</f>
        <v/>
      </c>
    </row>
    <row r="15" spans="1:20" x14ac:dyDescent="0.2">
      <c r="A15" s="32">
        <f>Pairings!B15</f>
        <v>1</v>
      </c>
      <c r="B15" s="86"/>
      <c r="C15" s="34"/>
      <c r="D15" s="32" t="str">
        <f ca="1">IF($B15&gt;0,VLOOKUP($B15,OFFSET(Pairings!$C$2,($A15-1)*gamesPerRound,0,gamesPerRound,3),2,FALSE),"")</f>
        <v/>
      </c>
      <c r="E15" s="32" t="str">
        <f ca="1">IF($B15&gt;0,VLOOKUP($B15,OFFSET(Pairings!$C$2,($A15-1)*gamesPerRound,0,gamesPerRound,3),3,FALSE),"")</f>
        <v/>
      </c>
      <c r="F15" s="32" t="str">
        <f t="shared" si="0"/>
        <v/>
      </c>
      <c r="G15" s="32" t="str">
        <f t="shared" si="1"/>
        <v/>
      </c>
      <c r="H15" s="106" t="str">
        <f ca="1">IF(OR(MOD(ROW(B15)-1,gamesPerRound)=1,B15="",ISNA(MATCH(B15,OFFSET($B$1,1+($A15-1)*gamesPerRound,0):B14,0))),"","duplicate result")</f>
        <v/>
      </c>
    </row>
    <row r="16" spans="1:20" x14ac:dyDescent="0.2">
      <c r="A16" s="32">
        <f>Pairings!B16</f>
        <v>1</v>
      </c>
      <c r="B16" s="86"/>
      <c r="C16" s="34"/>
      <c r="D16" s="32" t="str">
        <f ca="1">IF($B16&gt;0,VLOOKUP($B16,OFFSET(Pairings!$C$2,($A16-1)*gamesPerRound,0,gamesPerRound,3),2,FALSE),"")</f>
        <v/>
      </c>
      <c r="E16" s="32" t="str">
        <f ca="1">IF($B16&gt;0,VLOOKUP($B16,OFFSET(Pairings!$C$2,($A16-1)*gamesPerRound,0,gamesPerRound,3),3,FALSE),"")</f>
        <v/>
      </c>
      <c r="F16" s="32" t="str">
        <f t="shared" si="0"/>
        <v/>
      </c>
      <c r="G16" s="32" t="str">
        <f t="shared" si="1"/>
        <v/>
      </c>
      <c r="H16" s="106" t="str">
        <f ca="1">IF(OR(MOD(ROW(B16)-1,gamesPerRound)=1,B16="",ISNA(MATCH(B16,OFFSET($B$1,1+($A16-1)*gamesPerRound,0):B15,0))),"","duplicate result")</f>
        <v/>
      </c>
    </row>
    <row r="17" spans="1:8" x14ac:dyDescent="0.2">
      <c r="A17" s="32">
        <f>Pairings!B17</f>
        <v>1</v>
      </c>
      <c r="B17" s="86"/>
      <c r="C17" s="34"/>
      <c r="D17" s="32" t="str">
        <f ca="1">IF($B17&gt;0,VLOOKUP($B17,OFFSET(Pairings!$C$2,($A17-1)*gamesPerRound,0,gamesPerRound,3),2,FALSE),"")</f>
        <v/>
      </c>
      <c r="E17" s="32" t="str">
        <f ca="1">IF($B17&gt;0,VLOOKUP($B17,OFFSET(Pairings!$C$2,($A17-1)*gamesPerRound,0,gamesPerRound,3),3,FALSE),"")</f>
        <v/>
      </c>
      <c r="F17" s="32" t="str">
        <f t="shared" si="0"/>
        <v/>
      </c>
      <c r="G17" s="32" t="str">
        <f t="shared" si="1"/>
        <v/>
      </c>
      <c r="H17" s="106" t="str">
        <f ca="1">IF(OR(MOD(ROW(B17)-1,gamesPerRound)=1,B17="",ISNA(MATCH(B17,OFFSET($B$1,1+($A17-1)*gamesPerRound,0):B16,0))),"","duplicate result")</f>
        <v/>
      </c>
    </row>
    <row r="18" spans="1:8" x14ac:dyDescent="0.2">
      <c r="A18" s="32">
        <f>Pairings!B18</f>
        <v>1</v>
      </c>
      <c r="B18" s="86"/>
      <c r="C18" s="34"/>
      <c r="D18" s="32" t="str">
        <f ca="1">IF($B18&gt;0,VLOOKUP($B18,OFFSET(Pairings!$C$2,($A18-1)*gamesPerRound,0,gamesPerRound,3),2,FALSE),"")</f>
        <v/>
      </c>
      <c r="E18" s="32" t="str">
        <f ca="1">IF($B18&gt;0,VLOOKUP($B18,OFFSET(Pairings!$C$2,($A18-1)*gamesPerRound,0,gamesPerRound,3),3,FALSE),"")</f>
        <v/>
      </c>
      <c r="F18" s="32" t="str">
        <f t="shared" si="0"/>
        <v/>
      </c>
      <c r="G18" s="32" t="str">
        <f t="shared" si="1"/>
        <v/>
      </c>
      <c r="H18" s="106" t="str">
        <f ca="1">IF(OR(MOD(ROW(B18)-1,gamesPerRound)=1,B18="",ISNA(MATCH(B18,OFFSET($B$1,1+($A18-1)*gamesPerRound,0):B17,0))),"","duplicate result")</f>
        <v/>
      </c>
    </row>
    <row r="19" spans="1:8" x14ac:dyDescent="0.2">
      <c r="A19" s="32">
        <f>Pairings!B19</f>
        <v>1</v>
      </c>
      <c r="B19" s="86"/>
      <c r="C19" s="34"/>
      <c r="D19" s="32" t="str">
        <f ca="1">IF($B19&gt;0,VLOOKUP($B19,OFFSET(Pairings!$C$2,($A19-1)*gamesPerRound,0,gamesPerRound,3),2,FALSE),"")</f>
        <v/>
      </c>
      <c r="E19" s="32" t="str">
        <f ca="1">IF($B19&gt;0,VLOOKUP($B19,OFFSET(Pairings!$C$2,($A19-1)*gamesPerRound,0,gamesPerRound,3),3,FALSE),"")</f>
        <v/>
      </c>
      <c r="F19" s="32" t="str">
        <f t="shared" si="0"/>
        <v/>
      </c>
      <c r="G19" s="32" t="str">
        <f t="shared" si="1"/>
        <v/>
      </c>
      <c r="H19" s="106" t="str">
        <f ca="1">IF(OR(MOD(ROW(B19)-1,gamesPerRound)=1,B19="",ISNA(MATCH(B19,OFFSET($B$1,1+($A19-1)*gamesPerRound,0):B18,0))),"","duplicate result")</f>
        <v/>
      </c>
    </row>
    <row r="20" spans="1:8" x14ac:dyDescent="0.2">
      <c r="A20" s="32">
        <f>Pairings!B20</f>
        <v>1</v>
      </c>
      <c r="B20" s="86"/>
      <c r="C20" s="34"/>
      <c r="D20" s="32" t="str">
        <f ca="1">IF($B20&gt;0,VLOOKUP($B20,OFFSET(Pairings!$C$2,($A20-1)*gamesPerRound,0,gamesPerRound,3),2,FALSE),"")</f>
        <v/>
      </c>
      <c r="E20" s="32" t="str">
        <f ca="1">IF($B20&gt;0,VLOOKUP($B20,OFFSET(Pairings!$C$2,($A20-1)*gamesPerRound,0,gamesPerRound,3),3,FALSE),"")</f>
        <v/>
      </c>
      <c r="F20" s="32" t="str">
        <f t="shared" si="0"/>
        <v/>
      </c>
      <c r="G20" s="32" t="str">
        <f t="shared" si="1"/>
        <v/>
      </c>
      <c r="H20" s="106" t="str">
        <f ca="1">IF(OR(MOD(ROW(B20)-1,gamesPerRound)=1,B20="",ISNA(MATCH(B20,OFFSET($B$1,1+($A20-1)*gamesPerRound,0):B19,0))),"","duplicate result")</f>
        <v/>
      </c>
    </row>
    <row r="21" spans="1:8" x14ac:dyDescent="0.2">
      <c r="A21" s="32">
        <f>Pairings!B21</f>
        <v>1</v>
      </c>
      <c r="B21" s="86"/>
      <c r="C21" s="34"/>
      <c r="D21" s="32" t="str">
        <f ca="1">IF($B21&gt;0,VLOOKUP($B21,OFFSET(Pairings!$C$2,($A21-1)*gamesPerRound,0,gamesPerRound,3),2,FALSE),"")</f>
        <v/>
      </c>
      <c r="E21" s="32" t="str">
        <f ca="1">IF($B21&gt;0,VLOOKUP($B21,OFFSET(Pairings!$C$2,($A21-1)*gamesPerRound,0,gamesPerRound,3),3,FALSE),"")</f>
        <v/>
      </c>
      <c r="F21" s="32" t="str">
        <f t="shared" si="0"/>
        <v/>
      </c>
      <c r="G21" s="32" t="str">
        <f t="shared" si="1"/>
        <v/>
      </c>
      <c r="H21" s="106" t="str">
        <f ca="1">IF(OR(MOD(ROW(B21)-1,gamesPerRound)=1,B21="",ISNA(MATCH(B21,OFFSET($B$1,1+($A21-1)*gamesPerRound,0):B20,0))),"","duplicate result")</f>
        <v/>
      </c>
    </row>
    <row r="22" spans="1:8" x14ac:dyDescent="0.2">
      <c r="A22" s="32">
        <f>Pairings!B22</f>
        <v>1</v>
      </c>
      <c r="B22" s="86"/>
      <c r="C22" s="34"/>
      <c r="D22" s="32" t="str">
        <f ca="1">IF($B22&gt;0,VLOOKUP($B22,OFFSET(Pairings!$C$2,($A22-1)*gamesPerRound,0,gamesPerRound,3),2,FALSE),"")</f>
        <v/>
      </c>
      <c r="E22" s="32" t="str">
        <f ca="1">IF($B22&gt;0,VLOOKUP($B22,OFFSET(Pairings!$C$2,($A22-1)*gamesPerRound,0,gamesPerRound,3),3,FALSE),"")</f>
        <v/>
      </c>
      <c r="F22" s="32" t="str">
        <f t="shared" si="0"/>
        <v/>
      </c>
      <c r="G22" s="32" t="str">
        <f t="shared" si="1"/>
        <v/>
      </c>
      <c r="H22" s="106" t="str">
        <f ca="1">IF(OR(MOD(ROW(B22)-1,gamesPerRound)=1,B22="",ISNA(MATCH(B22,OFFSET($B$1,1+($A22-1)*gamesPerRound,0):B21,0))),"","duplicate result")</f>
        <v/>
      </c>
    </row>
    <row r="23" spans="1:8" x14ac:dyDescent="0.2">
      <c r="A23" s="32">
        <f>Pairings!B23</f>
        <v>1</v>
      </c>
      <c r="B23" s="86"/>
      <c r="C23" s="34"/>
      <c r="D23" s="32" t="str">
        <f ca="1">IF($B23&gt;0,VLOOKUP($B23,OFFSET(Pairings!$C$2,($A23-1)*gamesPerRound,0,gamesPerRound,3),2,FALSE),"")</f>
        <v/>
      </c>
      <c r="E23" s="32" t="str">
        <f ca="1">IF($B23&gt;0,VLOOKUP($B23,OFFSET(Pairings!$C$2,($A23-1)*gamesPerRound,0,gamesPerRound,3),3,FALSE),"")</f>
        <v/>
      </c>
      <c r="F23" s="32" t="str">
        <f t="shared" si="0"/>
        <v/>
      </c>
      <c r="G23" s="32" t="str">
        <f t="shared" si="1"/>
        <v/>
      </c>
      <c r="H23" s="106" t="str">
        <f ca="1">IF(OR(MOD(ROW(B23)-1,gamesPerRound)=1,B23="",ISNA(MATCH(B23,OFFSET($B$1,1+($A23-1)*gamesPerRound,0):B22,0))),"","duplicate result")</f>
        <v/>
      </c>
    </row>
    <row r="24" spans="1:8" x14ac:dyDescent="0.2">
      <c r="A24" s="32">
        <f>Pairings!B24</f>
        <v>1</v>
      </c>
      <c r="B24" s="86"/>
      <c r="C24" s="34"/>
      <c r="D24" s="32" t="str">
        <f ca="1">IF($B24&gt;0,VLOOKUP($B24,OFFSET(Pairings!$C$2,($A24-1)*gamesPerRound,0,gamesPerRound,3),2,FALSE),"")</f>
        <v/>
      </c>
      <c r="E24" s="32" t="str">
        <f ca="1">IF($B24&gt;0,VLOOKUP($B24,OFFSET(Pairings!$C$2,($A24-1)*gamesPerRound,0,gamesPerRound,3),3,FALSE),"")</f>
        <v/>
      </c>
      <c r="F24" s="32" t="str">
        <f t="shared" si="0"/>
        <v/>
      </c>
      <c r="G24" s="32" t="str">
        <f t="shared" si="1"/>
        <v/>
      </c>
      <c r="H24" s="106" t="str">
        <f ca="1">IF(OR(MOD(ROW(B24)-1,gamesPerRound)=1,B24="",ISNA(MATCH(B24,OFFSET($B$1,1+($A24-1)*gamesPerRound,0):B23,0))),"","duplicate result")</f>
        <v/>
      </c>
    </row>
    <row r="25" spans="1:8" x14ac:dyDescent="0.2">
      <c r="A25" s="32">
        <f>Pairings!B25</f>
        <v>1</v>
      </c>
      <c r="B25" s="86"/>
      <c r="C25" s="34"/>
      <c r="D25" s="32" t="str">
        <f ca="1">IF($B25&gt;0,VLOOKUP($B25,OFFSET(Pairings!$C$2,($A25-1)*gamesPerRound,0,gamesPerRound,3),2,FALSE),"")</f>
        <v/>
      </c>
      <c r="E25" s="32" t="str">
        <f ca="1">IF($B25&gt;0,VLOOKUP($B25,OFFSET(Pairings!$C$2,($A25-1)*gamesPerRound,0,gamesPerRound,3),3,FALSE),"")</f>
        <v/>
      </c>
      <c r="F25" s="32" t="str">
        <f t="shared" si="0"/>
        <v/>
      </c>
      <c r="G25" s="32" t="str">
        <f t="shared" si="1"/>
        <v/>
      </c>
      <c r="H25" s="106" t="str">
        <f ca="1">IF(OR(MOD(ROW(B25)-1,gamesPerRound)=1,B25="",ISNA(MATCH(B25,OFFSET($B$1,1+($A25-1)*gamesPerRound,0):B24,0))),"","duplicate result")</f>
        <v/>
      </c>
    </row>
    <row r="26" spans="1:8" x14ac:dyDescent="0.2">
      <c r="A26" s="32">
        <f>Pairings!B26</f>
        <v>1</v>
      </c>
      <c r="B26" s="86"/>
      <c r="C26" s="34"/>
      <c r="D26" s="32" t="str">
        <f ca="1">IF($B26&gt;0,VLOOKUP($B26,OFFSET(Pairings!$C$2,($A26-1)*gamesPerRound,0,gamesPerRound,3),2,FALSE),"")</f>
        <v/>
      </c>
      <c r="E26" s="32" t="str">
        <f ca="1">IF($B26&gt;0,VLOOKUP($B26,OFFSET(Pairings!$C$2,($A26-1)*gamesPerRound,0,gamesPerRound,3),3,FALSE),"")</f>
        <v/>
      </c>
      <c r="F26" s="32" t="str">
        <f t="shared" si="0"/>
        <v/>
      </c>
      <c r="G26" s="32" t="str">
        <f t="shared" si="1"/>
        <v/>
      </c>
      <c r="H26" s="106" t="str">
        <f ca="1">IF(OR(MOD(ROW(B26)-1,gamesPerRound)=1,B26="",ISNA(MATCH(B26,OFFSET($B$1,1+($A26-1)*gamesPerRound,0):B25,0))),"","duplicate result")</f>
        <v/>
      </c>
    </row>
    <row r="27" spans="1:8" x14ac:dyDescent="0.2">
      <c r="A27" s="32">
        <f>Pairings!B27</f>
        <v>1</v>
      </c>
      <c r="B27" s="86"/>
      <c r="C27" s="34"/>
      <c r="D27" s="32" t="str">
        <f ca="1">IF($B27&gt;0,VLOOKUP($B27,OFFSET(Pairings!$C$2,($A27-1)*gamesPerRound,0,gamesPerRound,3),2,FALSE),"")</f>
        <v/>
      </c>
      <c r="E27" s="32" t="str">
        <f ca="1">IF($B27&gt;0,VLOOKUP($B27,OFFSET(Pairings!$C$2,($A27-1)*gamesPerRound,0,gamesPerRound,3),3,FALSE),"")</f>
        <v/>
      </c>
      <c r="F27" s="32" t="str">
        <f t="shared" si="0"/>
        <v/>
      </c>
      <c r="G27" s="32" t="str">
        <f t="shared" si="1"/>
        <v/>
      </c>
      <c r="H27" s="106" t="str">
        <f ca="1">IF(OR(MOD(ROW(B27)-1,gamesPerRound)=1,B27="",ISNA(MATCH(B27,OFFSET($B$1,1+($A27-1)*gamesPerRound,0):B26,0))),"","duplicate result")</f>
        <v/>
      </c>
    </row>
    <row r="28" spans="1:8" x14ac:dyDescent="0.2">
      <c r="A28" s="32">
        <f>Pairings!B28</f>
        <v>1</v>
      </c>
      <c r="B28" s="86"/>
      <c r="C28" s="34"/>
      <c r="D28" s="32" t="str">
        <f ca="1">IF($B28&gt;0,VLOOKUP($B28,OFFSET(Pairings!$C$2,($A28-1)*gamesPerRound,0,gamesPerRound,3),2,FALSE),"")</f>
        <v/>
      </c>
      <c r="E28" s="32" t="str">
        <f ca="1">IF($B28&gt;0,VLOOKUP($B28,OFFSET(Pairings!$C$2,($A28-1)*gamesPerRound,0,gamesPerRound,3),3,FALSE),"")</f>
        <v/>
      </c>
      <c r="F28" s="32" t="str">
        <f t="shared" si="0"/>
        <v/>
      </c>
      <c r="G28" s="32" t="str">
        <f t="shared" si="1"/>
        <v/>
      </c>
      <c r="H28" s="106" t="str">
        <f ca="1">IF(OR(MOD(ROW(B28)-1,gamesPerRound)=1,B28="",ISNA(MATCH(B28,OFFSET($B$1,1+($A28-1)*gamesPerRound,0):B27,0))),"","duplicate result")</f>
        <v/>
      </c>
    </row>
    <row r="29" spans="1:8" x14ac:dyDescent="0.2">
      <c r="A29" s="32">
        <f>Pairings!B29</f>
        <v>1</v>
      </c>
      <c r="B29" s="86"/>
      <c r="C29" s="34"/>
      <c r="D29" s="32" t="str">
        <f ca="1">IF($B29&gt;0,VLOOKUP($B29,OFFSET(Pairings!$C$2,($A29-1)*gamesPerRound,0,gamesPerRound,3),2,FALSE),"")</f>
        <v/>
      </c>
      <c r="E29" s="32" t="str">
        <f ca="1">IF($B29&gt;0,VLOOKUP($B29,OFFSET(Pairings!$C$2,($A29-1)*gamesPerRound,0,gamesPerRound,3),3,FALSE),"")</f>
        <v/>
      </c>
      <c r="F29" s="32" t="str">
        <f t="shared" si="0"/>
        <v/>
      </c>
      <c r="G29" s="32" t="str">
        <f t="shared" si="1"/>
        <v/>
      </c>
      <c r="H29" s="106" t="str">
        <f ca="1">IF(OR(MOD(ROW(B29)-1,gamesPerRound)=1,B29="",ISNA(MATCH(B29,OFFSET($B$1,1+($A29-1)*gamesPerRound,0):B28,0))),"","duplicate result")</f>
        <v/>
      </c>
    </row>
    <row r="30" spans="1:8" x14ac:dyDescent="0.2">
      <c r="A30" s="32">
        <f>Pairings!B30</f>
        <v>1</v>
      </c>
      <c r="B30" s="86"/>
      <c r="C30" s="34"/>
      <c r="D30" s="32" t="str">
        <f ca="1">IF($B30&gt;0,VLOOKUP($B30,OFFSET(Pairings!$C$2,($A30-1)*gamesPerRound,0,gamesPerRound,3),2,FALSE),"")</f>
        <v/>
      </c>
      <c r="E30" s="32" t="str">
        <f ca="1">IF($B30&gt;0,VLOOKUP($B30,OFFSET(Pairings!$C$2,($A30-1)*gamesPerRound,0,gamesPerRound,3),3,FALSE),"")</f>
        <v/>
      </c>
      <c r="F30" s="32" t="str">
        <f t="shared" si="0"/>
        <v/>
      </c>
      <c r="G30" s="32" t="str">
        <f t="shared" si="1"/>
        <v/>
      </c>
      <c r="H30" s="106" t="str">
        <f ca="1">IF(OR(MOD(ROW(B30)-1,gamesPerRound)=1,B30="",ISNA(MATCH(B30,OFFSET($B$1,1+($A30-1)*gamesPerRound,0):B29,0))),"","duplicate result")</f>
        <v/>
      </c>
    </row>
    <row r="31" spans="1:8" x14ac:dyDescent="0.2">
      <c r="A31" s="32">
        <f>Pairings!B31</f>
        <v>1</v>
      </c>
      <c r="B31" s="86"/>
      <c r="C31" s="34"/>
      <c r="D31" s="32" t="str">
        <f ca="1">IF($B31&gt;0,VLOOKUP($B31,OFFSET(Pairings!$C$2,($A31-1)*gamesPerRound,0,gamesPerRound,3),2,FALSE),"")</f>
        <v/>
      </c>
      <c r="E31" s="32" t="str">
        <f ca="1">IF($B31&gt;0,VLOOKUP($B31,OFFSET(Pairings!$C$2,($A31-1)*gamesPerRound,0,gamesPerRound,3),3,FALSE),"")</f>
        <v/>
      </c>
      <c r="F31" s="32" t="str">
        <f t="shared" si="0"/>
        <v/>
      </c>
      <c r="G31" s="32" t="str">
        <f t="shared" si="1"/>
        <v/>
      </c>
      <c r="H31" s="106" t="str">
        <f ca="1">IF(OR(MOD(ROW(B31)-1,gamesPerRound)=1,B31="",ISNA(MATCH(B31,OFFSET($B$1,1+($A31-1)*gamesPerRound,0):B30,0))),"","duplicate result")</f>
        <v/>
      </c>
    </row>
    <row r="32" spans="1:8" x14ac:dyDescent="0.2">
      <c r="A32" s="32">
        <f>Pairings!B32</f>
        <v>1</v>
      </c>
      <c r="B32" s="86"/>
      <c r="C32" s="34"/>
      <c r="D32" s="32" t="str">
        <f ca="1">IF($B32&gt;0,VLOOKUP($B32,OFFSET(Pairings!$C$2,($A32-1)*gamesPerRound,0,gamesPerRound,3),2,FALSE),"")</f>
        <v/>
      </c>
      <c r="E32" s="32" t="str">
        <f ca="1">IF($B32&gt;0,VLOOKUP($B32,OFFSET(Pairings!$C$2,($A32-1)*gamesPerRound,0,gamesPerRound,3),3,FALSE),"")</f>
        <v/>
      </c>
      <c r="F32" s="32" t="str">
        <f t="shared" si="0"/>
        <v/>
      </c>
      <c r="G32" s="32" t="str">
        <f t="shared" si="1"/>
        <v/>
      </c>
      <c r="H32" s="106" t="str">
        <f ca="1">IF(OR(MOD(ROW(B32)-1,gamesPerRound)=1,B32="",ISNA(MATCH(B32,OFFSET($B$1,1+($A32-1)*gamesPerRound,0):B31,0))),"","duplicate result")</f>
        <v/>
      </c>
    </row>
    <row r="33" spans="1:8" x14ac:dyDescent="0.2">
      <c r="A33" s="32">
        <f>Pairings!B33</f>
        <v>1</v>
      </c>
      <c r="B33" s="86"/>
      <c r="C33" s="34"/>
      <c r="D33" s="32" t="str">
        <f ca="1">IF($B33&gt;0,VLOOKUP($B33,OFFSET(Pairings!$C$2,($A33-1)*gamesPerRound,0,gamesPerRound,3),2,FALSE),"")</f>
        <v/>
      </c>
      <c r="E33" s="32" t="str">
        <f ca="1">IF($B33&gt;0,VLOOKUP($B33,OFFSET(Pairings!$C$2,($A33-1)*gamesPerRound,0,gamesPerRound,3),3,FALSE),"")</f>
        <v/>
      </c>
      <c r="F33" s="32" t="str">
        <f t="shared" si="0"/>
        <v/>
      </c>
      <c r="G33" s="32" t="str">
        <f t="shared" si="1"/>
        <v/>
      </c>
      <c r="H33" s="106" t="str">
        <f ca="1">IF(OR(MOD(ROW(B33)-1,gamesPerRound)=1,B33="",ISNA(MATCH(B33,OFFSET($B$1,1+($A33-1)*gamesPerRound,0):B32,0))),"","duplicate result")</f>
        <v/>
      </c>
    </row>
    <row r="34" spans="1:8" x14ac:dyDescent="0.2">
      <c r="A34" s="32">
        <f>Pairings!B34</f>
        <v>1</v>
      </c>
      <c r="B34" s="86"/>
      <c r="C34" s="34"/>
      <c r="D34" s="32" t="str">
        <f ca="1">IF($B34&gt;0,VLOOKUP($B34,OFFSET(Pairings!$C$2,($A34-1)*gamesPerRound,0,gamesPerRound,3),2,FALSE),"")</f>
        <v/>
      </c>
      <c r="E34" s="32" t="str">
        <f ca="1">IF($B34&gt;0,VLOOKUP($B34,OFFSET(Pairings!$C$2,($A34-1)*gamesPerRound,0,gamesPerRound,3),3,FALSE),"")</f>
        <v/>
      </c>
      <c r="F34" s="32" t="str">
        <f t="shared" si="0"/>
        <v/>
      </c>
      <c r="G34" s="32" t="str">
        <f t="shared" si="1"/>
        <v/>
      </c>
      <c r="H34" s="106" t="str">
        <f ca="1">IF(OR(MOD(ROW(B34)-1,gamesPerRound)=1,B34="",ISNA(MATCH(B34,OFFSET($B$1,1+($A34-1)*gamesPerRound,0):B33,0))),"","duplicate result")</f>
        <v/>
      </c>
    </row>
    <row r="35" spans="1:8" x14ac:dyDescent="0.2">
      <c r="A35" s="32">
        <f>Pairings!B35</f>
        <v>1</v>
      </c>
      <c r="B35" s="86"/>
      <c r="C35" s="34"/>
      <c r="D35" s="32" t="str">
        <f ca="1">IF($B35&gt;0,VLOOKUP($B35,OFFSET(Pairings!$C$2,($A35-1)*gamesPerRound,0,gamesPerRound,3),2,FALSE),"")</f>
        <v/>
      </c>
      <c r="E35" s="32" t="str">
        <f ca="1">IF($B35&gt;0,VLOOKUP($B35,OFFSET(Pairings!$C$2,($A35-1)*gamesPerRound,0,gamesPerRound,3),3,FALSE),"")</f>
        <v/>
      </c>
      <c r="F35" s="32" t="str">
        <f t="shared" si="0"/>
        <v/>
      </c>
      <c r="G35" s="32" t="str">
        <f t="shared" si="1"/>
        <v/>
      </c>
      <c r="H35" s="106" t="str">
        <f ca="1">IF(OR(MOD(ROW(B35)-1,gamesPerRound)=1,B35="",ISNA(MATCH(B35,OFFSET($B$1,1+($A35-1)*gamesPerRound,0):B34,0))),"","duplicate result")</f>
        <v/>
      </c>
    </row>
    <row r="36" spans="1:8" x14ac:dyDescent="0.2">
      <c r="A36" s="32">
        <f>Pairings!B36</f>
        <v>1</v>
      </c>
      <c r="B36" s="86"/>
      <c r="C36" s="34"/>
      <c r="D36" s="32" t="str">
        <f ca="1">IF($B36&gt;0,VLOOKUP($B36,OFFSET(Pairings!$C$2,($A36-1)*gamesPerRound,0,gamesPerRound,3),2,FALSE),"")</f>
        <v/>
      </c>
      <c r="E36" s="32" t="str">
        <f ca="1">IF($B36&gt;0,VLOOKUP($B36,OFFSET(Pairings!$C$2,($A36-1)*gamesPerRound,0,gamesPerRound,3),3,FALSE),"")</f>
        <v/>
      </c>
      <c r="F36" s="32" t="str">
        <f t="shared" si="0"/>
        <v/>
      </c>
      <c r="G36" s="32" t="str">
        <f t="shared" si="1"/>
        <v/>
      </c>
      <c r="H36" s="106" t="str">
        <f ca="1">IF(OR(MOD(ROW(B36)-1,gamesPerRound)=1,B36="",ISNA(MATCH(B36,OFFSET($B$1,1+($A36-1)*gamesPerRound,0):B35,0))),"","duplicate result")</f>
        <v/>
      </c>
    </row>
    <row r="37" spans="1:8" x14ac:dyDescent="0.2">
      <c r="A37" s="32">
        <f>Pairings!B37</f>
        <v>1</v>
      </c>
      <c r="B37" s="86"/>
      <c r="C37" s="34"/>
      <c r="D37" s="32" t="str">
        <f ca="1">IF($B37&gt;0,VLOOKUP($B37,OFFSET(Pairings!$C$2,($A37-1)*gamesPerRound,0,gamesPerRound,3),2,FALSE),"")</f>
        <v/>
      </c>
      <c r="E37" s="32" t="str">
        <f ca="1">IF($B37&gt;0,VLOOKUP($B37,OFFSET(Pairings!$C$2,($A37-1)*gamesPerRound,0,gamesPerRound,3),3,FALSE),"")</f>
        <v/>
      </c>
      <c r="F37" s="32" t="str">
        <f t="shared" si="0"/>
        <v/>
      </c>
      <c r="G37" s="32" t="str">
        <f t="shared" si="1"/>
        <v/>
      </c>
      <c r="H37" s="106" t="str">
        <f ca="1">IF(OR(MOD(ROW(B37)-1,gamesPerRound)=1,B37="",ISNA(MATCH(B37,OFFSET($B$1,1+($A37-1)*gamesPerRound,0):B36,0))),"","duplicate result")</f>
        <v/>
      </c>
    </row>
    <row r="38" spans="1:8" x14ac:dyDescent="0.2">
      <c r="A38" s="32">
        <f>Pairings!B38</f>
        <v>1</v>
      </c>
      <c r="B38" s="86"/>
      <c r="C38" s="34"/>
      <c r="D38" s="32" t="str">
        <f ca="1">IF($B38&gt;0,VLOOKUP($B38,OFFSET(Pairings!$C$2,($A38-1)*gamesPerRound,0,gamesPerRound,3),2,FALSE),"")</f>
        <v/>
      </c>
      <c r="E38" s="32" t="str">
        <f ca="1">IF($B38&gt;0,VLOOKUP($B38,OFFSET(Pairings!$C$2,($A38-1)*gamesPerRound,0,gamesPerRound,3),3,FALSE),"")</f>
        <v/>
      </c>
      <c r="F38" s="32" t="str">
        <f t="shared" si="0"/>
        <v/>
      </c>
      <c r="G38" s="32" t="str">
        <f t="shared" si="1"/>
        <v/>
      </c>
      <c r="H38" s="106" t="str">
        <f ca="1">IF(OR(MOD(ROW(B38)-1,gamesPerRound)=1,B38="",ISNA(MATCH(B38,OFFSET($B$1,1+($A38-1)*gamesPerRound,0):B37,0))),"","duplicate result")</f>
        <v/>
      </c>
    </row>
    <row r="39" spans="1:8" x14ac:dyDescent="0.2">
      <c r="A39" s="32">
        <f>Pairings!B39</f>
        <v>1</v>
      </c>
      <c r="B39" s="86"/>
      <c r="C39" s="34"/>
      <c r="D39" s="32" t="str">
        <f ca="1">IF($B39&gt;0,VLOOKUP($B39,OFFSET(Pairings!$C$2,($A39-1)*gamesPerRound,0,gamesPerRound,3),2,FALSE),"")</f>
        <v/>
      </c>
      <c r="E39" s="32" t="str">
        <f ca="1">IF($B39&gt;0,VLOOKUP($B39,OFFSET(Pairings!$C$2,($A39-1)*gamesPerRound,0,gamesPerRound,3),3,FALSE),"")</f>
        <v/>
      </c>
      <c r="F39" s="32" t="str">
        <f t="shared" si="0"/>
        <v/>
      </c>
      <c r="G39" s="32" t="str">
        <f t="shared" si="1"/>
        <v/>
      </c>
      <c r="H39" s="106" t="str">
        <f ca="1">IF(OR(MOD(ROW(B39)-1,gamesPerRound)=1,B39="",ISNA(MATCH(B39,OFFSET($B$1,1+($A39-1)*gamesPerRound,0):B38,0))),"","duplicate result")</f>
        <v/>
      </c>
    </row>
    <row r="40" spans="1:8" x14ac:dyDescent="0.2">
      <c r="A40" s="32">
        <f>Pairings!B40</f>
        <v>1</v>
      </c>
      <c r="B40" s="86"/>
      <c r="C40" s="34"/>
      <c r="D40" s="32" t="str">
        <f ca="1">IF($B40&gt;0,VLOOKUP($B40,OFFSET(Pairings!$C$2,($A40-1)*gamesPerRound,0,gamesPerRound,3),2,FALSE),"")</f>
        <v/>
      </c>
      <c r="E40" s="32" t="str">
        <f ca="1">IF($B40&gt;0,VLOOKUP($B40,OFFSET(Pairings!$C$2,($A40-1)*gamesPerRound,0,gamesPerRound,3),3,FALSE),"")</f>
        <v/>
      </c>
      <c r="F40" s="32" t="str">
        <f t="shared" si="0"/>
        <v/>
      </c>
      <c r="G40" s="32" t="str">
        <f t="shared" si="1"/>
        <v/>
      </c>
      <c r="H40" s="106" t="str">
        <f ca="1">IF(OR(MOD(ROW(B40)-1,gamesPerRound)=1,B40="",ISNA(MATCH(B40,OFFSET($B$1,1+($A40-1)*gamesPerRound,0):B39,0))),"","duplicate result")</f>
        <v/>
      </c>
    </row>
    <row r="41" spans="1:8" x14ac:dyDescent="0.2">
      <c r="A41" s="32">
        <f>Pairings!B41</f>
        <v>1</v>
      </c>
      <c r="B41" s="86"/>
      <c r="C41" s="34"/>
      <c r="D41" s="32" t="str">
        <f ca="1">IF($B41&gt;0,VLOOKUP($B41,OFFSET(Pairings!$C$2,($A41-1)*gamesPerRound,0,gamesPerRound,3),2,FALSE),"")</f>
        <v/>
      </c>
      <c r="E41" s="32" t="str">
        <f ca="1">IF($B41&gt;0,VLOOKUP($B41,OFFSET(Pairings!$C$2,($A41-1)*gamesPerRound,0,gamesPerRound,3),3,FALSE),"")</f>
        <v/>
      </c>
      <c r="F41" s="32" t="str">
        <f t="shared" si="0"/>
        <v/>
      </c>
      <c r="G41" s="32" t="str">
        <f t="shared" si="1"/>
        <v/>
      </c>
      <c r="H41" s="106" t="str">
        <f ca="1">IF(OR(MOD(ROW(B41)-1,gamesPerRound)=1,B41="",ISNA(MATCH(B41,OFFSET($B$1,1+($A41-1)*gamesPerRound,0):B40,0))),"","duplicate result")</f>
        <v/>
      </c>
    </row>
    <row r="42" spans="1:8" x14ac:dyDescent="0.2">
      <c r="A42" s="32">
        <f>Pairings!B42</f>
        <v>1</v>
      </c>
      <c r="B42" s="86"/>
      <c r="C42" s="34"/>
      <c r="D42" s="32" t="str">
        <f ca="1">IF($B42&gt;0,VLOOKUP($B42,OFFSET(Pairings!$C$2,($A42-1)*gamesPerRound,0,gamesPerRound,3),2,FALSE),"")</f>
        <v/>
      </c>
      <c r="E42" s="32" t="str">
        <f ca="1">IF($B42&gt;0,VLOOKUP($B42,OFFSET(Pairings!$C$2,($A42-1)*gamesPerRound,0,gamesPerRound,3),3,FALSE),"")</f>
        <v/>
      </c>
      <c r="F42" s="32" t="str">
        <f t="shared" si="0"/>
        <v/>
      </c>
      <c r="G42" s="32" t="str">
        <f t="shared" si="1"/>
        <v/>
      </c>
      <c r="H42" s="106" t="str">
        <f ca="1">IF(OR(MOD(ROW(B42)-1,gamesPerRound)=1,B42="",ISNA(MATCH(B42,OFFSET($B$1,1+($A42-1)*gamesPerRound,0):B41,0))),"","duplicate result")</f>
        <v/>
      </c>
    </row>
    <row r="43" spans="1:8" x14ac:dyDescent="0.2">
      <c r="A43" s="32">
        <f>Pairings!B43</f>
        <v>1</v>
      </c>
      <c r="B43" s="86"/>
      <c r="C43" s="34"/>
      <c r="D43" s="32" t="str">
        <f ca="1">IF($B43&gt;0,VLOOKUP($B43,OFFSET(Pairings!$C$2,($A43-1)*gamesPerRound,0,gamesPerRound,3),2,FALSE),"")</f>
        <v/>
      </c>
      <c r="E43" s="32" t="str">
        <f ca="1">IF($B43&gt;0,VLOOKUP($B43,OFFSET(Pairings!$C$2,($A43-1)*gamesPerRound,0,gamesPerRound,3),3,FALSE),"")</f>
        <v/>
      </c>
      <c r="F43" s="32" t="str">
        <f t="shared" si="0"/>
        <v/>
      </c>
      <c r="G43" s="32" t="str">
        <f t="shared" si="1"/>
        <v/>
      </c>
      <c r="H43" s="106" t="str">
        <f ca="1">IF(OR(MOD(ROW(B43)-1,gamesPerRound)=1,B43="",ISNA(MATCH(B43,OFFSET($B$1,1+($A43-1)*gamesPerRound,0):B42,0))),"","duplicate result")</f>
        <v/>
      </c>
    </row>
    <row r="44" spans="1:8" x14ac:dyDescent="0.2">
      <c r="A44" s="32">
        <f>Pairings!B44</f>
        <v>1</v>
      </c>
      <c r="B44" s="86"/>
      <c r="C44" s="34"/>
      <c r="D44" s="32" t="str">
        <f ca="1">IF($B44&gt;0,VLOOKUP($B44,OFFSET(Pairings!$C$2,($A44-1)*gamesPerRound,0,gamesPerRound,3),2,FALSE),"")</f>
        <v/>
      </c>
      <c r="E44" s="32" t="str">
        <f ca="1">IF($B44&gt;0,VLOOKUP($B44,OFFSET(Pairings!$C$2,($A44-1)*gamesPerRound,0,gamesPerRound,3),3,FALSE),"")</f>
        <v/>
      </c>
      <c r="F44" s="32" t="str">
        <f t="shared" si="0"/>
        <v/>
      </c>
      <c r="G44" s="32" t="str">
        <f t="shared" si="1"/>
        <v/>
      </c>
      <c r="H44" s="106" t="str">
        <f ca="1">IF(OR(MOD(ROW(B44)-1,gamesPerRound)=1,B44="",ISNA(MATCH(B44,OFFSET($B$1,1+($A44-1)*gamesPerRound,0):B43,0))),"","duplicate result")</f>
        <v/>
      </c>
    </row>
    <row r="45" spans="1:8" x14ac:dyDescent="0.2">
      <c r="A45" s="32">
        <f>Pairings!B45</f>
        <v>1</v>
      </c>
      <c r="B45" s="86"/>
      <c r="C45" s="34"/>
      <c r="D45" s="32" t="str">
        <f ca="1">IF($B45&gt;0,VLOOKUP($B45,OFFSET(Pairings!$C$2,($A45-1)*gamesPerRound,0,gamesPerRound,3),2,FALSE),"")</f>
        <v/>
      </c>
      <c r="E45" s="32" t="str">
        <f ca="1">IF($B45&gt;0,VLOOKUP($B45,OFFSET(Pairings!$C$2,($A45-1)*gamesPerRound,0,gamesPerRound,3),3,FALSE),"")</f>
        <v/>
      </c>
      <c r="F45" s="32" t="str">
        <f t="shared" si="0"/>
        <v/>
      </c>
      <c r="G45" s="32" t="str">
        <f t="shared" si="1"/>
        <v/>
      </c>
      <c r="H45" s="106" t="str">
        <f ca="1">IF(OR(MOD(ROW(B45)-1,gamesPerRound)=1,B45="",ISNA(MATCH(B45,OFFSET($B$1,1+($A45-1)*gamesPerRound,0):B44,0))),"","duplicate result")</f>
        <v/>
      </c>
    </row>
    <row r="46" spans="1:8" x14ac:dyDescent="0.2">
      <c r="A46" s="32">
        <f>Pairings!B46</f>
        <v>1</v>
      </c>
      <c r="B46" s="86"/>
      <c r="C46" s="34"/>
      <c r="D46" s="32" t="str">
        <f ca="1">IF($B46&gt;0,VLOOKUP($B46,OFFSET(Pairings!$C$2,($A46-1)*gamesPerRound,0,gamesPerRound,3),2,FALSE),"")</f>
        <v/>
      </c>
      <c r="E46" s="32" t="str">
        <f ca="1">IF($B46&gt;0,VLOOKUP($B46,OFFSET(Pairings!$C$2,($A46-1)*gamesPerRound,0,gamesPerRound,3),3,FALSE),"")</f>
        <v/>
      </c>
      <c r="F46" s="32" t="str">
        <f t="shared" si="0"/>
        <v/>
      </c>
      <c r="G46" s="32" t="str">
        <f t="shared" si="1"/>
        <v/>
      </c>
      <c r="H46" s="106" t="str">
        <f ca="1">IF(OR(MOD(ROW(B46)-1,gamesPerRound)=1,B46="",ISNA(MATCH(B46,OFFSET($B$1,1+($A46-1)*gamesPerRound,0):B45,0))),"","duplicate result")</f>
        <v/>
      </c>
    </row>
    <row r="47" spans="1:8" x14ac:dyDescent="0.2">
      <c r="A47" s="32">
        <f>Pairings!B47</f>
        <v>1</v>
      </c>
      <c r="B47" s="86"/>
      <c r="C47" s="34"/>
      <c r="D47" s="32" t="str">
        <f ca="1">IF($B47&gt;0,VLOOKUP($B47,OFFSET(Pairings!$C$2,($A47-1)*gamesPerRound,0,gamesPerRound,3),2,FALSE),"")</f>
        <v/>
      </c>
      <c r="E47" s="32" t="str">
        <f ca="1">IF($B47&gt;0,VLOOKUP($B47,OFFSET(Pairings!$C$2,($A47-1)*gamesPerRound,0,gamesPerRound,3),3,FALSE),"")</f>
        <v/>
      </c>
      <c r="F47" s="32" t="str">
        <f t="shared" si="0"/>
        <v/>
      </c>
      <c r="G47" s="32" t="str">
        <f t="shared" si="1"/>
        <v/>
      </c>
      <c r="H47" s="106" t="str">
        <f ca="1">IF(OR(MOD(ROW(B47)-1,gamesPerRound)=1,B47="",ISNA(MATCH(B47,OFFSET($B$1,1+($A47-1)*gamesPerRound,0):B46,0))),"","duplicate result")</f>
        <v/>
      </c>
    </row>
    <row r="48" spans="1:8" x14ac:dyDescent="0.2">
      <c r="A48" s="32">
        <f>Pairings!B48</f>
        <v>1</v>
      </c>
      <c r="B48" s="86"/>
      <c r="C48" s="34"/>
      <c r="D48" s="32" t="str">
        <f ca="1">IF($B48&gt;0,VLOOKUP($B48,OFFSET(Pairings!$C$2,($A48-1)*gamesPerRound,0,gamesPerRound,3),2,FALSE),"")</f>
        <v/>
      </c>
      <c r="E48" s="32" t="str">
        <f ca="1">IF($B48&gt;0,VLOOKUP($B48,OFFSET(Pairings!$C$2,($A48-1)*gamesPerRound,0,gamesPerRound,3),3,FALSE),"")</f>
        <v/>
      </c>
      <c r="F48" s="32" t="str">
        <f t="shared" si="0"/>
        <v/>
      </c>
      <c r="G48" s="32" t="str">
        <f t="shared" si="1"/>
        <v/>
      </c>
      <c r="H48" s="106" t="str">
        <f ca="1">IF(OR(MOD(ROW(B48)-1,gamesPerRound)=1,B48="",ISNA(MATCH(B48,OFFSET($B$1,1+($A48-1)*gamesPerRound,0):B47,0))),"","duplicate result")</f>
        <v/>
      </c>
    </row>
    <row r="49" spans="1:8" x14ac:dyDescent="0.2">
      <c r="A49" s="32">
        <f>Pairings!B49</f>
        <v>1</v>
      </c>
      <c r="B49" s="86"/>
      <c r="C49" s="34"/>
      <c r="D49" s="32" t="str">
        <f ca="1">IF($B49&gt;0,VLOOKUP($B49,OFFSET(Pairings!$C$2,($A49-1)*gamesPerRound,0,gamesPerRound,3),2,FALSE),"")</f>
        <v/>
      </c>
      <c r="E49" s="32" t="str">
        <f ca="1">IF($B49&gt;0,VLOOKUP($B49,OFFSET(Pairings!$C$2,($A49-1)*gamesPerRound,0,gamesPerRound,3),3,FALSE),"")</f>
        <v/>
      </c>
      <c r="F49" s="32" t="str">
        <f t="shared" si="0"/>
        <v/>
      </c>
      <c r="G49" s="32" t="str">
        <f t="shared" si="1"/>
        <v/>
      </c>
      <c r="H49" s="106" t="str">
        <f ca="1">IF(OR(MOD(ROW(B49)-1,gamesPerRound)=1,B49="",ISNA(MATCH(B49,OFFSET($B$1,1+($A49-1)*gamesPerRound,0):B48,0))),"","duplicate result")</f>
        <v/>
      </c>
    </row>
    <row r="50" spans="1:8" x14ac:dyDescent="0.2">
      <c r="A50" s="32">
        <f>Pairings!B50</f>
        <v>1</v>
      </c>
      <c r="B50" s="86"/>
      <c r="C50" s="34"/>
      <c r="D50" s="32" t="str">
        <f ca="1">IF($B50&gt;0,VLOOKUP($B50,OFFSET(Pairings!$C$2,($A50-1)*gamesPerRound,0,gamesPerRound,3),2,FALSE),"")</f>
        <v/>
      </c>
      <c r="E50" s="32" t="str">
        <f ca="1">IF($B50&gt;0,VLOOKUP($B50,OFFSET(Pairings!$C$2,($A50-1)*gamesPerRound,0,gamesPerRound,3),3,FALSE),"")</f>
        <v/>
      </c>
      <c r="F50" s="32" t="str">
        <f t="shared" si="0"/>
        <v/>
      </c>
      <c r="G50" s="32" t="str">
        <f t="shared" si="1"/>
        <v/>
      </c>
      <c r="H50" s="106" t="str">
        <f ca="1">IF(OR(MOD(ROW(B50)-1,gamesPerRound)=1,B50="",ISNA(MATCH(B50,OFFSET($B$1,1+($A50-1)*gamesPerRound,0):B49,0))),"","duplicate result")</f>
        <v/>
      </c>
    </row>
    <row r="51" spans="1:8" x14ac:dyDescent="0.2">
      <c r="A51" s="32">
        <f>Pairings!B51</f>
        <v>1</v>
      </c>
      <c r="B51" s="86"/>
      <c r="C51" s="34"/>
      <c r="D51" s="32" t="str">
        <f ca="1">IF($B51&gt;0,VLOOKUP($B51,OFFSET(Pairings!$C$2,($A51-1)*gamesPerRound,0,gamesPerRound,3),2,FALSE),"")</f>
        <v/>
      </c>
      <c r="E51" s="32" t="str">
        <f ca="1">IF($B51&gt;0,VLOOKUP($B51,OFFSET(Pairings!$C$2,($A51-1)*gamesPerRound,0,gamesPerRound,3),3,FALSE),"")</f>
        <v/>
      </c>
      <c r="F51" s="32" t="str">
        <f t="shared" si="0"/>
        <v/>
      </c>
      <c r="G51" s="32" t="str">
        <f t="shared" si="1"/>
        <v/>
      </c>
      <c r="H51" s="106" t="str">
        <f ca="1">IF(OR(MOD(ROW(B51)-1,gamesPerRound)=1,B51="",ISNA(MATCH(B51,OFFSET($B$1,1+($A51-1)*gamesPerRound,0):B50,0))),"","duplicate result")</f>
        <v/>
      </c>
    </row>
    <row r="52" spans="1:8" x14ac:dyDescent="0.2">
      <c r="A52" s="32">
        <f>Pairings!B52</f>
        <v>1</v>
      </c>
      <c r="B52" s="86"/>
      <c r="C52" s="34"/>
      <c r="D52" s="32" t="str">
        <f ca="1">IF($B52&gt;0,VLOOKUP($B52,OFFSET(Pairings!$C$2,($A52-1)*gamesPerRound,0,gamesPerRound,3),2,FALSE),"")</f>
        <v/>
      </c>
      <c r="E52" s="32" t="str">
        <f ca="1">IF($B52&gt;0,VLOOKUP($B52,OFFSET(Pairings!$C$2,($A52-1)*gamesPerRound,0,gamesPerRound,3),3,FALSE),"")</f>
        <v/>
      </c>
      <c r="F52" s="32" t="str">
        <f t="shared" si="0"/>
        <v/>
      </c>
      <c r="G52" s="32" t="str">
        <f t="shared" si="1"/>
        <v/>
      </c>
      <c r="H52" s="106" t="str">
        <f ca="1">IF(OR(MOD(ROW(B52)-1,gamesPerRound)=1,B52="",ISNA(MATCH(B52,OFFSET($B$1,1+($A52-1)*gamesPerRound,0):B51,0))),"","duplicate result")</f>
        <v/>
      </c>
    </row>
    <row r="53" spans="1:8" x14ac:dyDescent="0.2">
      <c r="A53" s="32">
        <f>Pairings!B53</f>
        <v>1</v>
      </c>
      <c r="B53" s="86"/>
      <c r="C53" s="34"/>
      <c r="D53" s="32" t="str">
        <f ca="1">IF($B53&gt;0,VLOOKUP($B53,OFFSET(Pairings!$C$2,($A53-1)*gamesPerRound,0,gamesPerRound,3),2,FALSE),"")</f>
        <v/>
      </c>
      <c r="E53" s="32" t="str">
        <f ca="1">IF($B53&gt;0,VLOOKUP($B53,OFFSET(Pairings!$C$2,($A53-1)*gamesPerRound,0,gamesPerRound,3),3,FALSE),"")</f>
        <v/>
      </c>
      <c r="F53" s="32" t="str">
        <f t="shared" si="0"/>
        <v/>
      </c>
      <c r="G53" s="32" t="str">
        <f t="shared" si="1"/>
        <v/>
      </c>
      <c r="H53" s="106" t="str">
        <f ca="1">IF(OR(MOD(ROW(B53)-1,gamesPerRound)=1,B53="",ISNA(MATCH(B53,OFFSET($B$1,1+($A53-1)*gamesPerRound,0):B52,0))),"","duplicate result")</f>
        <v/>
      </c>
    </row>
    <row r="54" spans="1:8" x14ac:dyDescent="0.2">
      <c r="A54" s="32">
        <f>Pairings!B54</f>
        <v>1</v>
      </c>
      <c r="B54" s="86"/>
      <c r="C54" s="34"/>
      <c r="D54" s="32" t="str">
        <f ca="1">IF($B54&gt;0,VLOOKUP($B54,OFFSET(Pairings!$C$2,($A54-1)*gamesPerRound,0,gamesPerRound,3),2,FALSE),"")</f>
        <v/>
      </c>
      <c r="E54" s="32" t="str">
        <f ca="1">IF($B54&gt;0,VLOOKUP($B54,OFFSET(Pairings!$C$2,($A54-1)*gamesPerRound,0,gamesPerRound,3),3,FALSE),"")</f>
        <v/>
      </c>
      <c r="F54" s="32" t="str">
        <f t="shared" si="0"/>
        <v/>
      </c>
      <c r="G54" s="32" t="str">
        <f t="shared" si="1"/>
        <v/>
      </c>
      <c r="H54" s="106" t="str">
        <f ca="1">IF(OR(MOD(ROW(B54)-1,gamesPerRound)=1,B54="",ISNA(MATCH(B54,OFFSET($B$1,1+($A54-1)*gamesPerRound,0):B53,0))),"","duplicate result")</f>
        <v/>
      </c>
    </row>
    <row r="55" spans="1:8" x14ac:dyDescent="0.2">
      <c r="A55" s="32">
        <f>Pairings!B55</f>
        <v>1</v>
      </c>
      <c r="B55" s="86"/>
      <c r="C55" s="34"/>
      <c r="D55" s="32" t="str">
        <f ca="1">IF($B55&gt;0,VLOOKUP($B55,OFFSET(Pairings!$C$2,($A55-1)*gamesPerRound,0,gamesPerRound,3),2,FALSE),"")</f>
        <v/>
      </c>
      <c r="E55" s="32" t="str">
        <f ca="1">IF($B55&gt;0,VLOOKUP($B55,OFFSET(Pairings!$C$2,($A55-1)*gamesPerRound,0,gamesPerRound,3),3,FALSE),"")</f>
        <v/>
      </c>
      <c r="F55" s="32" t="str">
        <f t="shared" si="0"/>
        <v/>
      </c>
      <c r="G55" s="32" t="str">
        <f t="shared" si="1"/>
        <v/>
      </c>
      <c r="H55" s="106" t="str">
        <f ca="1">IF(OR(MOD(ROW(B55)-1,gamesPerRound)=1,B55="",ISNA(MATCH(B55,OFFSET($B$1,1+($A55-1)*gamesPerRound,0):B54,0))),"","duplicate result")</f>
        <v/>
      </c>
    </row>
    <row r="56" spans="1:8" x14ac:dyDescent="0.2">
      <c r="A56" s="32">
        <f>Pairings!B56</f>
        <v>1</v>
      </c>
      <c r="B56" s="86"/>
      <c r="C56" s="34"/>
      <c r="D56" s="32" t="str">
        <f ca="1">IF($B56&gt;0,VLOOKUP($B56,OFFSET(Pairings!$C$2,($A56-1)*gamesPerRound,0,gamesPerRound,3),2,FALSE),"")</f>
        <v/>
      </c>
      <c r="E56" s="32" t="str">
        <f ca="1">IF($B56&gt;0,VLOOKUP($B56,OFFSET(Pairings!$C$2,($A56-1)*gamesPerRound,0,gamesPerRound,3),3,FALSE),"")</f>
        <v/>
      </c>
      <c r="F56" s="32" t="str">
        <f t="shared" si="0"/>
        <v/>
      </c>
      <c r="G56" s="32" t="str">
        <f t="shared" si="1"/>
        <v/>
      </c>
      <c r="H56" s="106" t="str">
        <f ca="1">IF(OR(MOD(ROW(B56)-1,gamesPerRound)=1,B56="",ISNA(MATCH(B56,OFFSET($B$1,1+($A56-1)*gamesPerRound,0):B55,0))),"","duplicate result")</f>
        <v/>
      </c>
    </row>
    <row r="57" spans="1:8" x14ac:dyDescent="0.2">
      <c r="A57" s="32">
        <f>Pairings!B57</f>
        <v>1</v>
      </c>
      <c r="B57" s="86"/>
      <c r="C57" s="34"/>
      <c r="D57" s="32" t="str">
        <f ca="1">IF($B57&gt;0,VLOOKUP($B57,OFFSET(Pairings!$C$2,($A57-1)*gamesPerRound,0,gamesPerRound,3),2,FALSE),"")</f>
        <v/>
      </c>
      <c r="E57" s="32" t="str">
        <f ca="1">IF($B57&gt;0,VLOOKUP($B57,OFFSET(Pairings!$C$2,($A57-1)*gamesPerRound,0,gamesPerRound,3),3,FALSE),"")</f>
        <v/>
      </c>
      <c r="F57" s="32" t="str">
        <f t="shared" si="0"/>
        <v/>
      </c>
      <c r="G57" s="32" t="str">
        <f t="shared" si="1"/>
        <v/>
      </c>
      <c r="H57" s="106" t="str">
        <f ca="1">IF(OR(MOD(ROW(B57)-1,gamesPerRound)=1,B57="",ISNA(MATCH(B57,OFFSET($B$1,1+($A57-1)*gamesPerRound,0):B56,0))),"","duplicate result")</f>
        <v/>
      </c>
    </row>
    <row r="58" spans="1:8" x14ac:dyDescent="0.2">
      <c r="A58" s="32">
        <f>Pairings!B58</f>
        <v>1</v>
      </c>
      <c r="B58" s="86"/>
      <c r="C58" s="34"/>
      <c r="D58" s="32" t="str">
        <f ca="1">IF($B58&gt;0,VLOOKUP($B58,OFFSET(Pairings!$C$2,($A58-1)*gamesPerRound,0,gamesPerRound,3),2,FALSE),"")</f>
        <v/>
      </c>
      <c r="E58" s="32" t="str">
        <f ca="1">IF($B58&gt;0,VLOOKUP($B58,OFFSET(Pairings!$C$2,($A58-1)*gamesPerRound,0,gamesPerRound,3),3,FALSE),"")</f>
        <v/>
      </c>
      <c r="F58" s="32" t="str">
        <f t="shared" si="0"/>
        <v/>
      </c>
      <c r="G58" s="32" t="str">
        <f t="shared" si="1"/>
        <v/>
      </c>
      <c r="H58" s="106" t="str">
        <f ca="1">IF(OR(MOD(ROW(B58)-1,gamesPerRound)=1,B58="",ISNA(MATCH(B58,OFFSET($B$1,1+($A58-1)*gamesPerRound,0):B57,0))),"","duplicate result")</f>
        <v/>
      </c>
    </row>
    <row r="59" spans="1:8" x14ac:dyDescent="0.2">
      <c r="A59" s="32">
        <f>Pairings!B59</f>
        <v>1</v>
      </c>
      <c r="B59" s="86"/>
      <c r="C59" s="34"/>
      <c r="D59" s="32" t="str">
        <f ca="1">IF($B59&gt;0,VLOOKUP($B59,OFFSET(Pairings!$C$2,($A59-1)*gamesPerRound,0,gamesPerRound,3),2,FALSE),"")</f>
        <v/>
      </c>
      <c r="E59" s="32" t="str">
        <f ca="1">IF($B59&gt;0,VLOOKUP($B59,OFFSET(Pairings!$C$2,($A59-1)*gamesPerRound,0,gamesPerRound,3),3,FALSE),"")</f>
        <v/>
      </c>
      <c r="F59" s="32" t="str">
        <f t="shared" si="0"/>
        <v/>
      </c>
      <c r="G59" s="32" t="str">
        <f t="shared" si="1"/>
        <v/>
      </c>
      <c r="H59" s="106" t="str">
        <f ca="1">IF(OR(MOD(ROW(B59)-1,gamesPerRound)=1,B59="",ISNA(MATCH(B59,OFFSET($B$1,1+($A59-1)*gamesPerRound,0):B58,0))),"","duplicate result")</f>
        <v/>
      </c>
    </row>
    <row r="60" spans="1:8" x14ac:dyDescent="0.2">
      <c r="A60" s="32">
        <f>Pairings!B60</f>
        <v>1</v>
      </c>
      <c r="B60" s="86"/>
      <c r="C60" s="34"/>
      <c r="D60" s="32" t="str">
        <f ca="1">IF($B60&gt;0,VLOOKUP($B60,OFFSET(Pairings!$C$2,($A60-1)*gamesPerRound,0,gamesPerRound,3),2,FALSE),"")</f>
        <v/>
      </c>
      <c r="E60" s="32" t="str">
        <f ca="1">IF($B60&gt;0,VLOOKUP($B60,OFFSET(Pairings!$C$2,($A60-1)*gamesPerRound,0,gamesPerRound,3),3,FALSE),"")</f>
        <v/>
      </c>
      <c r="F60" s="32" t="str">
        <f t="shared" si="0"/>
        <v/>
      </c>
      <c r="G60" s="32" t="str">
        <f t="shared" si="1"/>
        <v/>
      </c>
      <c r="H60" s="106" t="str">
        <f ca="1">IF(OR(MOD(ROW(B60)-1,gamesPerRound)=1,B60="",ISNA(MATCH(B60,OFFSET($B$1,1+($A60-1)*gamesPerRound,0):B59,0))),"","duplicate result")</f>
        <v/>
      </c>
    </row>
    <row r="61" spans="1:8" x14ac:dyDescent="0.2">
      <c r="A61" s="32">
        <f>Pairings!B61</f>
        <v>1</v>
      </c>
      <c r="B61" s="86"/>
      <c r="C61" s="34"/>
      <c r="D61" s="32" t="str">
        <f ca="1">IF($B61&gt;0,VLOOKUP($B61,OFFSET(Pairings!$C$2,($A61-1)*gamesPerRound,0,gamesPerRound,3),2,FALSE),"")</f>
        <v/>
      </c>
      <c r="E61" s="32" t="str">
        <f ca="1">IF($B61&gt;0,VLOOKUP($B61,OFFSET(Pairings!$C$2,($A61-1)*gamesPerRound,0,gamesPerRound,3),3,FALSE),"")</f>
        <v/>
      </c>
      <c r="F61" s="32" t="str">
        <f t="shared" si="0"/>
        <v/>
      </c>
      <c r="G61" s="32" t="str">
        <f t="shared" si="1"/>
        <v/>
      </c>
      <c r="H61" s="106" t="str">
        <f ca="1">IF(OR(MOD(ROW(B61)-1,gamesPerRound)=1,B61="",ISNA(MATCH(B61,OFFSET($B$1,1+($A61-1)*gamesPerRound,0):B60,0))),"","duplicate result")</f>
        <v/>
      </c>
    </row>
    <row r="62" spans="1:8" x14ac:dyDescent="0.2">
      <c r="A62" s="32">
        <f>Pairings!B62</f>
        <v>2</v>
      </c>
      <c r="B62" s="86"/>
      <c r="C62" s="34"/>
      <c r="D62" s="32" t="str">
        <f ca="1">IF($B62&gt;0,VLOOKUP($B62,OFFSET(Pairings!$C$2,($A62-1)*gamesPerRound,0,gamesPerRound,3),2,FALSE),"")</f>
        <v/>
      </c>
      <c r="E62" s="32" t="str">
        <f ca="1">IF($B62&gt;0,VLOOKUP($B62,OFFSET(Pairings!$C$2,($A62-1)*gamesPerRound,0,gamesPerRound,3),3,FALSE),"")</f>
        <v/>
      </c>
      <c r="F62" s="32" t="str">
        <f t="shared" si="0"/>
        <v/>
      </c>
      <c r="G62" s="32" t="str">
        <f t="shared" si="1"/>
        <v/>
      </c>
      <c r="H62" s="106" t="str">
        <f ca="1">IF(OR(MOD(ROW(B62)-1,gamesPerRound)=1,B62="",ISNA(MATCH(B62,OFFSET($B$1,1+($A62-1)*gamesPerRound,0):B61,0))),"","duplicate result")</f>
        <v/>
      </c>
    </row>
    <row r="63" spans="1:8" x14ac:dyDescent="0.2">
      <c r="A63" s="32">
        <f>Pairings!B63</f>
        <v>2</v>
      </c>
      <c r="B63" s="86"/>
      <c r="C63" s="34"/>
      <c r="D63" s="32" t="str">
        <f ca="1">IF($B63&gt;0,VLOOKUP($B63,OFFSET(Pairings!$C$2,($A63-1)*gamesPerRound,0,gamesPerRound,3),2,FALSE),"")</f>
        <v/>
      </c>
      <c r="E63" s="32" t="str">
        <f ca="1">IF($B63&gt;0,VLOOKUP($B63,OFFSET(Pairings!$C$2,($A63-1)*gamesPerRound,0,gamesPerRound,3),3,FALSE),"")</f>
        <v/>
      </c>
      <c r="F63" s="32" t="str">
        <f t="shared" si="0"/>
        <v/>
      </c>
      <c r="G63" s="32" t="str">
        <f t="shared" si="1"/>
        <v/>
      </c>
      <c r="H63" s="106" t="str">
        <f ca="1">IF(OR(MOD(ROW(B63)-1,gamesPerRound)=1,B63="",ISNA(MATCH(B63,OFFSET($B$1,1+($A63-1)*gamesPerRound,0):B62,0))),"","duplicate result")</f>
        <v/>
      </c>
    </row>
    <row r="64" spans="1:8" x14ac:dyDescent="0.2">
      <c r="A64" s="32">
        <f>Pairings!B64</f>
        <v>2</v>
      </c>
      <c r="B64" s="86"/>
      <c r="C64" s="34"/>
      <c r="D64" s="32" t="str">
        <f ca="1">IF($B64&gt;0,VLOOKUP($B64,OFFSET(Pairings!$C$2,($A64-1)*gamesPerRound,0,gamesPerRound,3),2,FALSE),"")</f>
        <v/>
      </c>
      <c r="E64" s="32" t="str">
        <f ca="1">IF($B64&gt;0,VLOOKUP($B64,OFFSET(Pairings!$C$2,($A64-1)*gamesPerRound,0,gamesPerRound,3),3,FALSE),"")</f>
        <v/>
      </c>
      <c r="F64" s="32" t="str">
        <f t="shared" si="0"/>
        <v/>
      </c>
      <c r="G64" s="32" t="str">
        <f t="shared" si="1"/>
        <v/>
      </c>
      <c r="H64" s="106" t="str">
        <f ca="1">IF(OR(MOD(ROW(B64)-1,gamesPerRound)=1,B64="",ISNA(MATCH(B64,OFFSET($B$1,1+($A64-1)*gamesPerRound,0):B63,0))),"","duplicate result")</f>
        <v/>
      </c>
    </row>
    <row r="65" spans="1:8" x14ac:dyDescent="0.2">
      <c r="A65" s="32">
        <f>Pairings!B65</f>
        <v>2</v>
      </c>
      <c r="B65" s="86"/>
      <c r="C65" s="34"/>
      <c r="D65" s="32" t="str">
        <f ca="1">IF($B65&gt;0,VLOOKUP($B65,OFFSET(Pairings!$C$2,($A65-1)*gamesPerRound,0,gamesPerRound,3),2,FALSE),"")</f>
        <v/>
      </c>
      <c r="E65" s="32" t="str">
        <f ca="1">IF($B65&gt;0,VLOOKUP($B65,OFFSET(Pairings!$C$2,($A65-1)*gamesPerRound,0,gamesPerRound,3),3,FALSE),"")</f>
        <v/>
      </c>
      <c r="F65" s="32" t="str">
        <f t="shared" si="0"/>
        <v/>
      </c>
      <c r="G65" s="32" t="str">
        <f t="shared" si="1"/>
        <v/>
      </c>
      <c r="H65" s="106" t="str">
        <f ca="1">IF(OR(MOD(ROW(B65)-1,gamesPerRound)=1,B65="",ISNA(MATCH(B65,OFFSET($B$1,1+($A65-1)*gamesPerRound,0):B64,0))),"","duplicate result")</f>
        <v/>
      </c>
    </row>
    <row r="66" spans="1:8" x14ac:dyDescent="0.2">
      <c r="A66" s="32">
        <f>Pairings!B66</f>
        <v>2</v>
      </c>
      <c r="B66" s="86"/>
      <c r="C66" s="34"/>
      <c r="D66" s="32" t="str">
        <f ca="1">IF($B66&gt;0,VLOOKUP($B66,OFFSET(Pairings!$C$2,($A66-1)*gamesPerRound,0,gamesPerRound,3),2,FALSE),"")</f>
        <v/>
      </c>
      <c r="E66" s="32" t="str">
        <f ca="1">IF($B66&gt;0,VLOOKUP($B66,OFFSET(Pairings!$C$2,($A66-1)*gamesPerRound,0,gamesPerRound,3),3,FALSE),"")</f>
        <v/>
      </c>
      <c r="F66" s="32" t="str">
        <f t="shared" ref="F66:F129" si="2">IF(C66="","",IF(C66="d",0.5,C66))</f>
        <v/>
      </c>
      <c r="G66" s="32" t="str">
        <f t="shared" ref="G66:G129" si="3">IF(C66="","",1-F66)</f>
        <v/>
      </c>
      <c r="H66" s="106" t="str">
        <f ca="1">IF(OR(MOD(ROW(B66)-1,gamesPerRound)=1,B66="",ISNA(MATCH(B66,OFFSET($B$1,1+($A66-1)*gamesPerRound,0):B65,0))),"","duplicate result")</f>
        <v/>
      </c>
    </row>
    <row r="67" spans="1:8" x14ac:dyDescent="0.2">
      <c r="A67" s="32">
        <f>Pairings!B67</f>
        <v>2</v>
      </c>
      <c r="B67" s="86"/>
      <c r="C67" s="34"/>
      <c r="D67" s="32" t="str">
        <f ca="1">IF($B67&gt;0,VLOOKUP($B67,OFFSET(Pairings!$C$2,($A67-1)*gamesPerRound,0,gamesPerRound,3),2,FALSE),"")</f>
        <v/>
      </c>
      <c r="E67" s="32" t="str">
        <f ca="1">IF($B67&gt;0,VLOOKUP($B67,OFFSET(Pairings!$C$2,($A67-1)*gamesPerRound,0,gamesPerRound,3),3,FALSE),"")</f>
        <v/>
      </c>
      <c r="F67" s="32" t="str">
        <f t="shared" si="2"/>
        <v/>
      </c>
      <c r="G67" s="32" t="str">
        <f t="shared" si="3"/>
        <v/>
      </c>
      <c r="H67" s="106" t="str">
        <f ca="1">IF(OR(MOD(ROW(B67)-1,gamesPerRound)=1,B67="",ISNA(MATCH(B67,OFFSET($B$1,1+($A67-1)*gamesPerRound,0):B66,0))),"","duplicate result")</f>
        <v/>
      </c>
    </row>
    <row r="68" spans="1:8" x14ac:dyDescent="0.2">
      <c r="A68" s="32">
        <f>Pairings!B68</f>
        <v>2</v>
      </c>
      <c r="B68" s="86"/>
      <c r="C68" s="34"/>
      <c r="D68" s="32" t="str">
        <f ca="1">IF($B68&gt;0,VLOOKUP($B68,OFFSET(Pairings!$C$2,($A68-1)*gamesPerRound,0,gamesPerRound,3),2,FALSE),"")</f>
        <v/>
      </c>
      <c r="E68" s="32" t="str">
        <f ca="1">IF($B68&gt;0,VLOOKUP($B68,OFFSET(Pairings!$C$2,($A68-1)*gamesPerRound,0,gamesPerRound,3),3,FALSE),"")</f>
        <v/>
      </c>
      <c r="F68" s="32" t="str">
        <f t="shared" si="2"/>
        <v/>
      </c>
      <c r="G68" s="32" t="str">
        <f t="shared" si="3"/>
        <v/>
      </c>
      <c r="H68" s="106" t="str">
        <f ca="1">IF(OR(MOD(ROW(B68)-1,gamesPerRound)=1,B68="",ISNA(MATCH(B68,OFFSET($B$1,1+($A68-1)*gamesPerRound,0):B67,0))),"","duplicate result")</f>
        <v/>
      </c>
    </row>
    <row r="69" spans="1:8" x14ac:dyDescent="0.2">
      <c r="A69" s="32">
        <f>Pairings!B69</f>
        <v>2</v>
      </c>
      <c r="B69" s="86"/>
      <c r="C69" s="34"/>
      <c r="D69" s="32" t="str">
        <f ca="1">IF($B69&gt;0,VLOOKUP($B69,OFFSET(Pairings!$C$2,($A69-1)*gamesPerRound,0,gamesPerRound,3),2,FALSE),"")</f>
        <v/>
      </c>
      <c r="E69" s="32" t="str">
        <f ca="1">IF($B69&gt;0,VLOOKUP($B69,OFFSET(Pairings!$C$2,($A69-1)*gamesPerRound,0,gamesPerRound,3),3,FALSE),"")</f>
        <v/>
      </c>
      <c r="F69" s="32" t="str">
        <f t="shared" si="2"/>
        <v/>
      </c>
      <c r="G69" s="32" t="str">
        <f t="shared" si="3"/>
        <v/>
      </c>
      <c r="H69" s="106" t="str">
        <f ca="1">IF(OR(MOD(ROW(B69)-1,gamesPerRound)=1,B69="",ISNA(MATCH(B69,OFFSET($B$1,1+($A69-1)*gamesPerRound,0):B68,0))),"","duplicate result")</f>
        <v/>
      </c>
    </row>
    <row r="70" spans="1:8" x14ac:dyDescent="0.2">
      <c r="A70" s="32">
        <f>Pairings!B70</f>
        <v>2</v>
      </c>
      <c r="B70" s="86"/>
      <c r="C70" s="34"/>
      <c r="D70" s="32" t="str">
        <f ca="1">IF($B70&gt;0,VLOOKUP($B70,OFFSET(Pairings!$C$2,($A70-1)*gamesPerRound,0,gamesPerRound,3),2,FALSE),"")</f>
        <v/>
      </c>
      <c r="E70" s="32" t="str">
        <f ca="1">IF($B70&gt;0,VLOOKUP($B70,OFFSET(Pairings!$C$2,($A70-1)*gamesPerRound,0,gamesPerRound,3),3,FALSE),"")</f>
        <v/>
      </c>
      <c r="F70" s="32" t="str">
        <f t="shared" si="2"/>
        <v/>
      </c>
      <c r="G70" s="32" t="str">
        <f t="shared" si="3"/>
        <v/>
      </c>
      <c r="H70" s="106" t="str">
        <f ca="1">IF(OR(MOD(ROW(B70)-1,gamesPerRound)=1,B70="",ISNA(MATCH(B70,OFFSET($B$1,1+($A70-1)*gamesPerRound,0):B69,0))),"","duplicate result")</f>
        <v/>
      </c>
    </row>
    <row r="71" spans="1:8" x14ac:dyDescent="0.2">
      <c r="A71" s="32">
        <f>Pairings!B71</f>
        <v>2</v>
      </c>
      <c r="B71" s="86"/>
      <c r="C71" s="34"/>
      <c r="D71" s="32" t="str">
        <f ca="1">IF($B71&gt;0,VLOOKUP($B71,OFFSET(Pairings!$C$2,($A71-1)*gamesPerRound,0,gamesPerRound,3),2,FALSE),"")</f>
        <v/>
      </c>
      <c r="E71" s="32" t="str">
        <f ca="1">IF($B71&gt;0,VLOOKUP($B71,OFFSET(Pairings!$C$2,($A71-1)*gamesPerRound,0,gamesPerRound,3),3,FALSE),"")</f>
        <v/>
      </c>
      <c r="F71" s="32" t="str">
        <f t="shared" si="2"/>
        <v/>
      </c>
      <c r="G71" s="32" t="str">
        <f t="shared" si="3"/>
        <v/>
      </c>
      <c r="H71" s="106" t="str">
        <f ca="1">IF(OR(MOD(ROW(B71)-1,gamesPerRound)=1,B71="",ISNA(MATCH(B71,OFFSET($B$1,1+($A71-1)*gamesPerRound,0):B70,0))),"","duplicate result")</f>
        <v/>
      </c>
    </row>
    <row r="72" spans="1:8" x14ac:dyDescent="0.2">
      <c r="A72" s="32">
        <f>Pairings!B72</f>
        <v>2</v>
      </c>
      <c r="B72" s="86"/>
      <c r="C72" s="34"/>
      <c r="D72" s="32" t="str">
        <f ca="1">IF($B72&gt;0,VLOOKUP($B72,OFFSET(Pairings!$C$2,($A72-1)*gamesPerRound,0,gamesPerRound,3),2,FALSE),"")</f>
        <v/>
      </c>
      <c r="E72" s="32" t="str">
        <f ca="1">IF($B72&gt;0,VLOOKUP($B72,OFFSET(Pairings!$C$2,($A72-1)*gamesPerRound,0,gamesPerRound,3),3,FALSE),"")</f>
        <v/>
      </c>
      <c r="F72" s="32" t="str">
        <f t="shared" si="2"/>
        <v/>
      </c>
      <c r="G72" s="32" t="str">
        <f t="shared" si="3"/>
        <v/>
      </c>
      <c r="H72" s="106" t="str">
        <f ca="1">IF(OR(MOD(ROW(B72)-1,gamesPerRound)=1,B72="",ISNA(MATCH(B72,OFFSET($B$1,1+($A72-1)*gamesPerRound,0):B71,0))),"","duplicate result")</f>
        <v/>
      </c>
    </row>
    <row r="73" spans="1:8" x14ac:dyDescent="0.2">
      <c r="A73" s="32">
        <f>Pairings!B73</f>
        <v>2</v>
      </c>
      <c r="B73" s="86"/>
      <c r="C73" s="34"/>
      <c r="D73" s="32" t="str">
        <f ca="1">IF($B73&gt;0,VLOOKUP($B73,OFFSET(Pairings!$C$2,($A73-1)*gamesPerRound,0,gamesPerRound,3),2,FALSE),"")</f>
        <v/>
      </c>
      <c r="E73" s="32" t="str">
        <f ca="1">IF($B73&gt;0,VLOOKUP($B73,OFFSET(Pairings!$C$2,($A73-1)*gamesPerRound,0,gamesPerRound,3),3,FALSE),"")</f>
        <v/>
      </c>
      <c r="F73" s="32" t="str">
        <f t="shared" si="2"/>
        <v/>
      </c>
      <c r="G73" s="32" t="str">
        <f t="shared" si="3"/>
        <v/>
      </c>
      <c r="H73" s="106" t="str">
        <f ca="1">IF(OR(MOD(ROW(B73)-1,gamesPerRound)=1,B73="",ISNA(MATCH(B73,OFFSET($B$1,1+($A73-1)*gamesPerRound,0):B72,0))),"","duplicate result")</f>
        <v/>
      </c>
    </row>
    <row r="74" spans="1:8" x14ac:dyDescent="0.2">
      <c r="A74" s="32">
        <f>Pairings!B74</f>
        <v>2</v>
      </c>
      <c r="B74" s="86"/>
      <c r="C74" s="34"/>
      <c r="D74" s="32" t="str">
        <f ca="1">IF($B74&gt;0,VLOOKUP($B74,OFFSET(Pairings!$C$2,($A74-1)*gamesPerRound,0,gamesPerRound,3),2,FALSE),"")</f>
        <v/>
      </c>
      <c r="E74" s="32" t="str">
        <f ca="1">IF($B74&gt;0,VLOOKUP($B74,OFFSET(Pairings!$C$2,($A74-1)*gamesPerRound,0,gamesPerRound,3),3,FALSE),"")</f>
        <v/>
      </c>
      <c r="F74" s="32" t="str">
        <f t="shared" si="2"/>
        <v/>
      </c>
      <c r="G74" s="32" t="str">
        <f t="shared" si="3"/>
        <v/>
      </c>
      <c r="H74" s="106" t="str">
        <f ca="1">IF(OR(MOD(ROW(B74)-1,gamesPerRound)=1,B74="",ISNA(MATCH(B74,OFFSET($B$1,1+($A74-1)*gamesPerRound,0):B73,0))),"","duplicate result")</f>
        <v/>
      </c>
    </row>
    <row r="75" spans="1:8" x14ac:dyDescent="0.2">
      <c r="A75" s="32">
        <f>Pairings!B75</f>
        <v>2</v>
      </c>
      <c r="B75" s="86"/>
      <c r="C75" s="34"/>
      <c r="D75" s="32" t="str">
        <f ca="1">IF($B75&gt;0,VLOOKUP($B75,OFFSET(Pairings!$C$2,($A75-1)*gamesPerRound,0,gamesPerRound,3),2,FALSE),"")</f>
        <v/>
      </c>
      <c r="E75" s="32" t="str">
        <f ca="1">IF($B75&gt;0,VLOOKUP($B75,OFFSET(Pairings!$C$2,($A75-1)*gamesPerRound,0,gamesPerRound,3),3,FALSE),"")</f>
        <v/>
      </c>
      <c r="F75" s="32" t="str">
        <f t="shared" si="2"/>
        <v/>
      </c>
      <c r="G75" s="32" t="str">
        <f t="shared" si="3"/>
        <v/>
      </c>
      <c r="H75" s="106" t="str">
        <f ca="1">IF(OR(MOD(ROW(B75)-1,gamesPerRound)=1,B75="",ISNA(MATCH(B75,OFFSET($B$1,1+($A75-1)*gamesPerRound,0):B74,0))),"","duplicate result")</f>
        <v/>
      </c>
    </row>
    <row r="76" spans="1:8" x14ac:dyDescent="0.2">
      <c r="A76" s="32">
        <f>Pairings!B76</f>
        <v>2</v>
      </c>
      <c r="B76" s="86"/>
      <c r="C76" s="34"/>
      <c r="D76" s="32" t="str">
        <f ca="1">IF($B76&gt;0,VLOOKUP($B76,OFFSET(Pairings!$C$2,($A76-1)*gamesPerRound,0,gamesPerRound,3),2,FALSE),"")</f>
        <v/>
      </c>
      <c r="E76" s="32" t="str">
        <f ca="1">IF($B76&gt;0,VLOOKUP($B76,OFFSET(Pairings!$C$2,($A76-1)*gamesPerRound,0,gamesPerRound,3),3,FALSE),"")</f>
        <v/>
      </c>
      <c r="F76" s="32" t="str">
        <f t="shared" si="2"/>
        <v/>
      </c>
      <c r="G76" s="32" t="str">
        <f t="shared" si="3"/>
        <v/>
      </c>
      <c r="H76" s="106" t="str">
        <f ca="1">IF(OR(MOD(ROW(B76)-1,gamesPerRound)=1,B76="",ISNA(MATCH(B76,OFFSET($B$1,1+($A76-1)*gamesPerRound,0):B75,0))),"","duplicate result")</f>
        <v/>
      </c>
    </row>
    <row r="77" spans="1:8" x14ac:dyDescent="0.2">
      <c r="A77" s="32">
        <f>Pairings!B77</f>
        <v>2</v>
      </c>
      <c r="B77" s="86"/>
      <c r="C77" s="34"/>
      <c r="D77" s="32" t="str">
        <f ca="1">IF($B77&gt;0,VLOOKUP($B77,OFFSET(Pairings!$C$2,($A77-1)*gamesPerRound,0,gamesPerRound,3),2,FALSE),"")</f>
        <v/>
      </c>
      <c r="E77" s="32" t="str">
        <f ca="1">IF($B77&gt;0,VLOOKUP($B77,OFFSET(Pairings!$C$2,($A77-1)*gamesPerRound,0,gamesPerRound,3),3,FALSE),"")</f>
        <v/>
      </c>
      <c r="F77" s="32" t="str">
        <f t="shared" si="2"/>
        <v/>
      </c>
      <c r="G77" s="32" t="str">
        <f t="shared" si="3"/>
        <v/>
      </c>
      <c r="H77" s="106" t="str">
        <f ca="1">IF(OR(MOD(ROW(B77)-1,gamesPerRound)=1,B77="",ISNA(MATCH(B77,OFFSET($B$1,1+($A77-1)*gamesPerRound,0):B76,0))),"","duplicate result")</f>
        <v/>
      </c>
    </row>
    <row r="78" spans="1:8" x14ac:dyDescent="0.2">
      <c r="A78" s="32">
        <f>Pairings!B78</f>
        <v>2</v>
      </c>
      <c r="B78" s="86"/>
      <c r="C78" s="34"/>
      <c r="D78" s="32" t="str">
        <f ca="1">IF($B78&gt;0,VLOOKUP($B78,OFFSET(Pairings!$C$2,($A78-1)*gamesPerRound,0,gamesPerRound,3),2,FALSE),"")</f>
        <v/>
      </c>
      <c r="E78" s="32" t="str">
        <f ca="1">IF($B78&gt;0,VLOOKUP($B78,OFFSET(Pairings!$C$2,($A78-1)*gamesPerRound,0,gamesPerRound,3),3,FALSE),"")</f>
        <v/>
      </c>
      <c r="F78" s="32" t="str">
        <f t="shared" si="2"/>
        <v/>
      </c>
      <c r="G78" s="32" t="str">
        <f t="shared" si="3"/>
        <v/>
      </c>
      <c r="H78" s="106" t="str">
        <f ca="1">IF(OR(MOD(ROW(B78)-1,gamesPerRound)=1,B78="",ISNA(MATCH(B78,OFFSET($B$1,1+($A78-1)*gamesPerRound,0):B77,0))),"","duplicate result")</f>
        <v/>
      </c>
    </row>
    <row r="79" spans="1:8" x14ac:dyDescent="0.2">
      <c r="A79" s="32">
        <f>Pairings!B79</f>
        <v>2</v>
      </c>
      <c r="B79" s="86"/>
      <c r="C79" s="34"/>
      <c r="D79" s="32" t="str">
        <f ca="1">IF($B79&gt;0,VLOOKUP($B79,OFFSET(Pairings!$C$2,($A79-1)*gamesPerRound,0,gamesPerRound,3),2,FALSE),"")</f>
        <v/>
      </c>
      <c r="E79" s="32" t="str">
        <f ca="1">IF($B79&gt;0,VLOOKUP($B79,OFFSET(Pairings!$C$2,($A79-1)*gamesPerRound,0,gamesPerRound,3),3,FALSE),"")</f>
        <v/>
      </c>
      <c r="F79" s="32" t="str">
        <f t="shared" si="2"/>
        <v/>
      </c>
      <c r="G79" s="32" t="str">
        <f t="shared" si="3"/>
        <v/>
      </c>
      <c r="H79" s="106" t="str">
        <f ca="1">IF(OR(MOD(ROW(B79)-1,gamesPerRound)=1,B79="",ISNA(MATCH(B79,OFFSET($B$1,1+($A79-1)*gamesPerRound,0):B78,0))),"","duplicate result")</f>
        <v/>
      </c>
    </row>
    <row r="80" spans="1:8" x14ac:dyDescent="0.2">
      <c r="A80" s="32">
        <f>Pairings!B80</f>
        <v>2</v>
      </c>
      <c r="B80" s="86"/>
      <c r="C80" s="34"/>
      <c r="D80" s="32" t="str">
        <f ca="1">IF($B80&gt;0,VLOOKUP($B80,OFFSET(Pairings!$C$2,($A80-1)*gamesPerRound,0,gamesPerRound,3),2,FALSE),"")</f>
        <v/>
      </c>
      <c r="E80" s="32" t="str">
        <f ca="1">IF($B80&gt;0,VLOOKUP($B80,OFFSET(Pairings!$C$2,($A80-1)*gamesPerRound,0,gamesPerRound,3),3,FALSE),"")</f>
        <v/>
      </c>
      <c r="F80" s="32" t="str">
        <f t="shared" si="2"/>
        <v/>
      </c>
      <c r="G80" s="32" t="str">
        <f t="shared" si="3"/>
        <v/>
      </c>
      <c r="H80" s="106" t="str">
        <f ca="1">IF(OR(MOD(ROW(B80)-1,gamesPerRound)=1,B80="",ISNA(MATCH(B80,OFFSET($B$1,1+($A80-1)*gamesPerRound,0):B79,0))),"","duplicate result")</f>
        <v/>
      </c>
    </row>
    <row r="81" spans="1:8" x14ac:dyDescent="0.2">
      <c r="A81" s="32">
        <f>Pairings!B81</f>
        <v>2</v>
      </c>
      <c r="B81" s="86"/>
      <c r="C81" s="34"/>
      <c r="D81" s="32" t="str">
        <f ca="1">IF($B81&gt;0,VLOOKUP($B81,OFFSET(Pairings!$C$2,($A81-1)*gamesPerRound,0,gamesPerRound,3),2,FALSE),"")</f>
        <v/>
      </c>
      <c r="E81" s="32" t="str">
        <f ca="1">IF($B81&gt;0,VLOOKUP($B81,OFFSET(Pairings!$C$2,($A81-1)*gamesPerRound,0,gamesPerRound,3),3,FALSE),"")</f>
        <v/>
      </c>
      <c r="F81" s="32" t="str">
        <f t="shared" si="2"/>
        <v/>
      </c>
      <c r="G81" s="32" t="str">
        <f t="shared" si="3"/>
        <v/>
      </c>
      <c r="H81" s="106" t="str">
        <f ca="1">IF(OR(MOD(ROW(B81)-1,gamesPerRound)=1,B81="",ISNA(MATCH(B81,OFFSET($B$1,1+($A81-1)*gamesPerRound,0):B80,0))),"","duplicate result")</f>
        <v/>
      </c>
    </row>
    <row r="82" spans="1:8" x14ac:dyDescent="0.2">
      <c r="A82" s="32">
        <f>Pairings!B82</f>
        <v>2</v>
      </c>
      <c r="B82" s="86"/>
      <c r="C82" s="34"/>
      <c r="D82" s="32" t="str">
        <f ca="1">IF($B82&gt;0,VLOOKUP($B82,OFFSET(Pairings!$C$2,($A82-1)*gamesPerRound,0,gamesPerRound,3),2,FALSE),"")</f>
        <v/>
      </c>
      <c r="E82" s="32" t="str">
        <f ca="1">IF($B82&gt;0,VLOOKUP($B82,OFFSET(Pairings!$C$2,($A82-1)*gamesPerRound,0,gamesPerRound,3),3,FALSE),"")</f>
        <v/>
      </c>
      <c r="F82" s="32" t="str">
        <f t="shared" si="2"/>
        <v/>
      </c>
      <c r="G82" s="32" t="str">
        <f t="shared" si="3"/>
        <v/>
      </c>
      <c r="H82" s="106" t="str">
        <f ca="1">IF(OR(MOD(ROW(B82)-1,gamesPerRound)=1,B82="",ISNA(MATCH(B82,OFFSET($B$1,1+($A82-1)*gamesPerRound,0):B81,0))),"","duplicate result")</f>
        <v/>
      </c>
    </row>
    <row r="83" spans="1:8" x14ac:dyDescent="0.2">
      <c r="A83" s="32">
        <f>Pairings!B83</f>
        <v>2</v>
      </c>
      <c r="B83" s="86"/>
      <c r="C83" s="34"/>
      <c r="D83" s="32" t="str">
        <f ca="1">IF($B83&gt;0,VLOOKUP($B83,OFFSET(Pairings!$C$2,($A83-1)*gamesPerRound,0,gamesPerRound,3),2,FALSE),"")</f>
        <v/>
      </c>
      <c r="E83" s="32" t="str">
        <f ca="1">IF($B83&gt;0,VLOOKUP($B83,OFFSET(Pairings!$C$2,($A83-1)*gamesPerRound,0,gamesPerRound,3),3,FALSE),"")</f>
        <v/>
      </c>
      <c r="F83" s="32" t="str">
        <f t="shared" si="2"/>
        <v/>
      </c>
      <c r="G83" s="32" t="str">
        <f t="shared" si="3"/>
        <v/>
      </c>
      <c r="H83" s="106" t="str">
        <f ca="1">IF(OR(MOD(ROW(B83)-1,gamesPerRound)=1,B83="",ISNA(MATCH(B83,OFFSET($B$1,1+($A83-1)*gamesPerRound,0):B82,0))),"","duplicate result")</f>
        <v/>
      </c>
    </row>
    <row r="84" spans="1:8" x14ac:dyDescent="0.2">
      <c r="A84" s="32">
        <f>Pairings!B84</f>
        <v>2</v>
      </c>
      <c r="B84" s="86"/>
      <c r="C84" s="34"/>
      <c r="D84" s="32" t="str">
        <f ca="1">IF($B84&gt;0,VLOOKUP($B84,OFFSET(Pairings!$C$2,($A84-1)*gamesPerRound,0,gamesPerRound,3),2,FALSE),"")</f>
        <v/>
      </c>
      <c r="E84" s="32" t="str">
        <f ca="1">IF($B84&gt;0,VLOOKUP($B84,OFFSET(Pairings!$C$2,($A84-1)*gamesPerRound,0,gamesPerRound,3),3,FALSE),"")</f>
        <v/>
      </c>
      <c r="F84" s="32" t="str">
        <f t="shared" si="2"/>
        <v/>
      </c>
      <c r="G84" s="32" t="str">
        <f t="shared" si="3"/>
        <v/>
      </c>
      <c r="H84" s="106" t="str">
        <f ca="1">IF(OR(MOD(ROW(B84)-1,gamesPerRound)=1,B84="",ISNA(MATCH(B84,OFFSET($B$1,1+($A84-1)*gamesPerRound,0):B83,0))),"","duplicate result")</f>
        <v/>
      </c>
    </row>
    <row r="85" spans="1:8" x14ac:dyDescent="0.2">
      <c r="A85" s="32">
        <f>Pairings!B85</f>
        <v>2</v>
      </c>
      <c r="B85" s="86"/>
      <c r="C85" s="34"/>
      <c r="D85" s="32" t="str">
        <f ca="1">IF($B85&gt;0,VLOOKUP($B85,OFFSET(Pairings!$C$2,($A85-1)*gamesPerRound,0,gamesPerRound,3),2,FALSE),"")</f>
        <v/>
      </c>
      <c r="E85" s="32" t="str">
        <f ca="1">IF($B85&gt;0,VLOOKUP($B85,OFFSET(Pairings!$C$2,($A85-1)*gamesPerRound,0,gamesPerRound,3),3,FALSE),"")</f>
        <v/>
      </c>
      <c r="F85" s="32" t="str">
        <f t="shared" si="2"/>
        <v/>
      </c>
      <c r="G85" s="32" t="str">
        <f t="shared" si="3"/>
        <v/>
      </c>
      <c r="H85" s="106" t="str">
        <f ca="1">IF(OR(MOD(ROW(B85)-1,gamesPerRound)=1,B85="",ISNA(MATCH(B85,OFFSET($B$1,1+($A85-1)*gamesPerRound,0):B84,0))),"","duplicate result")</f>
        <v/>
      </c>
    </row>
    <row r="86" spans="1:8" x14ac:dyDescent="0.2">
      <c r="A86" s="32">
        <f>Pairings!B86</f>
        <v>2</v>
      </c>
      <c r="B86" s="86"/>
      <c r="C86" s="34"/>
      <c r="D86" s="32" t="str">
        <f ca="1">IF($B86&gt;0,VLOOKUP($B86,OFFSET(Pairings!$C$2,($A86-1)*gamesPerRound,0,gamesPerRound,3),2,FALSE),"")</f>
        <v/>
      </c>
      <c r="E86" s="32" t="str">
        <f ca="1">IF($B86&gt;0,VLOOKUP($B86,OFFSET(Pairings!$C$2,($A86-1)*gamesPerRound,0,gamesPerRound,3),3,FALSE),"")</f>
        <v/>
      </c>
      <c r="F86" s="32" t="str">
        <f t="shared" si="2"/>
        <v/>
      </c>
      <c r="G86" s="32" t="str">
        <f t="shared" si="3"/>
        <v/>
      </c>
      <c r="H86" s="106" t="str">
        <f ca="1">IF(OR(MOD(ROW(B86)-1,gamesPerRound)=1,B86="",ISNA(MATCH(B86,OFFSET($B$1,1+($A86-1)*gamesPerRound,0):B85,0))),"","duplicate result")</f>
        <v/>
      </c>
    </row>
    <row r="87" spans="1:8" x14ac:dyDescent="0.2">
      <c r="A87" s="32">
        <f>Pairings!B87</f>
        <v>2</v>
      </c>
      <c r="B87" s="86"/>
      <c r="C87" s="34"/>
      <c r="D87" s="32" t="str">
        <f ca="1">IF($B87&gt;0,VLOOKUP($B87,OFFSET(Pairings!$C$2,($A87-1)*gamesPerRound,0,gamesPerRound,3),2,FALSE),"")</f>
        <v/>
      </c>
      <c r="E87" s="32" t="str">
        <f ca="1">IF($B87&gt;0,VLOOKUP($B87,OFFSET(Pairings!$C$2,($A87-1)*gamesPerRound,0,gamesPerRound,3),3,FALSE),"")</f>
        <v/>
      </c>
      <c r="F87" s="32" t="str">
        <f t="shared" si="2"/>
        <v/>
      </c>
      <c r="G87" s="32" t="str">
        <f t="shared" si="3"/>
        <v/>
      </c>
      <c r="H87" s="106" t="str">
        <f ca="1">IF(OR(MOD(ROW(B87)-1,gamesPerRound)=1,B87="",ISNA(MATCH(B87,OFFSET($B$1,1+($A87-1)*gamesPerRound,0):B86,0))),"","duplicate result")</f>
        <v/>
      </c>
    </row>
    <row r="88" spans="1:8" x14ac:dyDescent="0.2">
      <c r="A88" s="32">
        <f>Pairings!B88</f>
        <v>2</v>
      </c>
      <c r="B88" s="86"/>
      <c r="C88" s="34"/>
      <c r="D88" s="32" t="str">
        <f ca="1">IF($B88&gt;0,VLOOKUP($B88,OFFSET(Pairings!$C$2,($A88-1)*gamesPerRound,0,gamesPerRound,3),2,FALSE),"")</f>
        <v/>
      </c>
      <c r="E88" s="32" t="str">
        <f ca="1">IF($B88&gt;0,VLOOKUP($B88,OFFSET(Pairings!$C$2,($A88-1)*gamesPerRound,0,gamesPerRound,3),3,FALSE),"")</f>
        <v/>
      </c>
      <c r="F88" s="32" t="str">
        <f t="shared" si="2"/>
        <v/>
      </c>
      <c r="G88" s="32" t="str">
        <f t="shared" si="3"/>
        <v/>
      </c>
      <c r="H88" s="106" t="str">
        <f ca="1">IF(OR(MOD(ROW(B88)-1,gamesPerRound)=1,B88="",ISNA(MATCH(B88,OFFSET($B$1,1+($A88-1)*gamesPerRound,0):B87,0))),"","duplicate result")</f>
        <v/>
      </c>
    </row>
    <row r="89" spans="1:8" x14ac:dyDescent="0.2">
      <c r="A89" s="32">
        <f>Pairings!B89</f>
        <v>2</v>
      </c>
      <c r="B89" s="86"/>
      <c r="C89" s="34"/>
      <c r="D89" s="32" t="str">
        <f ca="1">IF($B89&gt;0,VLOOKUP($B89,OFFSET(Pairings!$C$2,($A89-1)*gamesPerRound,0,gamesPerRound,3),2,FALSE),"")</f>
        <v/>
      </c>
      <c r="E89" s="32" t="str">
        <f ca="1">IF($B89&gt;0,VLOOKUP($B89,OFFSET(Pairings!$C$2,($A89-1)*gamesPerRound,0,gamesPerRound,3),3,FALSE),"")</f>
        <v/>
      </c>
      <c r="F89" s="32" t="str">
        <f t="shared" si="2"/>
        <v/>
      </c>
      <c r="G89" s="32" t="str">
        <f t="shared" si="3"/>
        <v/>
      </c>
      <c r="H89" s="106" t="str">
        <f ca="1">IF(OR(MOD(ROW(B89)-1,gamesPerRound)=1,B89="",ISNA(MATCH(B89,OFFSET($B$1,1+($A89-1)*gamesPerRound,0):B88,0))),"","duplicate result")</f>
        <v/>
      </c>
    </row>
    <row r="90" spans="1:8" x14ac:dyDescent="0.2">
      <c r="A90" s="32">
        <f>Pairings!B90</f>
        <v>2</v>
      </c>
      <c r="B90" s="86"/>
      <c r="C90" s="34"/>
      <c r="D90" s="32" t="str">
        <f ca="1">IF($B90&gt;0,VLOOKUP($B90,OFFSET(Pairings!$C$2,($A90-1)*gamesPerRound,0,gamesPerRound,3),2,FALSE),"")</f>
        <v/>
      </c>
      <c r="E90" s="32" t="str">
        <f ca="1">IF($B90&gt;0,VLOOKUP($B90,OFFSET(Pairings!$C$2,($A90-1)*gamesPerRound,0,gamesPerRound,3),3,FALSE),"")</f>
        <v/>
      </c>
      <c r="F90" s="32" t="str">
        <f t="shared" si="2"/>
        <v/>
      </c>
      <c r="G90" s="32" t="str">
        <f t="shared" si="3"/>
        <v/>
      </c>
      <c r="H90" s="106" t="str">
        <f ca="1">IF(OR(MOD(ROW(B90)-1,gamesPerRound)=1,B90="",ISNA(MATCH(B90,OFFSET($B$1,1+($A90-1)*gamesPerRound,0):B89,0))),"","duplicate result")</f>
        <v/>
      </c>
    </row>
    <row r="91" spans="1:8" x14ac:dyDescent="0.2">
      <c r="A91" s="32">
        <f>Pairings!B91</f>
        <v>2</v>
      </c>
      <c r="B91" s="86"/>
      <c r="C91" s="34"/>
      <c r="D91" s="32" t="str">
        <f ca="1">IF($B91&gt;0,VLOOKUP($B91,OFFSET(Pairings!$C$2,($A91-1)*gamesPerRound,0,gamesPerRound,3),2,FALSE),"")</f>
        <v/>
      </c>
      <c r="E91" s="32" t="str">
        <f ca="1">IF($B91&gt;0,VLOOKUP($B91,OFFSET(Pairings!$C$2,($A91-1)*gamesPerRound,0,gamesPerRound,3),3,FALSE),"")</f>
        <v/>
      </c>
      <c r="F91" s="32" t="str">
        <f t="shared" si="2"/>
        <v/>
      </c>
      <c r="G91" s="32" t="str">
        <f t="shared" si="3"/>
        <v/>
      </c>
      <c r="H91" s="106" t="str">
        <f ca="1">IF(OR(MOD(ROW(B91)-1,gamesPerRound)=1,B91="",ISNA(MATCH(B91,OFFSET($B$1,1+($A91-1)*gamesPerRound,0):B90,0))),"","duplicate result")</f>
        <v/>
      </c>
    </row>
    <row r="92" spans="1:8" x14ac:dyDescent="0.2">
      <c r="A92" s="32">
        <f>Pairings!B92</f>
        <v>2</v>
      </c>
      <c r="B92" s="86"/>
      <c r="C92" s="34"/>
      <c r="D92" s="32" t="str">
        <f ca="1">IF($B92&gt;0,VLOOKUP($B92,OFFSET(Pairings!$C$2,($A92-1)*gamesPerRound,0,gamesPerRound,3),2,FALSE),"")</f>
        <v/>
      </c>
      <c r="E92" s="32" t="str">
        <f ca="1">IF($B92&gt;0,VLOOKUP($B92,OFFSET(Pairings!$C$2,($A92-1)*gamesPerRound,0,gamesPerRound,3),3,FALSE),"")</f>
        <v/>
      </c>
      <c r="F92" s="32" t="str">
        <f t="shared" si="2"/>
        <v/>
      </c>
      <c r="G92" s="32" t="str">
        <f t="shared" si="3"/>
        <v/>
      </c>
      <c r="H92" s="106" t="str">
        <f ca="1">IF(OR(MOD(ROW(B92)-1,gamesPerRound)=1,B92="",ISNA(MATCH(B92,OFFSET($B$1,1+($A92-1)*gamesPerRound,0):B91,0))),"","duplicate result")</f>
        <v/>
      </c>
    </row>
    <row r="93" spans="1:8" x14ac:dyDescent="0.2">
      <c r="A93" s="32">
        <f>Pairings!B93</f>
        <v>2</v>
      </c>
      <c r="B93" s="86"/>
      <c r="C93" s="34"/>
      <c r="D93" s="32" t="str">
        <f ca="1">IF($B93&gt;0,VLOOKUP($B93,OFFSET(Pairings!$C$2,($A93-1)*gamesPerRound,0,gamesPerRound,3),2,FALSE),"")</f>
        <v/>
      </c>
      <c r="E93" s="32" t="str">
        <f ca="1">IF($B93&gt;0,VLOOKUP($B93,OFFSET(Pairings!$C$2,($A93-1)*gamesPerRound,0,gamesPerRound,3),3,FALSE),"")</f>
        <v/>
      </c>
      <c r="F93" s="32" t="str">
        <f t="shared" si="2"/>
        <v/>
      </c>
      <c r="G93" s="32" t="str">
        <f t="shared" si="3"/>
        <v/>
      </c>
      <c r="H93" s="106" t="str">
        <f ca="1">IF(OR(MOD(ROW(B93)-1,gamesPerRound)=1,B93="",ISNA(MATCH(B93,OFFSET($B$1,1+($A93-1)*gamesPerRound,0):B92,0))),"","duplicate result")</f>
        <v/>
      </c>
    </row>
    <row r="94" spans="1:8" x14ac:dyDescent="0.2">
      <c r="A94" s="32">
        <f>Pairings!B94</f>
        <v>2</v>
      </c>
      <c r="B94" s="86"/>
      <c r="C94" s="34"/>
      <c r="D94" s="32" t="str">
        <f ca="1">IF($B94&gt;0,VLOOKUP($B94,OFFSET(Pairings!$C$2,($A94-1)*gamesPerRound,0,gamesPerRound,3),2,FALSE),"")</f>
        <v/>
      </c>
      <c r="E94" s="32" t="str">
        <f ca="1">IF($B94&gt;0,VLOOKUP($B94,OFFSET(Pairings!$C$2,($A94-1)*gamesPerRound,0,gamesPerRound,3),3,FALSE),"")</f>
        <v/>
      </c>
      <c r="F94" s="32" t="str">
        <f t="shared" si="2"/>
        <v/>
      </c>
      <c r="G94" s="32" t="str">
        <f t="shared" si="3"/>
        <v/>
      </c>
      <c r="H94" s="106" t="str">
        <f ca="1">IF(OR(MOD(ROW(B94)-1,gamesPerRound)=1,B94="",ISNA(MATCH(B94,OFFSET($B$1,1+($A94-1)*gamesPerRound,0):B93,0))),"","duplicate result")</f>
        <v/>
      </c>
    </row>
    <row r="95" spans="1:8" x14ac:dyDescent="0.2">
      <c r="A95" s="32">
        <f>Pairings!B95</f>
        <v>2</v>
      </c>
      <c r="B95" s="86"/>
      <c r="C95" s="34"/>
      <c r="D95" s="32" t="str">
        <f ca="1">IF($B95&gt;0,VLOOKUP($B95,OFFSET(Pairings!$C$2,($A95-1)*gamesPerRound,0,gamesPerRound,3),2,FALSE),"")</f>
        <v/>
      </c>
      <c r="E95" s="32" t="str">
        <f ca="1">IF($B95&gt;0,VLOOKUP($B95,OFFSET(Pairings!$C$2,($A95-1)*gamesPerRound,0,gamesPerRound,3),3,FALSE),"")</f>
        <v/>
      </c>
      <c r="F95" s="32" t="str">
        <f t="shared" si="2"/>
        <v/>
      </c>
      <c r="G95" s="32" t="str">
        <f t="shared" si="3"/>
        <v/>
      </c>
      <c r="H95" s="106" t="str">
        <f ca="1">IF(OR(MOD(ROW(B95)-1,gamesPerRound)=1,B95="",ISNA(MATCH(B95,OFFSET($B$1,1+($A95-1)*gamesPerRound,0):B94,0))),"","duplicate result")</f>
        <v/>
      </c>
    </row>
    <row r="96" spans="1:8" x14ac:dyDescent="0.2">
      <c r="A96" s="32">
        <f>Pairings!B96</f>
        <v>2</v>
      </c>
      <c r="B96" s="86"/>
      <c r="C96" s="34"/>
      <c r="D96" s="32" t="str">
        <f ca="1">IF($B96&gt;0,VLOOKUP($B96,OFFSET(Pairings!$C$2,($A96-1)*gamesPerRound,0,gamesPerRound,3),2,FALSE),"")</f>
        <v/>
      </c>
      <c r="E96" s="32" t="str">
        <f ca="1">IF($B96&gt;0,VLOOKUP($B96,OFFSET(Pairings!$C$2,($A96-1)*gamesPerRound,0,gamesPerRound,3),3,FALSE),"")</f>
        <v/>
      </c>
      <c r="F96" s="32" t="str">
        <f t="shared" si="2"/>
        <v/>
      </c>
      <c r="G96" s="32" t="str">
        <f t="shared" si="3"/>
        <v/>
      </c>
      <c r="H96" s="106" t="str">
        <f ca="1">IF(OR(MOD(ROW(B96)-1,gamesPerRound)=1,B96="",ISNA(MATCH(B96,OFFSET($B$1,1+($A96-1)*gamesPerRound,0):B95,0))),"","duplicate result")</f>
        <v/>
      </c>
    </row>
    <row r="97" spans="1:8" x14ac:dyDescent="0.2">
      <c r="A97" s="32">
        <f>Pairings!B97</f>
        <v>2</v>
      </c>
      <c r="B97" s="86"/>
      <c r="C97" s="34"/>
      <c r="D97" s="32" t="str">
        <f ca="1">IF($B97&gt;0,VLOOKUP($B97,OFFSET(Pairings!$C$2,($A97-1)*gamesPerRound,0,gamesPerRound,3),2,FALSE),"")</f>
        <v/>
      </c>
      <c r="E97" s="32" t="str">
        <f ca="1">IF($B97&gt;0,VLOOKUP($B97,OFFSET(Pairings!$C$2,($A97-1)*gamesPerRound,0,gamesPerRound,3),3,FALSE),"")</f>
        <v/>
      </c>
      <c r="F97" s="32" t="str">
        <f t="shared" si="2"/>
        <v/>
      </c>
      <c r="G97" s="32" t="str">
        <f t="shared" si="3"/>
        <v/>
      </c>
      <c r="H97" s="106" t="str">
        <f ca="1">IF(OR(MOD(ROW(B97)-1,gamesPerRound)=1,B97="",ISNA(MATCH(B97,OFFSET($B$1,1+($A97-1)*gamesPerRound,0):B96,0))),"","duplicate result")</f>
        <v/>
      </c>
    </row>
    <row r="98" spans="1:8" x14ac:dyDescent="0.2">
      <c r="A98" s="32">
        <f>Pairings!B98</f>
        <v>2</v>
      </c>
      <c r="B98" s="86"/>
      <c r="C98" s="34"/>
      <c r="D98" s="32" t="str">
        <f ca="1">IF($B98&gt;0,VLOOKUP($B98,OFFSET(Pairings!$C$2,($A98-1)*gamesPerRound,0,gamesPerRound,3),2,FALSE),"")</f>
        <v/>
      </c>
      <c r="E98" s="32" t="str">
        <f ca="1">IF($B98&gt;0,VLOOKUP($B98,OFFSET(Pairings!$C$2,($A98-1)*gamesPerRound,0,gamesPerRound,3),3,FALSE),"")</f>
        <v/>
      </c>
      <c r="F98" s="32" t="str">
        <f t="shared" si="2"/>
        <v/>
      </c>
      <c r="G98" s="32" t="str">
        <f t="shared" si="3"/>
        <v/>
      </c>
      <c r="H98" s="106" t="str">
        <f ca="1">IF(OR(MOD(ROW(B98)-1,gamesPerRound)=1,B98="",ISNA(MATCH(B98,OFFSET($B$1,1+($A98-1)*gamesPerRound,0):B97,0))),"","duplicate result")</f>
        <v/>
      </c>
    </row>
    <row r="99" spans="1:8" x14ac:dyDescent="0.2">
      <c r="A99" s="32">
        <f>Pairings!B99</f>
        <v>2</v>
      </c>
      <c r="B99" s="86"/>
      <c r="C99" s="34"/>
      <c r="D99" s="32" t="str">
        <f ca="1">IF($B99&gt;0,VLOOKUP($B99,OFFSET(Pairings!$C$2,($A99-1)*gamesPerRound,0,gamesPerRound,3),2,FALSE),"")</f>
        <v/>
      </c>
      <c r="E99" s="32" t="str">
        <f ca="1">IF($B99&gt;0,VLOOKUP($B99,OFFSET(Pairings!$C$2,($A99-1)*gamesPerRound,0,gamesPerRound,3),3,FALSE),"")</f>
        <v/>
      </c>
      <c r="F99" s="32" t="str">
        <f t="shared" si="2"/>
        <v/>
      </c>
      <c r="G99" s="32" t="str">
        <f t="shared" si="3"/>
        <v/>
      </c>
      <c r="H99" s="106" t="str">
        <f ca="1">IF(OR(MOD(ROW(B99)-1,gamesPerRound)=1,B99="",ISNA(MATCH(B99,OFFSET($B$1,1+($A99-1)*gamesPerRound,0):B98,0))),"","duplicate result")</f>
        <v/>
      </c>
    </row>
    <row r="100" spans="1:8" x14ac:dyDescent="0.2">
      <c r="A100" s="32">
        <f>Pairings!B100</f>
        <v>2</v>
      </c>
      <c r="B100" s="86"/>
      <c r="C100" s="34"/>
      <c r="D100" s="32" t="str">
        <f ca="1">IF($B100&gt;0,VLOOKUP($B100,OFFSET(Pairings!$C$2,($A100-1)*gamesPerRound,0,gamesPerRound,3),2,FALSE),"")</f>
        <v/>
      </c>
      <c r="E100" s="32" t="str">
        <f ca="1">IF($B100&gt;0,VLOOKUP($B100,OFFSET(Pairings!$C$2,($A100-1)*gamesPerRound,0,gamesPerRound,3),3,FALSE),"")</f>
        <v/>
      </c>
      <c r="F100" s="32" t="str">
        <f t="shared" si="2"/>
        <v/>
      </c>
      <c r="G100" s="32" t="str">
        <f t="shared" si="3"/>
        <v/>
      </c>
      <c r="H100" s="106" t="str">
        <f ca="1">IF(OR(MOD(ROW(B100)-1,gamesPerRound)=1,B100="",ISNA(MATCH(B100,OFFSET($B$1,1+($A100-1)*gamesPerRound,0):B99,0))),"","duplicate result")</f>
        <v/>
      </c>
    </row>
    <row r="101" spans="1:8" x14ac:dyDescent="0.2">
      <c r="A101" s="32">
        <f>Pairings!B101</f>
        <v>2</v>
      </c>
      <c r="B101" s="86"/>
      <c r="C101" s="34"/>
      <c r="D101" s="32" t="str">
        <f ca="1">IF($B101&gt;0,VLOOKUP($B101,OFFSET(Pairings!$C$2,($A101-1)*gamesPerRound,0,gamesPerRound,3),2,FALSE),"")</f>
        <v/>
      </c>
      <c r="E101" s="32" t="str">
        <f ca="1">IF($B101&gt;0,VLOOKUP($B101,OFFSET(Pairings!$C$2,($A101-1)*gamesPerRound,0,gamesPerRound,3),3,FALSE),"")</f>
        <v/>
      </c>
      <c r="F101" s="32" t="str">
        <f t="shared" si="2"/>
        <v/>
      </c>
      <c r="G101" s="32" t="str">
        <f t="shared" si="3"/>
        <v/>
      </c>
      <c r="H101" s="106" t="str">
        <f ca="1">IF(OR(MOD(ROW(B101)-1,gamesPerRound)=1,B101="",ISNA(MATCH(B101,OFFSET($B$1,1+($A101-1)*gamesPerRound,0):B100,0))),"","duplicate result")</f>
        <v/>
      </c>
    </row>
    <row r="102" spans="1:8" x14ac:dyDescent="0.2">
      <c r="A102" s="32">
        <f>Pairings!B102</f>
        <v>2</v>
      </c>
      <c r="B102" s="86"/>
      <c r="C102" s="34"/>
      <c r="D102" s="32" t="str">
        <f ca="1">IF($B102&gt;0,VLOOKUP($B102,OFFSET(Pairings!$C$2,($A102-1)*gamesPerRound,0,gamesPerRound,3),2,FALSE),"")</f>
        <v/>
      </c>
      <c r="E102" s="32" t="str">
        <f ca="1">IF($B102&gt;0,VLOOKUP($B102,OFFSET(Pairings!$C$2,($A102-1)*gamesPerRound,0,gamesPerRound,3),3,FALSE),"")</f>
        <v/>
      </c>
      <c r="F102" s="32" t="str">
        <f t="shared" si="2"/>
        <v/>
      </c>
      <c r="G102" s="32" t="str">
        <f t="shared" si="3"/>
        <v/>
      </c>
      <c r="H102" s="106" t="str">
        <f ca="1">IF(OR(MOD(ROW(B102)-1,gamesPerRound)=1,B102="",ISNA(MATCH(B102,OFFSET($B$1,1+($A102-1)*gamesPerRound,0):B101,0))),"","duplicate result")</f>
        <v/>
      </c>
    </row>
    <row r="103" spans="1:8" x14ac:dyDescent="0.2">
      <c r="A103" s="32">
        <f>Pairings!B103</f>
        <v>2</v>
      </c>
      <c r="B103" s="86"/>
      <c r="C103" s="34"/>
      <c r="D103" s="32" t="str">
        <f ca="1">IF($B103&gt;0,VLOOKUP($B103,OFFSET(Pairings!$C$2,($A103-1)*gamesPerRound,0,gamesPerRound,3),2,FALSE),"")</f>
        <v/>
      </c>
      <c r="E103" s="32" t="str">
        <f ca="1">IF($B103&gt;0,VLOOKUP($B103,OFFSET(Pairings!$C$2,($A103-1)*gamesPerRound,0,gamesPerRound,3),3,FALSE),"")</f>
        <v/>
      </c>
      <c r="F103" s="32" t="str">
        <f t="shared" si="2"/>
        <v/>
      </c>
      <c r="G103" s="32" t="str">
        <f t="shared" si="3"/>
        <v/>
      </c>
      <c r="H103" s="106" t="str">
        <f ca="1">IF(OR(MOD(ROW(B103)-1,gamesPerRound)=1,B103="",ISNA(MATCH(B103,OFFSET($B$1,1+($A103-1)*gamesPerRound,0):B102,0))),"","duplicate result")</f>
        <v/>
      </c>
    </row>
    <row r="104" spans="1:8" x14ac:dyDescent="0.2">
      <c r="A104" s="32">
        <f>Pairings!B104</f>
        <v>2</v>
      </c>
      <c r="B104" s="86"/>
      <c r="C104" s="34"/>
      <c r="D104" s="32" t="str">
        <f ca="1">IF($B104&gt;0,VLOOKUP($B104,OFFSET(Pairings!$C$2,($A104-1)*gamesPerRound,0,gamesPerRound,3),2,FALSE),"")</f>
        <v/>
      </c>
      <c r="E104" s="32" t="str">
        <f ca="1">IF($B104&gt;0,VLOOKUP($B104,OFFSET(Pairings!$C$2,($A104-1)*gamesPerRound,0,gamesPerRound,3),3,FALSE),"")</f>
        <v/>
      </c>
      <c r="F104" s="32" t="str">
        <f t="shared" si="2"/>
        <v/>
      </c>
      <c r="G104" s="32" t="str">
        <f t="shared" si="3"/>
        <v/>
      </c>
      <c r="H104" s="106" t="str">
        <f ca="1">IF(OR(MOD(ROW(B104)-1,gamesPerRound)=1,B104="",ISNA(MATCH(B104,OFFSET($B$1,1+($A104-1)*gamesPerRound,0):B103,0))),"","duplicate result")</f>
        <v/>
      </c>
    </row>
    <row r="105" spans="1:8" x14ac:dyDescent="0.2">
      <c r="A105" s="32">
        <f>Pairings!B105</f>
        <v>2</v>
      </c>
      <c r="B105" s="86"/>
      <c r="C105" s="34"/>
      <c r="D105" s="32" t="str">
        <f ca="1">IF($B105&gt;0,VLOOKUP($B105,OFFSET(Pairings!$C$2,($A105-1)*gamesPerRound,0,gamesPerRound,3),2,FALSE),"")</f>
        <v/>
      </c>
      <c r="E105" s="32" t="str">
        <f ca="1">IF($B105&gt;0,VLOOKUP($B105,OFFSET(Pairings!$C$2,($A105-1)*gamesPerRound,0,gamesPerRound,3),3,FALSE),"")</f>
        <v/>
      </c>
      <c r="F105" s="32" t="str">
        <f t="shared" si="2"/>
        <v/>
      </c>
      <c r="G105" s="32" t="str">
        <f t="shared" si="3"/>
        <v/>
      </c>
      <c r="H105" s="106" t="str">
        <f ca="1">IF(OR(MOD(ROW(B105)-1,gamesPerRound)=1,B105="",ISNA(MATCH(B105,OFFSET($B$1,1+($A105-1)*gamesPerRound,0):B104,0))),"","duplicate result")</f>
        <v/>
      </c>
    </row>
    <row r="106" spans="1:8" x14ac:dyDescent="0.2">
      <c r="A106" s="32">
        <f>Pairings!B106</f>
        <v>2</v>
      </c>
      <c r="B106" s="86"/>
      <c r="C106" s="34"/>
      <c r="D106" s="32" t="str">
        <f ca="1">IF($B106&gt;0,VLOOKUP($B106,OFFSET(Pairings!$C$2,($A106-1)*gamesPerRound,0,gamesPerRound,3),2,FALSE),"")</f>
        <v/>
      </c>
      <c r="E106" s="32" t="str">
        <f ca="1">IF($B106&gt;0,VLOOKUP($B106,OFFSET(Pairings!$C$2,($A106-1)*gamesPerRound,0,gamesPerRound,3),3,FALSE),"")</f>
        <v/>
      </c>
      <c r="F106" s="32" t="str">
        <f t="shared" si="2"/>
        <v/>
      </c>
      <c r="G106" s="32" t="str">
        <f t="shared" si="3"/>
        <v/>
      </c>
      <c r="H106" s="106" t="str">
        <f ca="1">IF(OR(MOD(ROW(B106)-1,gamesPerRound)=1,B106="",ISNA(MATCH(B106,OFFSET($B$1,1+($A106-1)*gamesPerRound,0):B105,0))),"","duplicate result")</f>
        <v/>
      </c>
    </row>
    <row r="107" spans="1:8" x14ac:dyDescent="0.2">
      <c r="A107" s="32">
        <f>Pairings!B107</f>
        <v>2</v>
      </c>
      <c r="B107" s="86"/>
      <c r="C107" s="34"/>
      <c r="D107" s="32" t="str">
        <f ca="1">IF($B107&gt;0,VLOOKUP($B107,OFFSET(Pairings!$C$2,($A107-1)*gamesPerRound,0,gamesPerRound,3),2,FALSE),"")</f>
        <v/>
      </c>
      <c r="E107" s="32" t="str">
        <f ca="1">IF($B107&gt;0,VLOOKUP($B107,OFFSET(Pairings!$C$2,($A107-1)*gamesPerRound,0,gamesPerRound,3),3,FALSE),"")</f>
        <v/>
      </c>
      <c r="F107" s="32" t="str">
        <f t="shared" si="2"/>
        <v/>
      </c>
      <c r="G107" s="32" t="str">
        <f t="shared" si="3"/>
        <v/>
      </c>
      <c r="H107" s="106" t="str">
        <f ca="1">IF(OR(MOD(ROW(B107)-1,gamesPerRound)=1,B107="",ISNA(MATCH(B107,OFFSET($B$1,1+($A107-1)*gamesPerRound,0):B106,0))),"","duplicate result")</f>
        <v/>
      </c>
    </row>
    <row r="108" spans="1:8" x14ac:dyDescent="0.2">
      <c r="A108" s="32">
        <f>Pairings!B108</f>
        <v>2</v>
      </c>
      <c r="B108" s="86"/>
      <c r="C108" s="34"/>
      <c r="D108" s="32" t="str">
        <f ca="1">IF($B108&gt;0,VLOOKUP($B108,OFFSET(Pairings!$C$2,($A108-1)*gamesPerRound,0,gamesPerRound,3),2,FALSE),"")</f>
        <v/>
      </c>
      <c r="E108" s="32" t="str">
        <f ca="1">IF($B108&gt;0,VLOOKUP($B108,OFFSET(Pairings!$C$2,($A108-1)*gamesPerRound,0,gamesPerRound,3),3,FALSE),"")</f>
        <v/>
      </c>
      <c r="F108" s="32" t="str">
        <f t="shared" si="2"/>
        <v/>
      </c>
      <c r="G108" s="32" t="str">
        <f t="shared" si="3"/>
        <v/>
      </c>
      <c r="H108" s="106" t="str">
        <f ca="1">IF(OR(MOD(ROW(B108)-1,gamesPerRound)=1,B108="",ISNA(MATCH(B108,OFFSET($B$1,1+($A108-1)*gamesPerRound,0):B107,0))),"","duplicate result")</f>
        <v/>
      </c>
    </row>
    <row r="109" spans="1:8" x14ac:dyDescent="0.2">
      <c r="A109" s="32">
        <f>Pairings!B109</f>
        <v>2</v>
      </c>
      <c r="B109" s="86"/>
      <c r="C109" s="34"/>
      <c r="D109" s="32" t="str">
        <f ca="1">IF($B109&gt;0,VLOOKUP($B109,OFFSET(Pairings!$C$2,($A109-1)*gamesPerRound,0,gamesPerRound,3),2,FALSE),"")</f>
        <v/>
      </c>
      <c r="E109" s="32" t="str">
        <f ca="1">IF($B109&gt;0,VLOOKUP($B109,OFFSET(Pairings!$C$2,($A109-1)*gamesPerRound,0,gamesPerRound,3),3,FALSE),"")</f>
        <v/>
      </c>
      <c r="F109" s="32" t="str">
        <f t="shared" si="2"/>
        <v/>
      </c>
      <c r="G109" s="32" t="str">
        <f t="shared" si="3"/>
        <v/>
      </c>
      <c r="H109" s="106" t="str">
        <f ca="1">IF(OR(MOD(ROW(B109)-1,gamesPerRound)=1,B109="",ISNA(MATCH(B109,OFFSET($B$1,1+($A109-1)*gamesPerRound,0):B108,0))),"","duplicate result")</f>
        <v/>
      </c>
    </row>
    <row r="110" spans="1:8" x14ac:dyDescent="0.2">
      <c r="A110" s="32">
        <f>Pairings!B110</f>
        <v>2</v>
      </c>
      <c r="B110" s="86"/>
      <c r="C110" s="34"/>
      <c r="D110" s="32" t="str">
        <f ca="1">IF($B110&gt;0,VLOOKUP($B110,OFFSET(Pairings!$C$2,($A110-1)*gamesPerRound,0,gamesPerRound,3),2,FALSE),"")</f>
        <v/>
      </c>
      <c r="E110" s="32" t="str">
        <f ca="1">IF($B110&gt;0,VLOOKUP($B110,OFFSET(Pairings!$C$2,($A110-1)*gamesPerRound,0,gamesPerRound,3),3,FALSE),"")</f>
        <v/>
      </c>
      <c r="F110" s="32" t="str">
        <f t="shared" si="2"/>
        <v/>
      </c>
      <c r="G110" s="32" t="str">
        <f t="shared" si="3"/>
        <v/>
      </c>
      <c r="H110" s="106" t="str">
        <f ca="1">IF(OR(MOD(ROW(B110)-1,gamesPerRound)=1,B110="",ISNA(MATCH(B110,OFFSET($B$1,1+($A110-1)*gamesPerRound,0):B109,0))),"","duplicate result")</f>
        <v/>
      </c>
    </row>
    <row r="111" spans="1:8" x14ac:dyDescent="0.2">
      <c r="A111" s="32">
        <f>Pairings!B111</f>
        <v>2</v>
      </c>
      <c r="B111" s="86"/>
      <c r="C111" s="34"/>
      <c r="D111" s="32" t="str">
        <f ca="1">IF($B111&gt;0,VLOOKUP($B111,OFFSET(Pairings!$C$2,($A111-1)*gamesPerRound,0,gamesPerRound,3),2,FALSE),"")</f>
        <v/>
      </c>
      <c r="E111" s="32" t="str">
        <f ca="1">IF($B111&gt;0,VLOOKUP($B111,OFFSET(Pairings!$C$2,($A111-1)*gamesPerRound,0,gamesPerRound,3),3,FALSE),"")</f>
        <v/>
      </c>
      <c r="F111" s="32" t="str">
        <f t="shared" si="2"/>
        <v/>
      </c>
      <c r="G111" s="32" t="str">
        <f t="shared" si="3"/>
        <v/>
      </c>
      <c r="H111" s="106" t="str">
        <f ca="1">IF(OR(MOD(ROW(B111)-1,gamesPerRound)=1,B111="",ISNA(MATCH(B111,OFFSET($B$1,1+($A111-1)*gamesPerRound,0):B110,0))),"","duplicate result")</f>
        <v/>
      </c>
    </row>
    <row r="112" spans="1:8" x14ac:dyDescent="0.2">
      <c r="A112" s="32">
        <f>Pairings!B112</f>
        <v>2</v>
      </c>
      <c r="B112" s="86"/>
      <c r="C112" s="34"/>
      <c r="D112" s="32" t="str">
        <f ca="1">IF($B112&gt;0,VLOOKUP($B112,OFFSET(Pairings!$C$2,($A112-1)*gamesPerRound,0,gamesPerRound,3),2,FALSE),"")</f>
        <v/>
      </c>
      <c r="E112" s="32" t="str">
        <f ca="1">IF($B112&gt;0,VLOOKUP($B112,OFFSET(Pairings!$C$2,($A112-1)*gamesPerRound,0,gamesPerRound,3),3,FALSE),"")</f>
        <v/>
      </c>
      <c r="F112" s="32" t="str">
        <f t="shared" si="2"/>
        <v/>
      </c>
      <c r="G112" s="32" t="str">
        <f t="shared" si="3"/>
        <v/>
      </c>
      <c r="H112" s="106" t="str">
        <f ca="1">IF(OR(MOD(ROW(B112)-1,gamesPerRound)=1,B112="",ISNA(MATCH(B112,OFFSET($B$1,1+($A112-1)*gamesPerRound,0):B111,0))),"","duplicate result")</f>
        <v/>
      </c>
    </row>
    <row r="113" spans="1:8" x14ac:dyDescent="0.2">
      <c r="A113" s="32">
        <f>Pairings!B113</f>
        <v>2</v>
      </c>
      <c r="B113" s="86"/>
      <c r="C113" s="34"/>
      <c r="D113" s="32" t="str">
        <f ca="1">IF($B113&gt;0,VLOOKUP($B113,OFFSET(Pairings!$C$2,($A113-1)*gamesPerRound,0,gamesPerRound,3),2,FALSE),"")</f>
        <v/>
      </c>
      <c r="E113" s="32" t="str">
        <f ca="1">IF($B113&gt;0,VLOOKUP($B113,OFFSET(Pairings!$C$2,($A113-1)*gamesPerRound,0,gamesPerRound,3),3,FALSE),"")</f>
        <v/>
      </c>
      <c r="F113" s="32" t="str">
        <f t="shared" si="2"/>
        <v/>
      </c>
      <c r="G113" s="32" t="str">
        <f t="shared" si="3"/>
        <v/>
      </c>
      <c r="H113" s="106" t="str">
        <f ca="1">IF(OR(MOD(ROW(B113)-1,gamesPerRound)=1,B113="",ISNA(MATCH(B113,OFFSET($B$1,1+($A113-1)*gamesPerRound,0):B112,0))),"","duplicate result")</f>
        <v/>
      </c>
    </row>
    <row r="114" spans="1:8" x14ac:dyDescent="0.2">
      <c r="A114" s="32">
        <f>Pairings!B114</f>
        <v>2</v>
      </c>
      <c r="B114" s="86"/>
      <c r="C114" s="34"/>
      <c r="D114" s="32" t="str">
        <f ca="1">IF($B114&gt;0,VLOOKUP($B114,OFFSET(Pairings!$C$2,($A114-1)*gamesPerRound,0,gamesPerRound,3),2,FALSE),"")</f>
        <v/>
      </c>
      <c r="E114" s="32" t="str">
        <f ca="1">IF($B114&gt;0,VLOOKUP($B114,OFFSET(Pairings!$C$2,($A114-1)*gamesPerRound,0,gamesPerRound,3),3,FALSE),"")</f>
        <v/>
      </c>
      <c r="F114" s="32" t="str">
        <f t="shared" si="2"/>
        <v/>
      </c>
      <c r="G114" s="32" t="str">
        <f t="shared" si="3"/>
        <v/>
      </c>
      <c r="H114" s="106" t="str">
        <f ca="1">IF(OR(MOD(ROW(B114)-1,gamesPerRound)=1,B114="",ISNA(MATCH(B114,OFFSET($B$1,1+($A114-1)*gamesPerRound,0):B113,0))),"","duplicate result")</f>
        <v/>
      </c>
    </row>
    <row r="115" spans="1:8" x14ac:dyDescent="0.2">
      <c r="A115" s="32">
        <f>Pairings!B115</f>
        <v>2</v>
      </c>
      <c r="B115" s="86"/>
      <c r="C115" s="34"/>
      <c r="D115" s="32" t="str">
        <f ca="1">IF($B115&gt;0,VLOOKUP($B115,OFFSET(Pairings!$C$2,($A115-1)*gamesPerRound,0,gamesPerRound,3),2,FALSE),"")</f>
        <v/>
      </c>
      <c r="E115" s="32" t="str">
        <f ca="1">IF($B115&gt;0,VLOOKUP($B115,OFFSET(Pairings!$C$2,($A115-1)*gamesPerRound,0,gamesPerRound,3),3,FALSE),"")</f>
        <v/>
      </c>
      <c r="F115" s="32" t="str">
        <f t="shared" si="2"/>
        <v/>
      </c>
      <c r="G115" s="32" t="str">
        <f t="shared" si="3"/>
        <v/>
      </c>
      <c r="H115" s="106" t="str">
        <f ca="1">IF(OR(MOD(ROW(B115)-1,gamesPerRound)=1,B115="",ISNA(MATCH(B115,OFFSET($B$1,1+($A115-1)*gamesPerRound,0):B114,0))),"","duplicate result")</f>
        <v/>
      </c>
    </row>
    <row r="116" spans="1:8" x14ac:dyDescent="0.2">
      <c r="A116" s="32">
        <f>Pairings!B116</f>
        <v>2</v>
      </c>
      <c r="B116" s="86"/>
      <c r="C116" s="34"/>
      <c r="D116" s="32" t="str">
        <f ca="1">IF($B116&gt;0,VLOOKUP($B116,OFFSET(Pairings!$C$2,($A116-1)*gamesPerRound,0,gamesPerRound,3),2,FALSE),"")</f>
        <v/>
      </c>
      <c r="E116" s="32" t="str">
        <f ca="1">IF($B116&gt;0,VLOOKUP($B116,OFFSET(Pairings!$C$2,($A116-1)*gamesPerRound,0,gamesPerRound,3),3,FALSE),"")</f>
        <v/>
      </c>
      <c r="F116" s="32" t="str">
        <f t="shared" si="2"/>
        <v/>
      </c>
      <c r="G116" s="32" t="str">
        <f t="shared" si="3"/>
        <v/>
      </c>
      <c r="H116" s="106" t="str">
        <f ca="1">IF(OR(MOD(ROW(B116)-1,gamesPerRound)=1,B116="",ISNA(MATCH(B116,OFFSET($B$1,1+($A116-1)*gamesPerRound,0):B115,0))),"","duplicate result")</f>
        <v/>
      </c>
    </row>
    <row r="117" spans="1:8" x14ac:dyDescent="0.2">
      <c r="A117" s="32">
        <f>Pairings!B117</f>
        <v>2</v>
      </c>
      <c r="B117" s="86"/>
      <c r="C117" s="34"/>
      <c r="D117" s="32" t="str">
        <f ca="1">IF($B117&gt;0,VLOOKUP($B117,OFFSET(Pairings!$C$2,($A117-1)*gamesPerRound,0,gamesPerRound,3),2,FALSE),"")</f>
        <v/>
      </c>
      <c r="E117" s="32" t="str">
        <f ca="1">IF($B117&gt;0,VLOOKUP($B117,OFFSET(Pairings!$C$2,($A117-1)*gamesPerRound,0,gamesPerRound,3),3,FALSE),"")</f>
        <v/>
      </c>
      <c r="F117" s="32" t="str">
        <f t="shared" si="2"/>
        <v/>
      </c>
      <c r="G117" s="32" t="str">
        <f t="shared" si="3"/>
        <v/>
      </c>
      <c r="H117" s="106" t="str">
        <f ca="1">IF(OR(MOD(ROW(B117)-1,gamesPerRound)=1,B117="",ISNA(MATCH(B117,OFFSET($B$1,1+($A117-1)*gamesPerRound,0):B116,0))),"","duplicate result")</f>
        <v/>
      </c>
    </row>
    <row r="118" spans="1:8" x14ac:dyDescent="0.2">
      <c r="A118" s="32">
        <f>Pairings!B118</f>
        <v>2</v>
      </c>
      <c r="B118" s="86"/>
      <c r="C118" s="34"/>
      <c r="D118" s="32" t="str">
        <f ca="1">IF($B118&gt;0,VLOOKUP($B118,OFFSET(Pairings!$C$2,($A118-1)*gamesPerRound,0,gamesPerRound,3),2,FALSE),"")</f>
        <v/>
      </c>
      <c r="E118" s="32" t="str">
        <f ca="1">IF($B118&gt;0,VLOOKUP($B118,OFFSET(Pairings!$C$2,($A118-1)*gamesPerRound,0,gamesPerRound,3),3,FALSE),"")</f>
        <v/>
      </c>
      <c r="F118" s="32" t="str">
        <f t="shared" si="2"/>
        <v/>
      </c>
      <c r="G118" s="32" t="str">
        <f t="shared" si="3"/>
        <v/>
      </c>
      <c r="H118" s="106" t="str">
        <f ca="1">IF(OR(MOD(ROW(B118)-1,gamesPerRound)=1,B118="",ISNA(MATCH(B118,OFFSET($B$1,1+($A118-1)*gamesPerRound,0):B117,0))),"","duplicate result")</f>
        <v/>
      </c>
    </row>
    <row r="119" spans="1:8" x14ac:dyDescent="0.2">
      <c r="A119" s="32">
        <f>Pairings!B119</f>
        <v>2</v>
      </c>
      <c r="B119" s="86"/>
      <c r="C119" s="34"/>
      <c r="D119" s="32" t="str">
        <f ca="1">IF($B119&gt;0,VLOOKUP($B119,OFFSET(Pairings!$C$2,($A119-1)*gamesPerRound,0,gamesPerRound,3),2,FALSE),"")</f>
        <v/>
      </c>
      <c r="E119" s="32" t="str">
        <f ca="1">IF($B119&gt;0,VLOOKUP($B119,OFFSET(Pairings!$C$2,($A119-1)*gamesPerRound,0,gamesPerRound,3),3,FALSE),"")</f>
        <v/>
      </c>
      <c r="F119" s="32" t="str">
        <f t="shared" si="2"/>
        <v/>
      </c>
      <c r="G119" s="32" t="str">
        <f t="shared" si="3"/>
        <v/>
      </c>
      <c r="H119" s="106" t="str">
        <f ca="1">IF(OR(MOD(ROW(B119)-1,gamesPerRound)=1,B119="",ISNA(MATCH(B119,OFFSET($B$1,1+($A119-1)*gamesPerRound,0):B118,0))),"","duplicate result")</f>
        <v/>
      </c>
    </row>
    <row r="120" spans="1:8" x14ac:dyDescent="0.2">
      <c r="A120" s="32">
        <f>Pairings!B120</f>
        <v>2</v>
      </c>
      <c r="B120" s="86"/>
      <c r="C120" s="34"/>
      <c r="D120" s="32" t="str">
        <f ca="1">IF($B120&gt;0,VLOOKUP($B120,OFFSET(Pairings!$C$2,($A120-1)*gamesPerRound,0,gamesPerRound,3),2,FALSE),"")</f>
        <v/>
      </c>
      <c r="E120" s="32" t="str">
        <f ca="1">IF($B120&gt;0,VLOOKUP($B120,OFFSET(Pairings!$C$2,($A120-1)*gamesPerRound,0,gamesPerRound,3),3,FALSE),"")</f>
        <v/>
      </c>
      <c r="F120" s="32" t="str">
        <f t="shared" si="2"/>
        <v/>
      </c>
      <c r="G120" s="32" t="str">
        <f t="shared" si="3"/>
        <v/>
      </c>
      <c r="H120" s="106" t="str">
        <f ca="1">IF(OR(MOD(ROW(B120)-1,gamesPerRound)=1,B120="",ISNA(MATCH(B120,OFFSET($B$1,1+($A120-1)*gamesPerRound,0):B119,0))),"","duplicate result")</f>
        <v/>
      </c>
    </row>
    <row r="121" spans="1:8" x14ac:dyDescent="0.2">
      <c r="A121" s="32">
        <f>Pairings!B121</f>
        <v>2</v>
      </c>
      <c r="B121" s="86"/>
      <c r="C121" s="34"/>
      <c r="D121" s="32" t="str">
        <f ca="1">IF($B121&gt;0,VLOOKUP($B121,OFFSET(Pairings!$C$2,($A121-1)*gamesPerRound,0,gamesPerRound,3),2,FALSE),"")</f>
        <v/>
      </c>
      <c r="E121" s="32" t="str">
        <f ca="1">IF($B121&gt;0,VLOOKUP($B121,OFFSET(Pairings!$C$2,($A121-1)*gamesPerRound,0,gamesPerRound,3),3,FALSE),"")</f>
        <v/>
      </c>
      <c r="F121" s="32" t="str">
        <f t="shared" si="2"/>
        <v/>
      </c>
      <c r="G121" s="32" t="str">
        <f t="shared" si="3"/>
        <v/>
      </c>
      <c r="H121" s="106" t="str">
        <f ca="1">IF(OR(MOD(ROW(B121)-1,gamesPerRound)=1,B121="",ISNA(MATCH(B121,OFFSET($B$1,1+($A121-1)*gamesPerRound,0):B120,0))),"","duplicate result")</f>
        <v/>
      </c>
    </row>
    <row r="122" spans="1:8" x14ac:dyDescent="0.2">
      <c r="A122" s="32">
        <f>Pairings!B122</f>
        <v>3</v>
      </c>
      <c r="B122" s="86"/>
      <c r="C122" s="34"/>
      <c r="D122" s="32" t="str">
        <f ca="1">IF($B122&gt;0,VLOOKUP($B122,OFFSET(Pairings!$C$2,($A122-1)*gamesPerRound,0,gamesPerRound,3),2,FALSE),"")</f>
        <v/>
      </c>
      <c r="E122" s="32" t="str">
        <f ca="1">IF($B122&gt;0,VLOOKUP($B122,OFFSET(Pairings!$C$2,($A122-1)*gamesPerRound,0,gamesPerRound,3),3,FALSE),"")</f>
        <v/>
      </c>
      <c r="F122" s="32" t="str">
        <f t="shared" si="2"/>
        <v/>
      </c>
      <c r="G122" s="32" t="str">
        <f t="shared" si="3"/>
        <v/>
      </c>
      <c r="H122" s="106" t="str">
        <f ca="1">IF(OR(MOD(ROW(B122)-1,gamesPerRound)=1,B122="",ISNA(MATCH(B122,OFFSET($B$1,1+($A122-1)*gamesPerRound,0):B121,0))),"","duplicate result")</f>
        <v/>
      </c>
    </row>
    <row r="123" spans="1:8" x14ac:dyDescent="0.2">
      <c r="A123" s="32">
        <f>Pairings!B123</f>
        <v>3</v>
      </c>
      <c r="B123" s="86"/>
      <c r="C123" s="34"/>
      <c r="D123" s="32" t="str">
        <f ca="1">IF($B123&gt;0,VLOOKUP($B123,OFFSET(Pairings!$C$2,($A123-1)*gamesPerRound,0,gamesPerRound,3),2,FALSE),"")</f>
        <v/>
      </c>
      <c r="E123" s="32" t="str">
        <f ca="1">IF($B123&gt;0,VLOOKUP($B123,OFFSET(Pairings!$C$2,($A123-1)*gamesPerRound,0,gamesPerRound,3),3,FALSE),"")</f>
        <v/>
      </c>
      <c r="F123" s="32" t="str">
        <f t="shared" si="2"/>
        <v/>
      </c>
      <c r="G123" s="32" t="str">
        <f t="shared" si="3"/>
        <v/>
      </c>
      <c r="H123" s="106" t="str">
        <f ca="1">IF(OR(MOD(ROW(B123)-1,gamesPerRound)=1,B123="",ISNA(MATCH(B123,OFFSET($B$1,1+($A123-1)*gamesPerRound,0):B122,0))),"","duplicate result")</f>
        <v/>
      </c>
    </row>
    <row r="124" spans="1:8" x14ac:dyDescent="0.2">
      <c r="A124" s="32">
        <f>Pairings!B124</f>
        <v>3</v>
      </c>
      <c r="B124" s="86"/>
      <c r="C124" s="34"/>
      <c r="D124" s="32" t="str">
        <f ca="1">IF($B124&gt;0,VLOOKUP($B124,OFFSET(Pairings!$C$2,($A124-1)*gamesPerRound,0,gamesPerRound,3),2,FALSE),"")</f>
        <v/>
      </c>
      <c r="E124" s="32" t="str">
        <f ca="1">IF($B124&gt;0,VLOOKUP($B124,OFFSET(Pairings!$C$2,($A124-1)*gamesPerRound,0,gamesPerRound,3),3,FALSE),"")</f>
        <v/>
      </c>
      <c r="F124" s="32" t="str">
        <f t="shared" si="2"/>
        <v/>
      </c>
      <c r="G124" s="32" t="str">
        <f t="shared" si="3"/>
        <v/>
      </c>
      <c r="H124" s="106" t="str">
        <f ca="1">IF(OR(MOD(ROW(B124)-1,gamesPerRound)=1,B124="",ISNA(MATCH(B124,OFFSET($B$1,1+($A124-1)*gamesPerRound,0):B123,0))),"","duplicate result")</f>
        <v/>
      </c>
    </row>
    <row r="125" spans="1:8" x14ac:dyDescent="0.2">
      <c r="A125" s="32">
        <f>Pairings!B125</f>
        <v>3</v>
      </c>
      <c r="B125" s="86"/>
      <c r="C125" s="34"/>
      <c r="D125" s="32" t="str">
        <f ca="1">IF($B125&gt;0,VLOOKUP($B125,OFFSET(Pairings!$C$2,($A125-1)*gamesPerRound,0,gamesPerRound,3),2,FALSE),"")</f>
        <v/>
      </c>
      <c r="E125" s="32" t="str">
        <f ca="1">IF($B125&gt;0,VLOOKUP($B125,OFFSET(Pairings!$C$2,($A125-1)*gamesPerRound,0,gamesPerRound,3),3,FALSE),"")</f>
        <v/>
      </c>
      <c r="F125" s="32" t="str">
        <f t="shared" si="2"/>
        <v/>
      </c>
      <c r="G125" s="32" t="str">
        <f t="shared" si="3"/>
        <v/>
      </c>
      <c r="H125" s="106" t="str">
        <f ca="1">IF(OR(MOD(ROW(B125)-1,gamesPerRound)=1,B125="",ISNA(MATCH(B125,OFFSET($B$1,1+($A125-1)*gamesPerRound,0):B124,0))),"","duplicate result")</f>
        <v/>
      </c>
    </row>
    <row r="126" spans="1:8" x14ac:dyDescent="0.2">
      <c r="A126" s="32">
        <f>Pairings!B126</f>
        <v>3</v>
      </c>
      <c r="B126" s="86"/>
      <c r="C126" s="34"/>
      <c r="D126" s="32" t="str">
        <f ca="1">IF($B126&gt;0,VLOOKUP($B126,OFFSET(Pairings!$C$2,($A126-1)*gamesPerRound,0,gamesPerRound,3),2,FALSE),"")</f>
        <v/>
      </c>
      <c r="E126" s="32" t="str">
        <f ca="1">IF($B126&gt;0,VLOOKUP($B126,OFFSET(Pairings!$C$2,($A126-1)*gamesPerRound,0,gamesPerRound,3),3,FALSE),"")</f>
        <v/>
      </c>
      <c r="F126" s="32" t="str">
        <f t="shared" si="2"/>
        <v/>
      </c>
      <c r="G126" s="32" t="str">
        <f t="shared" si="3"/>
        <v/>
      </c>
      <c r="H126" s="106" t="str">
        <f ca="1">IF(OR(MOD(ROW(B126)-1,gamesPerRound)=1,B126="",ISNA(MATCH(B126,OFFSET($B$1,1+($A126-1)*gamesPerRound,0):B125,0))),"","duplicate result")</f>
        <v/>
      </c>
    </row>
    <row r="127" spans="1:8" x14ac:dyDescent="0.2">
      <c r="A127" s="32">
        <f>Pairings!B127</f>
        <v>3</v>
      </c>
      <c r="B127" s="86"/>
      <c r="C127" s="34"/>
      <c r="D127" s="32" t="str">
        <f ca="1">IF($B127&gt;0,VLOOKUP($B127,OFFSET(Pairings!$C$2,($A127-1)*gamesPerRound,0,gamesPerRound,3),2,FALSE),"")</f>
        <v/>
      </c>
      <c r="E127" s="32" t="str">
        <f ca="1">IF($B127&gt;0,VLOOKUP($B127,OFFSET(Pairings!$C$2,($A127-1)*gamesPerRound,0,gamesPerRound,3),3,FALSE),"")</f>
        <v/>
      </c>
      <c r="F127" s="32" t="str">
        <f t="shared" si="2"/>
        <v/>
      </c>
      <c r="G127" s="32" t="str">
        <f t="shared" si="3"/>
        <v/>
      </c>
      <c r="H127" s="106" t="str">
        <f ca="1">IF(OR(MOD(ROW(B127)-1,gamesPerRound)=1,B127="",ISNA(MATCH(B127,OFFSET($B$1,1+($A127-1)*gamesPerRound,0):B126,0))),"","duplicate result")</f>
        <v/>
      </c>
    </row>
    <row r="128" spans="1:8" x14ac:dyDescent="0.2">
      <c r="A128" s="32">
        <f>Pairings!B128</f>
        <v>3</v>
      </c>
      <c r="B128" s="86"/>
      <c r="C128" s="34"/>
      <c r="D128" s="32" t="str">
        <f ca="1">IF($B128&gt;0,VLOOKUP($B128,OFFSET(Pairings!$C$2,($A128-1)*gamesPerRound,0,gamesPerRound,3),2,FALSE),"")</f>
        <v/>
      </c>
      <c r="E128" s="32" t="str">
        <f ca="1">IF($B128&gt;0,VLOOKUP($B128,OFFSET(Pairings!$C$2,($A128-1)*gamesPerRound,0,gamesPerRound,3),3,FALSE),"")</f>
        <v/>
      </c>
      <c r="F128" s="32" t="str">
        <f t="shared" si="2"/>
        <v/>
      </c>
      <c r="G128" s="32" t="str">
        <f t="shared" si="3"/>
        <v/>
      </c>
      <c r="H128" s="106" t="str">
        <f ca="1">IF(OR(MOD(ROW(B128)-1,gamesPerRound)=1,B128="",ISNA(MATCH(B128,OFFSET($B$1,1+($A128-1)*gamesPerRound,0):B127,0))),"","duplicate result")</f>
        <v/>
      </c>
    </row>
    <row r="129" spans="1:8" x14ac:dyDescent="0.2">
      <c r="A129" s="32">
        <f>Pairings!B129</f>
        <v>3</v>
      </c>
      <c r="B129" s="86"/>
      <c r="C129" s="34"/>
      <c r="D129" s="32" t="str">
        <f ca="1">IF($B129&gt;0,VLOOKUP($B129,OFFSET(Pairings!$C$2,($A129-1)*gamesPerRound,0,gamesPerRound,3),2,FALSE),"")</f>
        <v/>
      </c>
      <c r="E129" s="32" t="str">
        <f ca="1">IF($B129&gt;0,VLOOKUP($B129,OFFSET(Pairings!$C$2,($A129-1)*gamesPerRound,0,gamesPerRound,3),3,FALSE),"")</f>
        <v/>
      </c>
      <c r="F129" s="32" t="str">
        <f t="shared" si="2"/>
        <v/>
      </c>
      <c r="G129" s="32" t="str">
        <f t="shared" si="3"/>
        <v/>
      </c>
      <c r="H129" s="106" t="str">
        <f ca="1">IF(OR(MOD(ROW(B129)-1,gamesPerRound)=1,B129="",ISNA(MATCH(B129,OFFSET($B$1,1+($A129-1)*gamesPerRound,0):B128,0))),"","duplicate result")</f>
        <v/>
      </c>
    </row>
    <row r="130" spans="1:8" x14ac:dyDescent="0.2">
      <c r="A130" s="32">
        <f>Pairings!B130</f>
        <v>3</v>
      </c>
      <c r="B130" s="86"/>
      <c r="C130" s="34"/>
      <c r="D130" s="32" t="str">
        <f ca="1">IF($B130&gt;0,VLOOKUP($B130,OFFSET(Pairings!$C$2,($A130-1)*gamesPerRound,0,gamesPerRound,3),2,FALSE),"")</f>
        <v/>
      </c>
      <c r="E130" s="32" t="str">
        <f ca="1">IF($B130&gt;0,VLOOKUP($B130,OFFSET(Pairings!$C$2,($A130-1)*gamesPerRound,0,gamesPerRound,3),3,FALSE),"")</f>
        <v/>
      </c>
      <c r="F130" s="32" t="str">
        <f t="shared" ref="F130:F193" si="4">IF(C130="","",IF(C130="d",0.5,C130))</f>
        <v/>
      </c>
      <c r="G130" s="32" t="str">
        <f t="shared" ref="G130:G193" si="5">IF(C130="","",1-F130)</f>
        <v/>
      </c>
      <c r="H130" s="106" t="str">
        <f ca="1">IF(OR(MOD(ROW(B130)-1,gamesPerRound)=1,B130="",ISNA(MATCH(B130,OFFSET($B$1,1+($A130-1)*gamesPerRound,0):B129,0))),"","duplicate result")</f>
        <v/>
      </c>
    </row>
    <row r="131" spans="1:8" x14ac:dyDescent="0.2">
      <c r="A131" s="32">
        <f>Pairings!B131</f>
        <v>3</v>
      </c>
      <c r="B131" s="86"/>
      <c r="C131" s="34"/>
      <c r="D131" s="32" t="str">
        <f ca="1">IF($B131&gt;0,VLOOKUP($B131,OFFSET(Pairings!$C$2,($A131-1)*gamesPerRound,0,gamesPerRound,3),2,FALSE),"")</f>
        <v/>
      </c>
      <c r="E131" s="32" t="str">
        <f ca="1">IF($B131&gt;0,VLOOKUP($B131,OFFSET(Pairings!$C$2,($A131-1)*gamesPerRound,0,gamesPerRound,3),3,FALSE),"")</f>
        <v/>
      </c>
      <c r="F131" s="32" t="str">
        <f t="shared" si="4"/>
        <v/>
      </c>
      <c r="G131" s="32" t="str">
        <f t="shared" si="5"/>
        <v/>
      </c>
      <c r="H131" s="106" t="str">
        <f ca="1">IF(OR(MOD(ROW(B131)-1,gamesPerRound)=1,B131="",ISNA(MATCH(B131,OFFSET($B$1,1+($A131-1)*gamesPerRound,0):B130,0))),"","duplicate result")</f>
        <v/>
      </c>
    </row>
    <row r="132" spans="1:8" x14ac:dyDescent="0.2">
      <c r="A132" s="32">
        <f>Pairings!B132</f>
        <v>3</v>
      </c>
      <c r="B132" s="86"/>
      <c r="C132" s="34"/>
      <c r="D132" s="32" t="str">
        <f ca="1">IF($B132&gt;0,VLOOKUP($B132,OFFSET(Pairings!$C$2,($A132-1)*gamesPerRound,0,gamesPerRound,3),2,FALSE),"")</f>
        <v/>
      </c>
      <c r="E132" s="32" t="str">
        <f ca="1">IF($B132&gt;0,VLOOKUP($B132,OFFSET(Pairings!$C$2,($A132-1)*gamesPerRound,0,gamesPerRound,3),3,FALSE),"")</f>
        <v/>
      </c>
      <c r="F132" s="32" t="str">
        <f t="shared" si="4"/>
        <v/>
      </c>
      <c r="G132" s="32" t="str">
        <f t="shared" si="5"/>
        <v/>
      </c>
      <c r="H132" s="106" t="str">
        <f ca="1">IF(OR(MOD(ROW(B132)-1,gamesPerRound)=1,B132="",ISNA(MATCH(B132,OFFSET($B$1,1+($A132-1)*gamesPerRound,0):B131,0))),"","duplicate result")</f>
        <v/>
      </c>
    </row>
    <row r="133" spans="1:8" x14ac:dyDescent="0.2">
      <c r="A133" s="32">
        <f>Pairings!B133</f>
        <v>3</v>
      </c>
      <c r="B133" s="86"/>
      <c r="C133" s="34"/>
      <c r="D133" s="32" t="str">
        <f ca="1">IF($B133&gt;0,VLOOKUP($B133,OFFSET(Pairings!$C$2,($A133-1)*gamesPerRound,0,gamesPerRound,3),2,FALSE),"")</f>
        <v/>
      </c>
      <c r="E133" s="32" t="str">
        <f ca="1">IF($B133&gt;0,VLOOKUP($B133,OFFSET(Pairings!$C$2,($A133-1)*gamesPerRound,0,gamesPerRound,3),3,FALSE),"")</f>
        <v/>
      </c>
      <c r="F133" s="32" t="str">
        <f t="shared" si="4"/>
        <v/>
      </c>
      <c r="G133" s="32" t="str">
        <f t="shared" si="5"/>
        <v/>
      </c>
      <c r="H133" s="106" t="str">
        <f ca="1">IF(OR(MOD(ROW(B133)-1,gamesPerRound)=1,B133="",ISNA(MATCH(B133,OFFSET($B$1,1+($A133-1)*gamesPerRound,0):B132,0))),"","duplicate result")</f>
        <v/>
      </c>
    </row>
    <row r="134" spans="1:8" x14ac:dyDescent="0.2">
      <c r="A134" s="32">
        <f>Pairings!B134</f>
        <v>3</v>
      </c>
      <c r="B134" s="86"/>
      <c r="C134" s="34"/>
      <c r="D134" s="32" t="str">
        <f ca="1">IF($B134&gt;0,VLOOKUP($B134,OFFSET(Pairings!$C$2,($A134-1)*gamesPerRound,0,gamesPerRound,3),2,FALSE),"")</f>
        <v/>
      </c>
      <c r="E134" s="32" t="str">
        <f ca="1">IF($B134&gt;0,VLOOKUP($B134,OFFSET(Pairings!$C$2,($A134-1)*gamesPerRound,0,gamesPerRound,3),3,FALSE),"")</f>
        <v/>
      </c>
      <c r="F134" s="32" t="str">
        <f t="shared" si="4"/>
        <v/>
      </c>
      <c r="G134" s="32" t="str">
        <f t="shared" si="5"/>
        <v/>
      </c>
      <c r="H134" s="106" t="str">
        <f ca="1">IF(OR(MOD(ROW(B134)-1,gamesPerRound)=1,B134="",ISNA(MATCH(B134,OFFSET($B$1,1+($A134-1)*gamesPerRound,0):B133,0))),"","duplicate result")</f>
        <v/>
      </c>
    </row>
    <row r="135" spans="1:8" x14ac:dyDescent="0.2">
      <c r="A135" s="32">
        <f>Pairings!B135</f>
        <v>3</v>
      </c>
      <c r="B135" s="86"/>
      <c r="C135" s="34"/>
      <c r="D135" s="32" t="str">
        <f ca="1">IF($B135&gt;0,VLOOKUP($B135,OFFSET(Pairings!$C$2,($A135-1)*gamesPerRound,0,gamesPerRound,3),2,FALSE),"")</f>
        <v/>
      </c>
      <c r="E135" s="32" t="str">
        <f ca="1">IF($B135&gt;0,VLOOKUP($B135,OFFSET(Pairings!$C$2,($A135-1)*gamesPerRound,0,gamesPerRound,3),3,FALSE),"")</f>
        <v/>
      </c>
      <c r="F135" s="32" t="str">
        <f t="shared" si="4"/>
        <v/>
      </c>
      <c r="G135" s="32" t="str">
        <f t="shared" si="5"/>
        <v/>
      </c>
      <c r="H135" s="106" t="str">
        <f ca="1">IF(OR(MOD(ROW(B135)-1,gamesPerRound)=1,B135="",ISNA(MATCH(B135,OFFSET($B$1,1+($A135-1)*gamesPerRound,0):B134,0))),"","duplicate result")</f>
        <v/>
      </c>
    </row>
    <row r="136" spans="1:8" x14ac:dyDescent="0.2">
      <c r="A136" s="32">
        <f>Pairings!B136</f>
        <v>3</v>
      </c>
      <c r="B136" s="86"/>
      <c r="C136" s="34"/>
      <c r="D136" s="32" t="str">
        <f ca="1">IF($B136&gt;0,VLOOKUP($B136,OFFSET(Pairings!$C$2,($A136-1)*gamesPerRound,0,gamesPerRound,3),2,FALSE),"")</f>
        <v/>
      </c>
      <c r="E136" s="32" t="str">
        <f ca="1">IF($B136&gt;0,VLOOKUP($B136,OFFSET(Pairings!$C$2,($A136-1)*gamesPerRound,0,gamesPerRound,3),3,FALSE),"")</f>
        <v/>
      </c>
      <c r="F136" s="32" t="str">
        <f t="shared" si="4"/>
        <v/>
      </c>
      <c r="G136" s="32" t="str">
        <f t="shared" si="5"/>
        <v/>
      </c>
      <c r="H136" s="106" t="str">
        <f ca="1">IF(OR(MOD(ROW(B136)-1,gamesPerRound)=1,B136="",ISNA(MATCH(B136,OFFSET($B$1,1+($A136-1)*gamesPerRound,0):B135,0))),"","duplicate result")</f>
        <v/>
      </c>
    </row>
    <row r="137" spans="1:8" x14ac:dyDescent="0.2">
      <c r="A137" s="32">
        <f>Pairings!B137</f>
        <v>3</v>
      </c>
      <c r="B137" s="86"/>
      <c r="C137" s="34"/>
      <c r="D137" s="32" t="str">
        <f ca="1">IF($B137&gt;0,VLOOKUP($B137,OFFSET(Pairings!$C$2,($A137-1)*gamesPerRound,0,gamesPerRound,3),2,FALSE),"")</f>
        <v/>
      </c>
      <c r="E137" s="32" t="str">
        <f ca="1">IF($B137&gt;0,VLOOKUP($B137,OFFSET(Pairings!$C$2,($A137-1)*gamesPerRound,0,gamesPerRound,3),3,FALSE),"")</f>
        <v/>
      </c>
      <c r="F137" s="32" t="str">
        <f t="shared" si="4"/>
        <v/>
      </c>
      <c r="G137" s="32" t="str">
        <f t="shared" si="5"/>
        <v/>
      </c>
      <c r="H137" s="106" t="str">
        <f ca="1">IF(OR(MOD(ROW(B137)-1,gamesPerRound)=1,B137="",ISNA(MATCH(B137,OFFSET($B$1,1+($A137-1)*gamesPerRound,0):B136,0))),"","duplicate result")</f>
        <v/>
      </c>
    </row>
    <row r="138" spans="1:8" x14ac:dyDescent="0.2">
      <c r="A138" s="32">
        <f>Pairings!B138</f>
        <v>3</v>
      </c>
      <c r="B138" s="86"/>
      <c r="C138" s="34"/>
      <c r="D138" s="32" t="str">
        <f ca="1">IF($B138&gt;0,VLOOKUP($B138,OFFSET(Pairings!$C$2,($A138-1)*gamesPerRound,0,gamesPerRound,3),2,FALSE),"")</f>
        <v/>
      </c>
      <c r="E138" s="32" t="str">
        <f ca="1">IF($B138&gt;0,VLOOKUP($B138,OFFSET(Pairings!$C$2,($A138-1)*gamesPerRound,0,gamesPerRound,3),3,FALSE),"")</f>
        <v/>
      </c>
      <c r="F138" s="32" t="str">
        <f t="shared" si="4"/>
        <v/>
      </c>
      <c r="G138" s="32" t="str">
        <f t="shared" si="5"/>
        <v/>
      </c>
      <c r="H138" s="106" t="str">
        <f ca="1">IF(OR(MOD(ROW(B138)-1,gamesPerRound)=1,B138="",ISNA(MATCH(B138,OFFSET($B$1,1+($A138-1)*gamesPerRound,0):B137,0))),"","duplicate result")</f>
        <v/>
      </c>
    </row>
    <row r="139" spans="1:8" x14ac:dyDescent="0.2">
      <c r="A139" s="32">
        <f>Pairings!B139</f>
        <v>3</v>
      </c>
      <c r="B139" s="86"/>
      <c r="C139" s="34"/>
      <c r="D139" s="32" t="str">
        <f ca="1">IF($B139&gt;0,VLOOKUP($B139,OFFSET(Pairings!$C$2,($A139-1)*gamesPerRound,0,gamesPerRound,3),2,FALSE),"")</f>
        <v/>
      </c>
      <c r="E139" s="32" t="str">
        <f ca="1">IF($B139&gt;0,VLOOKUP($B139,OFFSET(Pairings!$C$2,($A139-1)*gamesPerRound,0,gamesPerRound,3),3,FALSE),"")</f>
        <v/>
      </c>
      <c r="F139" s="32" t="str">
        <f t="shared" si="4"/>
        <v/>
      </c>
      <c r="G139" s="32" t="str">
        <f t="shared" si="5"/>
        <v/>
      </c>
      <c r="H139" s="106" t="str">
        <f ca="1">IF(OR(MOD(ROW(B139)-1,gamesPerRound)=1,B139="",ISNA(MATCH(B139,OFFSET($B$1,1+($A139-1)*gamesPerRound,0):B138,0))),"","duplicate result")</f>
        <v/>
      </c>
    </row>
    <row r="140" spans="1:8" x14ac:dyDescent="0.2">
      <c r="A140" s="32">
        <f>Pairings!B140</f>
        <v>3</v>
      </c>
      <c r="B140" s="86"/>
      <c r="C140" s="34"/>
      <c r="D140" s="32" t="str">
        <f ca="1">IF($B140&gt;0,VLOOKUP($B140,OFFSET(Pairings!$C$2,($A140-1)*gamesPerRound,0,gamesPerRound,3),2,FALSE),"")</f>
        <v/>
      </c>
      <c r="E140" s="32" t="str">
        <f ca="1">IF($B140&gt;0,VLOOKUP($B140,OFFSET(Pairings!$C$2,($A140-1)*gamesPerRound,0,gamesPerRound,3),3,FALSE),"")</f>
        <v/>
      </c>
      <c r="F140" s="32" t="str">
        <f t="shared" si="4"/>
        <v/>
      </c>
      <c r="G140" s="32" t="str">
        <f t="shared" si="5"/>
        <v/>
      </c>
      <c r="H140" s="106" t="str">
        <f ca="1">IF(OR(MOD(ROW(B140)-1,gamesPerRound)=1,B140="",ISNA(MATCH(B140,OFFSET($B$1,1+($A140-1)*gamesPerRound,0):B139,0))),"","duplicate result")</f>
        <v/>
      </c>
    </row>
    <row r="141" spans="1:8" x14ac:dyDescent="0.2">
      <c r="A141" s="32">
        <f>Pairings!B141</f>
        <v>3</v>
      </c>
      <c r="B141" s="86"/>
      <c r="C141" s="34"/>
      <c r="D141" s="32" t="str">
        <f ca="1">IF($B141&gt;0,VLOOKUP($B141,OFFSET(Pairings!$C$2,($A141-1)*gamesPerRound,0,gamesPerRound,3),2,FALSE),"")</f>
        <v/>
      </c>
      <c r="E141" s="32" t="str">
        <f ca="1">IF($B141&gt;0,VLOOKUP($B141,OFFSET(Pairings!$C$2,($A141-1)*gamesPerRound,0,gamesPerRound,3),3,FALSE),"")</f>
        <v/>
      </c>
      <c r="F141" s="32" t="str">
        <f t="shared" si="4"/>
        <v/>
      </c>
      <c r="G141" s="32" t="str">
        <f t="shared" si="5"/>
        <v/>
      </c>
      <c r="H141" s="106" t="str">
        <f ca="1">IF(OR(MOD(ROW(B141)-1,gamesPerRound)=1,B141="",ISNA(MATCH(B141,OFFSET($B$1,1+($A141-1)*gamesPerRound,0):B140,0))),"","duplicate result")</f>
        <v/>
      </c>
    </row>
    <row r="142" spans="1:8" x14ac:dyDescent="0.2">
      <c r="A142" s="32">
        <f>Pairings!B142</f>
        <v>3</v>
      </c>
      <c r="B142" s="86"/>
      <c r="C142" s="34"/>
      <c r="D142" s="32" t="str">
        <f ca="1">IF($B142&gt;0,VLOOKUP($B142,OFFSET(Pairings!$C$2,($A142-1)*gamesPerRound,0,gamesPerRound,3),2,FALSE),"")</f>
        <v/>
      </c>
      <c r="E142" s="32" t="str">
        <f ca="1">IF($B142&gt;0,VLOOKUP($B142,OFFSET(Pairings!$C$2,($A142-1)*gamesPerRound,0,gamesPerRound,3),3,FALSE),"")</f>
        <v/>
      </c>
      <c r="F142" s="32" t="str">
        <f t="shared" si="4"/>
        <v/>
      </c>
      <c r="G142" s="32" t="str">
        <f t="shared" si="5"/>
        <v/>
      </c>
      <c r="H142" s="106" t="str">
        <f ca="1">IF(OR(MOD(ROW(B142)-1,gamesPerRound)=1,B142="",ISNA(MATCH(B142,OFFSET($B$1,1+($A142-1)*gamesPerRound,0):B141,0))),"","duplicate result")</f>
        <v/>
      </c>
    </row>
    <row r="143" spans="1:8" x14ac:dyDescent="0.2">
      <c r="A143" s="32">
        <f>Pairings!B143</f>
        <v>3</v>
      </c>
      <c r="B143" s="86"/>
      <c r="C143" s="34"/>
      <c r="D143" s="32" t="str">
        <f ca="1">IF($B143&gt;0,VLOOKUP($B143,OFFSET(Pairings!$C$2,($A143-1)*gamesPerRound,0,gamesPerRound,3),2,FALSE),"")</f>
        <v/>
      </c>
      <c r="E143" s="32" t="str">
        <f ca="1">IF($B143&gt;0,VLOOKUP($B143,OFFSET(Pairings!$C$2,($A143-1)*gamesPerRound,0,gamesPerRound,3),3,FALSE),"")</f>
        <v/>
      </c>
      <c r="F143" s="32" t="str">
        <f t="shared" si="4"/>
        <v/>
      </c>
      <c r="G143" s="32" t="str">
        <f t="shared" si="5"/>
        <v/>
      </c>
      <c r="H143" s="106" t="str">
        <f ca="1">IF(OR(MOD(ROW(B143)-1,gamesPerRound)=1,B143="",ISNA(MATCH(B143,OFFSET($B$1,1+($A143-1)*gamesPerRound,0):B142,0))),"","duplicate result")</f>
        <v/>
      </c>
    </row>
    <row r="144" spans="1:8" x14ac:dyDescent="0.2">
      <c r="A144" s="32">
        <f>Pairings!B144</f>
        <v>3</v>
      </c>
      <c r="B144" s="86"/>
      <c r="C144" s="34"/>
      <c r="D144" s="32" t="str">
        <f ca="1">IF($B144&gt;0,VLOOKUP($B144,OFFSET(Pairings!$C$2,($A144-1)*gamesPerRound,0,gamesPerRound,3),2,FALSE),"")</f>
        <v/>
      </c>
      <c r="E144" s="32" t="str">
        <f ca="1">IF($B144&gt;0,VLOOKUP($B144,OFFSET(Pairings!$C$2,($A144-1)*gamesPerRound,0,gamesPerRound,3),3,FALSE),"")</f>
        <v/>
      </c>
      <c r="F144" s="32" t="str">
        <f t="shared" si="4"/>
        <v/>
      </c>
      <c r="G144" s="32" t="str">
        <f t="shared" si="5"/>
        <v/>
      </c>
      <c r="H144" s="106" t="str">
        <f ca="1">IF(OR(MOD(ROW(B144)-1,gamesPerRound)=1,B144="",ISNA(MATCH(B144,OFFSET($B$1,1+($A144-1)*gamesPerRound,0):B143,0))),"","duplicate result")</f>
        <v/>
      </c>
    </row>
    <row r="145" spans="1:8" x14ac:dyDescent="0.2">
      <c r="A145" s="32">
        <f>Pairings!B145</f>
        <v>3</v>
      </c>
      <c r="B145" s="86"/>
      <c r="C145" s="34"/>
      <c r="D145" s="32" t="str">
        <f ca="1">IF($B145&gt;0,VLOOKUP($B145,OFFSET(Pairings!$C$2,($A145-1)*gamesPerRound,0,gamesPerRound,3),2,FALSE),"")</f>
        <v/>
      </c>
      <c r="E145" s="32" t="str">
        <f ca="1">IF($B145&gt;0,VLOOKUP($B145,OFFSET(Pairings!$C$2,($A145-1)*gamesPerRound,0,gamesPerRound,3),3,FALSE),"")</f>
        <v/>
      </c>
      <c r="F145" s="32" t="str">
        <f t="shared" si="4"/>
        <v/>
      </c>
      <c r="G145" s="32" t="str">
        <f t="shared" si="5"/>
        <v/>
      </c>
      <c r="H145" s="106" t="str">
        <f ca="1">IF(OR(MOD(ROW(B145)-1,gamesPerRound)=1,B145="",ISNA(MATCH(B145,OFFSET($B$1,1+($A145-1)*gamesPerRound,0):B144,0))),"","duplicate result")</f>
        <v/>
      </c>
    </row>
    <row r="146" spans="1:8" x14ac:dyDescent="0.2">
      <c r="A146" s="32">
        <f>Pairings!B146</f>
        <v>3</v>
      </c>
      <c r="B146" s="86"/>
      <c r="C146" s="34"/>
      <c r="D146" s="32" t="str">
        <f ca="1">IF($B146&gt;0,VLOOKUP($B146,OFFSET(Pairings!$C$2,($A146-1)*gamesPerRound,0,gamesPerRound,3),2,FALSE),"")</f>
        <v/>
      </c>
      <c r="E146" s="32" t="str">
        <f ca="1">IF($B146&gt;0,VLOOKUP($B146,OFFSET(Pairings!$C$2,($A146-1)*gamesPerRound,0,gamesPerRound,3),3,FALSE),"")</f>
        <v/>
      </c>
      <c r="F146" s="32" t="str">
        <f t="shared" si="4"/>
        <v/>
      </c>
      <c r="G146" s="32" t="str">
        <f t="shared" si="5"/>
        <v/>
      </c>
      <c r="H146" s="106" t="str">
        <f ca="1">IF(OR(MOD(ROW(B146)-1,gamesPerRound)=1,B146="",ISNA(MATCH(B146,OFFSET($B$1,1+($A146-1)*gamesPerRound,0):B145,0))),"","duplicate result")</f>
        <v/>
      </c>
    </row>
    <row r="147" spans="1:8" x14ac:dyDescent="0.2">
      <c r="A147" s="32">
        <f>Pairings!B147</f>
        <v>3</v>
      </c>
      <c r="B147" s="86"/>
      <c r="C147" s="34"/>
      <c r="D147" s="32" t="str">
        <f ca="1">IF($B147&gt;0,VLOOKUP($B147,OFFSET(Pairings!$C$2,($A147-1)*gamesPerRound,0,gamesPerRound,3),2,FALSE),"")</f>
        <v/>
      </c>
      <c r="E147" s="32" t="str">
        <f ca="1">IF($B147&gt;0,VLOOKUP($B147,OFFSET(Pairings!$C$2,($A147-1)*gamesPerRound,0,gamesPerRound,3),3,FALSE),"")</f>
        <v/>
      </c>
      <c r="F147" s="32" t="str">
        <f t="shared" si="4"/>
        <v/>
      </c>
      <c r="G147" s="32" t="str">
        <f t="shared" si="5"/>
        <v/>
      </c>
      <c r="H147" s="106" t="str">
        <f ca="1">IF(OR(MOD(ROW(B147)-1,gamesPerRound)=1,B147="",ISNA(MATCH(B147,OFFSET($B$1,1+($A147-1)*gamesPerRound,0):B146,0))),"","duplicate result")</f>
        <v/>
      </c>
    </row>
    <row r="148" spans="1:8" x14ac:dyDescent="0.2">
      <c r="A148" s="32">
        <f>Pairings!B148</f>
        <v>3</v>
      </c>
      <c r="B148" s="86"/>
      <c r="C148" s="34"/>
      <c r="D148" s="32" t="str">
        <f ca="1">IF($B148&gt;0,VLOOKUP($B148,OFFSET(Pairings!$C$2,($A148-1)*gamesPerRound,0,gamesPerRound,3),2,FALSE),"")</f>
        <v/>
      </c>
      <c r="E148" s="32" t="str">
        <f ca="1">IF($B148&gt;0,VLOOKUP($B148,OFFSET(Pairings!$C$2,($A148-1)*gamesPerRound,0,gamesPerRound,3),3,FALSE),"")</f>
        <v/>
      </c>
      <c r="F148" s="32" t="str">
        <f t="shared" si="4"/>
        <v/>
      </c>
      <c r="G148" s="32" t="str">
        <f t="shared" si="5"/>
        <v/>
      </c>
      <c r="H148" s="106" t="str">
        <f ca="1">IF(OR(MOD(ROW(B148)-1,gamesPerRound)=1,B148="",ISNA(MATCH(B148,OFFSET($B$1,1+($A148-1)*gamesPerRound,0):B147,0))),"","duplicate result")</f>
        <v/>
      </c>
    </row>
    <row r="149" spans="1:8" x14ac:dyDescent="0.2">
      <c r="A149" s="32">
        <f>Pairings!B149</f>
        <v>3</v>
      </c>
      <c r="B149" s="86"/>
      <c r="C149" s="34"/>
      <c r="D149" s="32" t="str">
        <f ca="1">IF($B149&gt;0,VLOOKUP($B149,OFFSET(Pairings!$C$2,($A149-1)*gamesPerRound,0,gamesPerRound,3),2,FALSE),"")</f>
        <v/>
      </c>
      <c r="E149" s="32" t="str">
        <f ca="1">IF($B149&gt;0,VLOOKUP($B149,OFFSET(Pairings!$C$2,($A149-1)*gamesPerRound,0,gamesPerRound,3),3,FALSE),"")</f>
        <v/>
      </c>
      <c r="F149" s="32" t="str">
        <f t="shared" si="4"/>
        <v/>
      </c>
      <c r="G149" s="32" t="str">
        <f t="shared" si="5"/>
        <v/>
      </c>
      <c r="H149" s="106" t="str">
        <f ca="1">IF(OR(MOD(ROW(B149)-1,gamesPerRound)=1,B149="",ISNA(MATCH(B149,OFFSET($B$1,1+($A149-1)*gamesPerRound,0):B148,0))),"","duplicate result")</f>
        <v/>
      </c>
    </row>
    <row r="150" spans="1:8" x14ac:dyDescent="0.2">
      <c r="A150" s="32">
        <f>Pairings!B150</f>
        <v>3</v>
      </c>
      <c r="B150" s="86"/>
      <c r="C150" s="34"/>
      <c r="D150" s="32" t="str">
        <f ca="1">IF($B150&gt;0,VLOOKUP($B150,OFFSET(Pairings!$C$2,($A150-1)*gamesPerRound,0,gamesPerRound,3),2,FALSE),"")</f>
        <v/>
      </c>
      <c r="E150" s="32" t="str">
        <f ca="1">IF($B150&gt;0,VLOOKUP($B150,OFFSET(Pairings!$C$2,($A150-1)*gamesPerRound,0,gamesPerRound,3),3,FALSE),"")</f>
        <v/>
      </c>
      <c r="F150" s="32" t="str">
        <f t="shared" si="4"/>
        <v/>
      </c>
      <c r="G150" s="32" t="str">
        <f t="shared" si="5"/>
        <v/>
      </c>
      <c r="H150" s="106" t="str">
        <f ca="1">IF(OR(MOD(ROW(B150)-1,gamesPerRound)=1,B150="",ISNA(MATCH(B150,OFFSET($B$1,1+($A150-1)*gamesPerRound,0):B149,0))),"","duplicate result")</f>
        <v/>
      </c>
    </row>
    <row r="151" spans="1:8" x14ac:dyDescent="0.2">
      <c r="A151" s="32">
        <f>Pairings!B151</f>
        <v>3</v>
      </c>
      <c r="B151" s="86"/>
      <c r="C151" s="34"/>
      <c r="D151" s="32" t="str">
        <f ca="1">IF($B151&gt;0,VLOOKUP($B151,OFFSET(Pairings!$C$2,($A151-1)*gamesPerRound,0,gamesPerRound,3),2,FALSE),"")</f>
        <v/>
      </c>
      <c r="E151" s="32" t="str">
        <f ca="1">IF($B151&gt;0,VLOOKUP($B151,OFFSET(Pairings!$C$2,($A151-1)*gamesPerRound,0,gamesPerRound,3),3,FALSE),"")</f>
        <v/>
      </c>
      <c r="F151" s="32" t="str">
        <f t="shared" si="4"/>
        <v/>
      </c>
      <c r="G151" s="32" t="str">
        <f t="shared" si="5"/>
        <v/>
      </c>
      <c r="H151" s="106" t="str">
        <f ca="1">IF(OR(MOD(ROW(B151)-1,gamesPerRound)=1,B151="",ISNA(MATCH(B151,OFFSET($B$1,1+($A151-1)*gamesPerRound,0):B150,0))),"","duplicate result")</f>
        <v/>
      </c>
    </row>
    <row r="152" spans="1:8" x14ac:dyDescent="0.2">
      <c r="A152" s="32">
        <f>Pairings!B152</f>
        <v>3</v>
      </c>
      <c r="B152" s="86"/>
      <c r="C152" s="34"/>
      <c r="D152" s="32" t="str">
        <f ca="1">IF($B152&gt;0,VLOOKUP($B152,OFFSET(Pairings!$C$2,($A152-1)*gamesPerRound,0,gamesPerRound,3),2,FALSE),"")</f>
        <v/>
      </c>
      <c r="E152" s="32" t="str">
        <f ca="1">IF($B152&gt;0,VLOOKUP($B152,OFFSET(Pairings!$C$2,($A152-1)*gamesPerRound,0,gamesPerRound,3),3,FALSE),"")</f>
        <v/>
      </c>
      <c r="F152" s="32" t="str">
        <f t="shared" si="4"/>
        <v/>
      </c>
      <c r="G152" s="32" t="str">
        <f t="shared" si="5"/>
        <v/>
      </c>
      <c r="H152" s="106" t="str">
        <f ca="1">IF(OR(MOD(ROW(B152)-1,gamesPerRound)=1,B152="",ISNA(MATCH(B152,OFFSET($B$1,1+($A152-1)*gamesPerRound,0):B151,0))),"","duplicate result")</f>
        <v/>
      </c>
    </row>
    <row r="153" spans="1:8" x14ac:dyDescent="0.2">
      <c r="A153" s="32">
        <f>Pairings!B153</f>
        <v>3</v>
      </c>
      <c r="B153" s="86"/>
      <c r="C153" s="34"/>
      <c r="D153" s="32" t="str">
        <f ca="1">IF($B153&gt;0,VLOOKUP($B153,OFFSET(Pairings!$C$2,($A153-1)*gamesPerRound,0,gamesPerRound,3),2,FALSE),"")</f>
        <v/>
      </c>
      <c r="E153" s="32" t="str">
        <f ca="1">IF($B153&gt;0,VLOOKUP($B153,OFFSET(Pairings!$C$2,($A153-1)*gamesPerRound,0,gamesPerRound,3),3,FALSE),"")</f>
        <v/>
      </c>
      <c r="F153" s="32" t="str">
        <f t="shared" si="4"/>
        <v/>
      </c>
      <c r="G153" s="32" t="str">
        <f t="shared" si="5"/>
        <v/>
      </c>
      <c r="H153" s="106" t="str">
        <f ca="1">IF(OR(MOD(ROW(B153)-1,gamesPerRound)=1,B153="",ISNA(MATCH(B153,OFFSET($B$1,1+($A153-1)*gamesPerRound,0):B152,0))),"","duplicate result")</f>
        <v/>
      </c>
    </row>
    <row r="154" spans="1:8" x14ac:dyDescent="0.2">
      <c r="A154" s="32">
        <f>Pairings!B154</f>
        <v>3</v>
      </c>
      <c r="B154" s="86"/>
      <c r="C154" s="34"/>
      <c r="D154" s="32" t="str">
        <f ca="1">IF($B154&gt;0,VLOOKUP($B154,OFFSET(Pairings!$C$2,($A154-1)*gamesPerRound,0,gamesPerRound,3),2,FALSE),"")</f>
        <v/>
      </c>
      <c r="E154" s="32" t="str">
        <f ca="1">IF($B154&gt;0,VLOOKUP($B154,OFFSET(Pairings!$C$2,($A154-1)*gamesPerRound,0,gamesPerRound,3),3,FALSE),"")</f>
        <v/>
      </c>
      <c r="F154" s="32" t="str">
        <f t="shared" si="4"/>
        <v/>
      </c>
      <c r="G154" s="32" t="str">
        <f t="shared" si="5"/>
        <v/>
      </c>
      <c r="H154" s="106" t="str">
        <f ca="1">IF(OR(MOD(ROW(B154)-1,gamesPerRound)=1,B154="",ISNA(MATCH(B154,OFFSET($B$1,1+($A154-1)*gamesPerRound,0):B153,0))),"","duplicate result")</f>
        <v/>
      </c>
    </row>
    <row r="155" spans="1:8" x14ac:dyDescent="0.2">
      <c r="A155" s="32">
        <f>Pairings!B155</f>
        <v>3</v>
      </c>
      <c r="B155" s="86"/>
      <c r="C155" s="34"/>
      <c r="D155" s="32" t="str">
        <f ca="1">IF($B155&gt;0,VLOOKUP($B155,OFFSET(Pairings!$C$2,($A155-1)*gamesPerRound,0,gamesPerRound,3),2,FALSE),"")</f>
        <v/>
      </c>
      <c r="E155" s="32" t="str">
        <f ca="1">IF($B155&gt;0,VLOOKUP($B155,OFFSET(Pairings!$C$2,($A155-1)*gamesPerRound,0,gamesPerRound,3),3,FALSE),"")</f>
        <v/>
      </c>
      <c r="F155" s="32" t="str">
        <f t="shared" si="4"/>
        <v/>
      </c>
      <c r="G155" s="32" t="str">
        <f t="shared" si="5"/>
        <v/>
      </c>
      <c r="H155" s="106" t="str">
        <f ca="1">IF(OR(MOD(ROW(B155)-1,gamesPerRound)=1,B155="",ISNA(MATCH(B155,OFFSET($B$1,1+($A155-1)*gamesPerRound,0):B154,0))),"","duplicate result")</f>
        <v/>
      </c>
    </row>
    <row r="156" spans="1:8" x14ac:dyDescent="0.2">
      <c r="A156" s="32">
        <f>Pairings!B156</f>
        <v>3</v>
      </c>
      <c r="B156" s="86"/>
      <c r="C156" s="34"/>
      <c r="D156" s="32" t="str">
        <f ca="1">IF($B156&gt;0,VLOOKUP($B156,OFFSET(Pairings!$C$2,($A156-1)*gamesPerRound,0,gamesPerRound,3),2,FALSE),"")</f>
        <v/>
      </c>
      <c r="E156" s="32" t="str">
        <f ca="1">IF($B156&gt;0,VLOOKUP($B156,OFFSET(Pairings!$C$2,($A156-1)*gamesPerRound,0,gamesPerRound,3),3,FALSE),"")</f>
        <v/>
      </c>
      <c r="F156" s="32" t="str">
        <f t="shared" si="4"/>
        <v/>
      </c>
      <c r="G156" s="32" t="str">
        <f t="shared" si="5"/>
        <v/>
      </c>
      <c r="H156" s="106" t="str">
        <f ca="1">IF(OR(MOD(ROW(B156)-1,gamesPerRound)=1,B156="",ISNA(MATCH(B156,OFFSET($B$1,1+($A156-1)*gamesPerRound,0):B155,0))),"","duplicate result")</f>
        <v/>
      </c>
    </row>
    <row r="157" spans="1:8" x14ac:dyDescent="0.2">
      <c r="A157" s="32">
        <f>Pairings!B157</f>
        <v>3</v>
      </c>
      <c r="B157" s="86"/>
      <c r="C157" s="34"/>
      <c r="D157" s="32" t="str">
        <f ca="1">IF($B157&gt;0,VLOOKUP($B157,OFFSET(Pairings!$C$2,($A157-1)*gamesPerRound,0,gamesPerRound,3),2,FALSE),"")</f>
        <v/>
      </c>
      <c r="E157" s="32" t="str">
        <f ca="1">IF($B157&gt;0,VLOOKUP($B157,OFFSET(Pairings!$C$2,($A157-1)*gamesPerRound,0,gamesPerRound,3),3,FALSE),"")</f>
        <v/>
      </c>
      <c r="F157" s="32" t="str">
        <f t="shared" si="4"/>
        <v/>
      </c>
      <c r="G157" s="32" t="str">
        <f t="shared" si="5"/>
        <v/>
      </c>
      <c r="H157" s="106" t="str">
        <f ca="1">IF(OR(MOD(ROW(B157)-1,gamesPerRound)=1,B157="",ISNA(MATCH(B157,OFFSET($B$1,1+($A157-1)*gamesPerRound,0):B156,0))),"","duplicate result")</f>
        <v/>
      </c>
    </row>
    <row r="158" spans="1:8" x14ac:dyDescent="0.2">
      <c r="A158" s="32">
        <f>Pairings!B158</f>
        <v>3</v>
      </c>
      <c r="B158" s="86"/>
      <c r="C158" s="34"/>
      <c r="D158" s="32" t="str">
        <f ca="1">IF($B158&gt;0,VLOOKUP($B158,OFFSET(Pairings!$C$2,($A158-1)*gamesPerRound,0,gamesPerRound,3),2,FALSE),"")</f>
        <v/>
      </c>
      <c r="E158" s="32" t="str">
        <f ca="1">IF($B158&gt;0,VLOOKUP($B158,OFFSET(Pairings!$C$2,($A158-1)*gamesPerRound,0,gamesPerRound,3),3,FALSE),"")</f>
        <v/>
      </c>
      <c r="F158" s="32" t="str">
        <f t="shared" si="4"/>
        <v/>
      </c>
      <c r="G158" s="32" t="str">
        <f t="shared" si="5"/>
        <v/>
      </c>
      <c r="H158" s="106" t="str">
        <f ca="1">IF(OR(MOD(ROW(B158)-1,gamesPerRound)=1,B158="",ISNA(MATCH(B158,OFFSET($B$1,1+($A158-1)*gamesPerRound,0):B157,0))),"","duplicate result")</f>
        <v/>
      </c>
    </row>
    <row r="159" spans="1:8" x14ac:dyDescent="0.2">
      <c r="A159" s="32">
        <f>Pairings!B159</f>
        <v>3</v>
      </c>
      <c r="B159" s="86"/>
      <c r="C159" s="34"/>
      <c r="D159" s="32" t="str">
        <f ca="1">IF($B159&gt;0,VLOOKUP($B159,OFFSET(Pairings!$C$2,($A159-1)*gamesPerRound,0,gamesPerRound,3),2,FALSE),"")</f>
        <v/>
      </c>
      <c r="E159" s="32" t="str">
        <f ca="1">IF($B159&gt;0,VLOOKUP($B159,OFFSET(Pairings!$C$2,($A159-1)*gamesPerRound,0,gamesPerRound,3),3,FALSE),"")</f>
        <v/>
      </c>
      <c r="F159" s="32" t="str">
        <f t="shared" si="4"/>
        <v/>
      </c>
      <c r="G159" s="32" t="str">
        <f t="shared" si="5"/>
        <v/>
      </c>
      <c r="H159" s="106" t="str">
        <f ca="1">IF(OR(MOD(ROW(B159)-1,gamesPerRound)=1,B159="",ISNA(MATCH(B159,OFFSET($B$1,1+($A159-1)*gamesPerRound,0):B158,0))),"","duplicate result")</f>
        <v/>
      </c>
    </row>
    <row r="160" spans="1:8" x14ac:dyDescent="0.2">
      <c r="A160" s="32">
        <f>Pairings!B160</f>
        <v>3</v>
      </c>
      <c r="B160" s="86"/>
      <c r="C160" s="34"/>
      <c r="D160" s="32" t="str">
        <f ca="1">IF($B160&gt;0,VLOOKUP($B160,OFFSET(Pairings!$C$2,($A160-1)*gamesPerRound,0,gamesPerRound,3),2,FALSE),"")</f>
        <v/>
      </c>
      <c r="E160" s="32" t="str">
        <f ca="1">IF($B160&gt;0,VLOOKUP($B160,OFFSET(Pairings!$C$2,($A160-1)*gamesPerRound,0,gamesPerRound,3),3,FALSE),"")</f>
        <v/>
      </c>
      <c r="F160" s="32" t="str">
        <f t="shared" si="4"/>
        <v/>
      </c>
      <c r="G160" s="32" t="str">
        <f t="shared" si="5"/>
        <v/>
      </c>
      <c r="H160" s="106" t="str">
        <f ca="1">IF(OR(MOD(ROW(B160)-1,gamesPerRound)=1,B160="",ISNA(MATCH(B160,OFFSET($B$1,1+($A160-1)*gamesPerRound,0):B159,0))),"","duplicate result")</f>
        <v/>
      </c>
    </row>
    <row r="161" spans="1:8" x14ac:dyDescent="0.2">
      <c r="A161" s="32">
        <f>Pairings!B161</f>
        <v>3</v>
      </c>
      <c r="B161" s="86"/>
      <c r="C161" s="34"/>
      <c r="D161" s="32" t="str">
        <f ca="1">IF($B161&gt;0,VLOOKUP($B161,OFFSET(Pairings!$C$2,($A161-1)*gamesPerRound,0,gamesPerRound,3),2,FALSE),"")</f>
        <v/>
      </c>
      <c r="E161" s="32" t="str">
        <f ca="1">IF($B161&gt;0,VLOOKUP($B161,OFFSET(Pairings!$C$2,($A161-1)*gamesPerRound,0,gamesPerRound,3),3,FALSE),"")</f>
        <v/>
      </c>
      <c r="F161" s="32" t="str">
        <f t="shared" si="4"/>
        <v/>
      </c>
      <c r="G161" s="32" t="str">
        <f t="shared" si="5"/>
        <v/>
      </c>
      <c r="H161" s="106" t="str">
        <f ca="1">IF(OR(MOD(ROW(B161)-1,gamesPerRound)=1,B161="",ISNA(MATCH(B161,OFFSET($B$1,1+($A161-1)*gamesPerRound,0):B160,0))),"","duplicate result")</f>
        <v/>
      </c>
    </row>
    <row r="162" spans="1:8" x14ac:dyDescent="0.2">
      <c r="A162" s="32">
        <f>Pairings!B162</f>
        <v>3</v>
      </c>
      <c r="B162" s="86"/>
      <c r="C162" s="34"/>
      <c r="D162" s="32" t="str">
        <f ca="1">IF($B162&gt;0,VLOOKUP($B162,OFFSET(Pairings!$C$2,($A162-1)*gamesPerRound,0,gamesPerRound,3),2,FALSE),"")</f>
        <v/>
      </c>
      <c r="E162" s="32" t="str">
        <f ca="1">IF($B162&gt;0,VLOOKUP($B162,OFFSET(Pairings!$C$2,($A162-1)*gamesPerRound,0,gamesPerRound,3),3,FALSE),"")</f>
        <v/>
      </c>
      <c r="F162" s="32" t="str">
        <f t="shared" si="4"/>
        <v/>
      </c>
      <c r="G162" s="32" t="str">
        <f t="shared" si="5"/>
        <v/>
      </c>
      <c r="H162" s="106" t="str">
        <f ca="1">IF(OR(MOD(ROW(B162)-1,gamesPerRound)=1,B162="",ISNA(MATCH(B162,OFFSET($B$1,1+($A162-1)*gamesPerRound,0):B161,0))),"","duplicate result")</f>
        <v/>
      </c>
    </row>
    <row r="163" spans="1:8" x14ac:dyDescent="0.2">
      <c r="A163" s="32">
        <f>Pairings!B163</f>
        <v>3</v>
      </c>
      <c r="B163" s="86"/>
      <c r="C163" s="34"/>
      <c r="D163" s="32" t="str">
        <f ca="1">IF($B163&gt;0,VLOOKUP($B163,OFFSET(Pairings!$C$2,($A163-1)*gamesPerRound,0,gamesPerRound,3),2,FALSE),"")</f>
        <v/>
      </c>
      <c r="E163" s="32" t="str">
        <f ca="1">IF($B163&gt;0,VLOOKUP($B163,OFFSET(Pairings!$C$2,($A163-1)*gamesPerRound,0,gamesPerRound,3),3,FALSE),"")</f>
        <v/>
      </c>
      <c r="F163" s="32" t="str">
        <f t="shared" si="4"/>
        <v/>
      </c>
      <c r="G163" s="32" t="str">
        <f t="shared" si="5"/>
        <v/>
      </c>
      <c r="H163" s="106" t="str">
        <f ca="1">IF(OR(MOD(ROW(B163)-1,gamesPerRound)=1,B163="",ISNA(MATCH(B163,OFFSET($B$1,1+($A163-1)*gamesPerRound,0):B162,0))),"","duplicate result")</f>
        <v/>
      </c>
    </row>
    <row r="164" spans="1:8" x14ac:dyDescent="0.2">
      <c r="A164" s="32">
        <f>Pairings!B164</f>
        <v>3</v>
      </c>
      <c r="B164" s="86"/>
      <c r="C164" s="34"/>
      <c r="D164" s="32" t="str">
        <f ca="1">IF($B164&gt;0,VLOOKUP($B164,OFFSET(Pairings!$C$2,($A164-1)*gamesPerRound,0,gamesPerRound,3),2,FALSE),"")</f>
        <v/>
      </c>
      <c r="E164" s="32" t="str">
        <f ca="1">IF($B164&gt;0,VLOOKUP($B164,OFFSET(Pairings!$C$2,($A164-1)*gamesPerRound,0,gamesPerRound,3),3,FALSE),"")</f>
        <v/>
      </c>
      <c r="F164" s="32" t="str">
        <f t="shared" si="4"/>
        <v/>
      </c>
      <c r="G164" s="32" t="str">
        <f t="shared" si="5"/>
        <v/>
      </c>
      <c r="H164" s="106" t="str">
        <f ca="1">IF(OR(MOD(ROW(B164)-1,gamesPerRound)=1,B164="",ISNA(MATCH(B164,OFFSET($B$1,1+($A164-1)*gamesPerRound,0):B163,0))),"","duplicate result")</f>
        <v/>
      </c>
    </row>
    <row r="165" spans="1:8" x14ac:dyDescent="0.2">
      <c r="A165" s="32">
        <f>Pairings!B165</f>
        <v>3</v>
      </c>
      <c r="B165" s="86"/>
      <c r="C165" s="34"/>
      <c r="D165" s="32" t="str">
        <f ca="1">IF($B165&gt;0,VLOOKUP($B165,OFFSET(Pairings!$C$2,($A165-1)*gamesPerRound,0,gamesPerRound,3),2,FALSE),"")</f>
        <v/>
      </c>
      <c r="E165" s="32" t="str">
        <f ca="1">IF($B165&gt;0,VLOOKUP($B165,OFFSET(Pairings!$C$2,($A165-1)*gamesPerRound,0,gamesPerRound,3),3,FALSE),"")</f>
        <v/>
      </c>
      <c r="F165" s="32" t="str">
        <f t="shared" si="4"/>
        <v/>
      </c>
      <c r="G165" s="32" t="str">
        <f t="shared" si="5"/>
        <v/>
      </c>
      <c r="H165" s="106" t="str">
        <f ca="1">IF(OR(MOD(ROW(B165)-1,gamesPerRound)=1,B165="",ISNA(MATCH(B165,OFFSET($B$1,1+($A165-1)*gamesPerRound,0):B164,0))),"","duplicate result")</f>
        <v/>
      </c>
    </row>
    <row r="166" spans="1:8" x14ac:dyDescent="0.2">
      <c r="A166" s="32">
        <f>Pairings!B166</f>
        <v>3</v>
      </c>
      <c r="B166" s="86"/>
      <c r="C166" s="34"/>
      <c r="D166" s="32" t="str">
        <f ca="1">IF($B166&gt;0,VLOOKUP($B166,OFFSET(Pairings!$C$2,($A166-1)*gamesPerRound,0,gamesPerRound,3),2,FALSE),"")</f>
        <v/>
      </c>
      <c r="E166" s="32" t="str">
        <f ca="1">IF($B166&gt;0,VLOOKUP($B166,OFFSET(Pairings!$C$2,($A166-1)*gamesPerRound,0,gamesPerRound,3),3,FALSE),"")</f>
        <v/>
      </c>
      <c r="F166" s="32" t="str">
        <f t="shared" si="4"/>
        <v/>
      </c>
      <c r="G166" s="32" t="str">
        <f t="shared" si="5"/>
        <v/>
      </c>
      <c r="H166" s="106" t="str">
        <f ca="1">IF(OR(MOD(ROW(B166)-1,gamesPerRound)=1,B166="",ISNA(MATCH(B166,OFFSET($B$1,1+($A166-1)*gamesPerRound,0):B165,0))),"","duplicate result")</f>
        <v/>
      </c>
    </row>
    <row r="167" spans="1:8" x14ac:dyDescent="0.2">
      <c r="A167" s="32">
        <f>Pairings!B167</f>
        <v>3</v>
      </c>
      <c r="B167" s="86"/>
      <c r="C167" s="34"/>
      <c r="D167" s="32" t="str">
        <f ca="1">IF($B167&gt;0,VLOOKUP($B167,OFFSET(Pairings!$C$2,($A167-1)*gamesPerRound,0,gamesPerRound,3),2,FALSE),"")</f>
        <v/>
      </c>
      <c r="E167" s="32" t="str">
        <f ca="1">IF($B167&gt;0,VLOOKUP($B167,OFFSET(Pairings!$C$2,($A167-1)*gamesPerRound,0,gamesPerRound,3),3,FALSE),"")</f>
        <v/>
      </c>
      <c r="F167" s="32" t="str">
        <f t="shared" si="4"/>
        <v/>
      </c>
      <c r="G167" s="32" t="str">
        <f t="shared" si="5"/>
        <v/>
      </c>
      <c r="H167" s="106" t="str">
        <f ca="1">IF(OR(MOD(ROW(B167)-1,gamesPerRound)=1,B167="",ISNA(MATCH(B167,OFFSET($B$1,1+($A167-1)*gamesPerRound,0):B166,0))),"","duplicate result")</f>
        <v/>
      </c>
    </row>
    <row r="168" spans="1:8" x14ac:dyDescent="0.2">
      <c r="A168" s="32">
        <f>Pairings!B168</f>
        <v>3</v>
      </c>
      <c r="B168" s="86"/>
      <c r="C168" s="34"/>
      <c r="D168" s="32" t="str">
        <f ca="1">IF($B168&gt;0,VLOOKUP($B168,OFFSET(Pairings!$C$2,($A168-1)*gamesPerRound,0,gamesPerRound,3),2,FALSE),"")</f>
        <v/>
      </c>
      <c r="E168" s="32" t="str">
        <f ca="1">IF($B168&gt;0,VLOOKUP($B168,OFFSET(Pairings!$C$2,($A168-1)*gamesPerRound,0,gamesPerRound,3),3,FALSE),"")</f>
        <v/>
      </c>
      <c r="F168" s="32" t="str">
        <f t="shared" si="4"/>
        <v/>
      </c>
      <c r="G168" s="32" t="str">
        <f t="shared" si="5"/>
        <v/>
      </c>
      <c r="H168" s="106" t="str">
        <f ca="1">IF(OR(MOD(ROW(B168)-1,gamesPerRound)=1,B168="",ISNA(MATCH(B168,OFFSET($B$1,1+($A168-1)*gamesPerRound,0):B167,0))),"","duplicate result")</f>
        <v/>
      </c>
    </row>
    <row r="169" spans="1:8" x14ac:dyDescent="0.2">
      <c r="A169" s="32">
        <f>Pairings!B169</f>
        <v>3</v>
      </c>
      <c r="B169" s="86"/>
      <c r="C169" s="34"/>
      <c r="D169" s="32" t="str">
        <f ca="1">IF($B169&gt;0,VLOOKUP($B169,OFFSET(Pairings!$C$2,($A169-1)*gamesPerRound,0,gamesPerRound,3),2,FALSE),"")</f>
        <v/>
      </c>
      <c r="E169" s="32" t="str">
        <f ca="1">IF($B169&gt;0,VLOOKUP($B169,OFFSET(Pairings!$C$2,($A169-1)*gamesPerRound,0,gamesPerRound,3),3,FALSE),"")</f>
        <v/>
      </c>
      <c r="F169" s="32" t="str">
        <f t="shared" si="4"/>
        <v/>
      </c>
      <c r="G169" s="32" t="str">
        <f t="shared" si="5"/>
        <v/>
      </c>
      <c r="H169" s="106" t="str">
        <f ca="1">IF(OR(MOD(ROW(B169)-1,gamesPerRound)=1,B169="",ISNA(MATCH(B169,OFFSET($B$1,1+($A169-1)*gamesPerRound,0):B168,0))),"","duplicate result")</f>
        <v/>
      </c>
    </row>
    <row r="170" spans="1:8" x14ac:dyDescent="0.2">
      <c r="A170" s="32">
        <f>Pairings!B170</f>
        <v>3</v>
      </c>
      <c r="B170" s="86"/>
      <c r="C170" s="34"/>
      <c r="D170" s="32" t="str">
        <f ca="1">IF($B170&gt;0,VLOOKUP($B170,OFFSET(Pairings!$C$2,($A170-1)*gamesPerRound,0,gamesPerRound,3),2,FALSE),"")</f>
        <v/>
      </c>
      <c r="E170" s="32" t="str">
        <f ca="1">IF($B170&gt;0,VLOOKUP($B170,OFFSET(Pairings!$C$2,($A170-1)*gamesPerRound,0,gamesPerRound,3),3,FALSE),"")</f>
        <v/>
      </c>
      <c r="F170" s="32" t="str">
        <f t="shared" si="4"/>
        <v/>
      </c>
      <c r="G170" s="32" t="str">
        <f t="shared" si="5"/>
        <v/>
      </c>
      <c r="H170" s="106" t="str">
        <f ca="1">IF(OR(MOD(ROW(B170)-1,gamesPerRound)=1,B170="",ISNA(MATCH(B170,OFFSET($B$1,1+($A170-1)*gamesPerRound,0):B169,0))),"","duplicate result")</f>
        <v/>
      </c>
    </row>
    <row r="171" spans="1:8" x14ac:dyDescent="0.2">
      <c r="A171" s="32">
        <f>Pairings!B171</f>
        <v>3</v>
      </c>
      <c r="B171" s="86"/>
      <c r="C171" s="34"/>
      <c r="D171" s="32" t="str">
        <f ca="1">IF($B171&gt;0,VLOOKUP($B171,OFFSET(Pairings!$C$2,($A171-1)*gamesPerRound,0,gamesPerRound,3),2,FALSE),"")</f>
        <v/>
      </c>
      <c r="E171" s="32" t="str">
        <f ca="1">IF($B171&gt;0,VLOOKUP($B171,OFFSET(Pairings!$C$2,($A171-1)*gamesPerRound,0,gamesPerRound,3),3,FALSE),"")</f>
        <v/>
      </c>
      <c r="F171" s="32" t="str">
        <f t="shared" si="4"/>
        <v/>
      </c>
      <c r="G171" s="32" t="str">
        <f t="shared" si="5"/>
        <v/>
      </c>
      <c r="H171" s="106" t="str">
        <f ca="1">IF(OR(MOD(ROW(B171)-1,gamesPerRound)=1,B171="",ISNA(MATCH(B171,OFFSET($B$1,1+($A171-1)*gamesPerRound,0):B170,0))),"","duplicate result")</f>
        <v/>
      </c>
    </row>
    <row r="172" spans="1:8" x14ac:dyDescent="0.2">
      <c r="A172" s="32">
        <f>Pairings!B172</f>
        <v>3</v>
      </c>
      <c r="B172" s="86"/>
      <c r="C172" s="34"/>
      <c r="D172" s="32" t="str">
        <f ca="1">IF($B172&gt;0,VLOOKUP($B172,OFFSET(Pairings!$C$2,($A172-1)*gamesPerRound,0,gamesPerRound,3),2,FALSE),"")</f>
        <v/>
      </c>
      <c r="E172" s="32" t="str">
        <f ca="1">IF($B172&gt;0,VLOOKUP($B172,OFFSET(Pairings!$C$2,($A172-1)*gamesPerRound,0,gamesPerRound,3),3,FALSE),"")</f>
        <v/>
      </c>
      <c r="F172" s="32" t="str">
        <f t="shared" si="4"/>
        <v/>
      </c>
      <c r="G172" s="32" t="str">
        <f t="shared" si="5"/>
        <v/>
      </c>
      <c r="H172" s="106" t="str">
        <f ca="1">IF(OR(MOD(ROW(B172)-1,gamesPerRound)=1,B172="",ISNA(MATCH(B172,OFFSET($B$1,1+($A172-1)*gamesPerRound,0):B171,0))),"","duplicate result")</f>
        <v/>
      </c>
    </row>
    <row r="173" spans="1:8" x14ac:dyDescent="0.2">
      <c r="A173" s="32">
        <f>Pairings!B173</f>
        <v>3</v>
      </c>
      <c r="B173" s="86"/>
      <c r="C173" s="34"/>
      <c r="D173" s="32" t="str">
        <f ca="1">IF($B173&gt;0,VLOOKUP($B173,OFFSET(Pairings!$C$2,($A173-1)*gamesPerRound,0,gamesPerRound,3),2,FALSE),"")</f>
        <v/>
      </c>
      <c r="E173" s="32" t="str">
        <f ca="1">IF($B173&gt;0,VLOOKUP($B173,OFFSET(Pairings!$C$2,($A173-1)*gamesPerRound,0,gamesPerRound,3),3,FALSE),"")</f>
        <v/>
      </c>
      <c r="F173" s="32" t="str">
        <f t="shared" si="4"/>
        <v/>
      </c>
      <c r="G173" s="32" t="str">
        <f t="shared" si="5"/>
        <v/>
      </c>
      <c r="H173" s="106" t="str">
        <f ca="1">IF(OR(MOD(ROW(B173)-1,gamesPerRound)=1,B173="",ISNA(MATCH(B173,OFFSET($B$1,1+($A173-1)*gamesPerRound,0):B172,0))),"","duplicate result")</f>
        <v/>
      </c>
    </row>
    <row r="174" spans="1:8" x14ac:dyDescent="0.2">
      <c r="A174" s="32">
        <f>Pairings!B174</f>
        <v>3</v>
      </c>
      <c r="B174" s="86"/>
      <c r="C174" s="34"/>
      <c r="D174" s="32" t="str">
        <f ca="1">IF($B174&gt;0,VLOOKUP($B174,OFFSET(Pairings!$C$2,($A174-1)*gamesPerRound,0,gamesPerRound,3),2,FALSE),"")</f>
        <v/>
      </c>
      <c r="E174" s="32" t="str">
        <f ca="1">IF($B174&gt;0,VLOOKUP($B174,OFFSET(Pairings!$C$2,($A174-1)*gamesPerRound,0,gamesPerRound,3),3,FALSE),"")</f>
        <v/>
      </c>
      <c r="F174" s="32" t="str">
        <f t="shared" si="4"/>
        <v/>
      </c>
      <c r="G174" s="32" t="str">
        <f t="shared" si="5"/>
        <v/>
      </c>
      <c r="H174" s="106" t="str">
        <f ca="1">IF(OR(MOD(ROW(B174)-1,gamesPerRound)=1,B174="",ISNA(MATCH(B174,OFFSET($B$1,1+($A174-1)*gamesPerRound,0):B173,0))),"","duplicate result")</f>
        <v/>
      </c>
    </row>
    <row r="175" spans="1:8" x14ac:dyDescent="0.2">
      <c r="A175" s="32">
        <f>Pairings!B175</f>
        <v>3</v>
      </c>
      <c r="B175" s="86"/>
      <c r="C175" s="34"/>
      <c r="D175" s="32" t="str">
        <f ca="1">IF($B175&gt;0,VLOOKUP($B175,OFFSET(Pairings!$C$2,($A175-1)*gamesPerRound,0,gamesPerRound,3),2,FALSE),"")</f>
        <v/>
      </c>
      <c r="E175" s="32" t="str">
        <f ca="1">IF($B175&gt;0,VLOOKUP($B175,OFFSET(Pairings!$C$2,($A175-1)*gamesPerRound,0,gamesPerRound,3),3,FALSE),"")</f>
        <v/>
      </c>
      <c r="F175" s="32" t="str">
        <f t="shared" si="4"/>
        <v/>
      </c>
      <c r="G175" s="32" t="str">
        <f t="shared" si="5"/>
        <v/>
      </c>
      <c r="H175" s="106" t="str">
        <f ca="1">IF(OR(MOD(ROW(B175)-1,gamesPerRound)=1,B175="",ISNA(MATCH(B175,OFFSET($B$1,1+($A175-1)*gamesPerRound,0):B174,0))),"","duplicate result")</f>
        <v/>
      </c>
    </row>
    <row r="176" spans="1:8" x14ac:dyDescent="0.2">
      <c r="A176" s="32">
        <f>Pairings!B176</f>
        <v>3</v>
      </c>
      <c r="B176" s="86"/>
      <c r="C176" s="34"/>
      <c r="D176" s="32" t="str">
        <f ca="1">IF($B176&gt;0,VLOOKUP($B176,OFFSET(Pairings!$C$2,($A176-1)*gamesPerRound,0,gamesPerRound,3),2,FALSE),"")</f>
        <v/>
      </c>
      <c r="E176" s="32" t="str">
        <f ca="1">IF($B176&gt;0,VLOOKUP($B176,OFFSET(Pairings!$C$2,($A176-1)*gamesPerRound,0,gamesPerRound,3),3,FALSE),"")</f>
        <v/>
      </c>
      <c r="F176" s="32" t="str">
        <f t="shared" si="4"/>
        <v/>
      </c>
      <c r="G176" s="32" t="str">
        <f t="shared" si="5"/>
        <v/>
      </c>
      <c r="H176" s="106" t="str">
        <f ca="1">IF(OR(MOD(ROW(B176)-1,gamesPerRound)=1,B176="",ISNA(MATCH(B176,OFFSET($B$1,1+($A176-1)*gamesPerRound,0):B175,0))),"","duplicate result")</f>
        <v/>
      </c>
    </row>
    <row r="177" spans="1:8" x14ac:dyDescent="0.2">
      <c r="A177" s="32">
        <f>Pairings!B177</f>
        <v>3</v>
      </c>
      <c r="B177" s="86"/>
      <c r="C177" s="34"/>
      <c r="D177" s="32" t="str">
        <f ca="1">IF($B177&gt;0,VLOOKUP($B177,OFFSET(Pairings!$C$2,($A177-1)*gamesPerRound,0,gamesPerRound,3),2,FALSE),"")</f>
        <v/>
      </c>
      <c r="E177" s="32" t="str">
        <f ca="1">IF($B177&gt;0,VLOOKUP($B177,OFFSET(Pairings!$C$2,($A177-1)*gamesPerRound,0,gamesPerRound,3),3,FALSE),"")</f>
        <v/>
      </c>
      <c r="F177" s="32" t="str">
        <f t="shared" si="4"/>
        <v/>
      </c>
      <c r="G177" s="32" t="str">
        <f t="shared" si="5"/>
        <v/>
      </c>
      <c r="H177" s="106" t="str">
        <f ca="1">IF(OR(MOD(ROW(B177)-1,gamesPerRound)=1,B177="",ISNA(MATCH(B177,OFFSET($B$1,1+($A177-1)*gamesPerRound,0):B176,0))),"","duplicate result")</f>
        <v/>
      </c>
    </row>
    <row r="178" spans="1:8" x14ac:dyDescent="0.2">
      <c r="A178" s="32">
        <f>Pairings!B178</f>
        <v>3</v>
      </c>
      <c r="B178" s="86"/>
      <c r="C178" s="34"/>
      <c r="D178" s="32" t="str">
        <f ca="1">IF($B178&gt;0,VLOOKUP($B178,OFFSET(Pairings!$C$2,($A178-1)*gamesPerRound,0,gamesPerRound,3),2,FALSE),"")</f>
        <v/>
      </c>
      <c r="E178" s="32" t="str">
        <f ca="1">IF($B178&gt;0,VLOOKUP($B178,OFFSET(Pairings!$C$2,($A178-1)*gamesPerRound,0,gamesPerRound,3),3,FALSE),"")</f>
        <v/>
      </c>
      <c r="F178" s="32" t="str">
        <f t="shared" si="4"/>
        <v/>
      </c>
      <c r="G178" s="32" t="str">
        <f t="shared" si="5"/>
        <v/>
      </c>
      <c r="H178" s="106" t="str">
        <f ca="1">IF(OR(MOD(ROW(B178)-1,gamesPerRound)=1,B178="",ISNA(MATCH(B178,OFFSET($B$1,1+($A178-1)*gamesPerRound,0):B177,0))),"","duplicate result")</f>
        <v/>
      </c>
    </row>
    <row r="179" spans="1:8" x14ac:dyDescent="0.2">
      <c r="A179" s="32">
        <f>Pairings!B179</f>
        <v>3</v>
      </c>
      <c r="B179" s="86"/>
      <c r="C179" s="34"/>
      <c r="D179" s="32" t="str">
        <f ca="1">IF($B179&gt;0,VLOOKUP($B179,OFFSET(Pairings!$C$2,($A179-1)*gamesPerRound,0,gamesPerRound,3),2,FALSE),"")</f>
        <v/>
      </c>
      <c r="E179" s="32" t="str">
        <f ca="1">IF($B179&gt;0,VLOOKUP($B179,OFFSET(Pairings!$C$2,($A179-1)*gamesPerRound,0,gamesPerRound,3),3,FALSE),"")</f>
        <v/>
      </c>
      <c r="F179" s="32" t="str">
        <f t="shared" si="4"/>
        <v/>
      </c>
      <c r="G179" s="32" t="str">
        <f t="shared" si="5"/>
        <v/>
      </c>
      <c r="H179" s="106" t="str">
        <f ca="1">IF(OR(MOD(ROW(B179)-1,gamesPerRound)=1,B179="",ISNA(MATCH(B179,OFFSET($B$1,1+($A179-1)*gamesPerRound,0):B178,0))),"","duplicate result")</f>
        <v/>
      </c>
    </row>
    <row r="180" spans="1:8" x14ac:dyDescent="0.2">
      <c r="A180" s="32">
        <f>Pairings!B180</f>
        <v>3</v>
      </c>
      <c r="B180" s="86"/>
      <c r="C180" s="34"/>
      <c r="D180" s="32" t="str">
        <f ca="1">IF($B180&gt;0,VLOOKUP($B180,OFFSET(Pairings!$C$2,($A180-1)*gamesPerRound,0,gamesPerRound,3),2,FALSE),"")</f>
        <v/>
      </c>
      <c r="E180" s="32" t="str">
        <f ca="1">IF($B180&gt;0,VLOOKUP($B180,OFFSET(Pairings!$C$2,($A180-1)*gamesPerRound,0,gamesPerRound,3),3,FALSE),"")</f>
        <v/>
      </c>
      <c r="F180" s="32" t="str">
        <f t="shared" si="4"/>
        <v/>
      </c>
      <c r="G180" s="32" t="str">
        <f t="shared" si="5"/>
        <v/>
      </c>
      <c r="H180" s="106" t="str">
        <f ca="1">IF(OR(MOD(ROW(B180)-1,gamesPerRound)=1,B180="",ISNA(MATCH(B180,OFFSET($B$1,1+($A180-1)*gamesPerRound,0):B179,0))),"","duplicate result")</f>
        <v/>
      </c>
    </row>
    <row r="181" spans="1:8" x14ac:dyDescent="0.2">
      <c r="A181" s="32">
        <f>Pairings!B181</f>
        <v>3</v>
      </c>
      <c r="B181" s="86"/>
      <c r="C181" s="34"/>
      <c r="D181" s="32" t="str">
        <f ca="1">IF($B181&gt;0,VLOOKUP($B181,OFFSET(Pairings!$C$2,($A181-1)*gamesPerRound,0,gamesPerRound,3),2,FALSE),"")</f>
        <v/>
      </c>
      <c r="E181" s="32" t="str">
        <f ca="1">IF($B181&gt;0,VLOOKUP($B181,OFFSET(Pairings!$C$2,($A181-1)*gamesPerRound,0,gamesPerRound,3),3,FALSE),"")</f>
        <v/>
      </c>
      <c r="F181" s="32" t="str">
        <f t="shared" si="4"/>
        <v/>
      </c>
      <c r="G181" s="32" t="str">
        <f t="shared" si="5"/>
        <v/>
      </c>
      <c r="H181" s="106" t="str">
        <f ca="1">IF(OR(MOD(ROW(B181)-1,gamesPerRound)=1,B181="",ISNA(MATCH(B181,OFFSET($B$1,1+($A181-1)*gamesPerRound,0):B180,0))),"","duplicate result")</f>
        <v/>
      </c>
    </row>
    <row r="182" spans="1:8" x14ac:dyDescent="0.2">
      <c r="A182" s="32">
        <f>Pairings!B182</f>
        <v>4</v>
      </c>
      <c r="B182" s="86"/>
      <c r="C182" s="34"/>
      <c r="D182" s="32" t="str">
        <f ca="1">IF($B182&gt;0,VLOOKUP($B182,OFFSET(Pairings!$C$2,($A182-1)*gamesPerRound,0,gamesPerRound,3),2,FALSE),"")</f>
        <v/>
      </c>
      <c r="E182" s="32" t="str">
        <f ca="1">IF($B182&gt;0,VLOOKUP($B182,OFFSET(Pairings!$C$2,($A182-1)*gamesPerRound,0,gamesPerRound,3),3,FALSE),"")</f>
        <v/>
      </c>
      <c r="F182" s="32" t="str">
        <f t="shared" si="4"/>
        <v/>
      </c>
      <c r="G182" s="32" t="str">
        <f t="shared" si="5"/>
        <v/>
      </c>
      <c r="H182" s="106" t="str">
        <f ca="1">IF(OR(MOD(ROW(B182)-1,gamesPerRound)=1,B182="",ISNA(MATCH(B182,OFFSET($B$1,1+($A182-1)*gamesPerRound,0):B181,0))),"","duplicate result")</f>
        <v/>
      </c>
    </row>
    <row r="183" spans="1:8" x14ac:dyDescent="0.2">
      <c r="A183" s="32">
        <f>Pairings!B183</f>
        <v>4</v>
      </c>
      <c r="B183" s="86"/>
      <c r="C183" s="34"/>
      <c r="D183" s="32" t="str">
        <f ca="1">IF($B183&gt;0,VLOOKUP($B183,OFFSET(Pairings!$C$2,($A183-1)*gamesPerRound,0,gamesPerRound,3),2,FALSE),"")</f>
        <v/>
      </c>
      <c r="E183" s="32" t="str">
        <f ca="1">IF($B183&gt;0,VLOOKUP($B183,OFFSET(Pairings!$C$2,($A183-1)*gamesPerRound,0,gamesPerRound,3),3,FALSE),"")</f>
        <v/>
      </c>
      <c r="F183" s="32" t="str">
        <f t="shared" si="4"/>
        <v/>
      </c>
      <c r="G183" s="32" t="str">
        <f t="shared" si="5"/>
        <v/>
      </c>
      <c r="H183" s="106" t="str">
        <f ca="1">IF(OR(MOD(ROW(B183)-1,gamesPerRound)=1,B183="",ISNA(MATCH(B183,OFFSET($B$1,1+($A183-1)*gamesPerRound,0):B182,0))),"","duplicate result")</f>
        <v/>
      </c>
    </row>
    <row r="184" spans="1:8" x14ac:dyDescent="0.2">
      <c r="A184" s="32">
        <f>Pairings!B184</f>
        <v>4</v>
      </c>
      <c r="B184" s="86"/>
      <c r="C184" s="34"/>
      <c r="D184" s="32" t="str">
        <f ca="1">IF($B184&gt;0,VLOOKUP($B184,OFFSET(Pairings!$C$2,($A184-1)*gamesPerRound,0,gamesPerRound,3),2,FALSE),"")</f>
        <v/>
      </c>
      <c r="E184" s="32" t="str">
        <f ca="1">IF($B184&gt;0,VLOOKUP($B184,OFFSET(Pairings!$C$2,($A184-1)*gamesPerRound,0,gamesPerRound,3),3,FALSE),"")</f>
        <v/>
      </c>
      <c r="F184" s="32" t="str">
        <f t="shared" si="4"/>
        <v/>
      </c>
      <c r="G184" s="32" t="str">
        <f t="shared" si="5"/>
        <v/>
      </c>
      <c r="H184" s="106" t="str">
        <f ca="1">IF(OR(MOD(ROW(B184)-1,gamesPerRound)=1,B184="",ISNA(MATCH(B184,OFFSET($B$1,1+($A184-1)*gamesPerRound,0):B183,0))),"","duplicate result")</f>
        <v/>
      </c>
    </row>
    <row r="185" spans="1:8" x14ac:dyDescent="0.2">
      <c r="A185" s="32">
        <f>Pairings!B185</f>
        <v>4</v>
      </c>
      <c r="B185" s="86"/>
      <c r="C185" s="34"/>
      <c r="D185" s="32" t="str">
        <f ca="1">IF($B185&gt;0,VLOOKUP($B185,OFFSET(Pairings!$C$2,($A185-1)*gamesPerRound,0,gamesPerRound,3),2,FALSE),"")</f>
        <v/>
      </c>
      <c r="E185" s="32" t="str">
        <f ca="1">IF($B185&gt;0,VLOOKUP($B185,OFFSET(Pairings!$C$2,($A185-1)*gamesPerRound,0,gamesPerRound,3),3,FALSE),"")</f>
        <v/>
      </c>
      <c r="F185" s="32" t="str">
        <f t="shared" si="4"/>
        <v/>
      </c>
      <c r="G185" s="32" t="str">
        <f t="shared" si="5"/>
        <v/>
      </c>
      <c r="H185" s="106" t="str">
        <f ca="1">IF(OR(MOD(ROW(B185)-1,gamesPerRound)=1,B185="",ISNA(MATCH(B185,OFFSET($B$1,1+($A185-1)*gamesPerRound,0):B184,0))),"","duplicate result")</f>
        <v/>
      </c>
    </row>
    <row r="186" spans="1:8" x14ac:dyDescent="0.2">
      <c r="A186" s="32">
        <f>Pairings!B186</f>
        <v>4</v>
      </c>
      <c r="B186" s="86"/>
      <c r="C186" s="34"/>
      <c r="D186" s="32" t="str">
        <f ca="1">IF($B186&gt;0,VLOOKUP($B186,OFFSET(Pairings!$C$2,($A186-1)*gamesPerRound,0,gamesPerRound,3),2,FALSE),"")</f>
        <v/>
      </c>
      <c r="E186" s="32" t="str">
        <f ca="1">IF($B186&gt;0,VLOOKUP($B186,OFFSET(Pairings!$C$2,($A186-1)*gamesPerRound,0,gamesPerRound,3),3,FALSE),"")</f>
        <v/>
      </c>
      <c r="F186" s="32" t="str">
        <f t="shared" si="4"/>
        <v/>
      </c>
      <c r="G186" s="32" t="str">
        <f t="shared" si="5"/>
        <v/>
      </c>
      <c r="H186" s="106" t="str">
        <f ca="1">IF(OR(MOD(ROW(B186)-1,gamesPerRound)=1,B186="",ISNA(MATCH(B186,OFFSET($B$1,1+($A186-1)*gamesPerRound,0):B185,0))),"","duplicate result")</f>
        <v/>
      </c>
    </row>
    <row r="187" spans="1:8" x14ac:dyDescent="0.2">
      <c r="A187" s="32">
        <f>Pairings!B187</f>
        <v>4</v>
      </c>
      <c r="B187" s="86"/>
      <c r="C187" s="34"/>
      <c r="D187" s="32" t="str">
        <f ca="1">IF($B187&gt;0,VLOOKUP($B187,OFFSET(Pairings!$C$2,($A187-1)*gamesPerRound,0,gamesPerRound,3),2,FALSE),"")</f>
        <v/>
      </c>
      <c r="E187" s="32" t="str">
        <f ca="1">IF($B187&gt;0,VLOOKUP($B187,OFFSET(Pairings!$C$2,($A187-1)*gamesPerRound,0,gamesPerRound,3),3,FALSE),"")</f>
        <v/>
      </c>
      <c r="F187" s="32" t="str">
        <f t="shared" si="4"/>
        <v/>
      </c>
      <c r="G187" s="32" t="str">
        <f t="shared" si="5"/>
        <v/>
      </c>
      <c r="H187" s="106" t="str">
        <f ca="1">IF(OR(MOD(ROW(B187)-1,gamesPerRound)=1,B187="",ISNA(MATCH(B187,OFFSET($B$1,1+($A187-1)*gamesPerRound,0):B186,0))),"","duplicate result")</f>
        <v/>
      </c>
    </row>
    <row r="188" spans="1:8" x14ac:dyDescent="0.2">
      <c r="A188" s="32">
        <f>Pairings!B188</f>
        <v>4</v>
      </c>
      <c r="B188" s="86"/>
      <c r="C188" s="34"/>
      <c r="D188" s="32" t="str">
        <f ca="1">IF($B188&gt;0,VLOOKUP($B188,OFFSET(Pairings!$C$2,($A188-1)*gamesPerRound,0,gamesPerRound,3),2,FALSE),"")</f>
        <v/>
      </c>
      <c r="E188" s="32" t="str">
        <f ca="1">IF($B188&gt;0,VLOOKUP($B188,OFFSET(Pairings!$C$2,($A188-1)*gamesPerRound,0,gamesPerRound,3),3,FALSE),"")</f>
        <v/>
      </c>
      <c r="F188" s="32" t="str">
        <f t="shared" si="4"/>
        <v/>
      </c>
      <c r="G188" s="32" t="str">
        <f t="shared" si="5"/>
        <v/>
      </c>
      <c r="H188" s="106" t="str">
        <f ca="1">IF(OR(MOD(ROW(B188)-1,gamesPerRound)=1,B188="",ISNA(MATCH(B188,OFFSET($B$1,1+($A188-1)*gamesPerRound,0):B187,0))),"","duplicate result")</f>
        <v/>
      </c>
    </row>
    <row r="189" spans="1:8" x14ac:dyDescent="0.2">
      <c r="A189" s="32">
        <f>Pairings!B189</f>
        <v>4</v>
      </c>
      <c r="B189" s="86"/>
      <c r="C189" s="34"/>
      <c r="D189" s="32" t="str">
        <f ca="1">IF($B189&gt;0,VLOOKUP($B189,OFFSET(Pairings!$C$2,($A189-1)*gamesPerRound,0,gamesPerRound,3),2,FALSE),"")</f>
        <v/>
      </c>
      <c r="E189" s="32" t="str">
        <f ca="1">IF($B189&gt;0,VLOOKUP($B189,OFFSET(Pairings!$C$2,($A189-1)*gamesPerRound,0,gamesPerRound,3),3,FALSE),"")</f>
        <v/>
      </c>
      <c r="F189" s="32" t="str">
        <f t="shared" si="4"/>
        <v/>
      </c>
      <c r="G189" s="32" t="str">
        <f t="shared" si="5"/>
        <v/>
      </c>
      <c r="H189" s="106" t="str">
        <f ca="1">IF(OR(MOD(ROW(B189)-1,gamesPerRound)=1,B189="",ISNA(MATCH(B189,OFFSET($B$1,1+($A189-1)*gamesPerRound,0):B188,0))),"","duplicate result")</f>
        <v/>
      </c>
    </row>
    <row r="190" spans="1:8" x14ac:dyDescent="0.2">
      <c r="A190" s="32">
        <f>Pairings!B190</f>
        <v>4</v>
      </c>
      <c r="B190" s="86"/>
      <c r="C190" s="34"/>
      <c r="D190" s="32" t="str">
        <f ca="1">IF($B190&gt;0,VLOOKUP($B190,OFFSET(Pairings!$C$2,($A190-1)*gamesPerRound,0,gamesPerRound,3),2,FALSE),"")</f>
        <v/>
      </c>
      <c r="E190" s="32" t="str">
        <f ca="1">IF($B190&gt;0,VLOOKUP($B190,OFFSET(Pairings!$C$2,($A190-1)*gamesPerRound,0,gamesPerRound,3),3,FALSE),"")</f>
        <v/>
      </c>
      <c r="F190" s="32" t="str">
        <f t="shared" si="4"/>
        <v/>
      </c>
      <c r="G190" s="32" t="str">
        <f t="shared" si="5"/>
        <v/>
      </c>
      <c r="H190" s="106" t="str">
        <f ca="1">IF(OR(MOD(ROW(B190)-1,gamesPerRound)=1,B190="",ISNA(MATCH(B190,OFFSET($B$1,1+($A190-1)*gamesPerRound,0):B189,0))),"","duplicate result")</f>
        <v/>
      </c>
    </row>
    <row r="191" spans="1:8" x14ac:dyDescent="0.2">
      <c r="A191" s="32">
        <f>Pairings!B191</f>
        <v>4</v>
      </c>
      <c r="B191" s="86"/>
      <c r="C191" s="34"/>
      <c r="D191" s="32" t="str">
        <f ca="1">IF($B191&gt;0,VLOOKUP($B191,OFFSET(Pairings!$C$2,($A191-1)*gamesPerRound,0,gamesPerRound,3),2,FALSE),"")</f>
        <v/>
      </c>
      <c r="E191" s="32" t="str">
        <f ca="1">IF($B191&gt;0,VLOOKUP($B191,OFFSET(Pairings!$C$2,($A191-1)*gamesPerRound,0,gamesPerRound,3),3,FALSE),"")</f>
        <v/>
      </c>
      <c r="F191" s="32" t="str">
        <f t="shared" si="4"/>
        <v/>
      </c>
      <c r="G191" s="32" t="str">
        <f t="shared" si="5"/>
        <v/>
      </c>
      <c r="H191" s="106" t="str">
        <f ca="1">IF(OR(MOD(ROW(B191)-1,gamesPerRound)=1,B191="",ISNA(MATCH(B191,OFFSET($B$1,1+($A191-1)*gamesPerRound,0):B190,0))),"","duplicate result")</f>
        <v/>
      </c>
    </row>
    <row r="192" spans="1:8" x14ac:dyDescent="0.2">
      <c r="A192" s="32">
        <f>Pairings!B192</f>
        <v>4</v>
      </c>
      <c r="B192" s="86"/>
      <c r="C192" s="34"/>
      <c r="D192" s="32" t="str">
        <f ca="1">IF($B192&gt;0,VLOOKUP($B192,OFFSET(Pairings!$C$2,($A192-1)*gamesPerRound,0,gamesPerRound,3),2,FALSE),"")</f>
        <v/>
      </c>
      <c r="E192" s="32" t="str">
        <f ca="1">IF($B192&gt;0,VLOOKUP($B192,OFFSET(Pairings!$C$2,($A192-1)*gamesPerRound,0,gamesPerRound,3),3,FALSE),"")</f>
        <v/>
      </c>
      <c r="F192" s="32" t="str">
        <f t="shared" si="4"/>
        <v/>
      </c>
      <c r="G192" s="32" t="str">
        <f t="shared" si="5"/>
        <v/>
      </c>
      <c r="H192" s="106" t="str">
        <f ca="1">IF(OR(MOD(ROW(B192)-1,gamesPerRound)=1,B192="",ISNA(MATCH(B192,OFFSET($B$1,1+($A192-1)*gamesPerRound,0):B191,0))),"","duplicate result")</f>
        <v/>
      </c>
    </row>
    <row r="193" spans="1:8" x14ac:dyDescent="0.2">
      <c r="A193" s="32">
        <f>Pairings!B193</f>
        <v>4</v>
      </c>
      <c r="B193" s="86"/>
      <c r="C193" s="34"/>
      <c r="D193" s="32" t="str">
        <f ca="1">IF($B193&gt;0,VLOOKUP($B193,OFFSET(Pairings!$C$2,($A193-1)*gamesPerRound,0,gamesPerRound,3),2,FALSE),"")</f>
        <v/>
      </c>
      <c r="E193" s="32" t="str">
        <f ca="1">IF($B193&gt;0,VLOOKUP($B193,OFFSET(Pairings!$C$2,($A193-1)*gamesPerRound,0,gamesPerRound,3),3,FALSE),"")</f>
        <v/>
      </c>
      <c r="F193" s="32" t="str">
        <f t="shared" si="4"/>
        <v/>
      </c>
      <c r="G193" s="32" t="str">
        <f t="shared" si="5"/>
        <v/>
      </c>
      <c r="H193" s="106" t="str">
        <f ca="1">IF(OR(MOD(ROW(B193)-1,gamesPerRound)=1,B193="",ISNA(MATCH(B193,OFFSET($B$1,1+($A193-1)*gamesPerRound,0):B192,0))),"","duplicate result")</f>
        <v/>
      </c>
    </row>
    <row r="194" spans="1:8" x14ac:dyDescent="0.2">
      <c r="A194" s="32">
        <f>Pairings!B194</f>
        <v>4</v>
      </c>
      <c r="B194" s="86"/>
      <c r="C194" s="34"/>
      <c r="D194" s="32" t="str">
        <f ca="1">IF($B194&gt;0,VLOOKUP($B194,OFFSET(Pairings!$C$2,($A194-1)*gamesPerRound,0,gamesPerRound,3),2,FALSE),"")</f>
        <v/>
      </c>
      <c r="E194" s="32" t="str">
        <f ca="1">IF($B194&gt;0,VLOOKUP($B194,OFFSET(Pairings!$C$2,($A194-1)*gamesPerRound,0,gamesPerRound,3),3,FALSE),"")</f>
        <v/>
      </c>
      <c r="F194" s="32" t="str">
        <f t="shared" ref="F194:F253" si="6">IF(C194="","",IF(C194="d",0.5,C194))</f>
        <v/>
      </c>
      <c r="G194" s="32" t="str">
        <f t="shared" ref="G194:G253" si="7">IF(C194="","",1-F194)</f>
        <v/>
      </c>
      <c r="H194" s="106" t="str">
        <f ca="1">IF(OR(MOD(ROW(B194)-1,gamesPerRound)=1,B194="",ISNA(MATCH(B194,OFFSET($B$1,1+($A194-1)*gamesPerRound,0):B193,0))),"","duplicate result")</f>
        <v/>
      </c>
    </row>
    <row r="195" spans="1:8" x14ac:dyDescent="0.2">
      <c r="A195" s="32">
        <f>Pairings!B195</f>
        <v>4</v>
      </c>
      <c r="B195" s="86"/>
      <c r="C195" s="34"/>
      <c r="D195" s="32" t="str">
        <f ca="1">IF($B195&gt;0,VLOOKUP($B195,OFFSET(Pairings!$C$2,($A195-1)*gamesPerRound,0,gamesPerRound,3),2,FALSE),"")</f>
        <v/>
      </c>
      <c r="E195" s="32" t="str">
        <f ca="1">IF($B195&gt;0,VLOOKUP($B195,OFFSET(Pairings!$C$2,($A195-1)*gamesPerRound,0,gamesPerRound,3),3,FALSE),"")</f>
        <v/>
      </c>
      <c r="F195" s="32" t="str">
        <f t="shared" si="6"/>
        <v/>
      </c>
      <c r="G195" s="32" t="str">
        <f t="shared" si="7"/>
        <v/>
      </c>
      <c r="H195" s="106" t="str">
        <f ca="1">IF(OR(MOD(ROW(B195)-1,gamesPerRound)=1,B195="",ISNA(MATCH(B195,OFFSET($B$1,1+($A195-1)*gamesPerRound,0):B194,0))),"","duplicate result")</f>
        <v/>
      </c>
    </row>
    <row r="196" spans="1:8" x14ac:dyDescent="0.2">
      <c r="A196" s="32">
        <f>Pairings!B196</f>
        <v>4</v>
      </c>
      <c r="B196" s="86"/>
      <c r="C196" s="34"/>
      <c r="D196" s="32" t="str">
        <f ca="1">IF($B196&gt;0,VLOOKUP($B196,OFFSET(Pairings!$C$2,($A196-1)*gamesPerRound,0,gamesPerRound,3),2,FALSE),"")</f>
        <v/>
      </c>
      <c r="E196" s="32" t="str">
        <f ca="1">IF($B196&gt;0,VLOOKUP($B196,OFFSET(Pairings!$C$2,($A196-1)*gamesPerRound,0,gamesPerRound,3),3,FALSE),"")</f>
        <v/>
      </c>
      <c r="F196" s="32" t="str">
        <f t="shared" si="6"/>
        <v/>
      </c>
      <c r="G196" s="32" t="str">
        <f t="shared" si="7"/>
        <v/>
      </c>
      <c r="H196" s="106" t="str">
        <f ca="1">IF(OR(MOD(ROW(B196)-1,gamesPerRound)=1,B196="",ISNA(MATCH(B196,OFFSET($B$1,1+($A196-1)*gamesPerRound,0):B195,0))),"","duplicate result")</f>
        <v/>
      </c>
    </row>
    <row r="197" spans="1:8" x14ac:dyDescent="0.2">
      <c r="A197" s="32">
        <f>Pairings!B197</f>
        <v>4</v>
      </c>
      <c r="B197" s="86"/>
      <c r="C197" s="34"/>
      <c r="D197" s="32" t="str">
        <f ca="1">IF($B197&gt;0,VLOOKUP($B197,OFFSET(Pairings!$C$2,($A197-1)*gamesPerRound,0,gamesPerRound,3),2,FALSE),"")</f>
        <v/>
      </c>
      <c r="E197" s="32" t="str">
        <f ca="1">IF($B197&gt;0,VLOOKUP($B197,OFFSET(Pairings!$C$2,($A197-1)*gamesPerRound,0,gamesPerRound,3),3,FALSE),"")</f>
        <v/>
      </c>
      <c r="F197" s="32" t="str">
        <f t="shared" si="6"/>
        <v/>
      </c>
      <c r="G197" s="32" t="str">
        <f t="shared" si="7"/>
        <v/>
      </c>
      <c r="H197" s="106" t="str">
        <f ca="1">IF(OR(MOD(ROW(B197)-1,gamesPerRound)=1,B197="",ISNA(MATCH(B197,OFFSET($B$1,1+($A197-1)*gamesPerRound,0):B196,0))),"","duplicate result")</f>
        <v/>
      </c>
    </row>
    <row r="198" spans="1:8" x14ac:dyDescent="0.2">
      <c r="A198" s="32">
        <f>Pairings!B198</f>
        <v>4</v>
      </c>
      <c r="B198" s="86"/>
      <c r="C198" s="34"/>
      <c r="D198" s="32" t="str">
        <f ca="1">IF($B198&gt;0,VLOOKUP($B198,OFFSET(Pairings!$C$2,($A198-1)*gamesPerRound,0,gamesPerRound,3),2,FALSE),"")</f>
        <v/>
      </c>
      <c r="E198" s="32" t="str">
        <f ca="1">IF($B198&gt;0,VLOOKUP($B198,OFFSET(Pairings!$C$2,($A198-1)*gamesPerRound,0,gamesPerRound,3),3,FALSE),"")</f>
        <v/>
      </c>
      <c r="F198" s="32" t="str">
        <f t="shared" si="6"/>
        <v/>
      </c>
      <c r="G198" s="32" t="str">
        <f t="shared" si="7"/>
        <v/>
      </c>
      <c r="H198" s="106" t="str">
        <f ca="1">IF(OR(MOD(ROW(B198)-1,gamesPerRound)=1,B198="",ISNA(MATCH(B198,OFFSET($B$1,1+($A198-1)*gamesPerRound,0):B197,0))),"","duplicate result")</f>
        <v/>
      </c>
    </row>
    <row r="199" spans="1:8" x14ac:dyDescent="0.2">
      <c r="A199" s="32">
        <f>Pairings!B199</f>
        <v>4</v>
      </c>
      <c r="B199" s="86"/>
      <c r="C199" s="34"/>
      <c r="D199" s="32" t="str">
        <f ca="1">IF($B199&gt;0,VLOOKUP($B199,OFFSET(Pairings!$C$2,($A199-1)*gamesPerRound,0,gamesPerRound,3),2,FALSE),"")</f>
        <v/>
      </c>
      <c r="E199" s="32" t="str">
        <f ca="1">IF($B199&gt;0,VLOOKUP($B199,OFFSET(Pairings!$C$2,($A199-1)*gamesPerRound,0,gamesPerRound,3),3,FALSE),"")</f>
        <v/>
      </c>
      <c r="F199" s="32" t="str">
        <f t="shared" si="6"/>
        <v/>
      </c>
      <c r="G199" s="32" t="str">
        <f t="shared" si="7"/>
        <v/>
      </c>
      <c r="H199" s="106" t="str">
        <f ca="1">IF(OR(MOD(ROW(B199)-1,gamesPerRound)=1,B199="",ISNA(MATCH(B199,OFFSET($B$1,1+($A199-1)*gamesPerRound,0):B198,0))),"","duplicate result")</f>
        <v/>
      </c>
    </row>
    <row r="200" spans="1:8" x14ac:dyDescent="0.2">
      <c r="A200" s="32">
        <f>Pairings!B200</f>
        <v>4</v>
      </c>
      <c r="B200" s="86"/>
      <c r="C200" s="34"/>
      <c r="D200" s="32" t="str">
        <f ca="1">IF($B200&gt;0,VLOOKUP($B200,OFFSET(Pairings!$C$2,($A200-1)*gamesPerRound,0,gamesPerRound,3),2,FALSE),"")</f>
        <v/>
      </c>
      <c r="E200" s="32" t="str">
        <f ca="1">IF($B200&gt;0,VLOOKUP($B200,OFFSET(Pairings!$C$2,($A200-1)*gamesPerRound,0,gamesPerRound,3),3,FALSE),"")</f>
        <v/>
      </c>
      <c r="F200" s="32" t="str">
        <f t="shared" si="6"/>
        <v/>
      </c>
      <c r="G200" s="32" t="str">
        <f t="shared" si="7"/>
        <v/>
      </c>
      <c r="H200" s="106" t="str">
        <f ca="1">IF(OR(MOD(ROW(B200)-1,gamesPerRound)=1,B200="",ISNA(MATCH(B200,OFFSET($B$1,1+($A200-1)*gamesPerRound,0):B199,0))),"","duplicate result")</f>
        <v/>
      </c>
    </row>
    <row r="201" spans="1:8" x14ac:dyDescent="0.2">
      <c r="A201" s="32">
        <f>Pairings!B201</f>
        <v>4</v>
      </c>
      <c r="B201" s="86"/>
      <c r="C201" s="34"/>
      <c r="D201" s="32" t="str">
        <f ca="1">IF($B201&gt;0,VLOOKUP($B201,OFFSET(Pairings!$C$2,($A201-1)*gamesPerRound,0,gamesPerRound,3),2,FALSE),"")</f>
        <v/>
      </c>
      <c r="E201" s="32" t="str">
        <f ca="1">IF($B201&gt;0,VLOOKUP($B201,OFFSET(Pairings!$C$2,($A201-1)*gamesPerRound,0,gamesPerRound,3),3,FALSE),"")</f>
        <v/>
      </c>
      <c r="F201" s="32" t="str">
        <f t="shared" si="6"/>
        <v/>
      </c>
      <c r="G201" s="32" t="str">
        <f t="shared" si="7"/>
        <v/>
      </c>
      <c r="H201" s="106" t="str">
        <f ca="1">IF(OR(MOD(ROW(B201)-1,gamesPerRound)=1,B201="",ISNA(MATCH(B201,OFFSET($B$1,1+($A201-1)*gamesPerRound,0):B200,0))),"","duplicate result")</f>
        <v/>
      </c>
    </row>
    <row r="202" spans="1:8" x14ac:dyDescent="0.2">
      <c r="A202" s="32">
        <f>Pairings!B202</f>
        <v>4</v>
      </c>
      <c r="B202" s="86"/>
      <c r="C202" s="34"/>
      <c r="D202" s="32" t="str">
        <f ca="1">IF($B202&gt;0,VLOOKUP($B202,OFFSET(Pairings!$C$2,($A202-1)*gamesPerRound,0,gamesPerRound,3),2,FALSE),"")</f>
        <v/>
      </c>
      <c r="E202" s="32" t="str">
        <f ca="1">IF($B202&gt;0,VLOOKUP($B202,OFFSET(Pairings!$C$2,($A202-1)*gamesPerRound,0,gamesPerRound,3),3,FALSE),"")</f>
        <v/>
      </c>
      <c r="F202" s="32" t="str">
        <f t="shared" si="6"/>
        <v/>
      </c>
      <c r="G202" s="32" t="str">
        <f t="shared" si="7"/>
        <v/>
      </c>
      <c r="H202" s="106" t="str">
        <f ca="1">IF(OR(MOD(ROW(B202)-1,gamesPerRound)=1,B202="",ISNA(MATCH(B202,OFFSET($B$1,1+($A202-1)*gamesPerRound,0):B201,0))),"","duplicate result")</f>
        <v/>
      </c>
    </row>
    <row r="203" spans="1:8" x14ac:dyDescent="0.2">
      <c r="A203" s="32">
        <f>Pairings!B203</f>
        <v>4</v>
      </c>
      <c r="B203" s="86"/>
      <c r="C203" s="34"/>
      <c r="D203" s="32" t="str">
        <f ca="1">IF($B203&gt;0,VLOOKUP($B203,OFFSET(Pairings!$C$2,($A203-1)*gamesPerRound,0,gamesPerRound,3),2,FALSE),"")</f>
        <v/>
      </c>
      <c r="E203" s="32" t="str">
        <f ca="1">IF($B203&gt;0,VLOOKUP($B203,OFFSET(Pairings!$C$2,($A203-1)*gamesPerRound,0,gamesPerRound,3),3,FALSE),"")</f>
        <v/>
      </c>
      <c r="F203" s="32" t="str">
        <f t="shared" si="6"/>
        <v/>
      </c>
      <c r="G203" s="32" t="str">
        <f t="shared" si="7"/>
        <v/>
      </c>
      <c r="H203" s="106" t="str">
        <f ca="1">IF(OR(MOD(ROW(B203)-1,gamesPerRound)=1,B203="",ISNA(MATCH(B203,OFFSET($B$1,1+($A203-1)*gamesPerRound,0):B202,0))),"","duplicate result")</f>
        <v/>
      </c>
    </row>
    <row r="204" spans="1:8" x14ac:dyDescent="0.2">
      <c r="A204" s="32">
        <f>Pairings!B204</f>
        <v>4</v>
      </c>
      <c r="B204" s="86"/>
      <c r="C204" s="34"/>
      <c r="D204" s="32" t="str">
        <f ca="1">IF($B204&gt;0,VLOOKUP($B204,OFFSET(Pairings!$C$2,($A204-1)*gamesPerRound,0,gamesPerRound,3),2,FALSE),"")</f>
        <v/>
      </c>
      <c r="E204" s="32" t="str">
        <f ca="1">IF($B204&gt;0,VLOOKUP($B204,OFFSET(Pairings!$C$2,($A204-1)*gamesPerRound,0,gamesPerRound,3),3,FALSE),"")</f>
        <v/>
      </c>
      <c r="F204" s="32" t="str">
        <f t="shared" si="6"/>
        <v/>
      </c>
      <c r="G204" s="32" t="str">
        <f t="shared" si="7"/>
        <v/>
      </c>
      <c r="H204" s="106" t="str">
        <f ca="1">IF(OR(MOD(ROW(B204)-1,gamesPerRound)=1,B204="",ISNA(MATCH(B204,OFFSET($B$1,1+($A204-1)*gamesPerRound,0):B203,0))),"","duplicate result")</f>
        <v/>
      </c>
    </row>
    <row r="205" spans="1:8" x14ac:dyDescent="0.2">
      <c r="A205" s="32">
        <f>Pairings!B205</f>
        <v>4</v>
      </c>
      <c r="B205" s="86"/>
      <c r="C205" s="34"/>
      <c r="D205" s="32" t="str">
        <f ca="1">IF($B205&gt;0,VLOOKUP($B205,OFFSET(Pairings!$C$2,($A205-1)*gamesPerRound,0,gamesPerRound,3),2,FALSE),"")</f>
        <v/>
      </c>
      <c r="E205" s="32" t="str">
        <f ca="1">IF($B205&gt;0,VLOOKUP($B205,OFFSET(Pairings!$C$2,($A205-1)*gamesPerRound,0,gamesPerRound,3),3,FALSE),"")</f>
        <v/>
      </c>
      <c r="F205" s="32" t="str">
        <f t="shared" si="6"/>
        <v/>
      </c>
      <c r="G205" s="32" t="str">
        <f t="shared" si="7"/>
        <v/>
      </c>
      <c r="H205" s="106" t="str">
        <f ca="1">IF(OR(MOD(ROW(B205)-1,gamesPerRound)=1,B205="",ISNA(MATCH(B205,OFFSET($B$1,1+($A205-1)*gamesPerRound,0):B204,0))),"","duplicate result")</f>
        <v/>
      </c>
    </row>
    <row r="206" spans="1:8" x14ac:dyDescent="0.2">
      <c r="A206" s="32">
        <f>Pairings!B206</f>
        <v>4</v>
      </c>
      <c r="B206" s="86"/>
      <c r="C206" s="34"/>
      <c r="D206" s="32" t="str">
        <f ca="1">IF($B206&gt;0,VLOOKUP($B206,OFFSET(Pairings!$C$2,($A206-1)*gamesPerRound,0,gamesPerRound,3),2,FALSE),"")</f>
        <v/>
      </c>
      <c r="E206" s="32" t="str">
        <f ca="1">IF($B206&gt;0,VLOOKUP($B206,OFFSET(Pairings!$C$2,($A206-1)*gamesPerRound,0,gamesPerRound,3),3,FALSE),"")</f>
        <v/>
      </c>
      <c r="F206" s="32" t="str">
        <f t="shared" si="6"/>
        <v/>
      </c>
      <c r="G206" s="32" t="str">
        <f t="shared" si="7"/>
        <v/>
      </c>
      <c r="H206" s="106" t="str">
        <f ca="1">IF(OR(MOD(ROW(B206)-1,gamesPerRound)=1,B206="",ISNA(MATCH(B206,OFFSET($B$1,1+($A206-1)*gamesPerRound,0):B205,0))),"","duplicate result")</f>
        <v/>
      </c>
    </row>
    <row r="207" spans="1:8" x14ac:dyDescent="0.2">
      <c r="A207" s="32">
        <f>Pairings!B207</f>
        <v>4</v>
      </c>
      <c r="B207" s="86"/>
      <c r="C207" s="34"/>
      <c r="D207" s="32" t="str">
        <f ca="1">IF($B207&gt;0,VLOOKUP($B207,OFFSET(Pairings!$C$2,($A207-1)*gamesPerRound,0,gamesPerRound,3),2,FALSE),"")</f>
        <v/>
      </c>
      <c r="E207" s="32" t="str">
        <f ca="1">IF($B207&gt;0,VLOOKUP($B207,OFFSET(Pairings!$C$2,($A207-1)*gamesPerRound,0,gamesPerRound,3),3,FALSE),"")</f>
        <v/>
      </c>
      <c r="F207" s="32" t="str">
        <f t="shared" si="6"/>
        <v/>
      </c>
      <c r="G207" s="32" t="str">
        <f t="shared" si="7"/>
        <v/>
      </c>
      <c r="H207" s="106" t="str">
        <f ca="1">IF(OR(MOD(ROW(B207)-1,gamesPerRound)=1,B207="",ISNA(MATCH(B207,OFFSET($B$1,1+($A207-1)*gamesPerRound,0):B206,0))),"","duplicate result")</f>
        <v/>
      </c>
    </row>
    <row r="208" spans="1:8" x14ac:dyDescent="0.2">
      <c r="A208" s="32">
        <f>Pairings!B208</f>
        <v>4</v>
      </c>
      <c r="B208" s="86"/>
      <c r="C208" s="34"/>
      <c r="D208" s="32" t="str">
        <f ca="1">IF($B208&gt;0,VLOOKUP($B208,OFFSET(Pairings!$C$2,($A208-1)*gamesPerRound,0,gamesPerRound,3),2,FALSE),"")</f>
        <v/>
      </c>
      <c r="E208" s="32" t="str">
        <f ca="1">IF($B208&gt;0,VLOOKUP($B208,OFFSET(Pairings!$C$2,($A208-1)*gamesPerRound,0,gamesPerRound,3),3,FALSE),"")</f>
        <v/>
      </c>
      <c r="F208" s="32" t="str">
        <f t="shared" si="6"/>
        <v/>
      </c>
      <c r="G208" s="32" t="str">
        <f t="shared" si="7"/>
        <v/>
      </c>
      <c r="H208" s="106" t="str">
        <f ca="1">IF(OR(MOD(ROW(B208)-1,gamesPerRound)=1,B208="",ISNA(MATCH(B208,OFFSET($B$1,1+($A208-1)*gamesPerRound,0):B207,0))),"","duplicate result")</f>
        <v/>
      </c>
    </row>
    <row r="209" spans="1:8" x14ac:dyDescent="0.2">
      <c r="A209" s="32">
        <f>Pairings!B209</f>
        <v>4</v>
      </c>
      <c r="B209" s="86"/>
      <c r="C209" s="34"/>
      <c r="D209" s="32" t="str">
        <f ca="1">IF($B209&gt;0,VLOOKUP($B209,OFFSET(Pairings!$C$2,($A209-1)*gamesPerRound,0,gamesPerRound,3),2,FALSE),"")</f>
        <v/>
      </c>
      <c r="E209" s="32" t="str">
        <f ca="1">IF($B209&gt;0,VLOOKUP($B209,OFFSET(Pairings!$C$2,($A209-1)*gamesPerRound,0,gamesPerRound,3),3,FALSE),"")</f>
        <v/>
      </c>
      <c r="F209" s="32" t="str">
        <f t="shared" si="6"/>
        <v/>
      </c>
      <c r="G209" s="32" t="str">
        <f t="shared" si="7"/>
        <v/>
      </c>
      <c r="H209" s="106" t="str">
        <f ca="1">IF(OR(MOD(ROW(B209)-1,gamesPerRound)=1,B209="",ISNA(MATCH(B209,OFFSET($B$1,1+($A209-1)*gamesPerRound,0):B208,0))),"","duplicate result")</f>
        <v/>
      </c>
    </row>
    <row r="210" spans="1:8" x14ac:dyDescent="0.2">
      <c r="A210" s="32">
        <f>Pairings!B210</f>
        <v>4</v>
      </c>
      <c r="B210" s="86"/>
      <c r="C210" s="34"/>
      <c r="D210" s="32" t="str">
        <f ca="1">IF($B210&gt;0,VLOOKUP($B210,OFFSET(Pairings!$C$2,($A210-1)*gamesPerRound,0,gamesPerRound,3),2,FALSE),"")</f>
        <v/>
      </c>
      <c r="E210" s="32" t="str">
        <f ca="1">IF($B210&gt;0,VLOOKUP($B210,OFFSET(Pairings!$C$2,($A210-1)*gamesPerRound,0,gamesPerRound,3),3,FALSE),"")</f>
        <v/>
      </c>
      <c r="F210" s="32" t="str">
        <f t="shared" si="6"/>
        <v/>
      </c>
      <c r="G210" s="32" t="str">
        <f t="shared" si="7"/>
        <v/>
      </c>
      <c r="H210" s="106" t="str">
        <f ca="1">IF(OR(MOD(ROW(B210)-1,gamesPerRound)=1,B210="",ISNA(MATCH(B210,OFFSET($B$1,1+($A210-1)*gamesPerRound,0):B209,0))),"","duplicate result")</f>
        <v/>
      </c>
    </row>
    <row r="211" spans="1:8" x14ac:dyDescent="0.2">
      <c r="A211" s="32">
        <f>Pairings!B211</f>
        <v>4</v>
      </c>
      <c r="B211" s="86"/>
      <c r="C211" s="34"/>
      <c r="D211" s="32" t="str">
        <f ca="1">IF($B211&gt;0,VLOOKUP($B211,OFFSET(Pairings!$C$2,($A211-1)*gamesPerRound,0,gamesPerRound,3),2,FALSE),"")</f>
        <v/>
      </c>
      <c r="E211" s="32" t="str">
        <f ca="1">IF($B211&gt;0,VLOOKUP($B211,OFFSET(Pairings!$C$2,($A211-1)*gamesPerRound,0,gamesPerRound,3),3,FALSE),"")</f>
        <v/>
      </c>
      <c r="F211" s="32" t="str">
        <f t="shared" si="6"/>
        <v/>
      </c>
      <c r="G211" s="32" t="str">
        <f t="shared" si="7"/>
        <v/>
      </c>
      <c r="H211" s="106" t="str">
        <f ca="1">IF(OR(MOD(ROW(B211)-1,gamesPerRound)=1,B211="",ISNA(MATCH(B211,OFFSET($B$1,1+($A211-1)*gamesPerRound,0):B210,0))),"","duplicate result")</f>
        <v/>
      </c>
    </row>
    <row r="212" spans="1:8" x14ac:dyDescent="0.2">
      <c r="A212" s="32">
        <f>Pairings!B212</f>
        <v>4</v>
      </c>
      <c r="B212" s="86"/>
      <c r="C212" s="34"/>
      <c r="D212" s="32" t="str">
        <f ca="1">IF($B212&gt;0,VLOOKUP($B212,OFFSET(Pairings!$C$2,($A212-1)*gamesPerRound,0,gamesPerRound,3),2,FALSE),"")</f>
        <v/>
      </c>
      <c r="E212" s="32" t="str">
        <f ca="1">IF($B212&gt;0,VLOOKUP($B212,OFFSET(Pairings!$C$2,($A212-1)*gamesPerRound,0,gamesPerRound,3),3,FALSE),"")</f>
        <v/>
      </c>
      <c r="F212" s="32" t="str">
        <f t="shared" si="6"/>
        <v/>
      </c>
      <c r="G212" s="32" t="str">
        <f t="shared" si="7"/>
        <v/>
      </c>
      <c r="H212" s="106" t="str">
        <f ca="1">IF(OR(MOD(ROW(B212)-1,gamesPerRound)=1,B212="",ISNA(MATCH(B212,OFFSET($B$1,1+($A212-1)*gamesPerRound,0):B211,0))),"","duplicate result")</f>
        <v/>
      </c>
    </row>
    <row r="213" spans="1:8" x14ac:dyDescent="0.2">
      <c r="A213" s="32">
        <f>Pairings!B213</f>
        <v>4</v>
      </c>
      <c r="B213" s="86"/>
      <c r="C213" s="34"/>
      <c r="D213" s="32" t="str">
        <f ca="1">IF($B213&gt;0,VLOOKUP($B213,OFFSET(Pairings!$C$2,($A213-1)*gamesPerRound,0,gamesPerRound,3),2,FALSE),"")</f>
        <v/>
      </c>
      <c r="E213" s="32" t="str">
        <f ca="1">IF($B213&gt;0,VLOOKUP($B213,OFFSET(Pairings!$C$2,($A213-1)*gamesPerRound,0,gamesPerRound,3),3,FALSE),"")</f>
        <v/>
      </c>
      <c r="F213" s="32" t="str">
        <f t="shared" si="6"/>
        <v/>
      </c>
      <c r="G213" s="32" t="str">
        <f t="shared" si="7"/>
        <v/>
      </c>
      <c r="H213" s="106" t="str">
        <f ca="1">IF(OR(MOD(ROW(B213)-1,gamesPerRound)=1,B213="",ISNA(MATCH(B213,OFFSET($B$1,1+($A213-1)*gamesPerRound,0):B212,0))),"","duplicate result")</f>
        <v/>
      </c>
    </row>
    <row r="214" spans="1:8" x14ac:dyDescent="0.2">
      <c r="A214" s="32">
        <f>Pairings!B214</f>
        <v>4</v>
      </c>
      <c r="B214" s="86"/>
      <c r="C214" s="34"/>
      <c r="D214" s="32" t="str">
        <f ca="1">IF($B214&gt;0,VLOOKUP($B214,OFFSET(Pairings!$C$2,($A214-1)*gamesPerRound,0,gamesPerRound,3),2,FALSE),"")</f>
        <v/>
      </c>
      <c r="E214" s="32" t="str">
        <f ca="1">IF($B214&gt;0,VLOOKUP($B214,OFFSET(Pairings!$C$2,($A214-1)*gamesPerRound,0,gamesPerRound,3),3,FALSE),"")</f>
        <v/>
      </c>
      <c r="F214" s="32" t="str">
        <f t="shared" si="6"/>
        <v/>
      </c>
      <c r="G214" s="32" t="str">
        <f t="shared" si="7"/>
        <v/>
      </c>
      <c r="H214" s="106" t="str">
        <f ca="1">IF(OR(MOD(ROW(B214)-1,gamesPerRound)=1,B214="",ISNA(MATCH(B214,OFFSET($B$1,1+($A214-1)*gamesPerRound,0):B213,0))),"","duplicate result")</f>
        <v/>
      </c>
    </row>
    <row r="215" spans="1:8" x14ac:dyDescent="0.2">
      <c r="A215" s="32">
        <f>Pairings!B215</f>
        <v>4</v>
      </c>
      <c r="B215" s="86"/>
      <c r="C215" s="34"/>
      <c r="D215" s="32" t="str">
        <f ca="1">IF($B215&gt;0,VLOOKUP($B215,OFFSET(Pairings!$C$2,($A215-1)*gamesPerRound,0,gamesPerRound,3),2,FALSE),"")</f>
        <v/>
      </c>
      <c r="E215" s="32" t="str">
        <f ca="1">IF($B215&gt;0,VLOOKUP($B215,OFFSET(Pairings!$C$2,($A215-1)*gamesPerRound,0,gamesPerRound,3),3,FALSE),"")</f>
        <v/>
      </c>
      <c r="F215" s="32" t="str">
        <f t="shared" si="6"/>
        <v/>
      </c>
      <c r="G215" s="32" t="str">
        <f t="shared" si="7"/>
        <v/>
      </c>
      <c r="H215" s="106" t="str">
        <f ca="1">IF(OR(MOD(ROW(B215)-1,gamesPerRound)=1,B215="",ISNA(MATCH(B215,OFFSET($B$1,1+($A215-1)*gamesPerRound,0):B214,0))),"","duplicate result")</f>
        <v/>
      </c>
    </row>
    <row r="216" spans="1:8" x14ac:dyDescent="0.2">
      <c r="A216" s="32">
        <f>Pairings!B216</f>
        <v>4</v>
      </c>
      <c r="B216" s="86"/>
      <c r="C216" s="34"/>
      <c r="D216" s="32" t="str">
        <f ca="1">IF($B216&gt;0,VLOOKUP($B216,OFFSET(Pairings!$C$2,($A216-1)*gamesPerRound,0,gamesPerRound,3),2,FALSE),"")</f>
        <v/>
      </c>
      <c r="E216" s="32" t="str">
        <f ca="1">IF($B216&gt;0,VLOOKUP($B216,OFFSET(Pairings!$C$2,($A216-1)*gamesPerRound,0,gamesPerRound,3),3,FALSE),"")</f>
        <v/>
      </c>
      <c r="F216" s="32" t="str">
        <f t="shared" si="6"/>
        <v/>
      </c>
      <c r="G216" s="32" t="str">
        <f t="shared" si="7"/>
        <v/>
      </c>
      <c r="H216" s="106" t="str">
        <f ca="1">IF(OR(MOD(ROW(B216)-1,gamesPerRound)=1,B216="",ISNA(MATCH(B216,OFFSET($B$1,1+($A216-1)*gamesPerRound,0):B215,0))),"","duplicate result")</f>
        <v/>
      </c>
    </row>
    <row r="217" spans="1:8" x14ac:dyDescent="0.2">
      <c r="A217" s="32">
        <f>Pairings!B217</f>
        <v>4</v>
      </c>
      <c r="B217" s="86"/>
      <c r="C217" s="34"/>
      <c r="D217" s="32" t="str">
        <f ca="1">IF($B217&gt;0,VLOOKUP($B217,OFFSET(Pairings!$C$2,($A217-1)*gamesPerRound,0,gamesPerRound,3),2,FALSE),"")</f>
        <v/>
      </c>
      <c r="E217" s="32" t="str">
        <f ca="1">IF($B217&gt;0,VLOOKUP($B217,OFFSET(Pairings!$C$2,($A217-1)*gamesPerRound,0,gamesPerRound,3),3,FALSE),"")</f>
        <v/>
      </c>
      <c r="F217" s="32" t="str">
        <f t="shared" si="6"/>
        <v/>
      </c>
      <c r="G217" s="32" t="str">
        <f t="shared" si="7"/>
        <v/>
      </c>
      <c r="H217" s="106" t="str">
        <f ca="1">IF(OR(MOD(ROW(B217)-1,gamesPerRound)=1,B217="",ISNA(MATCH(B217,OFFSET($B$1,1+($A217-1)*gamesPerRound,0):B216,0))),"","duplicate result")</f>
        <v/>
      </c>
    </row>
    <row r="218" spans="1:8" x14ac:dyDescent="0.2">
      <c r="A218" s="32">
        <f>Pairings!B218</f>
        <v>4</v>
      </c>
      <c r="B218" s="86"/>
      <c r="C218" s="34"/>
      <c r="D218" s="32" t="str">
        <f ca="1">IF($B218&gt;0,VLOOKUP($B218,OFFSET(Pairings!$C$2,($A218-1)*gamesPerRound,0,gamesPerRound,3),2,FALSE),"")</f>
        <v/>
      </c>
      <c r="E218" s="32" t="str">
        <f ca="1">IF($B218&gt;0,VLOOKUP($B218,OFFSET(Pairings!$C$2,($A218-1)*gamesPerRound,0,gamesPerRound,3),3,FALSE),"")</f>
        <v/>
      </c>
      <c r="F218" s="32" t="str">
        <f t="shared" si="6"/>
        <v/>
      </c>
      <c r="G218" s="32" t="str">
        <f t="shared" si="7"/>
        <v/>
      </c>
      <c r="H218" s="106" t="str">
        <f ca="1">IF(OR(MOD(ROW(B218)-1,gamesPerRound)=1,B218="",ISNA(MATCH(B218,OFFSET($B$1,1+($A218-1)*gamesPerRound,0):B217,0))),"","duplicate result")</f>
        <v/>
      </c>
    </row>
    <row r="219" spans="1:8" x14ac:dyDescent="0.2">
      <c r="A219" s="32">
        <f>Pairings!B219</f>
        <v>4</v>
      </c>
      <c r="B219" s="86"/>
      <c r="C219" s="34"/>
      <c r="D219" s="32" t="str">
        <f ca="1">IF($B219&gt;0,VLOOKUP($B219,OFFSET(Pairings!$C$2,($A219-1)*gamesPerRound,0,gamesPerRound,3),2,FALSE),"")</f>
        <v/>
      </c>
      <c r="E219" s="32" t="str">
        <f ca="1">IF($B219&gt;0,VLOOKUP($B219,OFFSET(Pairings!$C$2,($A219-1)*gamesPerRound,0,gamesPerRound,3),3,FALSE),"")</f>
        <v/>
      </c>
      <c r="F219" s="32" t="str">
        <f t="shared" si="6"/>
        <v/>
      </c>
      <c r="G219" s="32" t="str">
        <f t="shared" si="7"/>
        <v/>
      </c>
      <c r="H219" s="106" t="str">
        <f ca="1">IF(OR(MOD(ROW(B219)-1,gamesPerRound)=1,B219="",ISNA(MATCH(B219,OFFSET($B$1,1+($A219-1)*gamesPerRound,0):B218,0))),"","duplicate result")</f>
        <v/>
      </c>
    </row>
    <row r="220" spans="1:8" x14ac:dyDescent="0.2">
      <c r="A220" s="32">
        <f>Pairings!B220</f>
        <v>4</v>
      </c>
      <c r="B220" s="86"/>
      <c r="C220" s="34"/>
      <c r="D220" s="32" t="str">
        <f ca="1">IF($B220&gt;0,VLOOKUP($B220,OFFSET(Pairings!$C$2,($A220-1)*gamesPerRound,0,gamesPerRound,3),2,FALSE),"")</f>
        <v/>
      </c>
      <c r="E220" s="32" t="str">
        <f ca="1">IF($B220&gt;0,VLOOKUP($B220,OFFSET(Pairings!$C$2,($A220-1)*gamesPerRound,0,gamesPerRound,3),3,FALSE),"")</f>
        <v/>
      </c>
      <c r="F220" s="32" t="str">
        <f t="shared" si="6"/>
        <v/>
      </c>
      <c r="G220" s="32" t="str">
        <f t="shared" si="7"/>
        <v/>
      </c>
      <c r="H220" s="106" t="str">
        <f ca="1">IF(OR(MOD(ROW(B220)-1,gamesPerRound)=1,B220="",ISNA(MATCH(B220,OFFSET($B$1,1+($A220-1)*gamesPerRound,0):B219,0))),"","duplicate result")</f>
        <v/>
      </c>
    </row>
    <row r="221" spans="1:8" x14ac:dyDescent="0.2">
      <c r="A221" s="32">
        <f>Pairings!B221</f>
        <v>4</v>
      </c>
      <c r="B221" s="86"/>
      <c r="C221" s="34"/>
      <c r="D221" s="32" t="str">
        <f ca="1">IF($B221&gt;0,VLOOKUP($B221,OFFSET(Pairings!$C$2,($A221-1)*gamesPerRound,0,gamesPerRound,3),2,FALSE),"")</f>
        <v/>
      </c>
      <c r="E221" s="32" t="str">
        <f ca="1">IF($B221&gt;0,VLOOKUP($B221,OFFSET(Pairings!$C$2,($A221-1)*gamesPerRound,0,gamesPerRound,3),3,FALSE),"")</f>
        <v/>
      </c>
      <c r="F221" s="32" t="str">
        <f t="shared" si="6"/>
        <v/>
      </c>
      <c r="G221" s="32" t="str">
        <f t="shared" si="7"/>
        <v/>
      </c>
      <c r="H221" s="106" t="str">
        <f ca="1">IF(OR(MOD(ROW(B221)-1,gamesPerRound)=1,B221="",ISNA(MATCH(B221,OFFSET($B$1,1+($A221-1)*gamesPerRound,0):B220,0))),"","duplicate result")</f>
        <v/>
      </c>
    </row>
    <row r="222" spans="1:8" x14ac:dyDescent="0.2">
      <c r="A222" s="32">
        <f>Pairings!B222</f>
        <v>4</v>
      </c>
      <c r="B222" s="86"/>
      <c r="C222" s="34"/>
      <c r="D222" s="32" t="str">
        <f ca="1">IF($B222&gt;0,VLOOKUP($B222,OFFSET(Pairings!$C$2,($A222-1)*gamesPerRound,0,gamesPerRound,3),2,FALSE),"")</f>
        <v/>
      </c>
      <c r="E222" s="32" t="str">
        <f ca="1">IF($B222&gt;0,VLOOKUP($B222,OFFSET(Pairings!$C$2,($A222-1)*gamesPerRound,0,gamesPerRound,3),3,FALSE),"")</f>
        <v/>
      </c>
      <c r="F222" s="32" t="str">
        <f t="shared" si="6"/>
        <v/>
      </c>
      <c r="G222" s="32" t="str">
        <f t="shared" si="7"/>
        <v/>
      </c>
      <c r="H222" s="106" t="str">
        <f ca="1">IF(OR(MOD(ROW(B222)-1,gamesPerRound)=1,B222="",ISNA(MATCH(B222,OFFSET($B$1,1+($A222-1)*gamesPerRound,0):B221,0))),"","duplicate result")</f>
        <v/>
      </c>
    </row>
    <row r="223" spans="1:8" x14ac:dyDescent="0.2">
      <c r="A223" s="32">
        <f>Pairings!B223</f>
        <v>4</v>
      </c>
      <c r="B223" s="86"/>
      <c r="C223" s="34"/>
      <c r="D223" s="32" t="str">
        <f ca="1">IF($B223&gt;0,VLOOKUP($B223,OFFSET(Pairings!$C$2,($A223-1)*gamesPerRound,0,gamesPerRound,3),2,FALSE),"")</f>
        <v/>
      </c>
      <c r="E223" s="32" t="str">
        <f ca="1">IF($B223&gt;0,VLOOKUP($B223,OFFSET(Pairings!$C$2,($A223-1)*gamesPerRound,0,gamesPerRound,3),3,FALSE),"")</f>
        <v/>
      </c>
      <c r="F223" s="32" t="str">
        <f t="shared" si="6"/>
        <v/>
      </c>
      <c r="G223" s="32" t="str">
        <f t="shared" si="7"/>
        <v/>
      </c>
      <c r="H223" s="106" t="str">
        <f ca="1">IF(OR(MOD(ROW(B223)-1,gamesPerRound)=1,B223="",ISNA(MATCH(B223,OFFSET($B$1,1+($A223-1)*gamesPerRound,0):B222,0))),"","duplicate result")</f>
        <v/>
      </c>
    </row>
    <row r="224" spans="1:8" x14ac:dyDescent="0.2">
      <c r="A224" s="32">
        <f>Pairings!B224</f>
        <v>4</v>
      </c>
      <c r="B224" s="86"/>
      <c r="C224" s="34"/>
      <c r="D224" s="32" t="str">
        <f ca="1">IF($B224&gt;0,VLOOKUP($B224,OFFSET(Pairings!$C$2,($A224-1)*gamesPerRound,0,gamesPerRound,3),2,FALSE),"")</f>
        <v/>
      </c>
      <c r="E224" s="32" t="str">
        <f ca="1">IF($B224&gt;0,VLOOKUP($B224,OFFSET(Pairings!$C$2,($A224-1)*gamesPerRound,0,gamesPerRound,3),3,FALSE),"")</f>
        <v/>
      </c>
      <c r="F224" s="32" t="str">
        <f t="shared" si="6"/>
        <v/>
      </c>
      <c r="G224" s="32" t="str">
        <f t="shared" si="7"/>
        <v/>
      </c>
      <c r="H224" s="106" t="str">
        <f ca="1">IF(OR(MOD(ROW(B224)-1,gamesPerRound)=1,B224="",ISNA(MATCH(B224,OFFSET($B$1,1+($A224-1)*gamesPerRound,0):B223,0))),"","duplicate result")</f>
        <v/>
      </c>
    </row>
    <row r="225" spans="1:8" x14ac:dyDescent="0.2">
      <c r="A225" s="32">
        <f>Pairings!B225</f>
        <v>4</v>
      </c>
      <c r="B225" s="86"/>
      <c r="C225" s="34"/>
      <c r="D225" s="32" t="str">
        <f ca="1">IF($B225&gt;0,VLOOKUP($B225,OFFSET(Pairings!$C$2,($A225-1)*gamesPerRound,0,gamesPerRound,3),2,FALSE),"")</f>
        <v/>
      </c>
      <c r="E225" s="32" t="str">
        <f ca="1">IF($B225&gt;0,VLOOKUP($B225,OFFSET(Pairings!$C$2,($A225-1)*gamesPerRound,0,gamesPerRound,3),3,FALSE),"")</f>
        <v/>
      </c>
      <c r="F225" s="32" t="str">
        <f t="shared" si="6"/>
        <v/>
      </c>
      <c r="G225" s="32" t="str">
        <f t="shared" si="7"/>
        <v/>
      </c>
      <c r="H225" s="106" t="str">
        <f ca="1">IF(OR(MOD(ROW(B225)-1,gamesPerRound)=1,B225="",ISNA(MATCH(B225,OFFSET($B$1,1+($A225-1)*gamesPerRound,0):B224,0))),"","duplicate result")</f>
        <v/>
      </c>
    </row>
    <row r="226" spans="1:8" x14ac:dyDescent="0.2">
      <c r="A226" s="32">
        <f>Pairings!B226</f>
        <v>4</v>
      </c>
      <c r="B226" s="86"/>
      <c r="C226" s="34"/>
      <c r="D226" s="32" t="str">
        <f ca="1">IF($B226&gt;0,VLOOKUP($B226,OFFSET(Pairings!$C$2,($A226-1)*gamesPerRound,0,gamesPerRound,3),2,FALSE),"")</f>
        <v/>
      </c>
      <c r="E226" s="32" t="str">
        <f ca="1">IF($B226&gt;0,VLOOKUP($B226,OFFSET(Pairings!$C$2,($A226-1)*gamesPerRound,0,gamesPerRound,3),3,FALSE),"")</f>
        <v/>
      </c>
      <c r="F226" s="32" t="str">
        <f t="shared" si="6"/>
        <v/>
      </c>
      <c r="G226" s="32" t="str">
        <f t="shared" si="7"/>
        <v/>
      </c>
      <c r="H226" s="106" t="str">
        <f ca="1">IF(OR(MOD(ROW(B226)-1,gamesPerRound)=1,B226="",ISNA(MATCH(B226,OFFSET($B$1,1+($A226-1)*gamesPerRound,0):B225,0))),"","duplicate result")</f>
        <v/>
      </c>
    </row>
    <row r="227" spans="1:8" x14ac:dyDescent="0.2">
      <c r="A227" s="32">
        <f>Pairings!B227</f>
        <v>4</v>
      </c>
      <c r="B227" s="86"/>
      <c r="C227" s="34"/>
      <c r="D227" s="32" t="str">
        <f ca="1">IF($B227&gt;0,VLOOKUP($B227,OFFSET(Pairings!$C$2,($A227-1)*gamesPerRound,0,gamesPerRound,3),2,FALSE),"")</f>
        <v/>
      </c>
      <c r="E227" s="32" t="str">
        <f ca="1">IF($B227&gt;0,VLOOKUP($B227,OFFSET(Pairings!$C$2,($A227-1)*gamesPerRound,0,gamesPerRound,3),3,FALSE),"")</f>
        <v/>
      </c>
      <c r="F227" s="32" t="str">
        <f t="shared" si="6"/>
        <v/>
      </c>
      <c r="G227" s="32" t="str">
        <f t="shared" si="7"/>
        <v/>
      </c>
      <c r="H227" s="106" t="str">
        <f ca="1">IF(OR(MOD(ROW(B227)-1,gamesPerRound)=1,B227="",ISNA(MATCH(B227,OFFSET($B$1,1+($A227-1)*gamesPerRound,0):B226,0))),"","duplicate result")</f>
        <v/>
      </c>
    </row>
    <row r="228" spans="1:8" x14ac:dyDescent="0.2">
      <c r="A228" s="32">
        <f>Pairings!B228</f>
        <v>4</v>
      </c>
      <c r="B228" s="86"/>
      <c r="C228" s="34"/>
      <c r="D228" s="32" t="str">
        <f ca="1">IF($B228&gt;0,VLOOKUP($B228,OFFSET(Pairings!$C$2,($A228-1)*gamesPerRound,0,gamesPerRound,3),2,FALSE),"")</f>
        <v/>
      </c>
      <c r="E228" s="32" t="str">
        <f ca="1">IF($B228&gt;0,VLOOKUP($B228,OFFSET(Pairings!$C$2,($A228-1)*gamesPerRound,0,gamesPerRound,3),3,FALSE),"")</f>
        <v/>
      </c>
      <c r="F228" s="32" t="str">
        <f t="shared" si="6"/>
        <v/>
      </c>
      <c r="G228" s="32" t="str">
        <f t="shared" si="7"/>
        <v/>
      </c>
      <c r="H228" s="106" t="str">
        <f ca="1">IF(OR(MOD(ROW(B228)-1,gamesPerRound)=1,B228="",ISNA(MATCH(B228,OFFSET($B$1,1+($A228-1)*gamesPerRound,0):B227,0))),"","duplicate result")</f>
        <v/>
      </c>
    </row>
    <row r="229" spans="1:8" x14ac:dyDescent="0.2">
      <c r="A229" s="32">
        <f>Pairings!B229</f>
        <v>4</v>
      </c>
      <c r="B229" s="86"/>
      <c r="C229" s="34"/>
      <c r="D229" s="32" t="str">
        <f ca="1">IF($B229&gt;0,VLOOKUP($B229,OFFSET(Pairings!$C$2,($A229-1)*gamesPerRound,0,gamesPerRound,3),2,FALSE),"")</f>
        <v/>
      </c>
      <c r="E229" s="32" t="str">
        <f ca="1">IF($B229&gt;0,VLOOKUP($B229,OFFSET(Pairings!$C$2,($A229-1)*gamesPerRound,0,gamesPerRound,3),3,FALSE),"")</f>
        <v/>
      </c>
      <c r="F229" s="32" t="str">
        <f t="shared" si="6"/>
        <v/>
      </c>
      <c r="G229" s="32" t="str">
        <f t="shared" si="7"/>
        <v/>
      </c>
      <c r="H229" s="106" t="str">
        <f ca="1">IF(OR(MOD(ROW(B229)-1,gamesPerRound)=1,B229="",ISNA(MATCH(B229,OFFSET($B$1,1+($A229-1)*gamesPerRound,0):B228,0))),"","duplicate result")</f>
        <v/>
      </c>
    </row>
    <row r="230" spans="1:8" x14ac:dyDescent="0.2">
      <c r="A230" s="32">
        <f>Pairings!B230</f>
        <v>4</v>
      </c>
      <c r="B230" s="86"/>
      <c r="C230" s="34"/>
      <c r="D230" s="32" t="str">
        <f ca="1">IF($B230&gt;0,VLOOKUP($B230,OFFSET(Pairings!$C$2,($A230-1)*gamesPerRound,0,gamesPerRound,3),2,FALSE),"")</f>
        <v/>
      </c>
      <c r="E230" s="32" t="str">
        <f ca="1">IF($B230&gt;0,VLOOKUP($B230,OFFSET(Pairings!$C$2,($A230-1)*gamesPerRound,0,gamesPerRound,3),3,FALSE),"")</f>
        <v/>
      </c>
      <c r="F230" s="32" t="str">
        <f t="shared" si="6"/>
        <v/>
      </c>
      <c r="G230" s="32" t="str">
        <f t="shared" si="7"/>
        <v/>
      </c>
      <c r="H230" s="106" t="str">
        <f ca="1">IF(OR(MOD(ROW(B230)-1,gamesPerRound)=1,B230="",ISNA(MATCH(B230,OFFSET($B$1,1+($A230-1)*gamesPerRound,0):B229,0))),"","duplicate result")</f>
        <v/>
      </c>
    </row>
    <row r="231" spans="1:8" x14ac:dyDescent="0.2">
      <c r="A231" s="32">
        <f>Pairings!B231</f>
        <v>4</v>
      </c>
      <c r="B231" s="86"/>
      <c r="C231" s="34"/>
      <c r="D231" s="32" t="str">
        <f ca="1">IF($B231&gt;0,VLOOKUP($B231,OFFSET(Pairings!$C$2,($A231-1)*gamesPerRound,0,gamesPerRound,3),2,FALSE),"")</f>
        <v/>
      </c>
      <c r="E231" s="32" t="str">
        <f ca="1">IF($B231&gt;0,VLOOKUP($B231,OFFSET(Pairings!$C$2,($A231-1)*gamesPerRound,0,gamesPerRound,3),3,FALSE),"")</f>
        <v/>
      </c>
      <c r="F231" s="32" t="str">
        <f t="shared" si="6"/>
        <v/>
      </c>
      <c r="G231" s="32" t="str">
        <f t="shared" si="7"/>
        <v/>
      </c>
      <c r="H231" s="106" t="str">
        <f ca="1">IF(OR(MOD(ROW(B231)-1,gamesPerRound)=1,B231="",ISNA(MATCH(B231,OFFSET($B$1,1+($A231-1)*gamesPerRound,0):B230,0))),"","duplicate result")</f>
        <v/>
      </c>
    </row>
    <row r="232" spans="1:8" x14ac:dyDescent="0.2">
      <c r="A232" s="32">
        <f>Pairings!B232</f>
        <v>4</v>
      </c>
      <c r="B232" s="86"/>
      <c r="C232" s="34"/>
      <c r="D232" s="32" t="str">
        <f ca="1">IF($B232&gt;0,VLOOKUP($B232,OFFSET(Pairings!$C$2,($A232-1)*gamesPerRound,0,gamesPerRound,3),2,FALSE),"")</f>
        <v/>
      </c>
      <c r="E232" s="32" t="str">
        <f ca="1">IF($B232&gt;0,VLOOKUP($B232,OFFSET(Pairings!$C$2,($A232-1)*gamesPerRound,0,gamesPerRound,3),3,FALSE),"")</f>
        <v/>
      </c>
      <c r="F232" s="32" t="str">
        <f t="shared" si="6"/>
        <v/>
      </c>
      <c r="G232" s="32" t="str">
        <f t="shared" si="7"/>
        <v/>
      </c>
      <c r="H232" s="106" t="str">
        <f ca="1">IF(OR(MOD(ROW(B232)-1,gamesPerRound)=1,B232="",ISNA(MATCH(B232,OFFSET($B$1,1+($A232-1)*gamesPerRound,0):B231,0))),"","duplicate result")</f>
        <v/>
      </c>
    </row>
    <row r="233" spans="1:8" x14ac:dyDescent="0.2">
      <c r="A233" s="32">
        <f>Pairings!B233</f>
        <v>4</v>
      </c>
      <c r="B233" s="86"/>
      <c r="C233" s="34"/>
      <c r="D233" s="32" t="str">
        <f ca="1">IF($B233&gt;0,VLOOKUP($B233,OFFSET(Pairings!$C$2,($A233-1)*gamesPerRound,0,gamesPerRound,3),2,FALSE),"")</f>
        <v/>
      </c>
      <c r="E233" s="32" t="str">
        <f ca="1">IF($B233&gt;0,VLOOKUP($B233,OFFSET(Pairings!$C$2,($A233-1)*gamesPerRound,0,gamesPerRound,3),3,FALSE),"")</f>
        <v/>
      </c>
      <c r="F233" s="32" t="str">
        <f t="shared" si="6"/>
        <v/>
      </c>
      <c r="G233" s="32" t="str">
        <f t="shared" si="7"/>
        <v/>
      </c>
      <c r="H233" s="106" t="str">
        <f ca="1">IF(OR(MOD(ROW(B233)-1,gamesPerRound)=1,B233="",ISNA(MATCH(B233,OFFSET($B$1,1+($A233-1)*gamesPerRound,0):B232,0))),"","duplicate result")</f>
        <v/>
      </c>
    </row>
    <row r="234" spans="1:8" x14ac:dyDescent="0.2">
      <c r="A234" s="32">
        <f>Pairings!B234</f>
        <v>4</v>
      </c>
      <c r="B234" s="86"/>
      <c r="C234" s="34"/>
      <c r="D234" s="32" t="str">
        <f ca="1">IF($B234&gt;0,VLOOKUP($B234,OFFSET(Pairings!$C$2,($A234-1)*gamesPerRound,0,gamesPerRound,3),2,FALSE),"")</f>
        <v/>
      </c>
      <c r="E234" s="32" t="str">
        <f ca="1">IF($B234&gt;0,VLOOKUP($B234,OFFSET(Pairings!$C$2,($A234-1)*gamesPerRound,0,gamesPerRound,3),3,FALSE),"")</f>
        <v/>
      </c>
      <c r="F234" s="32" t="str">
        <f t="shared" si="6"/>
        <v/>
      </c>
      <c r="G234" s="32" t="str">
        <f t="shared" si="7"/>
        <v/>
      </c>
      <c r="H234" s="106" t="str">
        <f ca="1">IF(OR(MOD(ROW(B234)-1,gamesPerRound)=1,B234="",ISNA(MATCH(B234,OFFSET($B$1,1+($A234-1)*gamesPerRound,0):B233,0))),"","duplicate result")</f>
        <v/>
      </c>
    </row>
    <row r="235" spans="1:8" x14ac:dyDescent="0.2">
      <c r="A235" s="32">
        <f>Pairings!B235</f>
        <v>4</v>
      </c>
      <c r="B235" s="86"/>
      <c r="C235" s="34"/>
      <c r="D235" s="32" t="str">
        <f ca="1">IF($B235&gt;0,VLOOKUP($B235,OFFSET(Pairings!$C$2,($A235-1)*gamesPerRound,0,gamesPerRound,3),2,FALSE),"")</f>
        <v/>
      </c>
      <c r="E235" s="32" t="str">
        <f ca="1">IF($B235&gt;0,VLOOKUP($B235,OFFSET(Pairings!$C$2,($A235-1)*gamesPerRound,0,gamesPerRound,3),3,FALSE),"")</f>
        <v/>
      </c>
      <c r="F235" s="32" t="str">
        <f t="shared" si="6"/>
        <v/>
      </c>
      <c r="G235" s="32" t="str">
        <f t="shared" si="7"/>
        <v/>
      </c>
      <c r="H235" s="106" t="str">
        <f ca="1">IF(OR(MOD(ROW(B235)-1,gamesPerRound)=1,B235="",ISNA(MATCH(B235,OFFSET($B$1,1+($A235-1)*gamesPerRound,0):B234,0))),"","duplicate result")</f>
        <v/>
      </c>
    </row>
    <row r="236" spans="1:8" x14ac:dyDescent="0.2">
      <c r="A236" s="32">
        <f>Pairings!B236</f>
        <v>4</v>
      </c>
      <c r="B236" s="86"/>
      <c r="C236" s="34"/>
      <c r="D236" s="32" t="str">
        <f ca="1">IF($B236&gt;0,VLOOKUP($B236,OFFSET(Pairings!$C$2,($A236-1)*gamesPerRound,0,gamesPerRound,3),2,FALSE),"")</f>
        <v/>
      </c>
      <c r="E236" s="32" t="str">
        <f ca="1">IF($B236&gt;0,VLOOKUP($B236,OFFSET(Pairings!$C$2,($A236-1)*gamesPerRound,0,gamesPerRound,3),3,FALSE),"")</f>
        <v/>
      </c>
      <c r="F236" s="32" t="str">
        <f t="shared" si="6"/>
        <v/>
      </c>
      <c r="G236" s="32" t="str">
        <f t="shared" si="7"/>
        <v/>
      </c>
      <c r="H236" s="106" t="str">
        <f ca="1">IF(OR(MOD(ROW(B236)-1,gamesPerRound)=1,B236="",ISNA(MATCH(B236,OFFSET($B$1,1+($A236-1)*gamesPerRound,0):B235,0))),"","duplicate result")</f>
        <v/>
      </c>
    </row>
    <row r="237" spans="1:8" x14ac:dyDescent="0.2">
      <c r="A237" s="32">
        <f>Pairings!B237</f>
        <v>4</v>
      </c>
      <c r="B237" s="86"/>
      <c r="C237" s="34"/>
      <c r="D237" s="32" t="str">
        <f ca="1">IF($B237&gt;0,VLOOKUP($B237,OFFSET(Pairings!$C$2,($A237-1)*gamesPerRound,0,gamesPerRound,3),2,FALSE),"")</f>
        <v/>
      </c>
      <c r="E237" s="32" t="str">
        <f ca="1">IF($B237&gt;0,VLOOKUP($B237,OFFSET(Pairings!$C$2,($A237-1)*gamesPerRound,0,gamesPerRound,3),3,FALSE),"")</f>
        <v/>
      </c>
      <c r="F237" s="32" t="str">
        <f t="shared" si="6"/>
        <v/>
      </c>
      <c r="G237" s="32" t="str">
        <f t="shared" si="7"/>
        <v/>
      </c>
      <c r="H237" s="106" t="str">
        <f ca="1">IF(OR(MOD(ROW(B237)-1,gamesPerRound)=1,B237="",ISNA(MATCH(B237,OFFSET($B$1,1+($A237-1)*gamesPerRound,0):B236,0))),"","duplicate result")</f>
        <v/>
      </c>
    </row>
    <row r="238" spans="1:8" x14ac:dyDescent="0.2">
      <c r="A238" s="32">
        <f>Pairings!B238</f>
        <v>4</v>
      </c>
      <c r="B238" s="86"/>
      <c r="C238" s="34"/>
      <c r="D238" s="32" t="str">
        <f ca="1">IF($B238&gt;0,VLOOKUP($B238,OFFSET(Pairings!$C$2,($A238-1)*gamesPerRound,0,gamesPerRound,3),2,FALSE),"")</f>
        <v/>
      </c>
      <c r="E238" s="32" t="str">
        <f ca="1">IF($B238&gt;0,VLOOKUP($B238,OFFSET(Pairings!$C$2,($A238-1)*gamesPerRound,0,gamesPerRound,3),3,FALSE),"")</f>
        <v/>
      </c>
      <c r="F238" s="32" t="str">
        <f t="shared" si="6"/>
        <v/>
      </c>
      <c r="G238" s="32" t="str">
        <f t="shared" si="7"/>
        <v/>
      </c>
      <c r="H238" s="106" t="str">
        <f ca="1">IF(OR(MOD(ROW(B238)-1,gamesPerRound)=1,B238="",ISNA(MATCH(B238,OFFSET($B$1,1+($A238-1)*gamesPerRound,0):B237,0))),"","duplicate result")</f>
        <v/>
      </c>
    </row>
    <row r="239" spans="1:8" x14ac:dyDescent="0.2">
      <c r="A239" s="32">
        <f>Pairings!B239</f>
        <v>4</v>
      </c>
      <c r="B239" s="86"/>
      <c r="C239" s="34"/>
      <c r="D239" s="32" t="str">
        <f ca="1">IF($B239&gt;0,VLOOKUP($B239,OFFSET(Pairings!$C$2,($A239-1)*gamesPerRound,0,gamesPerRound,3),2,FALSE),"")</f>
        <v/>
      </c>
      <c r="E239" s="32" t="str">
        <f ca="1">IF($B239&gt;0,VLOOKUP($B239,OFFSET(Pairings!$C$2,($A239-1)*gamesPerRound,0,gamesPerRound,3),3,FALSE),"")</f>
        <v/>
      </c>
      <c r="F239" s="32" t="str">
        <f t="shared" si="6"/>
        <v/>
      </c>
      <c r="G239" s="32" t="str">
        <f t="shared" si="7"/>
        <v/>
      </c>
      <c r="H239" s="106" t="str">
        <f ca="1">IF(OR(MOD(ROW(B239)-1,gamesPerRound)=1,B239="",ISNA(MATCH(B239,OFFSET($B$1,1+($A239-1)*gamesPerRound,0):B238,0))),"","duplicate result")</f>
        <v/>
      </c>
    </row>
    <row r="240" spans="1:8" x14ac:dyDescent="0.2">
      <c r="A240" s="32">
        <f>Pairings!B240</f>
        <v>4</v>
      </c>
      <c r="B240" s="86"/>
      <c r="C240" s="34"/>
      <c r="D240" s="32" t="str">
        <f ca="1">IF($B240&gt;0,VLOOKUP($B240,OFFSET(Pairings!$C$2,($A240-1)*gamesPerRound,0,gamesPerRound,3),2,FALSE),"")</f>
        <v/>
      </c>
      <c r="E240" s="32" t="str">
        <f ca="1">IF($B240&gt;0,VLOOKUP($B240,OFFSET(Pairings!$C$2,($A240-1)*gamesPerRound,0,gamesPerRound,3),3,FALSE),"")</f>
        <v/>
      </c>
      <c r="F240" s="32" t="str">
        <f t="shared" si="6"/>
        <v/>
      </c>
      <c r="G240" s="32" t="str">
        <f t="shared" si="7"/>
        <v/>
      </c>
      <c r="H240" s="106" t="str">
        <f ca="1">IF(OR(MOD(ROW(B240)-1,gamesPerRound)=1,B240="",ISNA(MATCH(B240,OFFSET($B$1,1+($A240-1)*gamesPerRound,0):B239,0))),"","duplicate result")</f>
        <v/>
      </c>
    </row>
    <row r="241" spans="1:8" x14ac:dyDescent="0.2">
      <c r="A241" s="32">
        <f>Pairings!B241</f>
        <v>4</v>
      </c>
      <c r="B241" s="86"/>
      <c r="C241" s="34"/>
      <c r="D241" s="32" t="str">
        <f ca="1">IF($B241&gt;0,VLOOKUP($B241,OFFSET(Pairings!$C$2,($A241-1)*gamesPerRound,0,gamesPerRound,3),2,FALSE),"")</f>
        <v/>
      </c>
      <c r="E241" s="32" t="str">
        <f ca="1">IF($B241&gt;0,VLOOKUP($B241,OFFSET(Pairings!$C$2,($A241-1)*gamesPerRound,0,gamesPerRound,3),3,FALSE),"")</f>
        <v/>
      </c>
      <c r="F241" s="32" t="str">
        <f t="shared" si="6"/>
        <v/>
      </c>
      <c r="G241" s="32" t="str">
        <f t="shared" si="7"/>
        <v/>
      </c>
      <c r="H241" s="106" t="str">
        <f ca="1">IF(OR(MOD(ROW(B241)-1,gamesPerRound)=1,B241="",ISNA(MATCH(B241,OFFSET($B$1,1+($A241-1)*gamesPerRound,0):B240,0))),"","duplicate result")</f>
        <v/>
      </c>
    </row>
    <row r="242" spans="1:8" x14ac:dyDescent="0.2">
      <c r="A242" s="32">
        <f>Pairings!B242</f>
        <v>5</v>
      </c>
      <c r="B242" s="86"/>
      <c r="C242" s="34"/>
      <c r="D242" s="32" t="str">
        <f ca="1">IF($B242&gt;0,VLOOKUP($B242,OFFSET(Pairings!$C$2,($A242-1)*gamesPerRound,0,gamesPerRound,3),2,FALSE),"")</f>
        <v/>
      </c>
      <c r="E242" s="32" t="str">
        <f ca="1">IF($B242&gt;0,VLOOKUP($B242,OFFSET(Pairings!$C$2,($A242-1)*gamesPerRound,0,gamesPerRound,3),3,FALSE),"")</f>
        <v/>
      </c>
      <c r="F242" s="32" t="str">
        <f t="shared" si="6"/>
        <v/>
      </c>
      <c r="G242" s="32" t="str">
        <f t="shared" si="7"/>
        <v/>
      </c>
      <c r="H242" s="106" t="str">
        <f ca="1">IF(OR(MOD(ROW(B242)-1,gamesPerRound)=1,B242="",ISNA(MATCH(B242,OFFSET($B$1,1+($A242-1)*gamesPerRound,0):B241,0))),"","duplicate result")</f>
        <v/>
      </c>
    </row>
    <row r="243" spans="1:8" x14ac:dyDescent="0.2">
      <c r="A243" s="32">
        <f>Pairings!B243</f>
        <v>5</v>
      </c>
      <c r="B243" s="86"/>
      <c r="C243" s="34"/>
      <c r="D243" s="32" t="str">
        <f ca="1">IF($B243&gt;0,VLOOKUP($B243,OFFSET(Pairings!$C$2,($A243-1)*gamesPerRound,0,gamesPerRound,3),2,FALSE),"")</f>
        <v/>
      </c>
      <c r="E243" s="32" t="str">
        <f ca="1">IF($B243&gt;0,VLOOKUP($B243,OFFSET(Pairings!$C$2,($A243-1)*gamesPerRound,0,gamesPerRound,3),3,FALSE),"")</f>
        <v/>
      </c>
      <c r="F243" s="32" t="str">
        <f t="shared" si="6"/>
        <v/>
      </c>
      <c r="G243" s="32" t="str">
        <f t="shared" si="7"/>
        <v/>
      </c>
      <c r="H243" s="106" t="str">
        <f ca="1">IF(OR(MOD(ROW(B243)-1,gamesPerRound)=1,B243="",ISNA(MATCH(B243,OFFSET($B$1,1+($A243-1)*gamesPerRound,0):B242,0))),"","duplicate result")</f>
        <v/>
      </c>
    </row>
    <row r="244" spans="1:8" x14ac:dyDescent="0.2">
      <c r="A244" s="32">
        <f>Pairings!B244</f>
        <v>5</v>
      </c>
      <c r="B244" s="86"/>
      <c r="C244" s="34"/>
      <c r="D244" s="32" t="str">
        <f ca="1">IF($B244&gt;0,VLOOKUP($B244,OFFSET(Pairings!$C$2,($A244-1)*gamesPerRound,0,gamesPerRound,3),2,FALSE),"")</f>
        <v/>
      </c>
      <c r="E244" s="32" t="str">
        <f ca="1">IF($B244&gt;0,VLOOKUP($B244,OFFSET(Pairings!$C$2,($A244-1)*gamesPerRound,0,gamesPerRound,3),3,FALSE),"")</f>
        <v/>
      </c>
      <c r="F244" s="32" t="str">
        <f t="shared" si="6"/>
        <v/>
      </c>
      <c r="G244" s="32" t="str">
        <f t="shared" si="7"/>
        <v/>
      </c>
      <c r="H244" s="106" t="str">
        <f ca="1">IF(OR(MOD(ROW(B244)-1,gamesPerRound)=1,B244="",ISNA(MATCH(B244,OFFSET($B$1,1+($A244-1)*gamesPerRound,0):B243,0))),"","duplicate result")</f>
        <v/>
      </c>
    </row>
    <row r="245" spans="1:8" x14ac:dyDescent="0.2">
      <c r="A245" s="32">
        <f>Pairings!B245</f>
        <v>5</v>
      </c>
      <c r="B245" s="86"/>
      <c r="C245" s="34"/>
      <c r="D245" s="32" t="str">
        <f ca="1">IF($B245&gt;0,VLOOKUP($B245,OFFSET(Pairings!$C$2,($A245-1)*gamesPerRound,0,gamesPerRound,3),2,FALSE),"")</f>
        <v/>
      </c>
      <c r="E245" s="32" t="str">
        <f ca="1">IF($B245&gt;0,VLOOKUP($B245,OFFSET(Pairings!$C$2,($A245-1)*gamesPerRound,0,gamesPerRound,3),3,FALSE),"")</f>
        <v/>
      </c>
      <c r="F245" s="32" t="str">
        <f t="shared" si="6"/>
        <v/>
      </c>
      <c r="G245" s="32" t="str">
        <f t="shared" si="7"/>
        <v/>
      </c>
      <c r="H245" s="106" t="str">
        <f ca="1">IF(OR(MOD(ROW(B245)-1,gamesPerRound)=1,B245="",ISNA(MATCH(B245,OFFSET($B$1,1+($A245-1)*gamesPerRound,0):B244,0))),"","duplicate result")</f>
        <v/>
      </c>
    </row>
    <row r="246" spans="1:8" x14ac:dyDescent="0.2">
      <c r="A246" s="32">
        <f>Pairings!B246</f>
        <v>5</v>
      </c>
      <c r="B246" s="86"/>
      <c r="C246" s="34"/>
      <c r="D246" s="32" t="str">
        <f ca="1">IF($B246&gt;0,VLOOKUP($B246,OFFSET(Pairings!$C$2,($A246-1)*gamesPerRound,0,gamesPerRound,3),2,FALSE),"")</f>
        <v/>
      </c>
      <c r="E246" s="32" t="str">
        <f ca="1">IF($B246&gt;0,VLOOKUP($B246,OFFSET(Pairings!$C$2,($A246-1)*gamesPerRound,0,gamesPerRound,3),3,FALSE),"")</f>
        <v/>
      </c>
      <c r="F246" s="32" t="str">
        <f t="shared" si="6"/>
        <v/>
      </c>
      <c r="G246" s="32" t="str">
        <f t="shared" si="7"/>
        <v/>
      </c>
      <c r="H246" s="106" t="str">
        <f ca="1">IF(OR(MOD(ROW(B246)-1,gamesPerRound)=1,B246="",ISNA(MATCH(B246,OFFSET($B$1,1+($A246-1)*gamesPerRound,0):B245,0))),"","duplicate result")</f>
        <v/>
      </c>
    </row>
    <row r="247" spans="1:8" x14ac:dyDescent="0.2">
      <c r="A247" s="32">
        <f>Pairings!B247</f>
        <v>5</v>
      </c>
      <c r="B247" s="86"/>
      <c r="C247" s="34"/>
      <c r="D247" s="32" t="str">
        <f ca="1">IF($B247&gt;0,VLOOKUP($B247,OFFSET(Pairings!$C$2,($A247-1)*gamesPerRound,0,gamesPerRound,3),2,FALSE),"")</f>
        <v/>
      </c>
      <c r="E247" s="32" t="str">
        <f ca="1">IF($B247&gt;0,VLOOKUP($B247,OFFSET(Pairings!$C$2,($A247-1)*gamesPerRound,0,gamesPerRound,3),3,FALSE),"")</f>
        <v/>
      </c>
      <c r="F247" s="32" t="str">
        <f t="shared" si="6"/>
        <v/>
      </c>
      <c r="G247" s="32" t="str">
        <f t="shared" si="7"/>
        <v/>
      </c>
      <c r="H247" s="106" t="str">
        <f ca="1">IF(OR(MOD(ROW(B247)-1,gamesPerRound)=1,B247="",ISNA(MATCH(B247,OFFSET($B$1,1+($A247-1)*gamesPerRound,0):B246,0))),"","duplicate result")</f>
        <v/>
      </c>
    </row>
    <row r="248" spans="1:8" x14ac:dyDescent="0.2">
      <c r="A248" s="32">
        <f>Pairings!B248</f>
        <v>5</v>
      </c>
      <c r="B248" s="86"/>
      <c r="C248" s="34"/>
      <c r="D248" s="32" t="str">
        <f ca="1">IF($B248&gt;0,VLOOKUP($B248,OFFSET(Pairings!$C$2,($A248-1)*gamesPerRound,0,gamesPerRound,3),2,FALSE),"")</f>
        <v/>
      </c>
      <c r="E248" s="32" t="str">
        <f ca="1">IF($B248&gt;0,VLOOKUP($B248,OFFSET(Pairings!$C$2,($A248-1)*gamesPerRound,0,gamesPerRound,3),3,FALSE),"")</f>
        <v/>
      </c>
      <c r="F248" s="32" t="str">
        <f t="shared" si="6"/>
        <v/>
      </c>
      <c r="G248" s="32" t="str">
        <f t="shared" si="7"/>
        <v/>
      </c>
      <c r="H248" s="106" t="str">
        <f ca="1">IF(OR(MOD(ROW(B248)-1,gamesPerRound)=1,B248="",ISNA(MATCH(B248,OFFSET($B$1,1+($A248-1)*gamesPerRound,0):B247,0))),"","duplicate result")</f>
        <v/>
      </c>
    </row>
    <row r="249" spans="1:8" x14ac:dyDescent="0.2">
      <c r="A249" s="32">
        <f>Pairings!B249</f>
        <v>5</v>
      </c>
      <c r="B249" s="86"/>
      <c r="C249" s="34"/>
      <c r="D249" s="32" t="str">
        <f ca="1">IF($B249&gt;0,VLOOKUP($B249,OFFSET(Pairings!$C$2,($A249-1)*gamesPerRound,0,gamesPerRound,3),2,FALSE),"")</f>
        <v/>
      </c>
      <c r="E249" s="32" t="str">
        <f ca="1">IF($B249&gt;0,VLOOKUP($B249,OFFSET(Pairings!$C$2,($A249-1)*gamesPerRound,0,gamesPerRound,3),3,FALSE),"")</f>
        <v/>
      </c>
      <c r="F249" s="32" t="str">
        <f t="shared" si="6"/>
        <v/>
      </c>
      <c r="G249" s="32" t="str">
        <f t="shared" si="7"/>
        <v/>
      </c>
      <c r="H249" s="106" t="str">
        <f ca="1">IF(OR(MOD(ROW(B249)-1,gamesPerRound)=1,B249="",ISNA(MATCH(B249,OFFSET($B$1,1+($A249-1)*gamesPerRound,0):B248,0))),"","duplicate result")</f>
        <v/>
      </c>
    </row>
    <row r="250" spans="1:8" x14ac:dyDescent="0.2">
      <c r="A250" s="32">
        <f>Pairings!B250</f>
        <v>5</v>
      </c>
      <c r="B250" s="86"/>
      <c r="C250" s="34"/>
      <c r="D250" s="32" t="str">
        <f ca="1">IF($B250&gt;0,VLOOKUP($B250,OFFSET(Pairings!$C$2,($A250-1)*gamesPerRound,0,gamesPerRound,3),2,FALSE),"")</f>
        <v/>
      </c>
      <c r="E250" s="32" t="str">
        <f ca="1">IF($B250&gt;0,VLOOKUP($B250,OFFSET(Pairings!$C$2,($A250-1)*gamesPerRound,0,gamesPerRound,3),3,FALSE),"")</f>
        <v/>
      </c>
      <c r="F250" s="32" t="str">
        <f t="shared" si="6"/>
        <v/>
      </c>
      <c r="G250" s="32" t="str">
        <f t="shared" si="7"/>
        <v/>
      </c>
      <c r="H250" s="106" t="str">
        <f ca="1">IF(OR(MOD(ROW(B250)-1,gamesPerRound)=1,B250="",ISNA(MATCH(B250,OFFSET($B$1,1+($A250-1)*gamesPerRound,0):B249,0))),"","duplicate result")</f>
        <v/>
      </c>
    </row>
    <row r="251" spans="1:8" x14ac:dyDescent="0.2">
      <c r="A251" s="32">
        <f>Pairings!B251</f>
        <v>5</v>
      </c>
      <c r="B251" s="86"/>
      <c r="C251" s="34"/>
      <c r="D251" s="32" t="str">
        <f ca="1">IF($B251&gt;0,VLOOKUP($B251,OFFSET(Pairings!$C$2,($A251-1)*gamesPerRound,0,gamesPerRound,3),2,FALSE),"")</f>
        <v/>
      </c>
      <c r="E251" s="32" t="str">
        <f ca="1">IF($B251&gt;0,VLOOKUP($B251,OFFSET(Pairings!$C$2,($A251-1)*gamesPerRound,0,gamesPerRound,3),3,FALSE),"")</f>
        <v/>
      </c>
      <c r="F251" s="32" t="str">
        <f t="shared" si="6"/>
        <v/>
      </c>
      <c r="G251" s="32" t="str">
        <f t="shared" si="7"/>
        <v/>
      </c>
      <c r="H251" s="106" t="str">
        <f ca="1">IF(OR(MOD(ROW(B251)-1,gamesPerRound)=1,B251="",ISNA(MATCH(B251,OFFSET($B$1,1+($A251-1)*gamesPerRound,0):B250,0))),"","duplicate result")</f>
        <v/>
      </c>
    </row>
    <row r="252" spans="1:8" x14ac:dyDescent="0.2">
      <c r="A252" s="32">
        <f>Pairings!B252</f>
        <v>5</v>
      </c>
      <c r="B252" s="86"/>
      <c r="C252" s="34"/>
      <c r="D252" s="32" t="str">
        <f ca="1">IF($B252&gt;0,VLOOKUP($B252,OFFSET(Pairings!$C$2,($A252-1)*gamesPerRound,0,gamesPerRound,3),2,FALSE),"")</f>
        <v/>
      </c>
      <c r="E252" s="32" t="str">
        <f ca="1">IF($B252&gt;0,VLOOKUP($B252,OFFSET(Pairings!$C$2,($A252-1)*gamesPerRound,0,gamesPerRound,3),3,FALSE),"")</f>
        <v/>
      </c>
      <c r="F252" s="32" t="str">
        <f t="shared" si="6"/>
        <v/>
      </c>
      <c r="G252" s="32" t="str">
        <f t="shared" si="7"/>
        <v/>
      </c>
      <c r="H252" s="106" t="str">
        <f ca="1">IF(OR(MOD(ROW(B252)-1,gamesPerRound)=1,B252="",ISNA(MATCH(B252,OFFSET($B$1,1+($A252-1)*gamesPerRound,0):B251,0))),"","duplicate result")</f>
        <v/>
      </c>
    </row>
    <row r="253" spans="1:8" x14ac:dyDescent="0.2">
      <c r="A253" s="32">
        <f>Pairings!B253</f>
        <v>5</v>
      </c>
      <c r="B253" s="86"/>
      <c r="C253" s="34"/>
      <c r="D253" s="32" t="str">
        <f ca="1">IF($B253&gt;0,VLOOKUP($B253,OFFSET(Pairings!$C$2,($A253-1)*gamesPerRound,0,gamesPerRound,3),2,FALSE),"")</f>
        <v/>
      </c>
      <c r="E253" s="32" t="str">
        <f ca="1">IF($B253&gt;0,VLOOKUP($B253,OFFSET(Pairings!$C$2,($A253-1)*gamesPerRound,0,gamesPerRound,3),3,FALSE),"")</f>
        <v/>
      </c>
      <c r="F253" s="32" t="str">
        <f t="shared" si="6"/>
        <v/>
      </c>
      <c r="G253" s="32" t="str">
        <f t="shared" si="7"/>
        <v/>
      </c>
      <c r="H253" s="106" t="str">
        <f ca="1">IF(OR(MOD(ROW(B253)-1,gamesPerRound)=1,B253="",ISNA(MATCH(B253,OFFSET($B$1,1+($A253-1)*gamesPerRound,0):B252,0))),"","duplicate result")</f>
        <v/>
      </c>
    </row>
    <row r="254" spans="1:8" x14ac:dyDescent="0.2">
      <c r="A254" s="32">
        <f>Pairings!B254</f>
        <v>5</v>
      </c>
      <c r="B254" s="86"/>
      <c r="C254" s="34"/>
      <c r="D254" s="32" t="str">
        <f ca="1">IF($B254&gt;0,VLOOKUP($B254,OFFSET(Pairings!$C$2,($A254-1)*gamesPerRound,0,gamesPerRound,3),2,FALSE),"")</f>
        <v/>
      </c>
      <c r="E254" s="32" t="str">
        <f ca="1">IF($B254&gt;0,VLOOKUP($B254,OFFSET(Pairings!$C$2,($A254-1)*gamesPerRound,0,gamesPerRound,3),3,FALSE),"")</f>
        <v/>
      </c>
      <c r="F254" s="32" t="str">
        <f t="shared" ref="F254:F317" si="8">IF(C254="","",IF(C254="d",0.5,C254))</f>
        <v/>
      </c>
      <c r="G254" s="32" t="str">
        <f t="shared" ref="G254:G317" si="9">IF(C254="","",1-F254)</f>
        <v/>
      </c>
      <c r="H254" s="106" t="str">
        <f ca="1">IF(OR(MOD(ROW(B254)-1,gamesPerRound)=1,B254="",ISNA(MATCH(B254,OFFSET($B$1,1+($A254-1)*gamesPerRound,0):B253,0))),"","duplicate result")</f>
        <v/>
      </c>
    </row>
    <row r="255" spans="1:8" x14ac:dyDescent="0.2">
      <c r="A255" s="32">
        <f>Pairings!B255</f>
        <v>5</v>
      </c>
      <c r="B255" s="86"/>
      <c r="C255" s="34"/>
      <c r="D255" s="32" t="str">
        <f ca="1">IF($B255&gt;0,VLOOKUP($B255,OFFSET(Pairings!$C$2,($A255-1)*gamesPerRound,0,gamesPerRound,3),2,FALSE),"")</f>
        <v/>
      </c>
      <c r="E255" s="32" t="str">
        <f ca="1">IF($B255&gt;0,VLOOKUP($B255,OFFSET(Pairings!$C$2,($A255-1)*gamesPerRound,0,gamesPerRound,3),3,FALSE),"")</f>
        <v/>
      </c>
      <c r="F255" s="32" t="str">
        <f t="shared" si="8"/>
        <v/>
      </c>
      <c r="G255" s="32" t="str">
        <f t="shared" si="9"/>
        <v/>
      </c>
      <c r="H255" s="106" t="str">
        <f ca="1">IF(OR(MOD(ROW(B255)-1,gamesPerRound)=1,B255="",ISNA(MATCH(B255,OFFSET($B$1,1+($A255-1)*gamesPerRound,0):B254,0))),"","duplicate result")</f>
        <v/>
      </c>
    </row>
    <row r="256" spans="1:8" x14ac:dyDescent="0.2">
      <c r="A256" s="32">
        <f>Pairings!B256</f>
        <v>5</v>
      </c>
      <c r="B256" s="86"/>
      <c r="C256" s="34"/>
      <c r="D256" s="32" t="str">
        <f ca="1">IF($B256&gt;0,VLOOKUP($B256,OFFSET(Pairings!$C$2,($A256-1)*gamesPerRound,0,gamesPerRound,3),2,FALSE),"")</f>
        <v/>
      </c>
      <c r="E256" s="32" t="str">
        <f ca="1">IF($B256&gt;0,VLOOKUP($B256,OFFSET(Pairings!$C$2,($A256-1)*gamesPerRound,0,gamesPerRound,3),3,FALSE),"")</f>
        <v/>
      </c>
      <c r="F256" s="32" t="str">
        <f t="shared" si="8"/>
        <v/>
      </c>
      <c r="G256" s="32" t="str">
        <f t="shared" si="9"/>
        <v/>
      </c>
      <c r="H256" s="106" t="str">
        <f ca="1">IF(OR(MOD(ROW(B256)-1,gamesPerRound)=1,B256="",ISNA(MATCH(B256,OFFSET($B$1,1+($A256-1)*gamesPerRound,0):B255,0))),"","duplicate result")</f>
        <v/>
      </c>
    </row>
    <row r="257" spans="1:8" x14ac:dyDescent="0.2">
      <c r="A257" s="32">
        <f>Pairings!B257</f>
        <v>5</v>
      </c>
      <c r="B257" s="86"/>
      <c r="C257" s="34"/>
      <c r="D257" s="32" t="str">
        <f ca="1">IF($B257&gt;0,VLOOKUP($B257,OFFSET(Pairings!$C$2,($A257-1)*gamesPerRound,0,gamesPerRound,3),2,FALSE),"")</f>
        <v/>
      </c>
      <c r="E257" s="32" t="str">
        <f ca="1">IF($B257&gt;0,VLOOKUP($B257,OFFSET(Pairings!$C$2,($A257-1)*gamesPerRound,0,gamesPerRound,3),3,FALSE),"")</f>
        <v/>
      </c>
      <c r="F257" s="32" t="str">
        <f t="shared" si="8"/>
        <v/>
      </c>
      <c r="G257" s="32" t="str">
        <f t="shared" si="9"/>
        <v/>
      </c>
      <c r="H257" s="106" t="str">
        <f ca="1">IF(OR(MOD(ROW(B257)-1,gamesPerRound)=1,B257="",ISNA(MATCH(B257,OFFSET($B$1,1+($A257-1)*gamesPerRound,0):B256,0))),"","duplicate result")</f>
        <v/>
      </c>
    </row>
    <row r="258" spans="1:8" x14ac:dyDescent="0.2">
      <c r="A258" s="32">
        <f>Pairings!B258</f>
        <v>5</v>
      </c>
      <c r="B258" s="86"/>
      <c r="C258" s="34"/>
      <c r="D258" s="32" t="str">
        <f ca="1">IF($B258&gt;0,VLOOKUP($B258,OFFSET(Pairings!$C$2,($A258-1)*gamesPerRound,0,gamesPerRound,3),2,FALSE),"")</f>
        <v/>
      </c>
      <c r="E258" s="32" t="str">
        <f ca="1">IF($B258&gt;0,VLOOKUP($B258,OFFSET(Pairings!$C$2,($A258-1)*gamesPerRound,0,gamesPerRound,3),3,FALSE),"")</f>
        <v/>
      </c>
      <c r="F258" s="32" t="str">
        <f t="shared" si="8"/>
        <v/>
      </c>
      <c r="G258" s="32" t="str">
        <f t="shared" si="9"/>
        <v/>
      </c>
      <c r="H258" s="106" t="str">
        <f ca="1">IF(OR(MOD(ROW(B258)-1,gamesPerRound)=1,B258="",ISNA(MATCH(B258,OFFSET($B$1,1+($A258-1)*gamesPerRound,0):B257,0))),"","duplicate result")</f>
        <v/>
      </c>
    </row>
    <row r="259" spans="1:8" x14ac:dyDescent="0.2">
      <c r="A259" s="32">
        <f>Pairings!B259</f>
        <v>5</v>
      </c>
      <c r="B259" s="86"/>
      <c r="C259" s="34"/>
      <c r="D259" s="32" t="str">
        <f ca="1">IF($B259&gt;0,VLOOKUP($B259,OFFSET(Pairings!$C$2,($A259-1)*gamesPerRound,0,gamesPerRound,3),2,FALSE),"")</f>
        <v/>
      </c>
      <c r="E259" s="32" t="str">
        <f ca="1">IF($B259&gt;0,VLOOKUP($B259,OFFSET(Pairings!$C$2,($A259-1)*gamesPerRound,0,gamesPerRound,3),3,FALSE),"")</f>
        <v/>
      </c>
      <c r="F259" s="32" t="str">
        <f t="shared" si="8"/>
        <v/>
      </c>
      <c r="G259" s="32" t="str">
        <f t="shared" si="9"/>
        <v/>
      </c>
      <c r="H259" s="106" t="str">
        <f ca="1">IF(OR(MOD(ROW(B259)-1,gamesPerRound)=1,B259="",ISNA(MATCH(B259,OFFSET($B$1,1+($A259-1)*gamesPerRound,0):B258,0))),"","duplicate result")</f>
        <v/>
      </c>
    </row>
    <row r="260" spans="1:8" x14ac:dyDescent="0.2">
      <c r="A260" s="32">
        <f>Pairings!B260</f>
        <v>5</v>
      </c>
      <c r="B260" s="86"/>
      <c r="C260" s="34"/>
      <c r="D260" s="32" t="str">
        <f ca="1">IF($B260&gt;0,VLOOKUP($B260,OFFSET(Pairings!$C$2,($A260-1)*gamesPerRound,0,gamesPerRound,3),2,FALSE),"")</f>
        <v/>
      </c>
      <c r="E260" s="32" t="str">
        <f ca="1">IF($B260&gt;0,VLOOKUP($B260,OFFSET(Pairings!$C$2,($A260-1)*gamesPerRound,0,gamesPerRound,3),3,FALSE),"")</f>
        <v/>
      </c>
      <c r="F260" s="32" t="str">
        <f t="shared" si="8"/>
        <v/>
      </c>
      <c r="G260" s="32" t="str">
        <f t="shared" si="9"/>
        <v/>
      </c>
      <c r="H260" s="106" t="str">
        <f ca="1">IF(OR(MOD(ROW(B260)-1,gamesPerRound)=1,B260="",ISNA(MATCH(B260,OFFSET($B$1,1+($A260-1)*gamesPerRound,0):B259,0))),"","duplicate result")</f>
        <v/>
      </c>
    </row>
    <row r="261" spans="1:8" x14ac:dyDescent="0.2">
      <c r="A261" s="32">
        <f>Pairings!B261</f>
        <v>5</v>
      </c>
      <c r="B261" s="86"/>
      <c r="C261" s="34"/>
      <c r="D261" s="32" t="str">
        <f ca="1">IF($B261&gt;0,VLOOKUP($B261,OFFSET(Pairings!$C$2,($A261-1)*gamesPerRound,0,gamesPerRound,3),2,FALSE),"")</f>
        <v/>
      </c>
      <c r="E261" s="32" t="str">
        <f ca="1">IF($B261&gt;0,VLOOKUP($B261,OFFSET(Pairings!$C$2,($A261-1)*gamesPerRound,0,gamesPerRound,3),3,FALSE),"")</f>
        <v/>
      </c>
      <c r="F261" s="32" t="str">
        <f t="shared" si="8"/>
        <v/>
      </c>
      <c r="G261" s="32" t="str">
        <f t="shared" si="9"/>
        <v/>
      </c>
      <c r="H261" s="106" t="str">
        <f ca="1">IF(OR(MOD(ROW(B261)-1,gamesPerRound)=1,B261="",ISNA(MATCH(B261,OFFSET($B$1,1+($A261-1)*gamesPerRound,0):B260,0))),"","duplicate result")</f>
        <v/>
      </c>
    </row>
    <row r="262" spans="1:8" x14ac:dyDescent="0.2">
      <c r="A262" s="32">
        <f>Pairings!B262</f>
        <v>5</v>
      </c>
      <c r="B262" s="86"/>
      <c r="C262" s="34"/>
      <c r="D262" s="32" t="str">
        <f ca="1">IF($B262&gt;0,VLOOKUP($B262,OFFSET(Pairings!$C$2,($A262-1)*gamesPerRound,0,gamesPerRound,3),2,FALSE),"")</f>
        <v/>
      </c>
      <c r="E262" s="32" t="str">
        <f ca="1">IF($B262&gt;0,VLOOKUP($B262,OFFSET(Pairings!$C$2,($A262-1)*gamesPerRound,0,gamesPerRound,3),3,FALSE),"")</f>
        <v/>
      </c>
      <c r="F262" s="32" t="str">
        <f t="shared" si="8"/>
        <v/>
      </c>
      <c r="G262" s="32" t="str">
        <f t="shared" si="9"/>
        <v/>
      </c>
      <c r="H262" s="106" t="str">
        <f ca="1">IF(OR(MOD(ROW(B262)-1,gamesPerRound)=1,B262="",ISNA(MATCH(B262,OFFSET($B$1,1+($A262-1)*gamesPerRound,0):B261,0))),"","duplicate result")</f>
        <v/>
      </c>
    </row>
    <row r="263" spans="1:8" x14ac:dyDescent="0.2">
      <c r="A263" s="32">
        <f>Pairings!B263</f>
        <v>5</v>
      </c>
      <c r="B263" s="86"/>
      <c r="C263" s="34"/>
      <c r="D263" s="32" t="str">
        <f ca="1">IF($B263&gt;0,VLOOKUP($B263,OFFSET(Pairings!$C$2,($A263-1)*gamesPerRound,0,gamesPerRound,3),2,FALSE),"")</f>
        <v/>
      </c>
      <c r="E263" s="32" t="str">
        <f ca="1">IF($B263&gt;0,VLOOKUP($B263,OFFSET(Pairings!$C$2,($A263-1)*gamesPerRound,0,gamesPerRound,3),3,FALSE),"")</f>
        <v/>
      </c>
      <c r="F263" s="32" t="str">
        <f t="shared" si="8"/>
        <v/>
      </c>
      <c r="G263" s="32" t="str">
        <f t="shared" si="9"/>
        <v/>
      </c>
      <c r="H263" s="106" t="str">
        <f ca="1">IF(OR(MOD(ROW(B263)-1,gamesPerRound)=1,B263="",ISNA(MATCH(B263,OFFSET($B$1,1+($A263-1)*gamesPerRound,0):B262,0))),"","duplicate result")</f>
        <v/>
      </c>
    </row>
    <row r="264" spans="1:8" x14ac:dyDescent="0.2">
      <c r="A264" s="32">
        <f>Pairings!B264</f>
        <v>5</v>
      </c>
      <c r="B264" s="86"/>
      <c r="C264" s="34"/>
      <c r="D264" s="32" t="str">
        <f ca="1">IF($B264&gt;0,VLOOKUP($B264,OFFSET(Pairings!$C$2,($A264-1)*gamesPerRound,0,gamesPerRound,3),2,FALSE),"")</f>
        <v/>
      </c>
      <c r="E264" s="32" t="str">
        <f ca="1">IF($B264&gt;0,VLOOKUP($B264,OFFSET(Pairings!$C$2,($A264-1)*gamesPerRound,0,gamesPerRound,3),3,FALSE),"")</f>
        <v/>
      </c>
      <c r="F264" s="32" t="str">
        <f t="shared" si="8"/>
        <v/>
      </c>
      <c r="G264" s="32" t="str">
        <f t="shared" si="9"/>
        <v/>
      </c>
      <c r="H264" s="106" t="str">
        <f ca="1">IF(OR(MOD(ROW(B264)-1,gamesPerRound)=1,B264="",ISNA(MATCH(B264,OFFSET($B$1,1+($A264-1)*gamesPerRound,0):B263,0))),"","duplicate result")</f>
        <v/>
      </c>
    </row>
    <row r="265" spans="1:8" x14ac:dyDescent="0.2">
      <c r="A265" s="32">
        <f>Pairings!B265</f>
        <v>5</v>
      </c>
      <c r="B265" s="86"/>
      <c r="C265" s="34"/>
      <c r="D265" s="32" t="str">
        <f ca="1">IF($B265&gt;0,VLOOKUP($B265,OFFSET(Pairings!$C$2,($A265-1)*gamesPerRound,0,gamesPerRound,3),2,FALSE),"")</f>
        <v/>
      </c>
      <c r="E265" s="32" t="str">
        <f ca="1">IF($B265&gt;0,VLOOKUP($B265,OFFSET(Pairings!$C$2,($A265-1)*gamesPerRound,0,gamesPerRound,3),3,FALSE),"")</f>
        <v/>
      </c>
      <c r="F265" s="32" t="str">
        <f t="shared" si="8"/>
        <v/>
      </c>
      <c r="G265" s="32" t="str">
        <f t="shared" si="9"/>
        <v/>
      </c>
      <c r="H265" s="106" t="str">
        <f ca="1">IF(OR(MOD(ROW(B265)-1,gamesPerRound)=1,B265="",ISNA(MATCH(B265,OFFSET($B$1,1+($A265-1)*gamesPerRound,0):B264,0))),"","duplicate result")</f>
        <v/>
      </c>
    </row>
    <row r="266" spans="1:8" x14ac:dyDescent="0.2">
      <c r="A266" s="32">
        <f>Pairings!B266</f>
        <v>5</v>
      </c>
      <c r="B266" s="86"/>
      <c r="C266" s="34"/>
      <c r="D266" s="32" t="str">
        <f ca="1">IF($B266&gt;0,VLOOKUP($B266,OFFSET(Pairings!$C$2,($A266-1)*gamesPerRound,0,gamesPerRound,3),2,FALSE),"")</f>
        <v/>
      </c>
      <c r="E266" s="32" t="str">
        <f ca="1">IF($B266&gt;0,VLOOKUP($B266,OFFSET(Pairings!$C$2,($A266-1)*gamesPerRound,0,gamesPerRound,3),3,FALSE),"")</f>
        <v/>
      </c>
      <c r="F266" s="32" t="str">
        <f t="shared" si="8"/>
        <v/>
      </c>
      <c r="G266" s="32" t="str">
        <f t="shared" si="9"/>
        <v/>
      </c>
      <c r="H266" s="106" t="str">
        <f ca="1">IF(OR(MOD(ROW(B266)-1,gamesPerRound)=1,B266="",ISNA(MATCH(B266,OFFSET($B$1,1+($A266-1)*gamesPerRound,0):B265,0))),"","duplicate result")</f>
        <v/>
      </c>
    </row>
    <row r="267" spans="1:8" x14ac:dyDescent="0.2">
      <c r="A267" s="32">
        <f>Pairings!B267</f>
        <v>5</v>
      </c>
      <c r="B267" s="86"/>
      <c r="C267" s="34"/>
      <c r="D267" s="32" t="str">
        <f ca="1">IF($B267&gt;0,VLOOKUP($B267,OFFSET(Pairings!$C$2,($A267-1)*gamesPerRound,0,gamesPerRound,3),2,FALSE),"")</f>
        <v/>
      </c>
      <c r="E267" s="32" t="str">
        <f ca="1">IF($B267&gt;0,VLOOKUP($B267,OFFSET(Pairings!$C$2,($A267-1)*gamesPerRound,0,gamesPerRound,3),3,FALSE),"")</f>
        <v/>
      </c>
      <c r="F267" s="32" t="str">
        <f t="shared" si="8"/>
        <v/>
      </c>
      <c r="G267" s="32" t="str">
        <f t="shared" si="9"/>
        <v/>
      </c>
      <c r="H267" s="106" t="str">
        <f ca="1">IF(OR(MOD(ROW(B267)-1,gamesPerRound)=1,B267="",ISNA(MATCH(B267,OFFSET($B$1,1+($A267-1)*gamesPerRound,0):B266,0))),"","duplicate result")</f>
        <v/>
      </c>
    </row>
    <row r="268" spans="1:8" x14ac:dyDescent="0.2">
      <c r="A268" s="32">
        <f>Pairings!B268</f>
        <v>5</v>
      </c>
      <c r="B268" s="86"/>
      <c r="C268" s="34"/>
      <c r="D268" s="32" t="str">
        <f ca="1">IF($B268&gt;0,VLOOKUP($B268,OFFSET(Pairings!$C$2,($A268-1)*gamesPerRound,0,gamesPerRound,3),2,FALSE),"")</f>
        <v/>
      </c>
      <c r="E268" s="32" t="str">
        <f ca="1">IF($B268&gt;0,VLOOKUP($B268,OFFSET(Pairings!$C$2,($A268-1)*gamesPerRound,0,gamesPerRound,3),3,FALSE),"")</f>
        <v/>
      </c>
      <c r="F268" s="32" t="str">
        <f t="shared" si="8"/>
        <v/>
      </c>
      <c r="G268" s="32" t="str">
        <f t="shared" si="9"/>
        <v/>
      </c>
      <c r="H268" s="106" t="str">
        <f ca="1">IF(OR(MOD(ROW(B268)-1,gamesPerRound)=1,B268="",ISNA(MATCH(B268,OFFSET($B$1,1+($A268-1)*gamesPerRound,0):B267,0))),"","duplicate result")</f>
        <v/>
      </c>
    </row>
    <row r="269" spans="1:8" x14ac:dyDescent="0.2">
      <c r="A269" s="32">
        <f>Pairings!B269</f>
        <v>5</v>
      </c>
      <c r="B269" s="86"/>
      <c r="C269" s="34"/>
      <c r="D269" s="32" t="str">
        <f ca="1">IF($B269&gt;0,VLOOKUP($B269,OFFSET(Pairings!$C$2,($A269-1)*gamesPerRound,0,gamesPerRound,3),2,FALSE),"")</f>
        <v/>
      </c>
      <c r="E269" s="32" t="str">
        <f ca="1">IF($B269&gt;0,VLOOKUP($B269,OFFSET(Pairings!$C$2,($A269-1)*gamesPerRound,0,gamesPerRound,3),3,FALSE),"")</f>
        <v/>
      </c>
      <c r="F269" s="32" t="str">
        <f t="shared" si="8"/>
        <v/>
      </c>
      <c r="G269" s="32" t="str">
        <f t="shared" si="9"/>
        <v/>
      </c>
      <c r="H269" s="106" t="str">
        <f ca="1">IF(OR(MOD(ROW(B269)-1,gamesPerRound)=1,B269="",ISNA(MATCH(B269,OFFSET($B$1,1+($A269-1)*gamesPerRound,0):B268,0))),"","duplicate result")</f>
        <v/>
      </c>
    </row>
    <row r="270" spans="1:8" x14ac:dyDescent="0.2">
      <c r="A270" s="32">
        <f>Pairings!B270</f>
        <v>5</v>
      </c>
      <c r="B270" s="86"/>
      <c r="C270" s="34"/>
      <c r="D270" s="32" t="str">
        <f ca="1">IF($B270&gt;0,VLOOKUP($B270,OFFSET(Pairings!$C$2,($A270-1)*gamesPerRound,0,gamesPerRound,3),2,FALSE),"")</f>
        <v/>
      </c>
      <c r="E270" s="32" t="str">
        <f ca="1">IF($B270&gt;0,VLOOKUP($B270,OFFSET(Pairings!$C$2,($A270-1)*gamesPerRound,0,gamesPerRound,3),3,FALSE),"")</f>
        <v/>
      </c>
      <c r="F270" s="32" t="str">
        <f t="shared" si="8"/>
        <v/>
      </c>
      <c r="G270" s="32" t="str">
        <f t="shared" si="9"/>
        <v/>
      </c>
      <c r="H270" s="106" t="str">
        <f ca="1">IF(OR(MOD(ROW(B270)-1,gamesPerRound)=1,B270="",ISNA(MATCH(B270,OFFSET($B$1,1+($A270-1)*gamesPerRound,0):B269,0))),"","duplicate result")</f>
        <v/>
      </c>
    </row>
    <row r="271" spans="1:8" x14ac:dyDescent="0.2">
      <c r="A271" s="32">
        <f>Pairings!B271</f>
        <v>5</v>
      </c>
      <c r="B271" s="86"/>
      <c r="C271" s="34"/>
      <c r="D271" s="32" t="str">
        <f ca="1">IF($B271&gt;0,VLOOKUP($B271,OFFSET(Pairings!$C$2,($A271-1)*gamesPerRound,0,gamesPerRound,3),2,FALSE),"")</f>
        <v/>
      </c>
      <c r="E271" s="32" t="str">
        <f ca="1">IF($B271&gt;0,VLOOKUP($B271,OFFSET(Pairings!$C$2,($A271-1)*gamesPerRound,0,gamesPerRound,3),3,FALSE),"")</f>
        <v/>
      </c>
      <c r="F271" s="32" t="str">
        <f t="shared" si="8"/>
        <v/>
      </c>
      <c r="G271" s="32" t="str">
        <f t="shared" si="9"/>
        <v/>
      </c>
      <c r="H271" s="106" t="str">
        <f ca="1">IF(OR(MOD(ROW(B271)-1,gamesPerRound)=1,B271="",ISNA(MATCH(B271,OFFSET($B$1,1+($A271-1)*gamesPerRound,0):B270,0))),"","duplicate result")</f>
        <v/>
      </c>
    </row>
    <row r="272" spans="1:8" x14ac:dyDescent="0.2">
      <c r="A272" s="32">
        <f>Pairings!B272</f>
        <v>5</v>
      </c>
      <c r="B272" s="86"/>
      <c r="C272" s="34"/>
      <c r="D272" s="32" t="str">
        <f ca="1">IF($B272&gt;0,VLOOKUP($B272,OFFSET(Pairings!$C$2,($A272-1)*gamesPerRound,0,gamesPerRound,3),2,FALSE),"")</f>
        <v/>
      </c>
      <c r="E272" s="32" t="str">
        <f ca="1">IF($B272&gt;0,VLOOKUP($B272,OFFSET(Pairings!$C$2,($A272-1)*gamesPerRound,0,gamesPerRound,3),3,FALSE),"")</f>
        <v/>
      </c>
      <c r="F272" s="32" t="str">
        <f t="shared" si="8"/>
        <v/>
      </c>
      <c r="G272" s="32" t="str">
        <f t="shared" si="9"/>
        <v/>
      </c>
      <c r="H272" s="106" t="str">
        <f ca="1">IF(OR(MOD(ROW(B272)-1,gamesPerRound)=1,B272="",ISNA(MATCH(B272,OFFSET($B$1,1+($A272-1)*gamesPerRound,0):B271,0))),"","duplicate result")</f>
        <v/>
      </c>
    </row>
    <row r="273" spans="1:8" x14ac:dyDescent="0.2">
      <c r="A273" s="32">
        <f>Pairings!B273</f>
        <v>5</v>
      </c>
      <c r="B273" s="86"/>
      <c r="C273" s="34"/>
      <c r="D273" s="32" t="str">
        <f ca="1">IF($B273&gt;0,VLOOKUP($B273,OFFSET(Pairings!$C$2,($A273-1)*gamesPerRound,0,gamesPerRound,3),2,FALSE),"")</f>
        <v/>
      </c>
      <c r="E273" s="32" t="str">
        <f ca="1">IF($B273&gt;0,VLOOKUP($B273,OFFSET(Pairings!$C$2,($A273-1)*gamesPerRound,0,gamesPerRound,3),3,FALSE),"")</f>
        <v/>
      </c>
      <c r="F273" s="32" t="str">
        <f t="shared" si="8"/>
        <v/>
      </c>
      <c r="G273" s="32" t="str">
        <f t="shared" si="9"/>
        <v/>
      </c>
      <c r="H273" s="106" t="str">
        <f ca="1">IF(OR(MOD(ROW(B273)-1,gamesPerRound)=1,B273="",ISNA(MATCH(B273,OFFSET($B$1,1+($A273-1)*gamesPerRound,0):B272,0))),"","duplicate result")</f>
        <v/>
      </c>
    </row>
    <row r="274" spans="1:8" x14ac:dyDescent="0.2">
      <c r="A274" s="32">
        <f>Pairings!B274</f>
        <v>5</v>
      </c>
      <c r="B274" s="86"/>
      <c r="C274" s="34"/>
      <c r="D274" s="32" t="str">
        <f ca="1">IF($B274&gt;0,VLOOKUP($B274,OFFSET(Pairings!$C$2,($A274-1)*gamesPerRound,0,gamesPerRound,3),2,FALSE),"")</f>
        <v/>
      </c>
      <c r="E274" s="32" t="str">
        <f ca="1">IF($B274&gt;0,VLOOKUP($B274,OFFSET(Pairings!$C$2,($A274-1)*gamesPerRound,0,gamesPerRound,3),3,FALSE),"")</f>
        <v/>
      </c>
      <c r="F274" s="32" t="str">
        <f t="shared" si="8"/>
        <v/>
      </c>
      <c r="G274" s="32" t="str">
        <f t="shared" si="9"/>
        <v/>
      </c>
      <c r="H274" s="106" t="str">
        <f ca="1">IF(OR(MOD(ROW(B274)-1,gamesPerRound)=1,B274="",ISNA(MATCH(B274,OFFSET($B$1,1+($A274-1)*gamesPerRound,0):B273,0))),"","duplicate result")</f>
        <v/>
      </c>
    </row>
    <row r="275" spans="1:8" x14ac:dyDescent="0.2">
      <c r="A275" s="32">
        <f>Pairings!B275</f>
        <v>5</v>
      </c>
      <c r="B275" s="86"/>
      <c r="C275" s="34"/>
      <c r="D275" s="32" t="str">
        <f ca="1">IF($B275&gt;0,VLOOKUP($B275,OFFSET(Pairings!$C$2,($A275-1)*gamesPerRound,0,gamesPerRound,3),2,FALSE),"")</f>
        <v/>
      </c>
      <c r="E275" s="32" t="str">
        <f ca="1">IF($B275&gt;0,VLOOKUP($B275,OFFSET(Pairings!$C$2,($A275-1)*gamesPerRound,0,gamesPerRound,3),3,FALSE),"")</f>
        <v/>
      </c>
      <c r="F275" s="32" t="str">
        <f t="shared" si="8"/>
        <v/>
      </c>
      <c r="G275" s="32" t="str">
        <f t="shared" si="9"/>
        <v/>
      </c>
      <c r="H275" s="106" t="str">
        <f ca="1">IF(OR(MOD(ROW(B275)-1,gamesPerRound)=1,B275="",ISNA(MATCH(B275,OFFSET($B$1,1+($A275-1)*gamesPerRound,0):B274,0))),"","duplicate result")</f>
        <v/>
      </c>
    </row>
    <row r="276" spans="1:8" x14ac:dyDescent="0.2">
      <c r="A276" s="32">
        <f>Pairings!B276</f>
        <v>5</v>
      </c>
      <c r="B276" s="86"/>
      <c r="C276" s="34"/>
      <c r="D276" s="32" t="str">
        <f ca="1">IF($B276&gt;0,VLOOKUP($B276,OFFSET(Pairings!$C$2,($A276-1)*gamesPerRound,0,gamesPerRound,3),2,FALSE),"")</f>
        <v/>
      </c>
      <c r="E276" s="32" t="str">
        <f ca="1">IF($B276&gt;0,VLOOKUP($B276,OFFSET(Pairings!$C$2,($A276-1)*gamesPerRound,0,gamesPerRound,3),3,FALSE),"")</f>
        <v/>
      </c>
      <c r="F276" s="32" t="str">
        <f t="shared" si="8"/>
        <v/>
      </c>
      <c r="G276" s="32" t="str">
        <f t="shared" si="9"/>
        <v/>
      </c>
      <c r="H276" s="106" t="str">
        <f ca="1">IF(OR(MOD(ROW(B276)-1,gamesPerRound)=1,B276="",ISNA(MATCH(B276,OFFSET($B$1,1+($A276-1)*gamesPerRound,0):B275,0))),"","duplicate result")</f>
        <v/>
      </c>
    </row>
    <row r="277" spans="1:8" x14ac:dyDescent="0.2">
      <c r="A277" s="32">
        <f>Pairings!B277</f>
        <v>5</v>
      </c>
      <c r="B277" s="86"/>
      <c r="C277" s="34"/>
      <c r="D277" s="32" t="str">
        <f ca="1">IF($B277&gt;0,VLOOKUP($B277,OFFSET(Pairings!$C$2,($A277-1)*gamesPerRound,0,gamesPerRound,3),2,FALSE),"")</f>
        <v/>
      </c>
      <c r="E277" s="32" t="str">
        <f ca="1">IF($B277&gt;0,VLOOKUP($B277,OFFSET(Pairings!$C$2,($A277-1)*gamesPerRound,0,gamesPerRound,3),3,FALSE),"")</f>
        <v/>
      </c>
      <c r="F277" s="32" t="str">
        <f t="shared" si="8"/>
        <v/>
      </c>
      <c r="G277" s="32" t="str">
        <f t="shared" si="9"/>
        <v/>
      </c>
      <c r="H277" s="106" t="str">
        <f ca="1">IF(OR(MOD(ROW(B277)-1,gamesPerRound)=1,B277="",ISNA(MATCH(B277,OFFSET($B$1,1+($A277-1)*gamesPerRound,0):B276,0))),"","duplicate result")</f>
        <v/>
      </c>
    </row>
    <row r="278" spans="1:8" x14ac:dyDescent="0.2">
      <c r="A278" s="32">
        <f>Pairings!B278</f>
        <v>5</v>
      </c>
      <c r="B278" s="86"/>
      <c r="C278" s="34"/>
      <c r="D278" s="32" t="str">
        <f ca="1">IF($B278&gt;0,VLOOKUP($B278,OFFSET(Pairings!$C$2,($A278-1)*gamesPerRound,0,gamesPerRound,3),2,FALSE),"")</f>
        <v/>
      </c>
      <c r="E278" s="32" t="str">
        <f ca="1">IF($B278&gt;0,VLOOKUP($B278,OFFSET(Pairings!$C$2,($A278-1)*gamesPerRound,0,gamesPerRound,3),3,FALSE),"")</f>
        <v/>
      </c>
      <c r="F278" s="32" t="str">
        <f t="shared" si="8"/>
        <v/>
      </c>
      <c r="G278" s="32" t="str">
        <f t="shared" si="9"/>
        <v/>
      </c>
      <c r="H278" s="106" t="str">
        <f ca="1">IF(OR(MOD(ROW(B278)-1,gamesPerRound)=1,B278="",ISNA(MATCH(B278,OFFSET($B$1,1+($A278-1)*gamesPerRound,0):B277,0))),"","duplicate result")</f>
        <v/>
      </c>
    </row>
    <row r="279" spans="1:8" x14ac:dyDescent="0.2">
      <c r="A279" s="32">
        <f>Pairings!B279</f>
        <v>5</v>
      </c>
      <c r="B279" s="86"/>
      <c r="C279" s="34"/>
      <c r="D279" s="32" t="str">
        <f ca="1">IF($B279&gt;0,VLOOKUP($B279,OFFSET(Pairings!$C$2,($A279-1)*gamesPerRound,0,gamesPerRound,3),2,FALSE),"")</f>
        <v/>
      </c>
      <c r="E279" s="32" t="str">
        <f ca="1">IF($B279&gt;0,VLOOKUP($B279,OFFSET(Pairings!$C$2,($A279-1)*gamesPerRound,0,gamesPerRound,3),3,FALSE),"")</f>
        <v/>
      </c>
      <c r="F279" s="32" t="str">
        <f t="shared" si="8"/>
        <v/>
      </c>
      <c r="G279" s="32" t="str">
        <f t="shared" si="9"/>
        <v/>
      </c>
      <c r="H279" s="106" t="str">
        <f ca="1">IF(OR(MOD(ROW(B279)-1,gamesPerRound)=1,B279="",ISNA(MATCH(B279,OFFSET($B$1,1+($A279-1)*gamesPerRound,0):B278,0))),"","duplicate result")</f>
        <v/>
      </c>
    </row>
    <row r="280" spans="1:8" x14ac:dyDescent="0.2">
      <c r="A280" s="32">
        <f>Pairings!B280</f>
        <v>5</v>
      </c>
      <c r="B280" s="86"/>
      <c r="C280" s="34"/>
      <c r="D280" s="32" t="str">
        <f ca="1">IF($B280&gt;0,VLOOKUP($B280,OFFSET(Pairings!$C$2,($A280-1)*gamesPerRound,0,gamesPerRound,3),2,FALSE),"")</f>
        <v/>
      </c>
      <c r="E280" s="32" t="str">
        <f ca="1">IF($B280&gt;0,VLOOKUP($B280,OFFSET(Pairings!$C$2,($A280-1)*gamesPerRound,0,gamesPerRound,3),3,FALSE),"")</f>
        <v/>
      </c>
      <c r="F280" s="32" t="str">
        <f t="shared" si="8"/>
        <v/>
      </c>
      <c r="G280" s="32" t="str">
        <f t="shared" si="9"/>
        <v/>
      </c>
      <c r="H280" s="106" t="str">
        <f ca="1">IF(OR(MOD(ROW(B280)-1,gamesPerRound)=1,B280="",ISNA(MATCH(B280,OFFSET($B$1,1+($A280-1)*gamesPerRound,0):B279,0))),"","duplicate result")</f>
        <v/>
      </c>
    </row>
    <row r="281" spans="1:8" x14ac:dyDescent="0.2">
      <c r="A281" s="32">
        <f>Pairings!B281</f>
        <v>5</v>
      </c>
      <c r="B281" s="86"/>
      <c r="C281" s="34"/>
      <c r="D281" s="32" t="str">
        <f ca="1">IF($B281&gt;0,VLOOKUP($B281,OFFSET(Pairings!$C$2,($A281-1)*gamesPerRound,0,gamesPerRound,3),2,FALSE),"")</f>
        <v/>
      </c>
      <c r="E281" s="32" t="str">
        <f ca="1">IF($B281&gt;0,VLOOKUP($B281,OFFSET(Pairings!$C$2,($A281-1)*gamesPerRound,0,gamesPerRound,3),3,FALSE),"")</f>
        <v/>
      </c>
      <c r="F281" s="32" t="str">
        <f t="shared" si="8"/>
        <v/>
      </c>
      <c r="G281" s="32" t="str">
        <f t="shared" si="9"/>
        <v/>
      </c>
      <c r="H281" s="106" t="str">
        <f ca="1">IF(OR(MOD(ROW(B281)-1,gamesPerRound)=1,B281="",ISNA(MATCH(B281,OFFSET($B$1,1+($A281-1)*gamesPerRound,0):B280,0))),"","duplicate result")</f>
        <v/>
      </c>
    </row>
    <row r="282" spans="1:8" x14ac:dyDescent="0.2">
      <c r="A282" s="32">
        <f>Pairings!B282</f>
        <v>5</v>
      </c>
      <c r="B282" s="86"/>
      <c r="C282" s="34"/>
      <c r="D282" s="32" t="str">
        <f ca="1">IF($B282&gt;0,VLOOKUP($B282,OFFSET(Pairings!$C$2,($A282-1)*gamesPerRound,0,gamesPerRound,3),2,FALSE),"")</f>
        <v/>
      </c>
      <c r="E282" s="32" t="str">
        <f ca="1">IF($B282&gt;0,VLOOKUP($B282,OFFSET(Pairings!$C$2,($A282-1)*gamesPerRound,0,gamesPerRound,3),3,FALSE),"")</f>
        <v/>
      </c>
      <c r="F282" s="32" t="str">
        <f t="shared" si="8"/>
        <v/>
      </c>
      <c r="G282" s="32" t="str">
        <f t="shared" si="9"/>
        <v/>
      </c>
      <c r="H282" s="106" t="str">
        <f ca="1">IF(OR(MOD(ROW(B282)-1,gamesPerRound)=1,B282="",ISNA(MATCH(B282,OFFSET($B$1,1+($A282-1)*gamesPerRound,0):B281,0))),"","duplicate result")</f>
        <v/>
      </c>
    </row>
    <row r="283" spans="1:8" x14ac:dyDescent="0.2">
      <c r="A283" s="32">
        <f>Pairings!B283</f>
        <v>5</v>
      </c>
      <c r="B283" s="86"/>
      <c r="C283" s="34"/>
      <c r="D283" s="32" t="str">
        <f ca="1">IF($B283&gt;0,VLOOKUP($B283,OFFSET(Pairings!$C$2,($A283-1)*gamesPerRound,0,gamesPerRound,3),2,FALSE),"")</f>
        <v/>
      </c>
      <c r="E283" s="32" t="str">
        <f ca="1">IF($B283&gt;0,VLOOKUP($B283,OFFSET(Pairings!$C$2,($A283-1)*gamesPerRound,0,gamesPerRound,3),3,FALSE),"")</f>
        <v/>
      </c>
      <c r="F283" s="32" t="str">
        <f t="shared" si="8"/>
        <v/>
      </c>
      <c r="G283" s="32" t="str">
        <f t="shared" si="9"/>
        <v/>
      </c>
      <c r="H283" s="106" t="str">
        <f ca="1">IF(OR(MOD(ROW(B283)-1,gamesPerRound)=1,B283="",ISNA(MATCH(B283,OFFSET($B$1,1+($A283-1)*gamesPerRound,0):B282,0))),"","duplicate result")</f>
        <v/>
      </c>
    </row>
    <row r="284" spans="1:8" x14ac:dyDescent="0.2">
      <c r="A284" s="32">
        <f>Pairings!B284</f>
        <v>5</v>
      </c>
      <c r="B284" s="86"/>
      <c r="C284" s="34"/>
      <c r="D284" s="32" t="str">
        <f ca="1">IF($B284&gt;0,VLOOKUP($B284,OFFSET(Pairings!$C$2,($A284-1)*gamesPerRound,0,gamesPerRound,3),2,FALSE),"")</f>
        <v/>
      </c>
      <c r="E284" s="32" t="str">
        <f ca="1">IF($B284&gt;0,VLOOKUP($B284,OFFSET(Pairings!$C$2,($A284-1)*gamesPerRound,0,gamesPerRound,3),3,FALSE),"")</f>
        <v/>
      </c>
      <c r="F284" s="32" t="str">
        <f t="shared" si="8"/>
        <v/>
      </c>
      <c r="G284" s="32" t="str">
        <f t="shared" si="9"/>
        <v/>
      </c>
      <c r="H284" s="106" t="str">
        <f ca="1">IF(OR(MOD(ROW(B284)-1,gamesPerRound)=1,B284="",ISNA(MATCH(B284,OFFSET($B$1,1+($A284-1)*gamesPerRound,0):B283,0))),"","duplicate result")</f>
        <v/>
      </c>
    </row>
    <row r="285" spans="1:8" x14ac:dyDescent="0.2">
      <c r="A285" s="32">
        <f>Pairings!B285</f>
        <v>5</v>
      </c>
      <c r="B285" s="86"/>
      <c r="C285" s="34"/>
      <c r="D285" s="32" t="str">
        <f ca="1">IF($B285&gt;0,VLOOKUP($B285,OFFSET(Pairings!$C$2,($A285-1)*gamesPerRound,0,gamesPerRound,3),2,FALSE),"")</f>
        <v/>
      </c>
      <c r="E285" s="32" t="str">
        <f ca="1">IF($B285&gt;0,VLOOKUP($B285,OFFSET(Pairings!$C$2,($A285-1)*gamesPerRound,0,gamesPerRound,3),3,FALSE),"")</f>
        <v/>
      </c>
      <c r="F285" s="32" t="str">
        <f t="shared" si="8"/>
        <v/>
      </c>
      <c r="G285" s="32" t="str">
        <f t="shared" si="9"/>
        <v/>
      </c>
      <c r="H285" s="106" t="str">
        <f ca="1">IF(OR(MOD(ROW(B285)-1,gamesPerRound)=1,B285="",ISNA(MATCH(B285,OFFSET($B$1,1+($A285-1)*gamesPerRound,0):B284,0))),"","duplicate result")</f>
        <v/>
      </c>
    </row>
    <row r="286" spans="1:8" x14ac:dyDescent="0.2">
      <c r="A286" s="32">
        <f>Pairings!B286</f>
        <v>5</v>
      </c>
      <c r="B286" s="86"/>
      <c r="C286" s="34"/>
      <c r="D286" s="32" t="str">
        <f ca="1">IF($B286&gt;0,VLOOKUP($B286,OFFSET(Pairings!$C$2,($A286-1)*gamesPerRound,0,gamesPerRound,3),2,FALSE),"")</f>
        <v/>
      </c>
      <c r="E286" s="32" t="str">
        <f ca="1">IF($B286&gt;0,VLOOKUP($B286,OFFSET(Pairings!$C$2,($A286-1)*gamesPerRound,0,gamesPerRound,3),3,FALSE),"")</f>
        <v/>
      </c>
      <c r="F286" s="32" t="str">
        <f t="shared" si="8"/>
        <v/>
      </c>
      <c r="G286" s="32" t="str">
        <f t="shared" si="9"/>
        <v/>
      </c>
      <c r="H286" s="106" t="str">
        <f ca="1">IF(OR(MOD(ROW(B286)-1,gamesPerRound)=1,B286="",ISNA(MATCH(B286,OFFSET($B$1,1+($A286-1)*gamesPerRound,0):B285,0))),"","duplicate result")</f>
        <v/>
      </c>
    </row>
    <row r="287" spans="1:8" x14ac:dyDescent="0.2">
      <c r="A287" s="32">
        <f>Pairings!B287</f>
        <v>5</v>
      </c>
      <c r="B287" s="86"/>
      <c r="C287" s="34"/>
      <c r="D287" s="32" t="str">
        <f ca="1">IF($B287&gt;0,VLOOKUP($B287,OFFSET(Pairings!$C$2,($A287-1)*gamesPerRound,0,gamesPerRound,3),2,FALSE),"")</f>
        <v/>
      </c>
      <c r="E287" s="32" t="str">
        <f ca="1">IF($B287&gt;0,VLOOKUP($B287,OFFSET(Pairings!$C$2,($A287-1)*gamesPerRound,0,gamesPerRound,3),3,FALSE),"")</f>
        <v/>
      </c>
      <c r="F287" s="32" t="str">
        <f t="shared" si="8"/>
        <v/>
      </c>
      <c r="G287" s="32" t="str">
        <f t="shared" si="9"/>
        <v/>
      </c>
      <c r="H287" s="106" t="str">
        <f ca="1">IF(OR(MOD(ROW(B287)-1,gamesPerRound)=1,B287="",ISNA(MATCH(B287,OFFSET($B$1,1+($A287-1)*gamesPerRound,0):B286,0))),"","duplicate result")</f>
        <v/>
      </c>
    </row>
    <row r="288" spans="1:8" x14ac:dyDescent="0.2">
      <c r="A288" s="32">
        <f>Pairings!B288</f>
        <v>5</v>
      </c>
      <c r="B288" s="86"/>
      <c r="C288" s="34"/>
      <c r="D288" s="32" t="str">
        <f ca="1">IF($B288&gt;0,VLOOKUP($B288,OFFSET(Pairings!$C$2,($A288-1)*gamesPerRound,0,gamesPerRound,3),2,FALSE),"")</f>
        <v/>
      </c>
      <c r="E288" s="32" t="str">
        <f ca="1">IF($B288&gt;0,VLOOKUP($B288,OFFSET(Pairings!$C$2,($A288-1)*gamesPerRound,0,gamesPerRound,3),3,FALSE),"")</f>
        <v/>
      </c>
      <c r="F288" s="32" t="str">
        <f t="shared" si="8"/>
        <v/>
      </c>
      <c r="G288" s="32" t="str">
        <f t="shared" si="9"/>
        <v/>
      </c>
      <c r="H288" s="106" t="str">
        <f ca="1">IF(OR(MOD(ROW(B288)-1,gamesPerRound)=1,B288="",ISNA(MATCH(B288,OFFSET($B$1,1+($A288-1)*gamesPerRound,0):B287,0))),"","duplicate result")</f>
        <v/>
      </c>
    </row>
    <row r="289" spans="1:8" x14ac:dyDescent="0.2">
      <c r="A289" s="32">
        <f>Pairings!B289</f>
        <v>5</v>
      </c>
      <c r="B289" s="86"/>
      <c r="C289" s="34"/>
      <c r="D289" s="32" t="str">
        <f ca="1">IF($B289&gt;0,VLOOKUP($B289,OFFSET(Pairings!$C$2,($A289-1)*gamesPerRound,0,gamesPerRound,3),2,FALSE),"")</f>
        <v/>
      </c>
      <c r="E289" s="32" t="str">
        <f ca="1">IF($B289&gt;0,VLOOKUP($B289,OFFSET(Pairings!$C$2,($A289-1)*gamesPerRound,0,gamesPerRound,3),3,FALSE),"")</f>
        <v/>
      </c>
      <c r="F289" s="32" t="str">
        <f t="shared" si="8"/>
        <v/>
      </c>
      <c r="G289" s="32" t="str">
        <f t="shared" si="9"/>
        <v/>
      </c>
      <c r="H289" s="106" t="str">
        <f ca="1">IF(OR(MOD(ROW(B289)-1,gamesPerRound)=1,B289="",ISNA(MATCH(B289,OFFSET($B$1,1+($A289-1)*gamesPerRound,0):B288,0))),"","duplicate result")</f>
        <v/>
      </c>
    </row>
    <row r="290" spans="1:8" x14ac:dyDescent="0.2">
      <c r="A290" s="32">
        <f>Pairings!B290</f>
        <v>5</v>
      </c>
      <c r="B290" s="86"/>
      <c r="C290" s="34"/>
      <c r="D290" s="32" t="str">
        <f ca="1">IF($B290&gt;0,VLOOKUP($B290,OFFSET(Pairings!$C$2,($A290-1)*gamesPerRound,0,gamesPerRound,3),2,FALSE),"")</f>
        <v/>
      </c>
      <c r="E290" s="32" t="str">
        <f ca="1">IF($B290&gt;0,VLOOKUP($B290,OFFSET(Pairings!$C$2,($A290-1)*gamesPerRound,0,gamesPerRound,3),3,FALSE),"")</f>
        <v/>
      </c>
      <c r="F290" s="32" t="str">
        <f t="shared" si="8"/>
        <v/>
      </c>
      <c r="G290" s="32" t="str">
        <f t="shared" si="9"/>
        <v/>
      </c>
      <c r="H290" s="106" t="str">
        <f ca="1">IF(OR(MOD(ROW(B290)-1,gamesPerRound)=1,B290="",ISNA(MATCH(B290,OFFSET($B$1,1+($A290-1)*gamesPerRound,0):B289,0))),"","duplicate result")</f>
        <v/>
      </c>
    </row>
    <row r="291" spans="1:8" x14ac:dyDescent="0.2">
      <c r="A291" s="32">
        <f>Pairings!B291</f>
        <v>5</v>
      </c>
      <c r="B291" s="86"/>
      <c r="C291" s="34"/>
      <c r="D291" s="32" t="str">
        <f ca="1">IF($B291&gt;0,VLOOKUP($B291,OFFSET(Pairings!$C$2,($A291-1)*gamesPerRound,0,gamesPerRound,3),2,FALSE),"")</f>
        <v/>
      </c>
      <c r="E291" s="32" t="str">
        <f ca="1">IF($B291&gt;0,VLOOKUP($B291,OFFSET(Pairings!$C$2,($A291-1)*gamesPerRound,0,gamesPerRound,3),3,FALSE),"")</f>
        <v/>
      </c>
      <c r="F291" s="32" t="str">
        <f t="shared" si="8"/>
        <v/>
      </c>
      <c r="G291" s="32" t="str">
        <f t="shared" si="9"/>
        <v/>
      </c>
      <c r="H291" s="106" t="str">
        <f ca="1">IF(OR(MOD(ROW(B291)-1,gamesPerRound)=1,B291="",ISNA(MATCH(B291,OFFSET($B$1,1+($A291-1)*gamesPerRound,0):B290,0))),"","duplicate result")</f>
        <v/>
      </c>
    </row>
    <row r="292" spans="1:8" x14ac:dyDescent="0.2">
      <c r="A292" s="32">
        <f>Pairings!B292</f>
        <v>5</v>
      </c>
      <c r="B292" s="86"/>
      <c r="C292" s="34"/>
      <c r="D292" s="32" t="str">
        <f ca="1">IF($B292&gt;0,VLOOKUP($B292,OFFSET(Pairings!$C$2,($A292-1)*gamesPerRound,0,gamesPerRound,3),2,FALSE),"")</f>
        <v/>
      </c>
      <c r="E292" s="32" t="str">
        <f ca="1">IF($B292&gt;0,VLOOKUP($B292,OFFSET(Pairings!$C$2,($A292-1)*gamesPerRound,0,gamesPerRound,3),3,FALSE),"")</f>
        <v/>
      </c>
      <c r="F292" s="32" t="str">
        <f t="shared" si="8"/>
        <v/>
      </c>
      <c r="G292" s="32" t="str">
        <f t="shared" si="9"/>
        <v/>
      </c>
      <c r="H292" s="106" t="str">
        <f ca="1">IF(OR(MOD(ROW(B292)-1,gamesPerRound)=1,B292="",ISNA(MATCH(B292,OFFSET($B$1,1+($A292-1)*gamesPerRound,0):B291,0))),"","duplicate result")</f>
        <v/>
      </c>
    </row>
    <row r="293" spans="1:8" x14ac:dyDescent="0.2">
      <c r="A293" s="32">
        <f>Pairings!B293</f>
        <v>5</v>
      </c>
      <c r="B293" s="86"/>
      <c r="C293" s="34"/>
      <c r="D293" s="32" t="str">
        <f ca="1">IF($B293&gt;0,VLOOKUP($B293,OFFSET(Pairings!$C$2,($A293-1)*gamesPerRound,0,gamesPerRound,3),2,FALSE),"")</f>
        <v/>
      </c>
      <c r="E293" s="32" t="str">
        <f ca="1">IF($B293&gt;0,VLOOKUP($B293,OFFSET(Pairings!$C$2,($A293-1)*gamesPerRound,0,gamesPerRound,3),3,FALSE),"")</f>
        <v/>
      </c>
      <c r="F293" s="32" t="str">
        <f t="shared" si="8"/>
        <v/>
      </c>
      <c r="G293" s="32" t="str">
        <f t="shared" si="9"/>
        <v/>
      </c>
      <c r="H293" s="106" t="str">
        <f ca="1">IF(OR(MOD(ROW(B293)-1,gamesPerRound)=1,B293="",ISNA(MATCH(B293,OFFSET($B$1,1+($A293-1)*gamesPerRound,0):B292,0))),"","duplicate result")</f>
        <v/>
      </c>
    </row>
    <row r="294" spans="1:8" x14ac:dyDescent="0.2">
      <c r="A294" s="32">
        <f>Pairings!B294</f>
        <v>5</v>
      </c>
      <c r="B294" s="86"/>
      <c r="C294" s="34"/>
      <c r="D294" s="32" t="str">
        <f ca="1">IF($B294&gt;0,VLOOKUP($B294,OFFSET(Pairings!$C$2,($A294-1)*gamesPerRound,0,gamesPerRound,3),2,FALSE),"")</f>
        <v/>
      </c>
      <c r="E294" s="32" t="str">
        <f ca="1">IF($B294&gt;0,VLOOKUP($B294,OFFSET(Pairings!$C$2,($A294-1)*gamesPerRound,0,gamesPerRound,3),3,FALSE),"")</f>
        <v/>
      </c>
      <c r="F294" s="32" t="str">
        <f t="shared" si="8"/>
        <v/>
      </c>
      <c r="G294" s="32" t="str">
        <f t="shared" si="9"/>
        <v/>
      </c>
      <c r="H294" s="106" t="str">
        <f ca="1">IF(OR(MOD(ROW(B294)-1,gamesPerRound)=1,B294="",ISNA(MATCH(B294,OFFSET($B$1,1+($A294-1)*gamesPerRound,0):B293,0))),"","duplicate result")</f>
        <v/>
      </c>
    </row>
    <row r="295" spans="1:8" x14ac:dyDescent="0.2">
      <c r="A295" s="32">
        <f>Pairings!B295</f>
        <v>5</v>
      </c>
      <c r="B295" s="86"/>
      <c r="C295" s="34"/>
      <c r="D295" s="32" t="str">
        <f ca="1">IF($B295&gt;0,VLOOKUP($B295,OFFSET(Pairings!$C$2,($A295-1)*gamesPerRound,0,gamesPerRound,3),2,FALSE),"")</f>
        <v/>
      </c>
      <c r="E295" s="32" t="str">
        <f ca="1">IF($B295&gt;0,VLOOKUP($B295,OFFSET(Pairings!$C$2,($A295-1)*gamesPerRound,0,gamesPerRound,3),3,FALSE),"")</f>
        <v/>
      </c>
      <c r="F295" s="32" t="str">
        <f t="shared" si="8"/>
        <v/>
      </c>
      <c r="G295" s="32" t="str">
        <f t="shared" si="9"/>
        <v/>
      </c>
      <c r="H295" s="106" t="str">
        <f ca="1">IF(OR(MOD(ROW(B295)-1,gamesPerRound)=1,B295="",ISNA(MATCH(B295,OFFSET($B$1,1+($A295-1)*gamesPerRound,0):B294,0))),"","duplicate result")</f>
        <v/>
      </c>
    </row>
    <row r="296" spans="1:8" x14ac:dyDescent="0.2">
      <c r="A296" s="32">
        <f>Pairings!B296</f>
        <v>5</v>
      </c>
      <c r="B296" s="86"/>
      <c r="C296" s="34"/>
      <c r="D296" s="32" t="str">
        <f ca="1">IF($B296&gt;0,VLOOKUP($B296,OFFSET(Pairings!$C$2,($A296-1)*gamesPerRound,0,gamesPerRound,3),2,FALSE),"")</f>
        <v/>
      </c>
      <c r="E296" s="32" t="str">
        <f ca="1">IF($B296&gt;0,VLOOKUP($B296,OFFSET(Pairings!$C$2,($A296-1)*gamesPerRound,0,gamesPerRound,3),3,FALSE),"")</f>
        <v/>
      </c>
      <c r="F296" s="32" t="str">
        <f t="shared" si="8"/>
        <v/>
      </c>
      <c r="G296" s="32" t="str">
        <f t="shared" si="9"/>
        <v/>
      </c>
      <c r="H296" s="106" t="str">
        <f ca="1">IF(OR(MOD(ROW(B296)-1,gamesPerRound)=1,B296="",ISNA(MATCH(B296,OFFSET($B$1,1+($A296-1)*gamesPerRound,0):B295,0))),"","duplicate result")</f>
        <v/>
      </c>
    </row>
    <row r="297" spans="1:8" x14ac:dyDescent="0.2">
      <c r="A297" s="32">
        <f>Pairings!B297</f>
        <v>5</v>
      </c>
      <c r="B297" s="86"/>
      <c r="C297" s="34"/>
      <c r="D297" s="32" t="str">
        <f ca="1">IF($B297&gt;0,VLOOKUP($B297,OFFSET(Pairings!$C$2,($A297-1)*gamesPerRound,0,gamesPerRound,3),2,FALSE),"")</f>
        <v/>
      </c>
      <c r="E297" s="32" t="str">
        <f ca="1">IF($B297&gt;0,VLOOKUP($B297,OFFSET(Pairings!$C$2,($A297-1)*gamesPerRound,0,gamesPerRound,3),3,FALSE),"")</f>
        <v/>
      </c>
      <c r="F297" s="32" t="str">
        <f t="shared" si="8"/>
        <v/>
      </c>
      <c r="G297" s="32" t="str">
        <f t="shared" si="9"/>
        <v/>
      </c>
      <c r="H297" s="106" t="str">
        <f ca="1">IF(OR(MOD(ROW(B297)-1,gamesPerRound)=1,B297="",ISNA(MATCH(B297,OFFSET($B$1,1+($A297-1)*gamesPerRound,0):B296,0))),"","duplicate result")</f>
        <v/>
      </c>
    </row>
    <row r="298" spans="1:8" x14ac:dyDescent="0.2">
      <c r="A298" s="32">
        <f>Pairings!B298</f>
        <v>5</v>
      </c>
      <c r="B298" s="86"/>
      <c r="C298" s="34"/>
      <c r="D298" s="32" t="str">
        <f ca="1">IF($B298&gt;0,VLOOKUP($B298,OFFSET(Pairings!$C$2,($A298-1)*gamesPerRound,0,gamesPerRound,3),2,FALSE),"")</f>
        <v/>
      </c>
      <c r="E298" s="32" t="str">
        <f ca="1">IF($B298&gt;0,VLOOKUP($B298,OFFSET(Pairings!$C$2,($A298-1)*gamesPerRound,0,gamesPerRound,3),3,FALSE),"")</f>
        <v/>
      </c>
      <c r="F298" s="32" t="str">
        <f t="shared" si="8"/>
        <v/>
      </c>
      <c r="G298" s="32" t="str">
        <f t="shared" si="9"/>
        <v/>
      </c>
      <c r="H298" s="106" t="str">
        <f ca="1">IF(OR(MOD(ROW(B298)-1,gamesPerRound)=1,B298="",ISNA(MATCH(B298,OFFSET($B$1,1+($A298-1)*gamesPerRound,0):B297,0))),"","duplicate result")</f>
        <v/>
      </c>
    </row>
    <row r="299" spans="1:8" x14ac:dyDescent="0.2">
      <c r="A299" s="32">
        <f>Pairings!B299</f>
        <v>5</v>
      </c>
      <c r="B299" s="86"/>
      <c r="C299" s="34"/>
      <c r="D299" s="32" t="str">
        <f ca="1">IF($B299&gt;0,VLOOKUP($B299,OFFSET(Pairings!$C$2,($A299-1)*gamesPerRound,0,gamesPerRound,3),2,FALSE),"")</f>
        <v/>
      </c>
      <c r="E299" s="32" t="str">
        <f ca="1">IF($B299&gt;0,VLOOKUP($B299,OFFSET(Pairings!$C$2,($A299-1)*gamesPerRound,0,gamesPerRound,3),3,FALSE),"")</f>
        <v/>
      </c>
      <c r="F299" s="32" t="str">
        <f t="shared" si="8"/>
        <v/>
      </c>
      <c r="G299" s="32" t="str">
        <f t="shared" si="9"/>
        <v/>
      </c>
      <c r="H299" s="106" t="str">
        <f ca="1">IF(OR(MOD(ROW(B299)-1,gamesPerRound)=1,B299="",ISNA(MATCH(B299,OFFSET($B$1,1+($A299-1)*gamesPerRound,0):B298,0))),"","duplicate result")</f>
        <v/>
      </c>
    </row>
    <row r="300" spans="1:8" x14ac:dyDescent="0.2">
      <c r="A300" s="32">
        <f>Pairings!B300</f>
        <v>5</v>
      </c>
      <c r="B300" s="86"/>
      <c r="C300" s="34"/>
      <c r="D300" s="32" t="str">
        <f ca="1">IF($B300&gt;0,VLOOKUP($B300,OFFSET(Pairings!$C$2,($A300-1)*gamesPerRound,0,gamesPerRound,3),2,FALSE),"")</f>
        <v/>
      </c>
      <c r="E300" s="32" t="str">
        <f ca="1">IF($B300&gt;0,VLOOKUP($B300,OFFSET(Pairings!$C$2,($A300-1)*gamesPerRound,0,gamesPerRound,3),3,FALSE),"")</f>
        <v/>
      </c>
      <c r="F300" s="32" t="str">
        <f t="shared" si="8"/>
        <v/>
      </c>
      <c r="G300" s="32" t="str">
        <f t="shared" si="9"/>
        <v/>
      </c>
      <c r="H300" s="106" t="str">
        <f ca="1">IF(OR(MOD(ROW(B300)-1,gamesPerRound)=1,B300="",ISNA(MATCH(B300,OFFSET($B$1,1+($A300-1)*gamesPerRound,0):B299,0))),"","duplicate result")</f>
        <v/>
      </c>
    </row>
    <row r="301" spans="1:8" x14ac:dyDescent="0.2">
      <c r="A301" s="32">
        <f>Pairings!B301</f>
        <v>5</v>
      </c>
      <c r="B301" s="86"/>
      <c r="C301" s="34"/>
      <c r="D301" s="32" t="str">
        <f ca="1">IF($B301&gt;0,VLOOKUP($B301,OFFSET(Pairings!$C$2,($A301-1)*gamesPerRound,0,gamesPerRound,3),2,FALSE),"")</f>
        <v/>
      </c>
      <c r="E301" s="32" t="str">
        <f ca="1">IF($B301&gt;0,VLOOKUP($B301,OFFSET(Pairings!$C$2,($A301-1)*gamesPerRound,0,gamesPerRound,3),3,FALSE),"")</f>
        <v/>
      </c>
      <c r="F301" s="32" t="str">
        <f t="shared" si="8"/>
        <v/>
      </c>
      <c r="G301" s="32" t="str">
        <f t="shared" si="9"/>
        <v/>
      </c>
      <c r="H301" s="106" t="str">
        <f ca="1">IF(OR(MOD(ROW(B301)-1,gamesPerRound)=1,B301="",ISNA(MATCH(B301,OFFSET($B$1,1+($A301-1)*gamesPerRound,0):B300,0))),"","duplicate result")</f>
        <v/>
      </c>
    </row>
    <row r="302" spans="1:8" x14ac:dyDescent="0.2">
      <c r="A302" s="32" t="str">
        <f>Pairings!B302</f>
        <v/>
      </c>
      <c r="B302" s="86"/>
      <c r="C302" s="34"/>
      <c r="D302" s="32" t="str">
        <f ca="1">IF($B302&gt;0,VLOOKUP($B302,OFFSET(Pairings!$C$2,($A302-1)*gamesPerRound,0,gamesPerRound,3),2,FALSE),"")</f>
        <v/>
      </c>
      <c r="E302" s="32" t="str">
        <f ca="1">IF($B302&gt;0,VLOOKUP($B302,OFFSET(Pairings!$C$2,($A302-1)*gamesPerRound,0,gamesPerRound,3),3,FALSE),"")</f>
        <v/>
      </c>
      <c r="F302" s="32" t="str">
        <f t="shared" si="8"/>
        <v/>
      </c>
      <c r="G302" s="32" t="str">
        <f t="shared" si="9"/>
        <v/>
      </c>
      <c r="H302" s="106" t="str">
        <f ca="1">IF(OR(MOD(ROW(B302)-1,gamesPerRound)=1,B302="",ISNA(MATCH(B302,OFFSET($B$1,1+($A302-1)*gamesPerRound,0):B301,0))),"","duplicate result")</f>
        <v/>
      </c>
    </row>
    <row r="303" spans="1:8" x14ac:dyDescent="0.2">
      <c r="A303" s="32" t="str">
        <f>Pairings!B303</f>
        <v/>
      </c>
      <c r="B303" s="86"/>
      <c r="C303" s="34"/>
      <c r="D303" s="32" t="str">
        <f ca="1">IF($B303&gt;0,VLOOKUP($B303,OFFSET(Pairings!$C$2,($A303-1)*gamesPerRound,0,gamesPerRound,3),2,FALSE),"")</f>
        <v/>
      </c>
      <c r="E303" s="32" t="str">
        <f ca="1">IF($B303&gt;0,VLOOKUP($B303,OFFSET(Pairings!$C$2,($A303-1)*gamesPerRound,0,gamesPerRound,3),3,FALSE),"")</f>
        <v/>
      </c>
      <c r="F303" s="32" t="str">
        <f t="shared" si="8"/>
        <v/>
      </c>
      <c r="G303" s="32" t="str">
        <f t="shared" si="9"/>
        <v/>
      </c>
      <c r="H303" s="106" t="str">
        <f ca="1">IF(OR(MOD(ROW(B303)-1,gamesPerRound)=1,B303="",ISNA(MATCH(B303,OFFSET($B$1,1+($A303-1)*gamesPerRound,0):B302,0))),"","duplicate result")</f>
        <v/>
      </c>
    </row>
    <row r="304" spans="1:8" x14ac:dyDescent="0.2">
      <c r="A304" s="32" t="str">
        <f>Pairings!B304</f>
        <v/>
      </c>
      <c r="B304" s="86"/>
      <c r="C304" s="34"/>
      <c r="D304" s="32" t="str">
        <f ca="1">IF($B304&gt;0,VLOOKUP($B304,OFFSET(Pairings!$C$2,($A304-1)*gamesPerRound,0,gamesPerRound,3),2,FALSE),"")</f>
        <v/>
      </c>
      <c r="E304" s="32" t="str">
        <f ca="1">IF($B304&gt;0,VLOOKUP($B304,OFFSET(Pairings!$C$2,($A304-1)*gamesPerRound,0,gamesPerRound,3),3,FALSE),"")</f>
        <v/>
      </c>
      <c r="F304" s="32" t="str">
        <f t="shared" si="8"/>
        <v/>
      </c>
      <c r="G304" s="32" t="str">
        <f t="shared" si="9"/>
        <v/>
      </c>
      <c r="H304" s="106" t="str">
        <f ca="1">IF(OR(MOD(ROW(B304)-1,gamesPerRound)=1,B304="",ISNA(MATCH(B304,OFFSET($B$1,1+($A304-1)*gamesPerRound,0):B303,0))),"","duplicate result")</f>
        <v/>
      </c>
    </row>
    <row r="305" spans="1:8" x14ac:dyDescent="0.2">
      <c r="A305" s="32" t="str">
        <f>Pairings!B305</f>
        <v/>
      </c>
      <c r="B305" s="86"/>
      <c r="C305" s="34"/>
      <c r="D305" s="32" t="str">
        <f ca="1">IF($B305&gt;0,VLOOKUP($B305,OFFSET(Pairings!$C$2,($A305-1)*gamesPerRound,0,gamesPerRound,3),2,FALSE),"")</f>
        <v/>
      </c>
      <c r="E305" s="32" t="str">
        <f ca="1">IF($B305&gt;0,VLOOKUP($B305,OFFSET(Pairings!$C$2,($A305-1)*gamesPerRound,0,gamesPerRound,3),3,FALSE),"")</f>
        <v/>
      </c>
      <c r="F305" s="32" t="str">
        <f t="shared" si="8"/>
        <v/>
      </c>
      <c r="G305" s="32" t="str">
        <f t="shared" si="9"/>
        <v/>
      </c>
      <c r="H305" s="106" t="str">
        <f ca="1">IF(OR(MOD(ROW(B305)-1,gamesPerRound)=1,B305="",ISNA(MATCH(B305,OFFSET($B$1,1+($A305-1)*gamesPerRound,0):B304,0))),"","duplicate result")</f>
        <v/>
      </c>
    </row>
    <row r="306" spans="1:8" x14ac:dyDescent="0.2">
      <c r="A306" s="32" t="str">
        <f>Pairings!B306</f>
        <v/>
      </c>
      <c r="B306" s="86"/>
      <c r="C306" s="34"/>
      <c r="D306" s="32" t="str">
        <f ca="1">IF($B306&gt;0,VLOOKUP($B306,OFFSET(Pairings!$C$2,($A306-1)*gamesPerRound,0,gamesPerRound,3),2,FALSE),"")</f>
        <v/>
      </c>
      <c r="E306" s="32" t="str">
        <f ca="1">IF($B306&gt;0,VLOOKUP($B306,OFFSET(Pairings!$C$2,($A306-1)*gamesPerRound,0,gamesPerRound,3),3,FALSE),"")</f>
        <v/>
      </c>
      <c r="F306" s="32" t="str">
        <f t="shared" si="8"/>
        <v/>
      </c>
      <c r="G306" s="32" t="str">
        <f t="shared" si="9"/>
        <v/>
      </c>
      <c r="H306" s="106" t="str">
        <f ca="1">IF(OR(MOD(ROW(B306)-1,gamesPerRound)=1,B306="",ISNA(MATCH(B306,OFFSET($B$1,1+($A306-1)*gamesPerRound,0):B305,0))),"","duplicate result")</f>
        <v/>
      </c>
    </row>
    <row r="307" spans="1:8" x14ac:dyDescent="0.2">
      <c r="A307" s="32" t="str">
        <f>Pairings!B307</f>
        <v/>
      </c>
      <c r="B307" s="86"/>
      <c r="C307" s="34"/>
      <c r="D307" s="32" t="str">
        <f ca="1">IF($B307&gt;0,VLOOKUP($B307,OFFSET(Pairings!$C$2,($A307-1)*gamesPerRound,0,gamesPerRound,3),2,FALSE),"")</f>
        <v/>
      </c>
      <c r="E307" s="32" t="str">
        <f ca="1">IF($B307&gt;0,VLOOKUP($B307,OFFSET(Pairings!$C$2,($A307-1)*gamesPerRound,0,gamesPerRound,3),3,FALSE),"")</f>
        <v/>
      </c>
      <c r="F307" s="32" t="str">
        <f t="shared" si="8"/>
        <v/>
      </c>
      <c r="G307" s="32" t="str">
        <f t="shared" si="9"/>
        <v/>
      </c>
      <c r="H307" s="106" t="str">
        <f ca="1">IF(OR(MOD(ROW(B307)-1,gamesPerRound)=1,B307="",ISNA(MATCH(B307,OFFSET($B$1,1+($A307-1)*gamesPerRound,0):B306,0))),"","duplicate result")</f>
        <v/>
      </c>
    </row>
    <row r="308" spans="1:8" x14ac:dyDescent="0.2">
      <c r="A308" s="32" t="str">
        <f>Pairings!B308</f>
        <v/>
      </c>
      <c r="B308" s="86"/>
      <c r="C308" s="34"/>
      <c r="D308" s="32" t="str">
        <f ca="1">IF($B308&gt;0,VLOOKUP($B308,OFFSET(Pairings!$C$2,($A308-1)*gamesPerRound,0,gamesPerRound,3),2,FALSE),"")</f>
        <v/>
      </c>
      <c r="E308" s="32" t="str">
        <f ca="1">IF($B308&gt;0,VLOOKUP($B308,OFFSET(Pairings!$C$2,($A308-1)*gamesPerRound,0,gamesPerRound,3),3,FALSE),"")</f>
        <v/>
      </c>
      <c r="F308" s="32" t="str">
        <f t="shared" si="8"/>
        <v/>
      </c>
      <c r="G308" s="32" t="str">
        <f t="shared" si="9"/>
        <v/>
      </c>
      <c r="H308" s="106" t="str">
        <f ca="1">IF(OR(MOD(ROW(B308)-1,gamesPerRound)=1,B308="",ISNA(MATCH(B308,OFFSET($B$1,1+($A308-1)*gamesPerRound,0):B307,0))),"","duplicate result")</f>
        <v/>
      </c>
    </row>
    <row r="309" spans="1:8" x14ac:dyDescent="0.2">
      <c r="A309" s="32" t="str">
        <f>Pairings!B309</f>
        <v/>
      </c>
      <c r="B309" s="86"/>
      <c r="C309" s="34"/>
      <c r="D309" s="32" t="str">
        <f ca="1">IF($B309&gt;0,VLOOKUP($B309,OFFSET(Pairings!$C$2,($A309-1)*gamesPerRound,0,gamesPerRound,3),2,FALSE),"")</f>
        <v/>
      </c>
      <c r="E309" s="32" t="str">
        <f ca="1">IF($B309&gt;0,VLOOKUP($B309,OFFSET(Pairings!$C$2,($A309-1)*gamesPerRound,0,gamesPerRound,3),3,FALSE),"")</f>
        <v/>
      </c>
      <c r="F309" s="32" t="str">
        <f t="shared" si="8"/>
        <v/>
      </c>
      <c r="G309" s="32" t="str">
        <f t="shared" si="9"/>
        <v/>
      </c>
      <c r="H309" s="106" t="str">
        <f ca="1">IF(OR(MOD(ROW(B309)-1,gamesPerRound)=1,B309="",ISNA(MATCH(B309,OFFSET($B$1,1+($A309-1)*gamesPerRound,0):B308,0))),"","duplicate result")</f>
        <v/>
      </c>
    </row>
    <row r="310" spans="1:8" x14ac:dyDescent="0.2">
      <c r="A310" s="32" t="str">
        <f>Pairings!B310</f>
        <v/>
      </c>
      <c r="B310" s="86"/>
      <c r="C310" s="34"/>
      <c r="D310" s="32" t="str">
        <f ca="1">IF($B310&gt;0,VLOOKUP($B310,OFFSET(Pairings!$C$2,($A310-1)*gamesPerRound,0,gamesPerRound,3),2,FALSE),"")</f>
        <v/>
      </c>
      <c r="E310" s="32" t="str">
        <f ca="1">IF($B310&gt;0,VLOOKUP($B310,OFFSET(Pairings!$C$2,($A310-1)*gamesPerRound,0,gamesPerRound,3),3,FALSE),"")</f>
        <v/>
      </c>
      <c r="F310" s="32" t="str">
        <f t="shared" si="8"/>
        <v/>
      </c>
      <c r="G310" s="32" t="str">
        <f t="shared" si="9"/>
        <v/>
      </c>
      <c r="H310" s="106" t="str">
        <f ca="1">IF(OR(MOD(ROW(B310)-1,gamesPerRound)=1,B310="",ISNA(MATCH(B310,OFFSET($B$1,1+($A310-1)*gamesPerRound,0):B309,0))),"","duplicate result")</f>
        <v/>
      </c>
    </row>
    <row r="311" spans="1:8" x14ac:dyDescent="0.2">
      <c r="A311" s="32" t="str">
        <f>Pairings!B311</f>
        <v/>
      </c>
      <c r="B311" s="86"/>
      <c r="C311" s="34"/>
      <c r="D311" s="32" t="str">
        <f ca="1">IF($B311&gt;0,VLOOKUP($B311,OFFSET(Pairings!$C$2,($A311-1)*gamesPerRound,0,gamesPerRound,3),2,FALSE),"")</f>
        <v/>
      </c>
      <c r="E311" s="32" t="str">
        <f ca="1">IF($B311&gt;0,VLOOKUP($B311,OFFSET(Pairings!$C$2,($A311-1)*gamesPerRound,0,gamesPerRound,3),3,FALSE),"")</f>
        <v/>
      </c>
      <c r="F311" s="32" t="str">
        <f t="shared" si="8"/>
        <v/>
      </c>
      <c r="G311" s="32" t="str">
        <f t="shared" si="9"/>
        <v/>
      </c>
      <c r="H311" s="106" t="str">
        <f ca="1">IF(OR(MOD(ROW(B311)-1,gamesPerRound)=1,B311="",ISNA(MATCH(B311,OFFSET($B$1,1+($A311-1)*gamesPerRound,0):B310,0))),"","duplicate result")</f>
        <v/>
      </c>
    </row>
    <row r="312" spans="1:8" x14ac:dyDescent="0.2">
      <c r="A312" s="32" t="str">
        <f>Pairings!B312</f>
        <v/>
      </c>
      <c r="B312" s="86"/>
      <c r="C312" s="34"/>
      <c r="D312" s="32" t="str">
        <f ca="1">IF($B312&gt;0,VLOOKUP($B312,OFFSET(Pairings!$C$2,($A312-1)*gamesPerRound,0,gamesPerRound,3),2,FALSE),"")</f>
        <v/>
      </c>
      <c r="E312" s="32" t="str">
        <f ca="1">IF($B312&gt;0,VLOOKUP($B312,OFFSET(Pairings!$C$2,($A312-1)*gamesPerRound,0,gamesPerRound,3),3,FALSE),"")</f>
        <v/>
      </c>
      <c r="F312" s="32" t="str">
        <f t="shared" si="8"/>
        <v/>
      </c>
      <c r="G312" s="32" t="str">
        <f t="shared" si="9"/>
        <v/>
      </c>
      <c r="H312" s="106" t="str">
        <f ca="1">IF(OR(MOD(ROW(B312)-1,gamesPerRound)=1,B312="",ISNA(MATCH(B312,OFFSET($B$1,1+($A312-1)*gamesPerRound,0):B311,0))),"","duplicate result")</f>
        <v/>
      </c>
    </row>
    <row r="313" spans="1:8" x14ac:dyDescent="0.2">
      <c r="A313" s="32" t="str">
        <f>Pairings!B313</f>
        <v/>
      </c>
      <c r="B313" s="86"/>
      <c r="C313" s="34"/>
      <c r="D313" s="32" t="str">
        <f ca="1">IF($B313&gt;0,VLOOKUP($B313,OFFSET(Pairings!$C$2,($A313-1)*gamesPerRound,0,gamesPerRound,3),2,FALSE),"")</f>
        <v/>
      </c>
      <c r="E313" s="32" t="str">
        <f ca="1">IF($B313&gt;0,VLOOKUP($B313,OFFSET(Pairings!$C$2,($A313-1)*gamesPerRound,0,gamesPerRound,3),3,FALSE),"")</f>
        <v/>
      </c>
      <c r="F313" s="32" t="str">
        <f t="shared" si="8"/>
        <v/>
      </c>
      <c r="G313" s="32" t="str">
        <f t="shared" si="9"/>
        <v/>
      </c>
      <c r="H313" s="106" t="str">
        <f ca="1">IF(OR(MOD(ROW(B313)-1,gamesPerRound)=1,B313="",ISNA(MATCH(B313,OFFSET($B$1,1+($A313-1)*gamesPerRound,0):B312,0))),"","duplicate result")</f>
        <v/>
      </c>
    </row>
    <row r="314" spans="1:8" x14ac:dyDescent="0.2">
      <c r="A314" s="32" t="str">
        <f>Pairings!B314</f>
        <v/>
      </c>
      <c r="B314" s="86"/>
      <c r="C314" s="34"/>
      <c r="D314" s="32" t="str">
        <f ca="1">IF($B314&gt;0,VLOOKUP($B314,OFFSET(Pairings!$C$2,($A314-1)*gamesPerRound,0,gamesPerRound,3),2,FALSE),"")</f>
        <v/>
      </c>
      <c r="E314" s="32" t="str">
        <f ca="1">IF($B314&gt;0,VLOOKUP($B314,OFFSET(Pairings!$C$2,($A314-1)*gamesPerRound,0,gamesPerRound,3),3,FALSE),"")</f>
        <v/>
      </c>
      <c r="F314" s="32" t="str">
        <f t="shared" si="8"/>
        <v/>
      </c>
      <c r="G314" s="32" t="str">
        <f t="shared" si="9"/>
        <v/>
      </c>
      <c r="H314" s="106" t="str">
        <f ca="1">IF(OR(MOD(ROW(B314)-1,gamesPerRound)=1,B314="",ISNA(MATCH(B314,OFFSET($B$1,1+($A314-1)*gamesPerRound,0):B313,0))),"","duplicate result")</f>
        <v/>
      </c>
    </row>
    <row r="315" spans="1:8" x14ac:dyDescent="0.2">
      <c r="A315" s="32" t="str">
        <f>Pairings!B315</f>
        <v/>
      </c>
      <c r="B315" s="86"/>
      <c r="C315" s="34"/>
      <c r="D315" s="32" t="str">
        <f ca="1">IF($B315&gt;0,VLOOKUP($B315,OFFSET(Pairings!$C$2,($A315-1)*gamesPerRound,0,gamesPerRound,3),2,FALSE),"")</f>
        <v/>
      </c>
      <c r="E315" s="32" t="str">
        <f ca="1">IF($B315&gt;0,VLOOKUP($B315,OFFSET(Pairings!$C$2,($A315-1)*gamesPerRound,0,gamesPerRound,3),3,FALSE),"")</f>
        <v/>
      </c>
      <c r="F315" s="32" t="str">
        <f t="shared" si="8"/>
        <v/>
      </c>
      <c r="G315" s="32" t="str">
        <f t="shared" si="9"/>
        <v/>
      </c>
      <c r="H315" s="106" t="str">
        <f ca="1">IF(OR(MOD(ROW(B315)-1,gamesPerRound)=1,B315="",ISNA(MATCH(B315,OFFSET($B$1,1+($A315-1)*gamesPerRound,0):B314,0))),"","duplicate result")</f>
        <v/>
      </c>
    </row>
    <row r="316" spans="1:8" x14ac:dyDescent="0.2">
      <c r="A316" s="32" t="str">
        <f>Pairings!B316</f>
        <v/>
      </c>
      <c r="B316" s="86"/>
      <c r="C316" s="34"/>
      <c r="D316" s="32" t="str">
        <f ca="1">IF($B316&gt;0,VLOOKUP($B316,OFFSET(Pairings!$C$2,($A316-1)*gamesPerRound,0,gamesPerRound,3),2,FALSE),"")</f>
        <v/>
      </c>
      <c r="E316" s="32" t="str">
        <f ca="1">IF($B316&gt;0,VLOOKUP($B316,OFFSET(Pairings!$C$2,($A316-1)*gamesPerRound,0,gamesPerRound,3),3,FALSE),"")</f>
        <v/>
      </c>
      <c r="F316" s="32" t="str">
        <f t="shared" si="8"/>
        <v/>
      </c>
      <c r="G316" s="32" t="str">
        <f t="shared" si="9"/>
        <v/>
      </c>
      <c r="H316" s="106" t="str">
        <f ca="1">IF(OR(MOD(ROW(B316)-1,gamesPerRound)=1,B316="",ISNA(MATCH(B316,OFFSET($B$1,1+($A316-1)*gamesPerRound,0):B315,0))),"","duplicate result")</f>
        <v/>
      </c>
    </row>
    <row r="317" spans="1:8" x14ac:dyDescent="0.2">
      <c r="A317" s="32" t="str">
        <f>Pairings!B317</f>
        <v/>
      </c>
      <c r="B317" s="86"/>
      <c r="C317" s="34"/>
      <c r="D317" s="32" t="str">
        <f ca="1">IF($B317&gt;0,VLOOKUP($B317,OFFSET(Pairings!$C$2,($A317-1)*gamesPerRound,0,gamesPerRound,3),2,FALSE),"")</f>
        <v/>
      </c>
      <c r="E317" s="32" t="str">
        <f ca="1">IF($B317&gt;0,VLOOKUP($B317,OFFSET(Pairings!$C$2,($A317-1)*gamesPerRound,0,gamesPerRound,3),3,FALSE),"")</f>
        <v/>
      </c>
      <c r="F317" s="32" t="str">
        <f t="shared" si="8"/>
        <v/>
      </c>
      <c r="G317" s="32" t="str">
        <f t="shared" si="9"/>
        <v/>
      </c>
      <c r="H317" s="106" t="str">
        <f ca="1">IF(OR(MOD(ROW(B317)-1,gamesPerRound)=1,B317="",ISNA(MATCH(B317,OFFSET($B$1,1+($A317-1)*gamesPerRound,0):B316,0))),"","duplicate result")</f>
        <v/>
      </c>
    </row>
    <row r="318" spans="1:8" x14ac:dyDescent="0.2">
      <c r="A318" s="32" t="str">
        <f>Pairings!B318</f>
        <v/>
      </c>
      <c r="B318" s="86"/>
      <c r="C318" s="34"/>
      <c r="D318" s="32" t="str">
        <f ca="1">IF($B318&gt;0,VLOOKUP($B318,OFFSET(Pairings!$C$2,($A318-1)*gamesPerRound,0,gamesPerRound,3),2,FALSE),"")</f>
        <v/>
      </c>
      <c r="E318" s="32" t="str">
        <f ca="1">IF($B318&gt;0,VLOOKUP($B318,OFFSET(Pairings!$C$2,($A318-1)*gamesPerRound,0,gamesPerRound,3),3,FALSE),"")</f>
        <v/>
      </c>
      <c r="F318" s="32" t="str">
        <f t="shared" ref="F318:F360" si="10">IF(C318="","",IF(C318="d",0.5,C318))</f>
        <v/>
      </c>
      <c r="G318" s="32" t="str">
        <f t="shared" ref="G318:G360" si="11">IF(C318="","",1-F318)</f>
        <v/>
      </c>
      <c r="H318" s="106" t="str">
        <f ca="1">IF(OR(MOD(ROW(B318)-1,gamesPerRound)=1,B318="",ISNA(MATCH(B318,OFFSET($B$1,1+($A318-1)*gamesPerRound,0):B317,0))),"","duplicate result")</f>
        <v/>
      </c>
    </row>
    <row r="319" spans="1:8" x14ac:dyDescent="0.2">
      <c r="A319" s="32" t="str">
        <f>Pairings!B319</f>
        <v/>
      </c>
      <c r="B319" s="86"/>
      <c r="C319" s="34"/>
      <c r="D319" s="32" t="str">
        <f ca="1">IF($B319&gt;0,VLOOKUP($B319,OFFSET(Pairings!$C$2,($A319-1)*gamesPerRound,0,gamesPerRound,3),2,FALSE),"")</f>
        <v/>
      </c>
      <c r="E319" s="32" t="str">
        <f ca="1">IF($B319&gt;0,VLOOKUP($B319,OFFSET(Pairings!$C$2,($A319-1)*gamesPerRound,0,gamesPerRound,3),3,FALSE),"")</f>
        <v/>
      </c>
      <c r="F319" s="32" t="str">
        <f t="shared" si="10"/>
        <v/>
      </c>
      <c r="G319" s="32" t="str">
        <f t="shared" si="11"/>
        <v/>
      </c>
      <c r="H319" s="106" t="str">
        <f ca="1">IF(OR(MOD(ROW(B319)-1,gamesPerRound)=1,B319="",ISNA(MATCH(B319,OFFSET($B$1,1+($A319-1)*gamesPerRound,0):B318,0))),"","duplicate result")</f>
        <v/>
      </c>
    </row>
    <row r="320" spans="1:8" x14ac:dyDescent="0.2">
      <c r="A320" s="32" t="str">
        <f>Pairings!B320</f>
        <v/>
      </c>
      <c r="B320" s="86"/>
      <c r="C320" s="34"/>
      <c r="D320" s="32" t="str">
        <f ca="1">IF($B320&gt;0,VLOOKUP($B320,OFFSET(Pairings!$C$2,($A320-1)*gamesPerRound,0,gamesPerRound,3),2,FALSE),"")</f>
        <v/>
      </c>
      <c r="E320" s="32" t="str">
        <f ca="1">IF($B320&gt;0,VLOOKUP($B320,OFFSET(Pairings!$C$2,($A320-1)*gamesPerRound,0,gamesPerRound,3),3,FALSE),"")</f>
        <v/>
      </c>
      <c r="F320" s="32" t="str">
        <f t="shared" si="10"/>
        <v/>
      </c>
      <c r="G320" s="32" t="str">
        <f t="shared" si="11"/>
        <v/>
      </c>
      <c r="H320" s="106" t="str">
        <f ca="1">IF(OR(MOD(ROW(B320)-1,gamesPerRound)=1,B320="",ISNA(MATCH(B320,OFFSET($B$1,1+($A320-1)*gamesPerRound,0):B319,0))),"","duplicate result")</f>
        <v/>
      </c>
    </row>
    <row r="321" spans="1:8" x14ac:dyDescent="0.2">
      <c r="A321" s="32" t="str">
        <f>Pairings!B321</f>
        <v/>
      </c>
      <c r="B321" s="86"/>
      <c r="C321" s="34"/>
      <c r="D321" s="32" t="str">
        <f ca="1">IF($B321&gt;0,VLOOKUP($B321,OFFSET(Pairings!$C$2,($A321-1)*gamesPerRound,0,gamesPerRound,3),2,FALSE),"")</f>
        <v/>
      </c>
      <c r="E321" s="32" t="str">
        <f ca="1">IF($B321&gt;0,VLOOKUP($B321,OFFSET(Pairings!$C$2,($A321-1)*gamesPerRound,0,gamesPerRound,3),3,FALSE),"")</f>
        <v/>
      </c>
      <c r="F321" s="32" t="str">
        <f t="shared" si="10"/>
        <v/>
      </c>
      <c r="G321" s="32" t="str">
        <f t="shared" si="11"/>
        <v/>
      </c>
      <c r="H321" s="106" t="str">
        <f ca="1">IF(OR(MOD(ROW(B321)-1,gamesPerRound)=1,B321="",ISNA(MATCH(B321,OFFSET($B$1,1+($A321-1)*gamesPerRound,0):B320,0))),"","duplicate result")</f>
        <v/>
      </c>
    </row>
    <row r="322" spans="1:8" x14ac:dyDescent="0.2">
      <c r="A322" s="32" t="str">
        <f>Pairings!B322</f>
        <v/>
      </c>
      <c r="B322" s="86"/>
      <c r="C322" s="34"/>
      <c r="D322" s="32" t="str">
        <f ca="1">IF($B322&gt;0,VLOOKUP($B322,OFFSET(Pairings!$C$2,($A322-1)*gamesPerRound,0,gamesPerRound,3),2,FALSE),"")</f>
        <v/>
      </c>
      <c r="E322" s="32" t="str">
        <f ca="1">IF($B322&gt;0,VLOOKUP($B322,OFFSET(Pairings!$C$2,($A322-1)*gamesPerRound,0,gamesPerRound,3),3,FALSE),"")</f>
        <v/>
      </c>
      <c r="F322" s="32" t="str">
        <f t="shared" si="10"/>
        <v/>
      </c>
      <c r="G322" s="32" t="str">
        <f t="shared" si="11"/>
        <v/>
      </c>
      <c r="H322" s="106" t="str">
        <f ca="1">IF(OR(MOD(ROW(B322)-1,gamesPerRound)=1,B322="",ISNA(MATCH(B322,OFFSET($B$1,1+($A322-1)*gamesPerRound,0):B321,0))),"","duplicate result")</f>
        <v/>
      </c>
    </row>
    <row r="323" spans="1:8" x14ac:dyDescent="0.2">
      <c r="A323" s="32" t="str">
        <f>Pairings!B323</f>
        <v/>
      </c>
      <c r="B323" s="86"/>
      <c r="C323" s="34"/>
      <c r="D323" s="32" t="str">
        <f ca="1">IF($B323&gt;0,VLOOKUP($B323,OFFSET(Pairings!$C$2,($A323-1)*gamesPerRound,0,gamesPerRound,3),2,FALSE),"")</f>
        <v/>
      </c>
      <c r="E323" s="32" t="str">
        <f ca="1">IF($B323&gt;0,VLOOKUP($B323,OFFSET(Pairings!$C$2,($A323-1)*gamesPerRound,0,gamesPerRound,3),3,FALSE),"")</f>
        <v/>
      </c>
      <c r="F323" s="32" t="str">
        <f t="shared" si="10"/>
        <v/>
      </c>
      <c r="G323" s="32" t="str">
        <f t="shared" si="11"/>
        <v/>
      </c>
      <c r="H323" s="106" t="str">
        <f ca="1">IF(OR(MOD(ROW(B323)-1,gamesPerRound)=1,B323="",ISNA(MATCH(B323,OFFSET($B$1,1+($A323-1)*gamesPerRound,0):B322,0))),"","duplicate result")</f>
        <v/>
      </c>
    </row>
    <row r="324" spans="1:8" x14ac:dyDescent="0.2">
      <c r="A324" s="32" t="str">
        <f>Pairings!B324</f>
        <v/>
      </c>
      <c r="B324" s="86"/>
      <c r="C324" s="34"/>
      <c r="D324" s="32" t="str">
        <f ca="1">IF($B324&gt;0,VLOOKUP($B324,OFFSET(Pairings!$C$2,($A324-1)*gamesPerRound,0,gamesPerRound,3),2,FALSE),"")</f>
        <v/>
      </c>
      <c r="E324" s="32" t="str">
        <f ca="1">IF($B324&gt;0,VLOOKUP($B324,OFFSET(Pairings!$C$2,($A324-1)*gamesPerRound,0,gamesPerRound,3),3,FALSE),"")</f>
        <v/>
      </c>
      <c r="F324" s="32" t="str">
        <f t="shared" si="10"/>
        <v/>
      </c>
      <c r="G324" s="32" t="str">
        <f t="shared" si="11"/>
        <v/>
      </c>
      <c r="H324" s="106" t="str">
        <f ca="1">IF(OR(MOD(ROW(B324)-1,gamesPerRound)=1,B324="",ISNA(MATCH(B324,OFFSET($B$1,1+($A324-1)*gamesPerRound,0):B323,0))),"","duplicate result")</f>
        <v/>
      </c>
    </row>
    <row r="325" spans="1:8" x14ac:dyDescent="0.2">
      <c r="A325" s="32" t="str">
        <f>Pairings!B325</f>
        <v/>
      </c>
      <c r="B325" s="86"/>
      <c r="C325" s="34"/>
      <c r="D325" s="32" t="str">
        <f ca="1">IF($B325&gt;0,VLOOKUP($B325,OFFSET(Pairings!$C$2,($A325-1)*gamesPerRound,0,gamesPerRound,3),2,FALSE),"")</f>
        <v/>
      </c>
      <c r="E325" s="32" t="str">
        <f ca="1">IF($B325&gt;0,VLOOKUP($B325,OFFSET(Pairings!$C$2,($A325-1)*gamesPerRound,0,gamesPerRound,3),3,FALSE),"")</f>
        <v/>
      </c>
      <c r="F325" s="32" t="str">
        <f t="shared" si="10"/>
        <v/>
      </c>
      <c r="G325" s="32" t="str">
        <f t="shared" si="11"/>
        <v/>
      </c>
      <c r="H325" s="106" t="str">
        <f ca="1">IF(OR(MOD(ROW(B325)-1,gamesPerRound)=1,B325="",ISNA(MATCH(B325,OFFSET($B$1,1+($A325-1)*gamesPerRound,0):B324,0))),"","duplicate result")</f>
        <v/>
      </c>
    </row>
    <row r="326" spans="1:8" x14ac:dyDescent="0.2">
      <c r="A326" s="32" t="str">
        <f>Pairings!B326</f>
        <v/>
      </c>
      <c r="B326" s="86"/>
      <c r="C326" s="34"/>
      <c r="D326" s="32" t="str">
        <f ca="1">IF($B326&gt;0,VLOOKUP($B326,OFFSET(Pairings!$C$2,($A326-1)*gamesPerRound,0,gamesPerRound,3),2,FALSE),"")</f>
        <v/>
      </c>
      <c r="E326" s="32" t="str">
        <f ca="1">IF($B326&gt;0,VLOOKUP($B326,OFFSET(Pairings!$C$2,($A326-1)*gamesPerRound,0,gamesPerRound,3),3,FALSE),"")</f>
        <v/>
      </c>
      <c r="F326" s="32" t="str">
        <f t="shared" si="10"/>
        <v/>
      </c>
      <c r="G326" s="32" t="str">
        <f t="shared" si="11"/>
        <v/>
      </c>
      <c r="H326" s="106" t="str">
        <f ca="1">IF(OR(MOD(ROW(B326)-1,gamesPerRound)=1,B326="",ISNA(MATCH(B326,OFFSET($B$1,1+($A326-1)*gamesPerRound,0):B325,0))),"","duplicate result")</f>
        <v/>
      </c>
    </row>
    <row r="327" spans="1:8" x14ac:dyDescent="0.2">
      <c r="A327" s="32" t="str">
        <f>Pairings!B327</f>
        <v/>
      </c>
      <c r="B327" s="86"/>
      <c r="C327" s="34"/>
      <c r="D327" s="32" t="str">
        <f ca="1">IF($B327&gt;0,VLOOKUP($B327,OFFSET(Pairings!$C$2,($A327-1)*gamesPerRound,0,gamesPerRound,3),2,FALSE),"")</f>
        <v/>
      </c>
      <c r="E327" s="32" t="str">
        <f ca="1">IF($B327&gt;0,VLOOKUP($B327,OFFSET(Pairings!$C$2,($A327-1)*gamesPerRound,0,gamesPerRound,3),3,FALSE),"")</f>
        <v/>
      </c>
      <c r="F327" s="32" t="str">
        <f t="shared" si="10"/>
        <v/>
      </c>
      <c r="G327" s="32" t="str">
        <f t="shared" si="11"/>
        <v/>
      </c>
      <c r="H327" s="106" t="str">
        <f ca="1">IF(OR(MOD(ROW(B327)-1,gamesPerRound)=1,B327="",ISNA(MATCH(B327,OFFSET($B$1,1+($A327-1)*gamesPerRound,0):B326,0))),"","duplicate result")</f>
        <v/>
      </c>
    </row>
    <row r="328" spans="1:8" x14ac:dyDescent="0.2">
      <c r="A328" s="32" t="str">
        <f>Pairings!B328</f>
        <v/>
      </c>
      <c r="B328" s="86"/>
      <c r="C328" s="34"/>
      <c r="D328" s="32" t="str">
        <f ca="1">IF($B328&gt;0,VLOOKUP($B328,OFFSET(Pairings!$C$2,($A328-1)*gamesPerRound,0,gamesPerRound,3),2,FALSE),"")</f>
        <v/>
      </c>
      <c r="E328" s="32" t="str">
        <f ca="1">IF($B328&gt;0,VLOOKUP($B328,OFFSET(Pairings!$C$2,($A328-1)*gamesPerRound,0,gamesPerRound,3),3,FALSE),"")</f>
        <v/>
      </c>
      <c r="F328" s="32" t="str">
        <f t="shared" si="10"/>
        <v/>
      </c>
      <c r="G328" s="32" t="str">
        <f t="shared" si="11"/>
        <v/>
      </c>
      <c r="H328" s="106" t="str">
        <f ca="1">IF(OR(MOD(ROW(B328)-1,gamesPerRound)=1,B328="",ISNA(MATCH(B328,OFFSET($B$1,1+($A328-1)*gamesPerRound,0):B327,0))),"","duplicate result")</f>
        <v/>
      </c>
    </row>
    <row r="329" spans="1:8" x14ac:dyDescent="0.2">
      <c r="A329" s="32" t="str">
        <f>Pairings!B329</f>
        <v/>
      </c>
      <c r="B329" s="86"/>
      <c r="C329" s="34"/>
      <c r="D329" s="32" t="str">
        <f ca="1">IF($B329&gt;0,VLOOKUP($B329,OFFSET(Pairings!$C$2,($A329-1)*gamesPerRound,0,gamesPerRound,3),2,FALSE),"")</f>
        <v/>
      </c>
      <c r="E329" s="32" t="str">
        <f ca="1">IF($B329&gt;0,VLOOKUP($B329,OFFSET(Pairings!$C$2,($A329-1)*gamesPerRound,0,gamesPerRound,3),3,FALSE),"")</f>
        <v/>
      </c>
      <c r="F329" s="32" t="str">
        <f t="shared" si="10"/>
        <v/>
      </c>
      <c r="G329" s="32" t="str">
        <f t="shared" si="11"/>
        <v/>
      </c>
      <c r="H329" s="106" t="str">
        <f ca="1">IF(OR(MOD(ROW(B329)-1,gamesPerRound)=1,B329="",ISNA(MATCH(B329,OFFSET($B$1,1+($A329-1)*gamesPerRound,0):B328,0))),"","duplicate result")</f>
        <v/>
      </c>
    </row>
    <row r="330" spans="1:8" x14ac:dyDescent="0.2">
      <c r="A330" s="32" t="str">
        <f>Pairings!B330</f>
        <v/>
      </c>
      <c r="B330" s="86"/>
      <c r="C330" s="34"/>
      <c r="D330" s="32" t="str">
        <f ca="1">IF($B330&gt;0,VLOOKUP($B330,OFFSET(Pairings!$C$2,($A330-1)*gamesPerRound,0,gamesPerRound,3),2,FALSE),"")</f>
        <v/>
      </c>
      <c r="E330" s="32" t="str">
        <f ca="1">IF($B330&gt;0,VLOOKUP($B330,OFFSET(Pairings!$C$2,($A330-1)*gamesPerRound,0,gamesPerRound,3),3,FALSE),"")</f>
        <v/>
      </c>
      <c r="F330" s="32" t="str">
        <f t="shared" si="10"/>
        <v/>
      </c>
      <c r="G330" s="32" t="str">
        <f t="shared" si="11"/>
        <v/>
      </c>
      <c r="H330" s="106" t="str">
        <f ca="1">IF(OR(MOD(ROW(B330)-1,gamesPerRound)=1,B330="",ISNA(MATCH(B330,OFFSET($B$1,1+($A330-1)*gamesPerRound,0):B329,0))),"","duplicate result")</f>
        <v/>
      </c>
    </row>
    <row r="331" spans="1:8" x14ac:dyDescent="0.2">
      <c r="A331" s="32" t="str">
        <f>Pairings!B331</f>
        <v/>
      </c>
      <c r="B331" s="86"/>
      <c r="C331" s="34"/>
      <c r="D331" s="32" t="str">
        <f ca="1">IF($B331&gt;0,VLOOKUP($B331,OFFSET(Pairings!$C$2,($A331-1)*gamesPerRound,0,gamesPerRound,3),2,FALSE),"")</f>
        <v/>
      </c>
      <c r="E331" s="32" t="str">
        <f ca="1">IF($B331&gt;0,VLOOKUP($B331,OFFSET(Pairings!$C$2,($A331-1)*gamesPerRound,0,gamesPerRound,3),3,FALSE),"")</f>
        <v/>
      </c>
      <c r="F331" s="32" t="str">
        <f t="shared" si="10"/>
        <v/>
      </c>
      <c r="G331" s="32" t="str">
        <f t="shared" si="11"/>
        <v/>
      </c>
      <c r="H331" s="106" t="str">
        <f ca="1">IF(OR(MOD(ROW(B331)-1,gamesPerRound)=1,B331="",ISNA(MATCH(B331,OFFSET($B$1,1+($A331-1)*gamesPerRound,0):B330,0))),"","duplicate result")</f>
        <v/>
      </c>
    </row>
    <row r="332" spans="1:8" x14ac:dyDescent="0.2">
      <c r="A332" s="32" t="str">
        <f>Pairings!B332</f>
        <v/>
      </c>
      <c r="B332" s="86"/>
      <c r="C332" s="34"/>
      <c r="D332" s="32" t="str">
        <f ca="1">IF($B332&gt;0,VLOOKUP($B332,OFFSET(Pairings!$C$2,($A332-1)*gamesPerRound,0,gamesPerRound,3),2,FALSE),"")</f>
        <v/>
      </c>
      <c r="E332" s="32" t="str">
        <f ca="1">IF($B332&gt;0,VLOOKUP($B332,OFFSET(Pairings!$C$2,($A332-1)*gamesPerRound,0,gamesPerRound,3),3,FALSE),"")</f>
        <v/>
      </c>
      <c r="F332" s="32" t="str">
        <f t="shared" si="10"/>
        <v/>
      </c>
      <c r="G332" s="32" t="str">
        <f t="shared" si="11"/>
        <v/>
      </c>
      <c r="H332" s="106" t="str">
        <f ca="1">IF(OR(MOD(ROW(B332)-1,gamesPerRound)=1,B332="",ISNA(MATCH(B332,OFFSET($B$1,1+($A332-1)*gamesPerRound,0):B331,0))),"","duplicate result")</f>
        <v/>
      </c>
    </row>
    <row r="333" spans="1:8" x14ac:dyDescent="0.2">
      <c r="A333" s="32" t="str">
        <f>Pairings!B333</f>
        <v/>
      </c>
      <c r="B333" s="86"/>
      <c r="C333" s="34"/>
      <c r="D333" s="32" t="str">
        <f ca="1">IF($B333&gt;0,VLOOKUP($B333,OFFSET(Pairings!$C$2,($A333-1)*gamesPerRound,0,gamesPerRound,3),2,FALSE),"")</f>
        <v/>
      </c>
      <c r="E333" s="32" t="str">
        <f ca="1">IF($B333&gt;0,VLOOKUP($B333,OFFSET(Pairings!$C$2,($A333-1)*gamesPerRound,0,gamesPerRound,3),3,FALSE),"")</f>
        <v/>
      </c>
      <c r="F333" s="32" t="str">
        <f t="shared" si="10"/>
        <v/>
      </c>
      <c r="G333" s="32" t="str">
        <f t="shared" si="11"/>
        <v/>
      </c>
      <c r="H333" s="106" t="str">
        <f ca="1">IF(OR(MOD(ROW(B333)-1,gamesPerRound)=1,B333="",ISNA(MATCH(B333,OFFSET($B$1,1+($A333-1)*gamesPerRound,0):B332,0))),"","duplicate result")</f>
        <v/>
      </c>
    </row>
    <row r="334" spans="1:8" x14ac:dyDescent="0.2">
      <c r="A334" s="32" t="str">
        <f>Pairings!B334</f>
        <v/>
      </c>
      <c r="B334" s="86"/>
      <c r="C334" s="34"/>
      <c r="D334" s="32" t="str">
        <f ca="1">IF($B334&gt;0,VLOOKUP($B334,OFFSET(Pairings!$C$2,($A334-1)*gamesPerRound,0,gamesPerRound,3),2,FALSE),"")</f>
        <v/>
      </c>
      <c r="E334" s="32" t="str">
        <f ca="1">IF($B334&gt;0,VLOOKUP($B334,OFFSET(Pairings!$C$2,($A334-1)*gamesPerRound,0,gamesPerRound,3),3,FALSE),"")</f>
        <v/>
      </c>
      <c r="F334" s="32" t="str">
        <f t="shared" si="10"/>
        <v/>
      </c>
      <c r="G334" s="32" t="str">
        <f t="shared" si="11"/>
        <v/>
      </c>
      <c r="H334" s="106" t="str">
        <f ca="1">IF(OR(MOD(ROW(B334)-1,gamesPerRound)=1,B334="",ISNA(MATCH(B334,OFFSET($B$1,1+($A334-1)*gamesPerRound,0):B333,0))),"","duplicate result")</f>
        <v/>
      </c>
    </row>
    <row r="335" spans="1:8" x14ac:dyDescent="0.2">
      <c r="A335" s="32" t="str">
        <f>Pairings!B335</f>
        <v/>
      </c>
      <c r="B335" s="86"/>
      <c r="C335" s="34"/>
      <c r="D335" s="32" t="str">
        <f ca="1">IF($B335&gt;0,VLOOKUP($B335,OFFSET(Pairings!$C$2,($A335-1)*gamesPerRound,0,gamesPerRound,3),2,FALSE),"")</f>
        <v/>
      </c>
      <c r="E335" s="32" t="str">
        <f ca="1">IF($B335&gt;0,VLOOKUP($B335,OFFSET(Pairings!$C$2,($A335-1)*gamesPerRound,0,gamesPerRound,3),3,FALSE),"")</f>
        <v/>
      </c>
      <c r="F335" s="32" t="str">
        <f t="shared" si="10"/>
        <v/>
      </c>
      <c r="G335" s="32" t="str">
        <f t="shared" si="11"/>
        <v/>
      </c>
      <c r="H335" s="106" t="str">
        <f ca="1">IF(OR(MOD(ROW(B335)-1,gamesPerRound)=1,B335="",ISNA(MATCH(B335,OFFSET($B$1,1+($A335-1)*gamesPerRound,0):B334,0))),"","duplicate result")</f>
        <v/>
      </c>
    </row>
    <row r="336" spans="1:8" x14ac:dyDescent="0.2">
      <c r="A336" s="32" t="str">
        <f>Pairings!B336</f>
        <v/>
      </c>
      <c r="B336" s="86"/>
      <c r="C336" s="34"/>
      <c r="D336" s="32" t="str">
        <f ca="1">IF($B336&gt;0,VLOOKUP($B336,OFFSET(Pairings!$C$2,($A336-1)*gamesPerRound,0,gamesPerRound,3),2,FALSE),"")</f>
        <v/>
      </c>
      <c r="E336" s="32" t="str">
        <f ca="1">IF($B336&gt;0,VLOOKUP($B336,OFFSET(Pairings!$C$2,($A336-1)*gamesPerRound,0,gamesPerRound,3),3,FALSE),"")</f>
        <v/>
      </c>
      <c r="F336" s="32" t="str">
        <f t="shared" si="10"/>
        <v/>
      </c>
      <c r="G336" s="32" t="str">
        <f t="shared" si="11"/>
        <v/>
      </c>
      <c r="H336" s="106" t="str">
        <f ca="1">IF(OR(MOD(ROW(B336)-1,gamesPerRound)=1,B336="",ISNA(MATCH(B336,OFFSET($B$1,1+($A336-1)*gamesPerRound,0):B335,0))),"","duplicate result")</f>
        <v/>
      </c>
    </row>
    <row r="337" spans="1:8" x14ac:dyDescent="0.2">
      <c r="A337" s="32" t="str">
        <f>Pairings!B337</f>
        <v/>
      </c>
      <c r="B337" s="86"/>
      <c r="C337" s="34"/>
      <c r="D337" s="32" t="str">
        <f ca="1">IF($B337&gt;0,VLOOKUP($B337,OFFSET(Pairings!$C$2,($A337-1)*gamesPerRound,0,gamesPerRound,3),2,FALSE),"")</f>
        <v/>
      </c>
      <c r="E337" s="32" t="str">
        <f ca="1">IF($B337&gt;0,VLOOKUP($B337,OFFSET(Pairings!$C$2,($A337-1)*gamesPerRound,0,gamesPerRound,3),3,FALSE),"")</f>
        <v/>
      </c>
      <c r="F337" s="32" t="str">
        <f t="shared" si="10"/>
        <v/>
      </c>
      <c r="G337" s="32" t="str">
        <f t="shared" si="11"/>
        <v/>
      </c>
      <c r="H337" s="106" t="str">
        <f ca="1">IF(OR(MOD(ROW(B337)-1,gamesPerRound)=1,B337="",ISNA(MATCH(B337,OFFSET($B$1,1+($A337-1)*gamesPerRound,0):B336,0))),"","duplicate result")</f>
        <v/>
      </c>
    </row>
    <row r="338" spans="1:8" x14ac:dyDescent="0.2">
      <c r="A338" s="32" t="str">
        <f>Pairings!B338</f>
        <v/>
      </c>
      <c r="B338" s="86"/>
      <c r="C338" s="34"/>
      <c r="D338" s="32" t="str">
        <f ca="1">IF($B338&gt;0,VLOOKUP($B338,OFFSET(Pairings!$C$2,($A338-1)*gamesPerRound,0,gamesPerRound,3),2,FALSE),"")</f>
        <v/>
      </c>
      <c r="E338" s="32" t="str">
        <f ca="1">IF($B338&gt;0,VLOOKUP($B338,OFFSET(Pairings!$C$2,($A338-1)*gamesPerRound,0,gamesPerRound,3),3,FALSE),"")</f>
        <v/>
      </c>
      <c r="F338" s="32" t="str">
        <f t="shared" si="10"/>
        <v/>
      </c>
      <c r="G338" s="32" t="str">
        <f t="shared" si="11"/>
        <v/>
      </c>
      <c r="H338" s="106" t="str">
        <f ca="1">IF(OR(MOD(ROW(B338)-1,gamesPerRound)=1,B338="",ISNA(MATCH(B338,OFFSET($B$1,1+($A338-1)*gamesPerRound,0):B337,0))),"","duplicate result")</f>
        <v/>
      </c>
    </row>
    <row r="339" spans="1:8" x14ac:dyDescent="0.2">
      <c r="A339" s="32" t="str">
        <f>Pairings!B339</f>
        <v/>
      </c>
      <c r="B339" s="86"/>
      <c r="C339" s="34"/>
      <c r="D339" s="32" t="str">
        <f ca="1">IF($B339&gt;0,VLOOKUP($B339,OFFSET(Pairings!$C$2,($A339-1)*gamesPerRound,0,gamesPerRound,3),2,FALSE),"")</f>
        <v/>
      </c>
      <c r="E339" s="32" t="str">
        <f ca="1">IF($B339&gt;0,VLOOKUP($B339,OFFSET(Pairings!$C$2,($A339-1)*gamesPerRound,0,gamesPerRound,3),3,FALSE),"")</f>
        <v/>
      </c>
      <c r="F339" s="32" t="str">
        <f t="shared" si="10"/>
        <v/>
      </c>
      <c r="G339" s="32" t="str">
        <f t="shared" si="11"/>
        <v/>
      </c>
      <c r="H339" s="106" t="str">
        <f ca="1">IF(OR(MOD(ROW(B339)-1,gamesPerRound)=1,B339="",ISNA(MATCH(B339,OFFSET($B$1,1+($A339-1)*gamesPerRound,0):B338,0))),"","duplicate result")</f>
        <v/>
      </c>
    </row>
    <row r="340" spans="1:8" x14ac:dyDescent="0.2">
      <c r="A340" s="32" t="str">
        <f>Pairings!B340</f>
        <v/>
      </c>
      <c r="B340" s="86"/>
      <c r="C340" s="34"/>
      <c r="D340" s="32" t="str">
        <f ca="1">IF($B340&gt;0,VLOOKUP($B340,OFFSET(Pairings!$C$2,($A340-1)*gamesPerRound,0,gamesPerRound,3),2,FALSE),"")</f>
        <v/>
      </c>
      <c r="E340" s="32" t="str">
        <f ca="1">IF($B340&gt;0,VLOOKUP($B340,OFFSET(Pairings!$C$2,($A340-1)*gamesPerRound,0,gamesPerRound,3),3,FALSE),"")</f>
        <v/>
      </c>
      <c r="F340" s="32" t="str">
        <f t="shared" si="10"/>
        <v/>
      </c>
      <c r="G340" s="32" t="str">
        <f t="shared" si="11"/>
        <v/>
      </c>
      <c r="H340" s="106" t="str">
        <f ca="1">IF(OR(MOD(ROW(B340)-1,gamesPerRound)=1,B340="",ISNA(MATCH(B340,OFFSET($B$1,1+($A340-1)*gamesPerRound,0):B339,0))),"","duplicate result")</f>
        <v/>
      </c>
    </row>
    <row r="341" spans="1:8" x14ac:dyDescent="0.2">
      <c r="A341" s="32" t="str">
        <f>Pairings!B341</f>
        <v/>
      </c>
      <c r="B341" s="86"/>
      <c r="C341" s="34"/>
      <c r="D341" s="32" t="str">
        <f ca="1">IF($B341&gt;0,VLOOKUP($B341,OFFSET(Pairings!$C$2,($A341-1)*gamesPerRound,0,gamesPerRound,3),2,FALSE),"")</f>
        <v/>
      </c>
      <c r="E341" s="32" t="str">
        <f ca="1">IF($B341&gt;0,VLOOKUP($B341,OFFSET(Pairings!$C$2,($A341-1)*gamesPerRound,0,gamesPerRound,3),3,FALSE),"")</f>
        <v/>
      </c>
      <c r="F341" s="32" t="str">
        <f t="shared" si="10"/>
        <v/>
      </c>
      <c r="G341" s="32" t="str">
        <f t="shared" si="11"/>
        <v/>
      </c>
      <c r="H341" s="106" t="str">
        <f ca="1">IF(OR(MOD(ROW(B341)-1,gamesPerRound)=1,B341="",ISNA(MATCH(B341,OFFSET($B$1,1+($A341-1)*gamesPerRound,0):B340,0))),"","duplicate result")</f>
        <v/>
      </c>
    </row>
    <row r="342" spans="1:8" x14ac:dyDescent="0.2">
      <c r="A342" s="32" t="str">
        <f>Pairings!B342</f>
        <v/>
      </c>
      <c r="B342" s="86"/>
      <c r="C342" s="34"/>
      <c r="D342" s="32" t="str">
        <f ca="1">IF($B342&gt;0,VLOOKUP($B342,OFFSET(Pairings!$C$2,($A342-1)*gamesPerRound,0,gamesPerRound,3),2,FALSE),"")</f>
        <v/>
      </c>
      <c r="E342" s="32" t="str">
        <f ca="1">IF($B342&gt;0,VLOOKUP($B342,OFFSET(Pairings!$C$2,($A342-1)*gamesPerRound,0,gamesPerRound,3),3,FALSE),"")</f>
        <v/>
      </c>
      <c r="F342" s="32" t="str">
        <f t="shared" si="10"/>
        <v/>
      </c>
      <c r="G342" s="32" t="str">
        <f t="shared" si="11"/>
        <v/>
      </c>
      <c r="H342" s="106" t="str">
        <f ca="1">IF(OR(MOD(ROW(B342)-1,gamesPerRound)=1,B342="",ISNA(MATCH(B342,OFFSET($B$1,1+($A342-1)*gamesPerRound,0):B341,0))),"","duplicate result")</f>
        <v/>
      </c>
    </row>
    <row r="343" spans="1:8" x14ac:dyDescent="0.2">
      <c r="A343" s="32" t="str">
        <f>Pairings!B343</f>
        <v/>
      </c>
      <c r="B343" s="86"/>
      <c r="C343" s="34"/>
      <c r="D343" s="32" t="str">
        <f ca="1">IF($B343&gt;0,VLOOKUP($B343,OFFSET(Pairings!$C$2,($A343-1)*gamesPerRound,0,gamesPerRound,3),2,FALSE),"")</f>
        <v/>
      </c>
      <c r="E343" s="32" t="str">
        <f ca="1">IF($B343&gt;0,VLOOKUP($B343,OFFSET(Pairings!$C$2,($A343-1)*gamesPerRound,0,gamesPerRound,3),3,FALSE),"")</f>
        <v/>
      </c>
      <c r="F343" s="32" t="str">
        <f t="shared" si="10"/>
        <v/>
      </c>
      <c r="G343" s="32" t="str">
        <f t="shared" si="11"/>
        <v/>
      </c>
      <c r="H343" s="106" t="str">
        <f ca="1">IF(OR(MOD(ROW(B343)-1,gamesPerRound)=1,B343="",ISNA(MATCH(B343,OFFSET($B$1,1+($A343-1)*gamesPerRound,0):B342,0))),"","duplicate result")</f>
        <v/>
      </c>
    </row>
    <row r="344" spans="1:8" x14ac:dyDescent="0.2">
      <c r="A344" s="32" t="str">
        <f>Pairings!B344</f>
        <v/>
      </c>
      <c r="B344" s="86"/>
      <c r="C344" s="34"/>
      <c r="D344" s="32" t="str">
        <f ca="1">IF($B344&gt;0,VLOOKUP($B344,OFFSET(Pairings!$C$2,($A344-1)*gamesPerRound,0,gamesPerRound,3),2,FALSE),"")</f>
        <v/>
      </c>
      <c r="E344" s="32" t="str">
        <f ca="1">IF($B344&gt;0,VLOOKUP($B344,OFFSET(Pairings!$C$2,($A344-1)*gamesPerRound,0,gamesPerRound,3),3,FALSE),"")</f>
        <v/>
      </c>
      <c r="F344" s="32" t="str">
        <f t="shared" si="10"/>
        <v/>
      </c>
      <c r="G344" s="32" t="str">
        <f t="shared" si="11"/>
        <v/>
      </c>
      <c r="H344" s="106" t="str">
        <f ca="1">IF(OR(MOD(ROW(B344)-1,gamesPerRound)=1,B344="",ISNA(MATCH(B344,OFFSET($B$1,1+($A344-1)*gamesPerRound,0):B343,0))),"","duplicate result")</f>
        <v/>
      </c>
    </row>
    <row r="345" spans="1:8" x14ac:dyDescent="0.2">
      <c r="A345" s="32" t="str">
        <f>Pairings!B345</f>
        <v/>
      </c>
      <c r="B345" s="86"/>
      <c r="C345" s="34"/>
      <c r="D345" s="32" t="str">
        <f ca="1">IF($B345&gt;0,VLOOKUP($B345,OFFSET(Pairings!$C$2,($A345-1)*gamesPerRound,0,gamesPerRound,3),2,FALSE),"")</f>
        <v/>
      </c>
      <c r="E345" s="32" t="str">
        <f ca="1">IF($B345&gt;0,VLOOKUP($B345,OFFSET(Pairings!$C$2,($A345-1)*gamesPerRound,0,gamesPerRound,3),3,FALSE),"")</f>
        <v/>
      </c>
      <c r="F345" s="32" t="str">
        <f t="shared" si="10"/>
        <v/>
      </c>
      <c r="G345" s="32" t="str">
        <f t="shared" si="11"/>
        <v/>
      </c>
      <c r="H345" s="106" t="str">
        <f ca="1">IF(OR(MOD(ROW(B345)-1,gamesPerRound)=1,B345="",ISNA(MATCH(B345,OFFSET($B$1,1+($A345-1)*gamesPerRound,0):B344,0))),"","duplicate result")</f>
        <v/>
      </c>
    </row>
    <row r="346" spans="1:8" x14ac:dyDescent="0.2">
      <c r="A346" s="32" t="str">
        <f>Pairings!B346</f>
        <v/>
      </c>
      <c r="B346" s="86"/>
      <c r="C346" s="34"/>
      <c r="D346" s="32" t="str">
        <f ca="1">IF($B346&gt;0,VLOOKUP($B346,OFFSET(Pairings!$C$2,($A346-1)*gamesPerRound,0,gamesPerRound,3),2,FALSE),"")</f>
        <v/>
      </c>
      <c r="E346" s="32" t="str">
        <f ca="1">IF($B346&gt;0,VLOOKUP($B346,OFFSET(Pairings!$C$2,($A346-1)*gamesPerRound,0,gamesPerRound,3),3,FALSE),"")</f>
        <v/>
      </c>
      <c r="F346" s="32" t="str">
        <f t="shared" si="10"/>
        <v/>
      </c>
      <c r="G346" s="32" t="str">
        <f t="shared" si="11"/>
        <v/>
      </c>
      <c r="H346" s="106" t="str">
        <f ca="1">IF(OR(MOD(ROW(B346)-1,gamesPerRound)=1,B346="",ISNA(MATCH(B346,OFFSET($B$1,1+($A346-1)*gamesPerRound,0):B345,0))),"","duplicate result")</f>
        <v/>
      </c>
    </row>
    <row r="347" spans="1:8" x14ac:dyDescent="0.2">
      <c r="A347" s="32" t="str">
        <f>Pairings!B347</f>
        <v/>
      </c>
      <c r="B347" s="86"/>
      <c r="C347" s="34"/>
      <c r="D347" s="32" t="str">
        <f ca="1">IF($B347&gt;0,VLOOKUP($B347,OFFSET(Pairings!$C$2,($A347-1)*gamesPerRound,0,gamesPerRound,3),2,FALSE),"")</f>
        <v/>
      </c>
      <c r="E347" s="32" t="str">
        <f ca="1">IF($B347&gt;0,VLOOKUP($B347,OFFSET(Pairings!$C$2,($A347-1)*gamesPerRound,0,gamesPerRound,3),3,FALSE),"")</f>
        <v/>
      </c>
      <c r="F347" s="32" t="str">
        <f t="shared" si="10"/>
        <v/>
      </c>
      <c r="G347" s="32" t="str">
        <f t="shared" si="11"/>
        <v/>
      </c>
      <c r="H347" s="106" t="str">
        <f ca="1">IF(OR(MOD(ROW(B347)-1,gamesPerRound)=1,B347="",ISNA(MATCH(B347,OFFSET($B$1,1+($A347-1)*gamesPerRound,0):B346,0))),"","duplicate result")</f>
        <v/>
      </c>
    </row>
    <row r="348" spans="1:8" x14ac:dyDescent="0.2">
      <c r="A348" s="32" t="str">
        <f>Pairings!B348</f>
        <v/>
      </c>
      <c r="B348" s="86"/>
      <c r="C348" s="34"/>
      <c r="D348" s="32" t="str">
        <f ca="1">IF($B348&gt;0,VLOOKUP($B348,OFFSET(Pairings!$C$2,($A348-1)*gamesPerRound,0,gamesPerRound,3),2,FALSE),"")</f>
        <v/>
      </c>
      <c r="E348" s="32" t="str">
        <f ca="1">IF($B348&gt;0,VLOOKUP($B348,OFFSET(Pairings!$C$2,($A348-1)*gamesPerRound,0,gamesPerRound,3),3,FALSE),"")</f>
        <v/>
      </c>
      <c r="F348" s="32" t="str">
        <f t="shared" si="10"/>
        <v/>
      </c>
      <c r="G348" s="32" t="str">
        <f t="shared" si="11"/>
        <v/>
      </c>
      <c r="H348" s="106" t="str">
        <f ca="1">IF(OR(MOD(ROW(B348)-1,gamesPerRound)=1,B348="",ISNA(MATCH(B348,OFFSET($B$1,1+($A348-1)*gamesPerRound,0):B347,0))),"","duplicate result")</f>
        <v/>
      </c>
    </row>
    <row r="349" spans="1:8" x14ac:dyDescent="0.2">
      <c r="A349" s="32" t="str">
        <f>Pairings!B349</f>
        <v/>
      </c>
      <c r="B349" s="86"/>
      <c r="C349" s="34"/>
      <c r="D349" s="32" t="str">
        <f ca="1">IF($B349&gt;0,VLOOKUP($B349,OFFSET(Pairings!$C$2,($A349-1)*gamesPerRound,0,gamesPerRound,3),2,FALSE),"")</f>
        <v/>
      </c>
      <c r="E349" s="32" t="str">
        <f ca="1">IF($B349&gt;0,VLOOKUP($B349,OFFSET(Pairings!$C$2,($A349-1)*gamesPerRound,0,gamesPerRound,3),3,FALSE),"")</f>
        <v/>
      </c>
      <c r="F349" s="32" t="str">
        <f t="shared" si="10"/>
        <v/>
      </c>
      <c r="G349" s="32" t="str">
        <f t="shared" si="11"/>
        <v/>
      </c>
      <c r="H349" s="106" t="str">
        <f ca="1">IF(OR(MOD(ROW(B349)-1,gamesPerRound)=1,B349="",ISNA(MATCH(B349,OFFSET($B$1,1+($A349-1)*gamesPerRound,0):B348,0))),"","duplicate result")</f>
        <v/>
      </c>
    </row>
    <row r="350" spans="1:8" x14ac:dyDescent="0.2">
      <c r="A350" s="32" t="str">
        <f>Pairings!B350</f>
        <v/>
      </c>
      <c r="B350" s="86"/>
      <c r="C350" s="34"/>
      <c r="D350" s="32" t="str">
        <f ca="1">IF($B350&gt;0,VLOOKUP($B350,OFFSET(Pairings!$C$2,($A350-1)*gamesPerRound,0,gamesPerRound,3),2,FALSE),"")</f>
        <v/>
      </c>
      <c r="E350" s="32" t="str">
        <f ca="1">IF($B350&gt;0,VLOOKUP($B350,OFFSET(Pairings!$C$2,($A350-1)*gamesPerRound,0,gamesPerRound,3),3,FALSE),"")</f>
        <v/>
      </c>
      <c r="F350" s="32" t="str">
        <f t="shared" si="10"/>
        <v/>
      </c>
      <c r="G350" s="32" t="str">
        <f t="shared" si="11"/>
        <v/>
      </c>
      <c r="H350" s="106" t="str">
        <f ca="1">IF(OR(MOD(ROW(B350)-1,gamesPerRound)=1,B350="",ISNA(MATCH(B350,OFFSET($B$1,1+($A350-1)*gamesPerRound,0):B349,0))),"","duplicate result")</f>
        <v/>
      </c>
    </row>
    <row r="351" spans="1:8" x14ac:dyDescent="0.2">
      <c r="A351" s="32" t="str">
        <f>Pairings!B351</f>
        <v/>
      </c>
      <c r="B351" s="86"/>
      <c r="C351" s="34"/>
      <c r="D351" s="32" t="str">
        <f ca="1">IF($B351&gt;0,VLOOKUP($B351,OFFSET(Pairings!$C$2,($A351-1)*gamesPerRound,0,gamesPerRound,3),2,FALSE),"")</f>
        <v/>
      </c>
      <c r="E351" s="32" t="str">
        <f ca="1">IF($B351&gt;0,VLOOKUP($B351,OFFSET(Pairings!$C$2,($A351-1)*gamesPerRound,0,gamesPerRound,3),3,FALSE),"")</f>
        <v/>
      </c>
      <c r="F351" s="32" t="str">
        <f t="shared" si="10"/>
        <v/>
      </c>
      <c r="G351" s="32" t="str">
        <f t="shared" si="11"/>
        <v/>
      </c>
      <c r="H351" s="106" t="str">
        <f ca="1">IF(OR(MOD(ROW(B351)-1,gamesPerRound)=1,B351="",ISNA(MATCH(B351,OFFSET($B$1,1+($A351-1)*gamesPerRound,0):B350,0))),"","duplicate result")</f>
        <v/>
      </c>
    </row>
    <row r="352" spans="1:8" x14ac:dyDescent="0.2">
      <c r="A352" s="32" t="str">
        <f>Pairings!B352</f>
        <v/>
      </c>
      <c r="B352" s="86"/>
      <c r="C352" s="34"/>
      <c r="D352" s="32" t="str">
        <f ca="1">IF($B352&gt;0,VLOOKUP($B352,OFFSET(Pairings!$C$2,($A352-1)*gamesPerRound,0,gamesPerRound,3),2,FALSE),"")</f>
        <v/>
      </c>
      <c r="E352" s="32" t="str">
        <f ca="1">IF($B352&gt;0,VLOOKUP($B352,OFFSET(Pairings!$C$2,($A352-1)*gamesPerRound,0,gamesPerRound,3),3,FALSE),"")</f>
        <v/>
      </c>
      <c r="F352" s="32" t="str">
        <f t="shared" si="10"/>
        <v/>
      </c>
      <c r="G352" s="32" t="str">
        <f t="shared" si="11"/>
        <v/>
      </c>
      <c r="H352" s="106" t="str">
        <f ca="1">IF(OR(MOD(ROW(B352)-1,gamesPerRound)=1,B352="",ISNA(MATCH(B352,OFFSET($B$1,1+($A352-1)*gamesPerRound,0):B351,0))),"","duplicate result")</f>
        <v/>
      </c>
    </row>
    <row r="353" spans="1:8" x14ac:dyDescent="0.2">
      <c r="A353" s="32" t="str">
        <f>Pairings!B353</f>
        <v/>
      </c>
      <c r="B353" s="86"/>
      <c r="C353" s="34"/>
      <c r="D353" s="32" t="str">
        <f ca="1">IF($B353&gt;0,VLOOKUP($B353,OFFSET(Pairings!$C$2,($A353-1)*gamesPerRound,0,gamesPerRound,3),2,FALSE),"")</f>
        <v/>
      </c>
      <c r="E353" s="32" t="str">
        <f ca="1">IF($B353&gt;0,VLOOKUP($B353,OFFSET(Pairings!$C$2,($A353-1)*gamesPerRound,0,gamesPerRound,3),3,FALSE),"")</f>
        <v/>
      </c>
      <c r="F353" s="32" t="str">
        <f t="shared" si="10"/>
        <v/>
      </c>
      <c r="G353" s="32" t="str">
        <f t="shared" si="11"/>
        <v/>
      </c>
      <c r="H353" s="106" t="str">
        <f ca="1">IF(OR(MOD(ROW(B353)-1,gamesPerRound)=1,B353="",ISNA(MATCH(B353,OFFSET($B$1,1+($A353-1)*gamesPerRound,0):B352,0))),"","duplicate result")</f>
        <v/>
      </c>
    </row>
    <row r="354" spans="1:8" x14ac:dyDescent="0.2">
      <c r="A354" s="32" t="str">
        <f>Pairings!B354</f>
        <v/>
      </c>
      <c r="B354" s="86"/>
      <c r="C354" s="34"/>
      <c r="D354" s="32" t="str">
        <f ca="1">IF($B354&gt;0,VLOOKUP($B354,OFFSET(Pairings!$C$2,($A354-1)*gamesPerRound,0,gamesPerRound,3),2,FALSE),"")</f>
        <v/>
      </c>
      <c r="E354" s="32" t="str">
        <f ca="1">IF($B354&gt;0,VLOOKUP($B354,OFFSET(Pairings!$C$2,($A354-1)*gamesPerRound,0,gamesPerRound,3),3,FALSE),"")</f>
        <v/>
      </c>
      <c r="F354" s="32" t="str">
        <f t="shared" si="10"/>
        <v/>
      </c>
      <c r="G354" s="32" t="str">
        <f t="shared" si="11"/>
        <v/>
      </c>
      <c r="H354" s="106" t="str">
        <f ca="1">IF(OR(MOD(ROW(B354)-1,gamesPerRound)=1,B354="",ISNA(MATCH(B354,OFFSET($B$1,1+($A354-1)*gamesPerRound,0):B353,0))),"","duplicate result")</f>
        <v/>
      </c>
    </row>
    <row r="355" spans="1:8" x14ac:dyDescent="0.2">
      <c r="A355" s="32" t="str">
        <f>Pairings!B355</f>
        <v/>
      </c>
      <c r="B355" s="86"/>
      <c r="C355" s="34"/>
      <c r="D355" s="32" t="str">
        <f ca="1">IF($B355&gt;0,VLOOKUP($B355,OFFSET(Pairings!$C$2,($A355-1)*gamesPerRound,0,gamesPerRound,3),2,FALSE),"")</f>
        <v/>
      </c>
      <c r="E355" s="32" t="str">
        <f ca="1">IF($B355&gt;0,VLOOKUP($B355,OFFSET(Pairings!$C$2,($A355-1)*gamesPerRound,0,gamesPerRound,3),3,FALSE),"")</f>
        <v/>
      </c>
      <c r="F355" s="32" t="str">
        <f t="shared" si="10"/>
        <v/>
      </c>
      <c r="G355" s="32" t="str">
        <f t="shared" si="11"/>
        <v/>
      </c>
      <c r="H355" s="106" t="str">
        <f ca="1">IF(OR(MOD(ROW(B355)-1,gamesPerRound)=1,B355="",ISNA(MATCH(B355,OFFSET($B$1,1+($A355-1)*gamesPerRound,0):B354,0))),"","duplicate result")</f>
        <v/>
      </c>
    </row>
    <row r="356" spans="1:8" x14ac:dyDescent="0.2">
      <c r="A356" s="32" t="str">
        <f>Pairings!B356</f>
        <v/>
      </c>
      <c r="B356" s="86"/>
      <c r="C356" s="34"/>
      <c r="D356" s="32" t="str">
        <f ca="1">IF($B356&gt;0,VLOOKUP($B356,OFFSET(Pairings!$C$2,($A356-1)*gamesPerRound,0,gamesPerRound,3),2,FALSE),"")</f>
        <v/>
      </c>
      <c r="E356" s="32" t="str">
        <f ca="1">IF($B356&gt;0,VLOOKUP($B356,OFFSET(Pairings!$C$2,($A356-1)*gamesPerRound,0,gamesPerRound,3),3,FALSE),"")</f>
        <v/>
      </c>
      <c r="F356" s="32" t="str">
        <f t="shared" si="10"/>
        <v/>
      </c>
      <c r="G356" s="32" t="str">
        <f t="shared" si="11"/>
        <v/>
      </c>
      <c r="H356" s="106" t="str">
        <f ca="1">IF(OR(MOD(ROW(B356)-1,gamesPerRound)=1,B356="",ISNA(MATCH(B356,OFFSET($B$1,1+($A356-1)*gamesPerRound,0):B355,0))),"","duplicate result")</f>
        <v/>
      </c>
    </row>
    <row r="357" spans="1:8" x14ac:dyDescent="0.2">
      <c r="A357" s="32" t="str">
        <f>Pairings!B357</f>
        <v/>
      </c>
      <c r="B357" s="86"/>
      <c r="C357" s="34"/>
      <c r="D357" s="32" t="str">
        <f ca="1">IF($B357&gt;0,VLOOKUP($B357,OFFSET(Pairings!$C$2,($A357-1)*gamesPerRound,0,gamesPerRound,3),2,FALSE),"")</f>
        <v/>
      </c>
      <c r="E357" s="32" t="str">
        <f ca="1">IF($B357&gt;0,VLOOKUP($B357,OFFSET(Pairings!$C$2,($A357-1)*gamesPerRound,0,gamesPerRound,3),3,FALSE),"")</f>
        <v/>
      </c>
      <c r="F357" s="32" t="str">
        <f t="shared" si="10"/>
        <v/>
      </c>
      <c r="G357" s="32" t="str">
        <f t="shared" si="11"/>
        <v/>
      </c>
      <c r="H357" s="106" t="str">
        <f ca="1">IF(OR(MOD(ROW(B357)-1,gamesPerRound)=1,B357="",ISNA(MATCH(B357,OFFSET($B$1,1+($A357-1)*gamesPerRound,0):B356,0))),"","duplicate result")</f>
        <v/>
      </c>
    </row>
    <row r="358" spans="1:8" x14ac:dyDescent="0.2">
      <c r="A358" s="32" t="str">
        <f>Pairings!B358</f>
        <v/>
      </c>
      <c r="B358" s="86"/>
      <c r="C358" s="34"/>
      <c r="D358" s="32" t="str">
        <f ca="1">IF($B358&gt;0,VLOOKUP($B358,OFFSET(Pairings!$C$2,($A358-1)*gamesPerRound,0,gamesPerRound,3),2,FALSE),"")</f>
        <v/>
      </c>
      <c r="E358" s="32" t="str">
        <f ca="1">IF($B358&gt;0,VLOOKUP($B358,OFFSET(Pairings!$C$2,($A358-1)*gamesPerRound,0,gamesPerRound,3),3,FALSE),"")</f>
        <v/>
      </c>
      <c r="F358" s="32" t="str">
        <f t="shared" si="10"/>
        <v/>
      </c>
      <c r="G358" s="32" t="str">
        <f t="shared" si="11"/>
        <v/>
      </c>
      <c r="H358" s="106" t="str">
        <f ca="1">IF(OR(MOD(ROW(B358)-1,gamesPerRound)=1,B358="",ISNA(MATCH(B358,OFFSET($B$1,1+($A358-1)*gamesPerRound,0):B357,0))),"","duplicate result")</f>
        <v/>
      </c>
    </row>
    <row r="359" spans="1:8" x14ac:dyDescent="0.2">
      <c r="A359" s="32" t="str">
        <f>Pairings!B359</f>
        <v/>
      </c>
      <c r="B359" s="86"/>
      <c r="C359" s="34"/>
      <c r="D359" s="32" t="str">
        <f ca="1">IF($B359&gt;0,VLOOKUP($B359,OFFSET(Pairings!$C$2,($A359-1)*gamesPerRound,0,gamesPerRound,3),2,FALSE),"")</f>
        <v/>
      </c>
      <c r="E359" s="32" t="str">
        <f ca="1">IF($B359&gt;0,VLOOKUP($B359,OFFSET(Pairings!$C$2,($A359-1)*gamesPerRound,0,gamesPerRound,3),3,FALSE),"")</f>
        <v/>
      </c>
      <c r="F359" s="32" t="str">
        <f t="shared" si="10"/>
        <v/>
      </c>
      <c r="G359" s="32" t="str">
        <f t="shared" si="11"/>
        <v/>
      </c>
      <c r="H359" s="106" t="str">
        <f ca="1">IF(OR(MOD(ROW(B359)-1,gamesPerRound)=1,B359="",ISNA(MATCH(B359,OFFSET($B$1,1+($A359-1)*gamesPerRound,0):B358,0))),"","duplicate result")</f>
        <v/>
      </c>
    </row>
    <row r="360" spans="1:8" x14ac:dyDescent="0.2">
      <c r="A360" s="32" t="str">
        <f>Pairings!B360</f>
        <v/>
      </c>
      <c r="B360" s="86"/>
      <c r="C360" s="34"/>
      <c r="D360" s="32" t="str">
        <f ca="1">IF($B360&gt;0,VLOOKUP($B360,OFFSET(Pairings!$C$2,($A360-1)*gamesPerRound,0,gamesPerRound,3),2,FALSE),"")</f>
        <v/>
      </c>
      <c r="E360" s="32" t="str">
        <f ca="1">IF($B360&gt;0,VLOOKUP($B360,OFFSET(Pairings!$C$2,($A360-1)*gamesPerRound,0,gamesPerRound,3),3,FALSE),"")</f>
        <v/>
      </c>
      <c r="F360" s="32" t="str">
        <f t="shared" si="10"/>
        <v/>
      </c>
      <c r="G360" s="32" t="str">
        <f t="shared" si="11"/>
        <v/>
      </c>
      <c r="H360" s="106" t="str">
        <f ca="1">IF(OR(MOD(ROW(B360)-1,gamesPerRound)=1,B360="",ISNA(MATCH(B360,OFFSET($B$1,1+($A360-1)*gamesPerRound,0):B359,0))),"","duplicate result")</f>
        <v/>
      </c>
    </row>
    <row r="361" spans="1:8" x14ac:dyDescent="0.2">
      <c r="A361" s="32" t="str">
        <f>Pairings!B361</f>
        <v/>
      </c>
      <c r="B361" s="86"/>
      <c r="C361" s="34"/>
      <c r="D361" s="32" t="str">
        <f ca="1">IF($B361&gt;0,VLOOKUP($B361,OFFSET(Pairings!$C$2,($A361-1)*gamesPerRound,0,gamesPerRound,3),2,FALSE),"")</f>
        <v/>
      </c>
      <c r="E361" s="32" t="str">
        <f ca="1">IF($B361&gt;0,VLOOKUP($B361,OFFSET(Pairings!$C$2,($A361-1)*gamesPerRound,0,gamesPerRound,3),3,FALSE),"")</f>
        <v/>
      </c>
      <c r="F361" s="32" t="str">
        <f>IF(C361="","",IF(C361="d",0.5,C361))</f>
        <v/>
      </c>
      <c r="G361" s="32" t="str">
        <f>IF(C361="","",1-F361)</f>
        <v/>
      </c>
      <c r="H361" s="106" t="str">
        <f ca="1">IF(OR(MOD(ROW(B361)-1,gamesPerRound)=1,B361="",ISNA(MATCH(B361,OFFSET($B$1,1+($A361-1)*gamesPerRound,0):B360,0))),"","duplicate result")</f>
        <v/>
      </c>
    </row>
  </sheetData>
  <sheetProtection sheet="1" objects="1" scenarios="1" sort="0"/>
  <phoneticPr fontId="9" type="noConversion"/>
  <conditionalFormatting sqref="J1 L1 N1 R1 P1">
    <cfRule type="cellIs" dxfId="8" priority="4" stopIfTrue="1" operator="equal">
      <formula>$T$7</formula>
    </cfRule>
  </conditionalFormatting>
  <conditionalFormatting sqref="B2:B361">
    <cfRule type="expression" dxfId="7" priority="3" stopIfTrue="1">
      <formula>IF(H2="duplicate result","true","false")</formula>
    </cfRule>
  </conditionalFormatting>
  <dataValidations count="1">
    <dataValidation type="list" allowBlank="1" showInputMessage="1" showErrorMessage="1" sqref="C2:C361">
      <formula1>$T$2:$T$4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8"/>
  <sheetViews>
    <sheetView view="pageLayout" topLeftCell="A19" zoomScaleNormal="100" workbookViewId="0">
      <selection activeCell="P17" sqref="P17"/>
    </sheetView>
  </sheetViews>
  <sheetFormatPr defaultRowHeight="15" x14ac:dyDescent="0.2"/>
  <cols>
    <col min="1" max="1" width="4.140625" style="6" customWidth="1"/>
    <col min="2" max="2" width="14.42578125" style="7" customWidth="1"/>
    <col min="3" max="14" width="5.85546875" style="35" customWidth="1"/>
    <col min="15" max="15" width="6.85546875" style="35" customWidth="1"/>
    <col min="16" max="16" width="4.85546875" style="35" customWidth="1"/>
    <col min="17" max="17" width="9.140625" style="6"/>
    <col min="18" max="29" width="5.85546875" style="88" customWidth="1"/>
    <col min="30" max="30" width="6.85546875" style="88" customWidth="1"/>
    <col min="31" max="16384" width="9.140625" style="6"/>
  </cols>
  <sheetData>
    <row r="1" spans="1:30" hidden="1" x14ac:dyDescent="0.2">
      <c r="C1" s="36">
        <v>1</v>
      </c>
      <c r="D1" s="36">
        <v>2</v>
      </c>
      <c r="E1" s="36">
        <v>3</v>
      </c>
      <c r="F1" s="36">
        <v>4</v>
      </c>
      <c r="G1" s="36">
        <v>5</v>
      </c>
      <c r="H1" s="36">
        <v>6</v>
      </c>
      <c r="I1" s="36">
        <v>7</v>
      </c>
      <c r="J1" s="36">
        <v>8</v>
      </c>
      <c r="K1" s="36">
        <v>9</v>
      </c>
      <c r="L1" s="36">
        <v>10</v>
      </c>
      <c r="M1" s="36">
        <v>11</v>
      </c>
      <c r="N1" s="36">
        <v>12</v>
      </c>
      <c r="R1" s="87">
        <v>1</v>
      </c>
      <c r="S1" s="87">
        <v>2</v>
      </c>
      <c r="T1" s="87">
        <v>3</v>
      </c>
      <c r="U1" s="87">
        <v>4</v>
      </c>
      <c r="V1" s="87">
        <v>5</v>
      </c>
      <c r="W1" s="87">
        <v>6</v>
      </c>
      <c r="X1" s="87">
        <v>7</v>
      </c>
      <c r="Y1" s="87">
        <v>8</v>
      </c>
      <c r="Z1" s="87">
        <v>9</v>
      </c>
      <c r="AA1" s="87">
        <v>10</v>
      </c>
      <c r="AB1" s="87">
        <v>11</v>
      </c>
      <c r="AC1" s="87">
        <v>12</v>
      </c>
    </row>
    <row r="2" spans="1:30" ht="15.75" thickBot="1" x14ac:dyDescent="0.25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R2" s="89" t="s">
        <v>235</v>
      </c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30" s="9" customFormat="1" x14ac:dyDescent="0.2">
      <c r="A3" s="9" t="s">
        <v>8</v>
      </c>
      <c r="B3" s="10">
        <f>VLOOKUP(A3,TeamLookup,2,FALSE)</f>
        <v>0</v>
      </c>
      <c r="C3" s="37" t="str">
        <f t="shared" ref="C3:N3" si="0">$A3&amp;"."&amp;TEXT(C$1,"00")</f>
        <v>A.01</v>
      </c>
      <c r="D3" s="38" t="str">
        <f t="shared" si="0"/>
        <v>A.02</v>
      </c>
      <c r="E3" s="38" t="str">
        <f t="shared" si="0"/>
        <v>A.03</v>
      </c>
      <c r="F3" s="38" t="str">
        <f t="shared" si="0"/>
        <v>A.04</v>
      </c>
      <c r="G3" s="38" t="str">
        <f t="shared" si="0"/>
        <v>A.05</v>
      </c>
      <c r="H3" s="38" t="str">
        <f t="shared" si="0"/>
        <v>A.06</v>
      </c>
      <c r="I3" s="38" t="str">
        <f t="shared" si="0"/>
        <v>A.07</v>
      </c>
      <c r="J3" s="38" t="str">
        <f t="shared" si="0"/>
        <v>A.08</v>
      </c>
      <c r="K3" s="38" t="str">
        <f t="shared" si="0"/>
        <v>A.09</v>
      </c>
      <c r="L3" s="38" t="str">
        <f t="shared" si="0"/>
        <v>A.10</v>
      </c>
      <c r="M3" s="38" t="str">
        <f t="shared" si="0"/>
        <v>A.11</v>
      </c>
      <c r="N3" s="38" t="str">
        <f t="shared" si="0"/>
        <v>A.12</v>
      </c>
      <c r="O3" s="39" t="s">
        <v>22</v>
      </c>
      <c r="P3" s="40" t="s">
        <v>30</v>
      </c>
      <c r="R3" s="90" t="str">
        <f t="shared" ref="R3:AC3" si="1">$A3&amp;"."&amp;TEXT(R$1,"00")</f>
        <v>A.01</v>
      </c>
      <c r="S3" s="91" t="str">
        <f t="shared" si="1"/>
        <v>A.02</v>
      </c>
      <c r="T3" s="91" t="str">
        <f t="shared" si="1"/>
        <v>A.03</v>
      </c>
      <c r="U3" s="91" t="str">
        <f t="shared" si="1"/>
        <v>A.04</v>
      </c>
      <c r="V3" s="91" t="str">
        <f t="shared" si="1"/>
        <v>A.05</v>
      </c>
      <c r="W3" s="91" t="str">
        <f t="shared" si="1"/>
        <v>A.06</v>
      </c>
      <c r="X3" s="91" t="str">
        <f t="shared" si="1"/>
        <v>A.07</v>
      </c>
      <c r="Y3" s="91" t="str">
        <f t="shared" si="1"/>
        <v>A.08</v>
      </c>
      <c r="Z3" s="91" t="str">
        <f t="shared" si="1"/>
        <v>A.09</v>
      </c>
      <c r="AA3" s="91" t="str">
        <f t="shared" si="1"/>
        <v>A.10</v>
      </c>
      <c r="AB3" s="91" t="str">
        <f t="shared" si="1"/>
        <v>A.11</v>
      </c>
      <c r="AC3" s="91" t="str">
        <f t="shared" si="1"/>
        <v>A.12</v>
      </c>
      <c r="AD3" s="92" t="s">
        <v>22</v>
      </c>
    </row>
    <row r="4" spans="1:30" x14ac:dyDescent="0.2">
      <c r="B4" s="41">
        <v>1</v>
      </c>
      <c r="C4" s="42" t="str">
        <f t="shared" ref="C4:N6" ca="1" si="2">IF(ISNA(R4),"",R4)</f>
        <v/>
      </c>
      <c r="D4" s="43" t="str">
        <f t="shared" ca="1" si="2"/>
        <v/>
      </c>
      <c r="E4" s="43" t="str">
        <f t="shared" ca="1" si="2"/>
        <v/>
      </c>
      <c r="F4" s="43" t="str">
        <f t="shared" ca="1" si="2"/>
        <v/>
      </c>
      <c r="G4" s="43" t="str">
        <f t="shared" ca="1" si="2"/>
        <v/>
      </c>
      <c r="H4" s="43" t="str">
        <f t="shared" ca="1" si="2"/>
        <v/>
      </c>
      <c r="I4" s="43" t="str">
        <f t="shared" ca="1" si="2"/>
        <v/>
      </c>
      <c r="J4" s="43" t="str">
        <f t="shared" ca="1" si="2"/>
        <v/>
      </c>
      <c r="K4" s="43" t="str">
        <f t="shared" ca="1" si="2"/>
        <v/>
      </c>
      <c r="L4" s="43" t="str">
        <f t="shared" ca="1" si="2"/>
        <v/>
      </c>
      <c r="M4" s="43" t="str">
        <f t="shared" ca="1" si="2"/>
        <v/>
      </c>
      <c r="N4" s="44" t="str">
        <f t="shared" ca="1" si="2"/>
        <v/>
      </c>
      <c r="O4" s="45">
        <f ca="1">SUM(C4:N4)</f>
        <v>0</v>
      </c>
      <c r="P4" s="46"/>
      <c r="R4" s="93" t="e">
        <f ca="1">IF(ISNA(VLOOKUP(R3,OFFSET(Pairings!$D$2,($B4-1)*gamesPerRound,0,gamesPerRound,3),3,FALSE)),VLOOKUP(R3,OFFSET(Pairings!$E$2,($B4-1)*gamesPerRound,0,gamesPerRound,3),3,FALSE),VLOOKUP(R3,OFFSET(Pairings!$D$2,($B4-1)*gamesPerRound,0,gamesPerRound,3),3,FALSE))</f>
        <v>#N/A</v>
      </c>
      <c r="S4" s="93" t="e">
        <f ca="1">IF(ISNA(VLOOKUP(S3,OFFSET(Pairings!$D$2,($B4-1)*gamesPerRound,0,gamesPerRound,3),3,FALSE)),VLOOKUP(S3,OFFSET(Pairings!$E$2,($B4-1)*gamesPerRound,0,gamesPerRound,3),3,FALSE),VLOOKUP(S3,OFFSET(Pairings!$D$2,($B4-1)*gamesPerRound,0,gamesPerRound,3),3,FALSE))</f>
        <v>#N/A</v>
      </c>
      <c r="T4" s="93" t="e">
        <f ca="1">IF(ISNA(VLOOKUP(T3,OFFSET(Pairings!$D$2,($B4-1)*gamesPerRound,0,gamesPerRound,3),3,FALSE)),VLOOKUP(T3,OFFSET(Pairings!$E$2,($B4-1)*gamesPerRound,0,gamesPerRound,3),3,FALSE),VLOOKUP(T3,OFFSET(Pairings!$D$2,($B4-1)*gamesPerRound,0,gamesPerRound,3),3,FALSE))</f>
        <v>#N/A</v>
      </c>
      <c r="U4" s="93" t="e">
        <f ca="1">IF(ISNA(VLOOKUP(U3,OFFSET(Pairings!$D$2,($B4-1)*gamesPerRound,0,gamesPerRound,3),3,FALSE)),VLOOKUP(U3,OFFSET(Pairings!$E$2,($B4-1)*gamesPerRound,0,gamesPerRound,3),3,FALSE),VLOOKUP(U3,OFFSET(Pairings!$D$2,($B4-1)*gamesPerRound,0,gamesPerRound,3),3,FALSE))</f>
        <v>#N/A</v>
      </c>
      <c r="V4" s="93" t="e">
        <f ca="1">IF(ISNA(VLOOKUP(V3,OFFSET(Pairings!$D$2,($B4-1)*gamesPerRound,0,gamesPerRound,3),3,FALSE)),VLOOKUP(V3,OFFSET(Pairings!$E$2,($B4-1)*gamesPerRound,0,gamesPerRound,3),3,FALSE),VLOOKUP(V3,OFFSET(Pairings!$D$2,($B4-1)*gamesPerRound,0,gamesPerRound,3),3,FALSE))</f>
        <v>#N/A</v>
      </c>
      <c r="W4" s="93" t="e">
        <f ca="1">IF(ISNA(VLOOKUP(W3,OFFSET(Pairings!$D$2,($B4-1)*gamesPerRound,0,gamesPerRound,3),3,FALSE)),VLOOKUP(W3,OFFSET(Pairings!$E$2,($B4-1)*gamesPerRound,0,gamesPerRound,3),3,FALSE),VLOOKUP(W3,OFFSET(Pairings!$D$2,($B4-1)*gamesPerRound,0,gamesPerRound,3),3,FALSE))</f>
        <v>#N/A</v>
      </c>
      <c r="X4" s="93" t="e">
        <f ca="1">IF(ISNA(VLOOKUP(X3,OFFSET(Pairings!$D$2,($B4-1)*gamesPerRound,0,gamesPerRound,3),3,FALSE)),VLOOKUP(X3,OFFSET(Pairings!$E$2,($B4-1)*gamesPerRound,0,gamesPerRound,3),3,FALSE),VLOOKUP(X3,OFFSET(Pairings!$D$2,($B4-1)*gamesPerRound,0,gamesPerRound,3),3,FALSE))</f>
        <v>#N/A</v>
      </c>
      <c r="Y4" s="93" t="e">
        <f ca="1">IF(ISNA(VLOOKUP(Y3,OFFSET(Pairings!$D$2,($B4-1)*gamesPerRound,0,gamesPerRound,3),3,FALSE)),VLOOKUP(Y3,OFFSET(Pairings!$E$2,($B4-1)*gamesPerRound,0,gamesPerRound,3),3,FALSE),VLOOKUP(Y3,OFFSET(Pairings!$D$2,($B4-1)*gamesPerRound,0,gamesPerRound,3),3,FALSE))</f>
        <v>#N/A</v>
      </c>
      <c r="Z4" s="93" t="e">
        <f ca="1">IF(ISNA(VLOOKUP(Z3,OFFSET(Pairings!$D$2,($B4-1)*gamesPerRound,0,gamesPerRound,3),3,FALSE)),VLOOKUP(Z3,OFFSET(Pairings!$E$2,($B4-1)*gamesPerRound,0,gamesPerRound,3),3,FALSE),VLOOKUP(Z3,OFFSET(Pairings!$D$2,($B4-1)*gamesPerRound,0,gamesPerRound,3),3,FALSE))</f>
        <v>#N/A</v>
      </c>
      <c r="AA4" s="93" t="e">
        <f ca="1">IF(ISNA(VLOOKUP(AA3,OFFSET(Pairings!$D$2,($B4-1)*gamesPerRound,0,gamesPerRound,3),3,FALSE)),VLOOKUP(AA3,OFFSET(Pairings!$E$2,($B4-1)*gamesPerRound,0,gamesPerRound,3),3,FALSE),VLOOKUP(AA3,OFFSET(Pairings!$D$2,($B4-1)*gamesPerRound,0,gamesPerRound,3),3,FALSE))</f>
        <v>#N/A</v>
      </c>
      <c r="AB4" s="93" t="e">
        <f ca="1">IF(ISNA(VLOOKUP(AB3,OFFSET(Pairings!$D$2,($B4-1)*gamesPerRound,0,gamesPerRound,3),3,FALSE)),VLOOKUP(AB3,OFFSET(Pairings!$E$2,($B4-1)*gamesPerRound,0,gamesPerRound,3),3,FALSE),VLOOKUP(AB3,OFFSET(Pairings!$D$2,($B4-1)*gamesPerRound,0,gamesPerRound,3),3,FALSE))</f>
        <v>#N/A</v>
      </c>
      <c r="AC4" s="94" t="e">
        <f ca="1">IF(ISNA(VLOOKUP(AC3,OFFSET(Pairings!$D$2,($B4-1)*gamesPerRound,0,gamesPerRound,3),3,FALSE)),VLOOKUP(AC3,OFFSET(Pairings!$E$2,($B4-1)*gamesPerRound,0,gamesPerRound,3),3,FALSE),VLOOKUP(AC3,OFFSET(Pairings!$D$2,($B4-1)*gamesPerRound,0,gamesPerRound,3),3,FALSE))</f>
        <v>#N/A</v>
      </c>
      <c r="AD4" s="95" t="e">
        <f ca="1">SUM(R4:AC4)</f>
        <v>#N/A</v>
      </c>
    </row>
    <row r="5" spans="1:30" x14ac:dyDescent="0.2">
      <c r="B5" s="41">
        <v>2</v>
      </c>
      <c r="C5" s="47" t="str">
        <f t="shared" ca="1" si="2"/>
        <v/>
      </c>
      <c r="D5" s="48" t="str">
        <f t="shared" ca="1" si="2"/>
        <v/>
      </c>
      <c r="E5" s="48" t="str">
        <f t="shared" ca="1" si="2"/>
        <v/>
      </c>
      <c r="F5" s="48" t="str">
        <f t="shared" ca="1" si="2"/>
        <v/>
      </c>
      <c r="G5" s="48" t="str">
        <f t="shared" ca="1" si="2"/>
        <v/>
      </c>
      <c r="H5" s="48" t="str">
        <f t="shared" ca="1" si="2"/>
        <v/>
      </c>
      <c r="I5" s="48" t="str">
        <f t="shared" ca="1" si="2"/>
        <v/>
      </c>
      <c r="J5" s="48" t="str">
        <f t="shared" ca="1" si="2"/>
        <v/>
      </c>
      <c r="K5" s="48" t="str">
        <f t="shared" ca="1" si="2"/>
        <v/>
      </c>
      <c r="L5" s="48" t="str">
        <f t="shared" ca="1" si="2"/>
        <v/>
      </c>
      <c r="M5" s="48" t="str">
        <f t="shared" ca="1" si="2"/>
        <v/>
      </c>
      <c r="N5" s="49" t="str">
        <f t="shared" ca="1" si="2"/>
        <v/>
      </c>
      <c r="O5" s="50">
        <f ca="1">SUM(C5:N5)</f>
        <v>0</v>
      </c>
      <c r="P5" s="46"/>
      <c r="R5" s="96" t="e">
        <f ca="1">IF(ISNA(VLOOKUP(R3,OFFSET(Pairings!$D$2,($B5-1)*gamesPerRound,0,gamesPerRound,3),3,FALSE)),VLOOKUP(R3,OFFSET(Pairings!$E$2,($B5-1)*gamesPerRound,0,gamesPerRound,3),3,FALSE),VLOOKUP(R3,OFFSET(Pairings!$D$2,($B5-1)*gamesPerRound,0,gamesPerRound,3),3,FALSE))</f>
        <v>#N/A</v>
      </c>
      <c r="S5" s="97" t="e">
        <f ca="1">IF(ISNA(VLOOKUP(S3,OFFSET(Pairings!$D$2,($B5-1)*gamesPerRound,0,gamesPerRound,3),3,FALSE)),VLOOKUP(S3,OFFSET(Pairings!$E$2,($B5-1)*gamesPerRound,0,gamesPerRound,3),3,FALSE),VLOOKUP(S3,OFFSET(Pairings!$D$2,($B5-1)*gamesPerRound,0,gamesPerRound,3),3,FALSE))</f>
        <v>#N/A</v>
      </c>
      <c r="T5" s="97" t="e">
        <f ca="1">IF(ISNA(VLOOKUP(T3,OFFSET(Pairings!$D$2,($B5-1)*gamesPerRound,0,gamesPerRound,3),3,FALSE)),VLOOKUP(T3,OFFSET(Pairings!$E$2,($B5-1)*gamesPerRound,0,gamesPerRound,3),3,FALSE),VLOOKUP(T3,OFFSET(Pairings!$D$2,($B5-1)*gamesPerRound,0,gamesPerRound,3),3,FALSE))</f>
        <v>#N/A</v>
      </c>
      <c r="U5" s="97" t="e">
        <f ca="1">IF(ISNA(VLOOKUP(U3,OFFSET(Pairings!$D$2,($B5-1)*gamesPerRound,0,gamesPerRound,3),3,FALSE)),VLOOKUP(U3,OFFSET(Pairings!$E$2,($B5-1)*gamesPerRound,0,gamesPerRound,3),3,FALSE),VLOOKUP(U3,OFFSET(Pairings!$D$2,($B5-1)*gamesPerRound,0,gamesPerRound,3),3,FALSE))</f>
        <v>#N/A</v>
      </c>
      <c r="V5" s="97" t="e">
        <f ca="1">IF(ISNA(VLOOKUP(V3,OFFSET(Pairings!$D$2,($B5-1)*gamesPerRound,0,gamesPerRound,3),3,FALSE)),VLOOKUP(V3,OFFSET(Pairings!$E$2,($B5-1)*gamesPerRound,0,gamesPerRound,3),3,FALSE),VLOOKUP(V3,OFFSET(Pairings!$D$2,($B5-1)*gamesPerRound,0,gamesPerRound,3),3,FALSE))</f>
        <v>#N/A</v>
      </c>
      <c r="W5" s="97" t="e">
        <f ca="1">IF(ISNA(VLOOKUP(W3,OFFSET(Pairings!$D$2,($B5-1)*gamesPerRound,0,gamesPerRound,3),3,FALSE)),VLOOKUP(W3,OFFSET(Pairings!$E$2,($B5-1)*gamesPerRound,0,gamesPerRound,3),3,FALSE),VLOOKUP(W3,OFFSET(Pairings!$D$2,($B5-1)*gamesPerRound,0,gamesPerRound,3),3,FALSE))</f>
        <v>#N/A</v>
      </c>
      <c r="X5" s="97" t="e">
        <f ca="1">IF(ISNA(VLOOKUP(X3,OFFSET(Pairings!$D$2,($B5-1)*gamesPerRound,0,gamesPerRound,3),3,FALSE)),VLOOKUP(X3,OFFSET(Pairings!$E$2,($B5-1)*gamesPerRound,0,gamesPerRound,3),3,FALSE),VLOOKUP(X3,OFFSET(Pairings!$D$2,($B5-1)*gamesPerRound,0,gamesPerRound,3),3,FALSE))</f>
        <v>#N/A</v>
      </c>
      <c r="Y5" s="97" t="e">
        <f ca="1">IF(ISNA(VLOOKUP(Y3,OFFSET(Pairings!$D$2,($B5-1)*gamesPerRound,0,gamesPerRound,3),3,FALSE)),VLOOKUP(Y3,OFFSET(Pairings!$E$2,($B5-1)*gamesPerRound,0,gamesPerRound,3),3,FALSE),VLOOKUP(Y3,OFFSET(Pairings!$D$2,($B5-1)*gamesPerRound,0,gamesPerRound,3),3,FALSE))</f>
        <v>#N/A</v>
      </c>
      <c r="Z5" s="97" t="e">
        <f ca="1">IF(ISNA(VLOOKUP(Z3,OFFSET(Pairings!$D$2,($B5-1)*gamesPerRound,0,gamesPerRound,3),3,FALSE)),VLOOKUP(Z3,OFFSET(Pairings!$E$2,($B5-1)*gamesPerRound,0,gamesPerRound,3),3,FALSE),VLOOKUP(Z3,OFFSET(Pairings!$D$2,($B5-1)*gamesPerRound,0,gamesPerRound,3),3,FALSE))</f>
        <v>#N/A</v>
      </c>
      <c r="AA5" s="97" t="e">
        <f ca="1">IF(ISNA(VLOOKUP(AA3,OFFSET(Pairings!$D$2,($B5-1)*gamesPerRound,0,gamesPerRound,3),3,FALSE)),VLOOKUP(AA3,OFFSET(Pairings!$E$2,($B5-1)*gamesPerRound,0,gamesPerRound,3),3,FALSE),VLOOKUP(AA3,OFFSET(Pairings!$D$2,($B5-1)*gamesPerRound,0,gamesPerRound,3),3,FALSE))</f>
        <v>#N/A</v>
      </c>
      <c r="AB5" s="97" t="e">
        <f ca="1">IF(ISNA(VLOOKUP(AB3,OFFSET(Pairings!$D$2,($B5-1)*gamesPerRound,0,gamesPerRound,3),3,FALSE)),VLOOKUP(AB3,OFFSET(Pairings!$E$2,($B5-1)*gamesPerRound,0,gamesPerRound,3),3,FALSE),VLOOKUP(AB3,OFFSET(Pairings!$D$2,($B5-1)*gamesPerRound,0,gamesPerRound,3),3,FALSE))</f>
        <v>#N/A</v>
      </c>
      <c r="AC5" s="98" t="e">
        <f ca="1">IF(ISNA(VLOOKUP(AC3,OFFSET(Pairings!$D$2,($B5-1)*gamesPerRound,0,gamesPerRound,3),3,FALSE)),VLOOKUP(AC3,OFFSET(Pairings!$E$2,($B5-1)*gamesPerRound,0,gamesPerRound,3),3,FALSE),VLOOKUP(AC3,OFFSET(Pairings!$D$2,($B5-1)*gamesPerRound,0,gamesPerRound,3),3,FALSE))</f>
        <v>#N/A</v>
      </c>
      <c r="AD5" s="95" t="e">
        <f ca="1">SUM(R5:AC5)</f>
        <v>#N/A</v>
      </c>
    </row>
    <row r="6" spans="1:30" x14ac:dyDescent="0.2">
      <c r="B6" s="41">
        <v>3</v>
      </c>
      <c r="C6" s="47" t="str">
        <f t="shared" ca="1" si="2"/>
        <v/>
      </c>
      <c r="D6" s="48" t="str">
        <f t="shared" ca="1" si="2"/>
        <v/>
      </c>
      <c r="E6" s="48" t="str">
        <f t="shared" ca="1" si="2"/>
        <v/>
      </c>
      <c r="F6" s="48" t="str">
        <f t="shared" ca="1" si="2"/>
        <v/>
      </c>
      <c r="G6" s="48" t="str">
        <f t="shared" ca="1" si="2"/>
        <v/>
      </c>
      <c r="H6" s="48" t="str">
        <f t="shared" ca="1" si="2"/>
        <v/>
      </c>
      <c r="I6" s="48" t="str">
        <f t="shared" ca="1" si="2"/>
        <v/>
      </c>
      <c r="J6" s="48" t="str">
        <f t="shared" ca="1" si="2"/>
        <v/>
      </c>
      <c r="K6" s="48" t="str">
        <f t="shared" ca="1" si="2"/>
        <v/>
      </c>
      <c r="L6" s="48" t="str">
        <f t="shared" ca="1" si="2"/>
        <v/>
      </c>
      <c r="M6" s="48" t="str">
        <f t="shared" ca="1" si="2"/>
        <v/>
      </c>
      <c r="N6" s="49" t="str">
        <f t="shared" ca="1" si="2"/>
        <v/>
      </c>
      <c r="O6" s="50">
        <f ca="1">SUM(C6:N6)</f>
        <v>0</v>
      </c>
      <c r="P6" s="46"/>
      <c r="R6" s="96" t="e">
        <f ca="1">IF(ISNA(VLOOKUP(R3,OFFSET(Pairings!$D$2,($B6-1)*gamesPerRound,0,gamesPerRound,3),3,FALSE)),VLOOKUP(R3,OFFSET(Pairings!$E$2,($B6-1)*gamesPerRound,0,gamesPerRound,3),3,FALSE),VLOOKUP(R3,OFFSET(Pairings!$D$2,($B6-1)*gamesPerRound,0,gamesPerRound,3),3,FALSE))</f>
        <v>#N/A</v>
      </c>
      <c r="S6" s="97" t="e">
        <f ca="1">IF(ISNA(VLOOKUP(S3,OFFSET(Pairings!$D$2,($B6-1)*gamesPerRound,0,gamesPerRound,3),3,FALSE)),VLOOKUP(S3,OFFSET(Pairings!$E$2,($B6-1)*gamesPerRound,0,gamesPerRound,3),3,FALSE),VLOOKUP(S3,OFFSET(Pairings!$D$2,($B6-1)*gamesPerRound,0,gamesPerRound,3),3,FALSE))</f>
        <v>#N/A</v>
      </c>
      <c r="T6" s="97" t="e">
        <f ca="1">IF(ISNA(VLOOKUP(T3,OFFSET(Pairings!$D$2,($B6-1)*gamesPerRound,0,gamesPerRound,3),3,FALSE)),VLOOKUP(T3,OFFSET(Pairings!$E$2,($B6-1)*gamesPerRound,0,gamesPerRound,3),3,FALSE),VLOOKUP(T3,OFFSET(Pairings!$D$2,($B6-1)*gamesPerRound,0,gamesPerRound,3),3,FALSE))</f>
        <v>#N/A</v>
      </c>
      <c r="U6" s="97" t="e">
        <f ca="1">IF(ISNA(VLOOKUP(U3,OFFSET(Pairings!$D$2,($B6-1)*gamesPerRound,0,gamesPerRound,3),3,FALSE)),VLOOKUP(U3,OFFSET(Pairings!$E$2,($B6-1)*gamesPerRound,0,gamesPerRound,3),3,FALSE),VLOOKUP(U3,OFFSET(Pairings!$D$2,($B6-1)*gamesPerRound,0,gamesPerRound,3),3,FALSE))</f>
        <v>#N/A</v>
      </c>
      <c r="V6" s="97" t="e">
        <f ca="1">IF(ISNA(VLOOKUP(V3,OFFSET(Pairings!$D$2,($B6-1)*gamesPerRound,0,gamesPerRound,3),3,FALSE)),VLOOKUP(V3,OFFSET(Pairings!$E$2,($B6-1)*gamesPerRound,0,gamesPerRound,3),3,FALSE),VLOOKUP(V3,OFFSET(Pairings!$D$2,($B6-1)*gamesPerRound,0,gamesPerRound,3),3,FALSE))</f>
        <v>#N/A</v>
      </c>
      <c r="W6" s="97" t="e">
        <f ca="1">IF(ISNA(VLOOKUP(W3,OFFSET(Pairings!$D$2,($B6-1)*gamesPerRound,0,gamesPerRound,3),3,FALSE)),VLOOKUP(W3,OFFSET(Pairings!$E$2,($B6-1)*gamesPerRound,0,gamesPerRound,3),3,FALSE),VLOOKUP(W3,OFFSET(Pairings!$D$2,($B6-1)*gamesPerRound,0,gamesPerRound,3),3,FALSE))</f>
        <v>#N/A</v>
      </c>
      <c r="X6" s="97" t="e">
        <f ca="1">IF(ISNA(VLOOKUP(X3,OFFSET(Pairings!$D$2,($B6-1)*gamesPerRound,0,gamesPerRound,3),3,FALSE)),VLOOKUP(X3,OFFSET(Pairings!$E$2,($B6-1)*gamesPerRound,0,gamesPerRound,3),3,FALSE),VLOOKUP(X3,OFFSET(Pairings!$D$2,($B6-1)*gamesPerRound,0,gamesPerRound,3),3,FALSE))</f>
        <v>#N/A</v>
      </c>
      <c r="Y6" s="97" t="e">
        <f ca="1">IF(ISNA(VLOOKUP(Y3,OFFSET(Pairings!$D$2,($B6-1)*gamesPerRound,0,gamesPerRound,3),3,FALSE)),VLOOKUP(Y3,OFFSET(Pairings!$E$2,($B6-1)*gamesPerRound,0,gamesPerRound,3),3,FALSE),VLOOKUP(Y3,OFFSET(Pairings!$D$2,($B6-1)*gamesPerRound,0,gamesPerRound,3),3,FALSE))</f>
        <v>#N/A</v>
      </c>
      <c r="Z6" s="97" t="e">
        <f ca="1">IF(ISNA(VLOOKUP(Z3,OFFSET(Pairings!$D$2,($B6-1)*gamesPerRound,0,gamesPerRound,3),3,FALSE)),VLOOKUP(Z3,OFFSET(Pairings!$E$2,($B6-1)*gamesPerRound,0,gamesPerRound,3),3,FALSE),VLOOKUP(Z3,OFFSET(Pairings!$D$2,($B6-1)*gamesPerRound,0,gamesPerRound,3),3,FALSE))</f>
        <v>#N/A</v>
      </c>
      <c r="AA6" s="97" t="e">
        <f ca="1">IF(ISNA(VLOOKUP(AA3,OFFSET(Pairings!$D$2,($B6-1)*gamesPerRound,0,gamesPerRound,3),3,FALSE)),VLOOKUP(AA3,OFFSET(Pairings!$E$2,($B6-1)*gamesPerRound,0,gamesPerRound,3),3,FALSE),VLOOKUP(AA3,OFFSET(Pairings!$D$2,($B6-1)*gamesPerRound,0,gamesPerRound,3),3,FALSE))</f>
        <v>#N/A</v>
      </c>
      <c r="AB6" s="97" t="e">
        <f ca="1">IF(ISNA(VLOOKUP(AB3,OFFSET(Pairings!$D$2,($B6-1)*gamesPerRound,0,gamesPerRound,3),3,FALSE)),VLOOKUP(AB3,OFFSET(Pairings!$E$2,($B6-1)*gamesPerRound,0,gamesPerRound,3),3,FALSE),VLOOKUP(AB3,OFFSET(Pairings!$D$2,($B6-1)*gamesPerRound,0,gamesPerRound,3),3,FALSE))</f>
        <v>#N/A</v>
      </c>
      <c r="AC6" s="98" t="e">
        <f ca="1">IF(ISNA(VLOOKUP(AC3,OFFSET(Pairings!$D$2,($B6-1)*gamesPerRound,0,gamesPerRound,3),3,FALSE)),VLOOKUP(AC3,OFFSET(Pairings!$E$2,($B6-1)*gamesPerRound,0,gamesPerRound,3),3,FALSE),VLOOKUP(AC3,OFFSET(Pairings!$D$2,($B6-1)*gamesPerRound,0,gamesPerRound,3),3,FALSE))</f>
        <v>#N/A</v>
      </c>
      <c r="AD6" s="95" t="e">
        <f ca="1">SUM(R6:AC6)</f>
        <v>#N/A</v>
      </c>
    </row>
    <row r="7" spans="1:30" x14ac:dyDescent="0.2">
      <c r="B7" s="41">
        <v>4</v>
      </c>
      <c r="C7" s="47" t="str">
        <f t="shared" ref="C7:N8" ca="1" si="3">IF(ISNA(R7),"",R7)</f>
        <v/>
      </c>
      <c r="D7" s="48" t="str">
        <f t="shared" ca="1" si="3"/>
        <v/>
      </c>
      <c r="E7" s="48" t="str">
        <f t="shared" ca="1" si="3"/>
        <v/>
      </c>
      <c r="F7" s="48" t="str">
        <f t="shared" ca="1" si="3"/>
        <v/>
      </c>
      <c r="G7" s="48" t="str">
        <f t="shared" ca="1" si="3"/>
        <v/>
      </c>
      <c r="H7" s="48" t="str">
        <f t="shared" ca="1" si="3"/>
        <v/>
      </c>
      <c r="I7" s="48" t="str">
        <f t="shared" ca="1" si="3"/>
        <v/>
      </c>
      <c r="J7" s="48" t="str">
        <f t="shared" ca="1" si="3"/>
        <v/>
      </c>
      <c r="K7" s="48" t="str">
        <f t="shared" ca="1" si="3"/>
        <v/>
      </c>
      <c r="L7" s="48" t="str">
        <f t="shared" ca="1" si="3"/>
        <v/>
      </c>
      <c r="M7" s="48" t="str">
        <f t="shared" ca="1" si="3"/>
        <v/>
      </c>
      <c r="N7" s="49" t="str">
        <f t="shared" ca="1" si="3"/>
        <v/>
      </c>
      <c r="O7" s="50">
        <f ca="1">SUM(C7:N7)</f>
        <v>0</v>
      </c>
      <c r="P7" s="46"/>
      <c r="R7" s="96" t="e">
        <f ca="1">IF(ISNA(VLOOKUP(R3,OFFSET(Pairings!$D$2,($B7-1)*gamesPerRound,0,gamesPerRound,3),3,FALSE)),VLOOKUP(R3,OFFSET(Pairings!$E$2,($B7-1)*gamesPerRound,0,gamesPerRound,3),3,FALSE),VLOOKUP(R3,OFFSET(Pairings!$D$2,($B7-1)*gamesPerRound,0,gamesPerRound,3),3,FALSE))</f>
        <v>#N/A</v>
      </c>
      <c r="S7" s="97" t="e">
        <f ca="1">IF(ISNA(VLOOKUP(S3,OFFSET(Pairings!$D$2,($B7-1)*gamesPerRound,0,gamesPerRound,3),3,FALSE)),VLOOKUP(S3,OFFSET(Pairings!$E$2,($B7-1)*gamesPerRound,0,gamesPerRound,3),3,FALSE),VLOOKUP(S3,OFFSET(Pairings!$D$2,($B7-1)*gamesPerRound,0,gamesPerRound,3),3,FALSE))</f>
        <v>#N/A</v>
      </c>
      <c r="T7" s="97" t="e">
        <f ca="1">IF(ISNA(VLOOKUP(T3,OFFSET(Pairings!$D$2,($B7-1)*gamesPerRound,0,gamesPerRound,3),3,FALSE)),VLOOKUP(T3,OFFSET(Pairings!$E$2,($B7-1)*gamesPerRound,0,gamesPerRound,3),3,FALSE),VLOOKUP(T3,OFFSET(Pairings!$D$2,($B7-1)*gamesPerRound,0,gamesPerRound,3),3,FALSE))</f>
        <v>#N/A</v>
      </c>
      <c r="U7" s="97" t="e">
        <f ca="1">IF(ISNA(VLOOKUP(U3,OFFSET(Pairings!$D$2,($B7-1)*gamesPerRound,0,gamesPerRound,3),3,FALSE)),VLOOKUP(U3,OFFSET(Pairings!$E$2,($B7-1)*gamesPerRound,0,gamesPerRound,3),3,FALSE),VLOOKUP(U3,OFFSET(Pairings!$D$2,($B7-1)*gamesPerRound,0,gamesPerRound,3),3,FALSE))</f>
        <v>#N/A</v>
      </c>
      <c r="V7" s="97" t="e">
        <f ca="1">IF(ISNA(VLOOKUP(V3,OFFSET(Pairings!$D$2,($B7-1)*gamesPerRound,0,gamesPerRound,3),3,FALSE)),VLOOKUP(V3,OFFSET(Pairings!$E$2,($B7-1)*gamesPerRound,0,gamesPerRound,3),3,FALSE),VLOOKUP(V3,OFFSET(Pairings!$D$2,($B7-1)*gamesPerRound,0,gamesPerRound,3),3,FALSE))</f>
        <v>#N/A</v>
      </c>
      <c r="W7" s="97" t="e">
        <f ca="1">IF(ISNA(VLOOKUP(W3,OFFSET(Pairings!$D$2,($B7-1)*gamesPerRound,0,gamesPerRound,3),3,FALSE)),VLOOKUP(W3,OFFSET(Pairings!$E$2,($B7-1)*gamesPerRound,0,gamesPerRound,3),3,FALSE),VLOOKUP(W3,OFFSET(Pairings!$D$2,($B7-1)*gamesPerRound,0,gamesPerRound,3),3,FALSE))</f>
        <v>#N/A</v>
      </c>
      <c r="X7" s="97" t="e">
        <f ca="1">IF(ISNA(VLOOKUP(X3,OFFSET(Pairings!$D$2,($B7-1)*gamesPerRound,0,gamesPerRound,3),3,FALSE)),VLOOKUP(X3,OFFSET(Pairings!$E$2,($B7-1)*gamesPerRound,0,gamesPerRound,3),3,FALSE),VLOOKUP(X3,OFFSET(Pairings!$D$2,($B7-1)*gamesPerRound,0,gamesPerRound,3),3,FALSE))</f>
        <v>#N/A</v>
      </c>
      <c r="Y7" s="97" t="e">
        <f ca="1">IF(ISNA(VLOOKUP(Y3,OFFSET(Pairings!$D$2,($B7-1)*gamesPerRound,0,gamesPerRound,3),3,FALSE)),VLOOKUP(Y3,OFFSET(Pairings!$E$2,($B7-1)*gamesPerRound,0,gamesPerRound,3),3,FALSE),VLOOKUP(Y3,OFFSET(Pairings!$D$2,($B7-1)*gamesPerRound,0,gamesPerRound,3),3,FALSE))</f>
        <v>#N/A</v>
      </c>
      <c r="Z7" s="97" t="e">
        <f ca="1">IF(ISNA(VLOOKUP(Z3,OFFSET(Pairings!$D$2,($B7-1)*gamesPerRound,0,gamesPerRound,3),3,FALSE)),VLOOKUP(Z3,OFFSET(Pairings!$E$2,($B7-1)*gamesPerRound,0,gamesPerRound,3),3,FALSE),VLOOKUP(Z3,OFFSET(Pairings!$D$2,($B7-1)*gamesPerRound,0,gamesPerRound,3),3,FALSE))</f>
        <v>#N/A</v>
      </c>
      <c r="AA7" s="97" t="e">
        <f ca="1">IF(ISNA(VLOOKUP(AA3,OFFSET(Pairings!$D$2,($B7-1)*gamesPerRound,0,gamesPerRound,3),3,FALSE)),VLOOKUP(AA3,OFFSET(Pairings!$E$2,($B7-1)*gamesPerRound,0,gamesPerRound,3),3,FALSE),VLOOKUP(AA3,OFFSET(Pairings!$D$2,($B7-1)*gamesPerRound,0,gamesPerRound,3),3,FALSE))</f>
        <v>#N/A</v>
      </c>
      <c r="AB7" s="97" t="e">
        <f ca="1">IF(ISNA(VLOOKUP(AB3,OFFSET(Pairings!$D$2,($B7-1)*gamesPerRound,0,gamesPerRound,3),3,FALSE)),VLOOKUP(AB3,OFFSET(Pairings!$E$2,($B7-1)*gamesPerRound,0,gamesPerRound,3),3,FALSE),VLOOKUP(AB3,OFFSET(Pairings!$D$2,($B7-1)*gamesPerRound,0,gamesPerRound,3),3,FALSE))</f>
        <v>#N/A</v>
      </c>
      <c r="AC7" s="98" t="e">
        <f ca="1">IF(ISNA(VLOOKUP(AC3,OFFSET(Pairings!$D$2,($B7-1)*gamesPerRound,0,gamesPerRound,3),3,FALSE)),VLOOKUP(AC3,OFFSET(Pairings!$E$2,($B7-1)*gamesPerRound,0,gamesPerRound,3),3,FALSE),VLOOKUP(AC3,OFFSET(Pairings!$D$2,($B7-1)*gamesPerRound,0,gamesPerRound,3),3,FALSE))</f>
        <v>#N/A</v>
      </c>
      <c r="AD7" s="95" t="e">
        <f ca="1">SUM(R7:AC7)</f>
        <v>#N/A</v>
      </c>
    </row>
    <row r="8" spans="1:30" x14ac:dyDescent="0.2">
      <c r="B8" s="41">
        <v>5</v>
      </c>
      <c r="C8" s="51" t="str">
        <f t="shared" ca="1" si="3"/>
        <v/>
      </c>
      <c r="D8" s="52" t="str">
        <f t="shared" ca="1" si="3"/>
        <v/>
      </c>
      <c r="E8" s="52" t="str">
        <f t="shared" ca="1" si="3"/>
        <v/>
      </c>
      <c r="F8" s="52" t="str">
        <f t="shared" ca="1" si="3"/>
        <v/>
      </c>
      <c r="G8" s="52" t="str">
        <f t="shared" ca="1" si="3"/>
        <v/>
      </c>
      <c r="H8" s="52" t="str">
        <f t="shared" ca="1" si="3"/>
        <v/>
      </c>
      <c r="I8" s="52" t="str">
        <f t="shared" ca="1" si="3"/>
        <v/>
      </c>
      <c r="J8" s="52" t="str">
        <f t="shared" ca="1" si="3"/>
        <v/>
      </c>
      <c r="K8" s="52" t="str">
        <f t="shared" ca="1" si="3"/>
        <v/>
      </c>
      <c r="L8" s="52" t="str">
        <f t="shared" ca="1" si="3"/>
        <v/>
      </c>
      <c r="M8" s="52" t="str">
        <f t="shared" ca="1" si="3"/>
        <v/>
      </c>
      <c r="N8" s="53" t="str">
        <f t="shared" ca="1" si="3"/>
        <v/>
      </c>
      <c r="O8" s="54">
        <f ca="1">SUM(C8:N8)</f>
        <v>0</v>
      </c>
      <c r="P8" s="46"/>
      <c r="R8" s="99" t="e">
        <f ca="1">IF(ISNA(VLOOKUP(R3,OFFSET(Pairings!$D$2,($B8-1)*gamesPerRound,0,gamesPerRound,3),3,FALSE)),VLOOKUP(R3,OFFSET(Pairings!$E$2,($B8-1)*gamesPerRound,0,gamesPerRound,3),3,FALSE),VLOOKUP(R3,OFFSET(Pairings!$D$2,($B8-1)*gamesPerRound,0,gamesPerRound,3),3,FALSE))</f>
        <v>#N/A</v>
      </c>
      <c r="S8" s="100" t="e">
        <f ca="1">IF(ISNA(VLOOKUP(S3,OFFSET(Pairings!$D$2,($B8-1)*gamesPerRound,0,gamesPerRound,3),3,FALSE)),VLOOKUP(S3,OFFSET(Pairings!$E$2,($B8-1)*gamesPerRound,0,gamesPerRound,3),3,FALSE),VLOOKUP(S3,OFFSET(Pairings!$D$2,($B8-1)*gamesPerRound,0,gamesPerRound,3),3,FALSE))</f>
        <v>#N/A</v>
      </c>
      <c r="T8" s="100" t="e">
        <f ca="1">IF(ISNA(VLOOKUP(T3,OFFSET(Pairings!$D$2,($B8-1)*gamesPerRound,0,gamesPerRound,3),3,FALSE)),VLOOKUP(T3,OFFSET(Pairings!$E$2,($B8-1)*gamesPerRound,0,gamesPerRound,3),3,FALSE),VLOOKUP(T3,OFFSET(Pairings!$D$2,($B8-1)*gamesPerRound,0,gamesPerRound,3),3,FALSE))</f>
        <v>#N/A</v>
      </c>
      <c r="U8" s="100" t="e">
        <f ca="1">IF(ISNA(VLOOKUP(U3,OFFSET(Pairings!$D$2,($B8-1)*gamesPerRound,0,gamesPerRound,3),3,FALSE)),VLOOKUP(U3,OFFSET(Pairings!$E$2,($B8-1)*gamesPerRound,0,gamesPerRound,3),3,FALSE),VLOOKUP(U3,OFFSET(Pairings!$D$2,($B8-1)*gamesPerRound,0,gamesPerRound,3),3,FALSE))</f>
        <v>#N/A</v>
      </c>
      <c r="V8" s="100" t="e">
        <f ca="1">IF(ISNA(VLOOKUP(V3,OFFSET(Pairings!$D$2,($B8-1)*gamesPerRound,0,gamesPerRound,3),3,FALSE)),VLOOKUP(V3,OFFSET(Pairings!$E$2,($B8-1)*gamesPerRound,0,gamesPerRound,3),3,FALSE),VLOOKUP(V3,OFFSET(Pairings!$D$2,($B8-1)*gamesPerRound,0,gamesPerRound,3),3,FALSE))</f>
        <v>#N/A</v>
      </c>
      <c r="W8" s="100" t="e">
        <f ca="1">IF(ISNA(VLOOKUP(W3,OFFSET(Pairings!$D$2,($B8-1)*gamesPerRound,0,gamesPerRound,3),3,FALSE)),VLOOKUP(W3,OFFSET(Pairings!$E$2,($B8-1)*gamesPerRound,0,gamesPerRound,3),3,FALSE),VLOOKUP(W3,OFFSET(Pairings!$D$2,($B8-1)*gamesPerRound,0,gamesPerRound,3),3,FALSE))</f>
        <v>#N/A</v>
      </c>
      <c r="X8" s="100" t="e">
        <f ca="1">IF(ISNA(VLOOKUP(X3,OFFSET(Pairings!$D$2,($B8-1)*gamesPerRound,0,gamesPerRound,3),3,FALSE)),VLOOKUP(X3,OFFSET(Pairings!$E$2,($B8-1)*gamesPerRound,0,gamesPerRound,3),3,FALSE),VLOOKUP(X3,OFFSET(Pairings!$D$2,($B8-1)*gamesPerRound,0,gamesPerRound,3),3,FALSE))</f>
        <v>#N/A</v>
      </c>
      <c r="Y8" s="100" t="e">
        <f ca="1">IF(ISNA(VLOOKUP(Y3,OFFSET(Pairings!$D$2,($B8-1)*gamesPerRound,0,gamesPerRound,3),3,FALSE)),VLOOKUP(Y3,OFFSET(Pairings!$E$2,($B8-1)*gamesPerRound,0,gamesPerRound,3),3,FALSE),VLOOKUP(Y3,OFFSET(Pairings!$D$2,($B8-1)*gamesPerRound,0,gamesPerRound,3),3,FALSE))</f>
        <v>#N/A</v>
      </c>
      <c r="Z8" s="100" t="e">
        <f ca="1">IF(ISNA(VLOOKUP(Z3,OFFSET(Pairings!$D$2,($B8-1)*gamesPerRound,0,gamesPerRound,3),3,FALSE)),VLOOKUP(Z3,OFFSET(Pairings!$E$2,($B8-1)*gamesPerRound,0,gamesPerRound,3),3,FALSE),VLOOKUP(Z3,OFFSET(Pairings!$D$2,($B8-1)*gamesPerRound,0,gamesPerRound,3),3,FALSE))</f>
        <v>#N/A</v>
      </c>
      <c r="AA8" s="100" t="e">
        <f ca="1">IF(ISNA(VLOOKUP(AA3,OFFSET(Pairings!$D$2,($B8-1)*gamesPerRound,0,gamesPerRound,3),3,FALSE)),VLOOKUP(AA3,OFFSET(Pairings!$E$2,($B8-1)*gamesPerRound,0,gamesPerRound,3),3,FALSE),VLOOKUP(AA3,OFFSET(Pairings!$D$2,($B8-1)*gamesPerRound,0,gamesPerRound,3),3,FALSE))</f>
        <v>#N/A</v>
      </c>
      <c r="AB8" s="100" t="e">
        <f ca="1">IF(ISNA(VLOOKUP(AB3,OFFSET(Pairings!$D$2,($B8-1)*gamesPerRound,0,gamesPerRound,3),3,FALSE)),VLOOKUP(AB3,OFFSET(Pairings!$E$2,($B8-1)*gamesPerRound,0,gamesPerRound,3),3,FALSE),VLOOKUP(AB3,OFFSET(Pairings!$D$2,($B8-1)*gamesPerRound,0,gamesPerRound,3),3,FALSE))</f>
        <v>#N/A</v>
      </c>
      <c r="AC8" s="101" t="e">
        <f ca="1">IF(ISNA(VLOOKUP(AC3,OFFSET(Pairings!$D$2,($B8-1)*gamesPerRound,0,gamesPerRound,3),3,FALSE)),VLOOKUP(AC3,OFFSET(Pairings!$E$2,($B8-1)*gamesPerRound,0,gamesPerRound,3),3,FALSE),VLOOKUP(AC3,OFFSET(Pairings!$D$2,($B8-1)*gamesPerRound,0,gamesPerRound,3),3,FALSE))</f>
        <v>#N/A</v>
      </c>
      <c r="AD8" s="95" t="e">
        <f ca="1">SUM(R8:AC8)</f>
        <v>#N/A</v>
      </c>
    </row>
    <row r="9" spans="1:30" ht="15.75" thickBot="1" x14ac:dyDescent="0.25">
      <c r="B9" s="55" t="s">
        <v>22</v>
      </c>
      <c r="C9" s="56">
        <f t="shared" ref="C9:N9" ca="1" si="4">SUM(C4:C8)</f>
        <v>0</v>
      </c>
      <c r="D9" s="57">
        <f t="shared" ca="1" si="4"/>
        <v>0</v>
      </c>
      <c r="E9" s="57">
        <f t="shared" ca="1" si="4"/>
        <v>0</v>
      </c>
      <c r="F9" s="57">
        <f t="shared" ca="1" si="4"/>
        <v>0</v>
      </c>
      <c r="G9" s="57">
        <f t="shared" ca="1" si="4"/>
        <v>0</v>
      </c>
      <c r="H9" s="57">
        <f t="shared" ca="1" si="4"/>
        <v>0</v>
      </c>
      <c r="I9" s="57">
        <f t="shared" ca="1" si="4"/>
        <v>0</v>
      </c>
      <c r="J9" s="57">
        <f t="shared" ca="1" si="4"/>
        <v>0</v>
      </c>
      <c r="K9" s="57">
        <f t="shared" ca="1" si="4"/>
        <v>0</v>
      </c>
      <c r="L9" s="57">
        <f t="shared" ca="1" si="4"/>
        <v>0</v>
      </c>
      <c r="M9" s="57">
        <f t="shared" ca="1" si="4"/>
        <v>0</v>
      </c>
      <c r="N9" s="57">
        <f t="shared" ca="1" si="4"/>
        <v>0</v>
      </c>
      <c r="O9" s="58">
        <f ca="1">SUM(O4:O8)</f>
        <v>0</v>
      </c>
      <c r="P9" s="59">
        <f ca="1">VLOOKUP(A3,OFFSET(Teams!$C$1,1,0,teams,4),4,FALSE)</f>
        <v>1</v>
      </c>
      <c r="R9" s="102" t="e">
        <f t="shared" ref="R9:AD9" ca="1" si="5">SUM(R4:R6)</f>
        <v>#N/A</v>
      </c>
      <c r="S9" s="103" t="e">
        <f t="shared" ca="1" si="5"/>
        <v>#N/A</v>
      </c>
      <c r="T9" s="103" t="e">
        <f t="shared" ca="1" si="5"/>
        <v>#N/A</v>
      </c>
      <c r="U9" s="103" t="e">
        <f t="shared" ca="1" si="5"/>
        <v>#N/A</v>
      </c>
      <c r="V9" s="103" t="e">
        <f t="shared" ca="1" si="5"/>
        <v>#N/A</v>
      </c>
      <c r="W9" s="103" t="e">
        <f t="shared" ca="1" si="5"/>
        <v>#N/A</v>
      </c>
      <c r="X9" s="103" t="e">
        <f t="shared" ca="1" si="5"/>
        <v>#N/A</v>
      </c>
      <c r="Y9" s="103" t="e">
        <f t="shared" ca="1" si="5"/>
        <v>#N/A</v>
      </c>
      <c r="Z9" s="103" t="e">
        <f t="shared" ca="1" si="5"/>
        <v>#N/A</v>
      </c>
      <c r="AA9" s="103" t="e">
        <f t="shared" ca="1" si="5"/>
        <v>#N/A</v>
      </c>
      <c r="AB9" s="103" t="e">
        <f t="shared" ca="1" si="5"/>
        <v>#N/A</v>
      </c>
      <c r="AC9" s="103" t="e">
        <f t="shared" ca="1" si="5"/>
        <v>#N/A</v>
      </c>
      <c r="AD9" s="104" t="e">
        <f t="shared" ca="1" si="5"/>
        <v>#N/A</v>
      </c>
    </row>
    <row r="10" spans="1:30" ht="15.75" thickBot="1" x14ac:dyDescent="0.25">
      <c r="P10" s="60"/>
    </row>
    <row r="11" spans="1:30" s="9" customFormat="1" x14ac:dyDescent="0.2">
      <c r="A11" s="9" t="s">
        <v>9</v>
      </c>
      <c r="B11" s="10">
        <f>VLOOKUP(A11,TeamLookup,2,FALSE)</f>
        <v>0</v>
      </c>
      <c r="C11" s="37" t="str">
        <f t="shared" ref="C11:N11" si="6">$A11&amp;"."&amp;TEXT(C$1,"00")</f>
        <v>B.01</v>
      </c>
      <c r="D11" s="38" t="str">
        <f t="shared" si="6"/>
        <v>B.02</v>
      </c>
      <c r="E11" s="38" t="str">
        <f t="shared" si="6"/>
        <v>B.03</v>
      </c>
      <c r="F11" s="38" t="str">
        <f t="shared" si="6"/>
        <v>B.04</v>
      </c>
      <c r="G11" s="38" t="str">
        <f t="shared" si="6"/>
        <v>B.05</v>
      </c>
      <c r="H11" s="38" t="str">
        <f t="shared" si="6"/>
        <v>B.06</v>
      </c>
      <c r="I11" s="38" t="str">
        <f t="shared" si="6"/>
        <v>B.07</v>
      </c>
      <c r="J11" s="38" t="str">
        <f t="shared" si="6"/>
        <v>B.08</v>
      </c>
      <c r="K11" s="38" t="str">
        <f t="shared" si="6"/>
        <v>B.09</v>
      </c>
      <c r="L11" s="38" t="str">
        <f t="shared" si="6"/>
        <v>B.10</v>
      </c>
      <c r="M11" s="38" t="str">
        <f t="shared" si="6"/>
        <v>B.11</v>
      </c>
      <c r="N11" s="38" t="str">
        <f t="shared" si="6"/>
        <v>B.12</v>
      </c>
      <c r="O11" s="39" t="s">
        <v>22</v>
      </c>
      <c r="P11" s="40" t="s">
        <v>30</v>
      </c>
      <c r="R11" s="90" t="str">
        <f t="shared" ref="R11:AC11" si="7">$A11&amp;"."&amp;TEXT(R$1,"00")</f>
        <v>B.01</v>
      </c>
      <c r="S11" s="91" t="str">
        <f t="shared" si="7"/>
        <v>B.02</v>
      </c>
      <c r="T11" s="91" t="str">
        <f t="shared" si="7"/>
        <v>B.03</v>
      </c>
      <c r="U11" s="91" t="str">
        <f t="shared" si="7"/>
        <v>B.04</v>
      </c>
      <c r="V11" s="91" t="str">
        <f t="shared" si="7"/>
        <v>B.05</v>
      </c>
      <c r="W11" s="91" t="str">
        <f t="shared" si="7"/>
        <v>B.06</v>
      </c>
      <c r="X11" s="91" t="str">
        <f t="shared" si="7"/>
        <v>B.07</v>
      </c>
      <c r="Y11" s="91" t="str">
        <f t="shared" si="7"/>
        <v>B.08</v>
      </c>
      <c r="Z11" s="91" t="str">
        <f t="shared" si="7"/>
        <v>B.09</v>
      </c>
      <c r="AA11" s="91" t="str">
        <f t="shared" si="7"/>
        <v>B.10</v>
      </c>
      <c r="AB11" s="91" t="str">
        <f t="shared" si="7"/>
        <v>B.11</v>
      </c>
      <c r="AC11" s="91" t="str">
        <f t="shared" si="7"/>
        <v>B.12</v>
      </c>
      <c r="AD11" s="92" t="s">
        <v>22</v>
      </c>
    </row>
    <row r="12" spans="1:30" x14ac:dyDescent="0.2">
      <c r="B12" s="41">
        <v>1</v>
      </c>
      <c r="C12" s="42" t="str">
        <f t="shared" ref="C12:N16" ca="1" si="8">IF(ISNA(R12),"",R12)</f>
        <v/>
      </c>
      <c r="D12" s="43" t="str">
        <f t="shared" ca="1" si="8"/>
        <v/>
      </c>
      <c r="E12" s="43" t="str">
        <f t="shared" ca="1" si="8"/>
        <v/>
      </c>
      <c r="F12" s="43" t="str">
        <f t="shared" ca="1" si="8"/>
        <v/>
      </c>
      <c r="G12" s="43" t="str">
        <f t="shared" ca="1" si="8"/>
        <v/>
      </c>
      <c r="H12" s="43" t="str">
        <f t="shared" ca="1" si="8"/>
        <v/>
      </c>
      <c r="I12" s="43" t="str">
        <f t="shared" ca="1" si="8"/>
        <v/>
      </c>
      <c r="J12" s="43" t="str">
        <f t="shared" ca="1" si="8"/>
        <v/>
      </c>
      <c r="K12" s="43" t="str">
        <f t="shared" ca="1" si="8"/>
        <v/>
      </c>
      <c r="L12" s="43" t="str">
        <f t="shared" ca="1" si="8"/>
        <v/>
      </c>
      <c r="M12" s="43" t="str">
        <f t="shared" ca="1" si="8"/>
        <v/>
      </c>
      <c r="N12" s="44" t="str">
        <f t="shared" ca="1" si="8"/>
        <v/>
      </c>
      <c r="O12" s="45">
        <f ca="1">SUM(C12:N12)</f>
        <v>0</v>
      </c>
      <c r="P12" s="46"/>
      <c r="R12" s="93" t="e">
        <f ca="1">IF(ISNA(VLOOKUP(R11,OFFSET(Pairings!$D$2,($B12-1)*gamesPerRound,0,gamesPerRound,3),3,FALSE)),VLOOKUP(R11,OFFSET(Pairings!$E$2,($B12-1)*gamesPerRound,0,gamesPerRound,3),3,FALSE),VLOOKUP(R11,OFFSET(Pairings!$D$2,($B12-1)*gamesPerRound,0,gamesPerRound,3),3,FALSE))</f>
        <v>#N/A</v>
      </c>
      <c r="S12" s="93" t="e">
        <f ca="1">IF(ISNA(VLOOKUP(S11,OFFSET(Pairings!$D$2,($B12-1)*gamesPerRound,0,gamesPerRound,3),3,FALSE)),VLOOKUP(S11,OFFSET(Pairings!$E$2,($B12-1)*gamesPerRound,0,gamesPerRound,3),3,FALSE),VLOOKUP(S11,OFFSET(Pairings!$D$2,($B12-1)*gamesPerRound,0,gamesPerRound,3),3,FALSE))</f>
        <v>#N/A</v>
      </c>
      <c r="T12" s="93" t="e">
        <f ca="1">IF(ISNA(VLOOKUP(T11,OFFSET(Pairings!$D$2,($B12-1)*gamesPerRound,0,gamesPerRound,3),3,FALSE)),VLOOKUP(T11,OFFSET(Pairings!$E$2,($B12-1)*gamesPerRound,0,gamesPerRound,3),3,FALSE),VLOOKUP(T11,OFFSET(Pairings!$D$2,($B12-1)*gamesPerRound,0,gamesPerRound,3),3,FALSE))</f>
        <v>#N/A</v>
      </c>
      <c r="U12" s="93" t="e">
        <f ca="1">IF(ISNA(VLOOKUP(U11,OFFSET(Pairings!$D$2,($B12-1)*gamesPerRound,0,gamesPerRound,3),3,FALSE)),VLOOKUP(U11,OFFSET(Pairings!$E$2,($B12-1)*gamesPerRound,0,gamesPerRound,3),3,FALSE),VLOOKUP(U11,OFFSET(Pairings!$D$2,($B12-1)*gamesPerRound,0,gamesPerRound,3),3,FALSE))</f>
        <v>#N/A</v>
      </c>
      <c r="V12" s="93" t="e">
        <f ca="1">IF(ISNA(VLOOKUP(V11,OFFSET(Pairings!$D$2,($B12-1)*gamesPerRound,0,gamesPerRound,3),3,FALSE)),VLOOKUP(V11,OFFSET(Pairings!$E$2,($B12-1)*gamesPerRound,0,gamesPerRound,3),3,FALSE),VLOOKUP(V11,OFFSET(Pairings!$D$2,($B12-1)*gamesPerRound,0,gamesPerRound,3),3,FALSE))</f>
        <v>#N/A</v>
      </c>
      <c r="W12" s="93" t="e">
        <f ca="1">IF(ISNA(VLOOKUP(W11,OFFSET(Pairings!$D$2,($B12-1)*gamesPerRound,0,gamesPerRound,3),3,FALSE)),VLOOKUP(W11,OFFSET(Pairings!$E$2,($B12-1)*gamesPerRound,0,gamesPerRound,3),3,FALSE),VLOOKUP(W11,OFFSET(Pairings!$D$2,($B12-1)*gamesPerRound,0,gamesPerRound,3),3,FALSE))</f>
        <v>#N/A</v>
      </c>
      <c r="X12" s="93" t="e">
        <f ca="1">IF(ISNA(VLOOKUP(X11,OFFSET(Pairings!$D$2,($B12-1)*gamesPerRound,0,gamesPerRound,3),3,FALSE)),VLOOKUP(X11,OFFSET(Pairings!$E$2,($B12-1)*gamesPerRound,0,gamesPerRound,3),3,FALSE),VLOOKUP(X11,OFFSET(Pairings!$D$2,($B12-1)*gamesPerRound,0,gamesPerRound,3),3,FALSE))</f>
        <v>#N/A</v>
      </c>
      <c r="Y12" s="93" t="e">
        <f ca="1">IF(ISNA(VLOOKUP(Y11,OFFSET(Pairings!$D$2,($B12-1)*gamesPerRound,0,gamesPerRound,3),3,FALSE)),VLOOKUP(Y11,OFFSET(Pairings!$E$2,($B12-1)*gamesPerRound,0,gamesPerRound,3),3,FALSE),VLOOKUP(Y11,OFFSET(Pairings!$D$2,($B12-1)*gamesPerRound,0,gamesPerRound,3),3,FALSE))</f>
        <v>#N/A</v>
      </c>
      <c r="Z12" s="93" t="e">
        <f ca="1">IF(ISNA(VLOOKUP(Z11,OFFSET(Pairings!$D$2,($B12-1)*gamesPerRound,0,gamesPerRound,3),3,FALSE)),VLOOKUP(Z11,OFFSET(Pairings!$E$2,($B12-1)*gamesPerRound,0,gamesPerRound,3),3,FALSE),VLOOKUP(Z11,OFFSET(Pairings!$D$2,($B12-1)*gamesPerRound,0,gamesPerRound,3),3,FALSE))</f>
        <v>#N/A</v>
      </c>
      <c r="AA12" s="93" t="e">
        <f ca="1">IF(ISNA(VLOOKUP(AA11,OFFSET(Pairings!$D$2,($B12-1)*gamesPerRound,0,gamesPerRound,3),3,FALSE)),VLOOKUP(AA11,OFFSET(Pairings!$E$2,($B12-1)*gamesPerRound,0,gamesPerRound,3),3,FALSE),VLOOKUP(AA11,OFFSET(Pairings!$D$2,($B12-1)*gamesPerRound,0,gamesPerRound,3),3,FALSE))</f>
        <v>#N/A</v>
      </c>
      <c r="AB12" s="93" t="e">
        <f ca="1">IF(ISNA(VLOOKUP(AB11,OFFSET(Pairings!$D$2,($B12-1)*gamesPerRound,0,gamesPerRound,3),3,FALSE)),VLOOKUP(AB11,OFFSET(Pairings!$E$2,($B12-1)*gamesPerRound,0,gamesPerRound,3),3,FALSE),VLOOKUP(AB11,OFFSET(Pairings!$D$2,($B12-1)*gamesPerRound,0,gamesPerRound,3),3,FALSE))</f>
        <v>#N/A</v>
      </c>
      <c r="AC12" s="94" t="e">
        <f ca="1">IF(ISNA(VLOOKUP(AC11,OFFSET(Pairings!$D$2,($B12-1)*gamesPerRound,0,gamesPerRound,3),3,FALSE)),VLOOKUP(AC11,OFFSET(Pairings!$E$2,($B12-1)*gamesPerRound,0,gamesPerRound,3),3,FALSE),VLOOKUP(AC11,OFFSET(Pairings!$D$2,($B12-1)*gamesPerRound,0,gamesPerRound,3),3,FALSE))</f>
        <v>#N/A</v>
      </c>
      <c r="AD12" s="95" t="e">
        <f ca="1">SUM(R12:AC12)</f>
        <v>#N/A</v>
      </c>
    </row>
    <row r="13" spans="1:30" x14ac:dyDescent="0.2">
      <c r="B13" s="41">
        <v>2</v>
      </c>
      <c r="C13" s="47" t="str">
        <f t="shared" ca="1" si="8"/>
        <v/>
      </c>
      <c r="D13" s="48" t="str">
        <f t="shared" ca="1" si="8"/>
        <v/>
      </c>
      <c r="E13" s="48" t="str">
        <f t="shared" ca="1" si="8"/>
        <v/>
      </c>
      <c r="F13" s="48" t="str">
        <f t="shared" ca="1" si="8"/>
        <v/>
      </c>
      <c r="G13" s="48" t="str">
        <f t="shared" ca="1" si="8"/>
        <v/>
      </c>
      <c r="H13" s="48" t="str">
        <f t="shared" ca="1" si="8"/>
        <v/>
      </c>
      <c r="I13" s="48" t="str">
        <f t="shared" ca="1" si="8"/>
        <v/>
      </c>
      <c r="J13" s="48" t="str">
        <f t="shared" ca="1" si="8"/>
        <v/>
      </c>
      <c r="K13" s="48" t="str">
        <f t="shared" ca="1" si="8"/>
        <v/>
      </c>
      <c r="L13" s="48" t="str">
        <f t="shared" ca="1" si="8"/>
        <v/>
      </c>
      <c r="M13" s="48" t="str">
        <f t="shared" ca="1" si="8"/>
        <v/>
      </c>
      <c r="N13" s="49" t="str">
        <f t="shared" ca="1" si="8"/>
        <v/>
      </c>
      <c r="O13" s="50">
        <f ca="1">SUM(C13:N13)</f>
        <v>0</v>
      </c>
      <c r="P13" s="46"/>
      <c r="R13" s="96" t="e">
        <f ca="1">IF(ISNA(VLOOKUP(R11,OFFSET(Pairings!$D$2,($B13-1)*gamesPerRound,0,gamesPerRound,3),3,FALSE)),VLOOKUP(R11,OFFSET(Pairings!$E$2,($B13-1)*gamesPerRound,0,gamesPerRound,3),3,FALSE),VLOOKUP(R11,OFFSET(Pairings!$D$2,($B13-1)*gamesPerRound,0,gamesPerRound,3),3,FALSE))</f>
        <v>#N/A</v>
      </c>
      <c r="S13" s="97" t="e">
        <f ca="1">IF(ISNA(VLOOKUP(S11,OFFSET(Pairings!$D$2,($B13-1)*gamesPerRound,0,gamesPerRound,3),3,FALSE)),VLOOKUP(S11,OFFSET(Pairings!$E$2,($B13-1)*gamesPerRound,0,gamesPerRound,3),3,FALSE),VLOOKUP(S11,OFFSET(Pairings!$D$2,($B13-1)*gamesPerRound,0,gamesPerRound,3),3,FALSE))</f>
        <v>#N/A</v>
      </c>
      <c r="T13" s="97" t="e">
        <f ca="1">IF(ISNA(VLOOKUP(T11,OFFSET(Pairings!$D$2,($B13-1)*gamesPerRound,0,gamesPerRound,3),3,FALSE)),VLOOKUP(T11,OFFSET(Pairings!$E$2,($B13-1)*gamesPerRound,0,gamesPerRound,3),3,FALSE),VLOOKUP(T11,OFFSET(Pairings!$D$2,($B13-1)*gamesPerRound,0,gamesPerRound,3),3,FALSE))</f>
        <v>#N/A</v>
      </c>
      <c r="U13" s="97" t="e">
        <f ca="1">IF(ISNA(VLOOKUP(U11,OFFSET(Pairings!$D$2,($B13-1)*gamesPerRound,0,gamesPerRound,3),3,FALSE)),VLOOKUP(U11,OFFSET(Pairings!$E$2,($B13-1)*gamesPerRound,0,gamesPerRound,3),3,FALSE),VLOOKUP(U11,OFFSET(Pairings!$D$2,($B13-1)*gamesPerRound,0,gamesPerRound,3),3,FALSE))</f>
        <v>#N/A</v>
      </c>
      <c r="V13" s="97" t="e">
        <f ca="1">IF(ISNA(VLOOKUP(V11,OFFSET(Pairings!$D$2,($B13-1)*gamesPerRound,0,gamesPerRound,3),3,FALSE)),VLOOKUP(V11,OFFSET(Pairings!$E$2,($B13-1)*gamesPerRound,0,gamesPerRound,3),3,FALSE),VLOOKUP(V11,OFFSET(Pairings!$D$2,($B13-1)*gamesPerRound,0,gamesPerRound,3),3,FALSE))</f>
        <v>#N/A</v>
      </c>
      <c r="W13" s="97" t="e">
        <f ca="1">IF(ISNA(VLOOKUP(W11,OFFSET(Pairings!$D$2,($B13-1)*gamesPerRound,0,gamesPerRound,3),3,FALSE)),VLOOKUP(W11,OFFSET(Pairings!$E$2,($B13-1)*gamesPerRound,0,gamesPerRound,3),3,FALSE),VLOOKUP(W11,OFFSET(Pairings!$D$2,($B13-1)*gamesPerRound,0,gamesPerRound,3),3,FALSE))</f>
        <v>#N/A</v>
      </c>
      <c r="X13" s="97" t="e">
        <f ca="1">IF(ISNA(VLOOKUP(X11,OFFSET(Pairings!$D$2,($B13-1)*gamesPerRound,0,gamesPerRound,3),3,FALSE)),VLOOKUP(X11,OFFSET(Pairings!$E$2,($B13-1)*gamesPerRound,0,gamesPerRound,3),3,FALSE),VLOOKUP(X11,OFFSET(Pairings!$D$2,($B13-1)*gamesPerRound,0,gamesPerRound,3),3,FALSE))</f>
        <v>#N/A</v>
      </c>
      <c r="Y13" s="97" t="e">
        <f ca="1">IF(ISNA(VLOOKUP(Y11,OFFSET(Pairings!$D$2,($B13-1)*gamesPerRound,0,gamesPerRound,3),3,FALSE)),VLOOKUP(Y11,OFFSET(Pairings!$E$2,($B13-1)*gamesPerRound,0,gamesPerRound,3),3,FALSE),VLOOKUP(Y11,OFFSET(Pairings!$D$2,($B13-1)*gamesPerRound,0,gamesPerRound,3),3,FALSE))</f>
        <v>#N/A</v>
      </c>
      <c r="Z13" s="97" t="e">
        <f ca="1">IF(ISNA(VLOOKUP(Z11,OFFSET(Pairings!$D$2,($B13-1)*gamesPerRound,0,gamesPerRound,3),3,FALSE)),VLOOKUP(Z11,OFFSET(Pairings!$E$2,($B13-1)*gamesPerRound,0,gamesPerRound,3),3,FALSE),VLOOKUP(Z11,OFFSET(Pairings!$D$2,($B13-1)*gamesPerRound,0,gamesPerRound,3),3,FALSE))</f>
        <v>#N/A</v>
      </c>
      <c r="AA13" s="97" t="e">
        <f ca="1">IF(ISNA(VLOOKUP(AA11,OFFSET(Pairings!$D$2,($B13-1)*gamesPerRound,0,gamesPerRound,3),3,FALSE)),VLOOKUP(AA11,OFFSET(Pairings!$E$2,($B13-1)*gamesPerRound,0,gamesPerRound,3),3,FALSE),VLOOKUP(AA11,OFFSET(Pairings!$D$2,($B13-1)*gamesPerRound,0,gamesPerRound,3),3,FALSE))</f>
        <v>#N/A</v>
      </c>
      <c r="AB13" s="97" t="e">
        <f ca="1">IF(ISNA(VLOOKUP(AB11,OFFSET(Pairings!$D$2,($B13-1)*gamesPerRound,0,gamesPerRound,3),3,FALSE)),VLOOKUP(AB11,OFFSET(Pairings!$E$2,($B13-1)*gamesPerRound,0,gamesPerRound,3),3,FALSE),VLOOKUP(AB11,OFFSET(Pairings!$D$2,($B13-1)*gamesPerRound,0,gamesPerRound,3),3,FALSE))</f>
        <v>#N/A</v>
      </c>
      <c r="AC13" s="98" t="e">
        <f ca="1">IF(ISNA(VLOOKUP(AC11,OFFSET(Pairings!$D$2,($B13-1)*gamesPerRound,0,gamesPerRound,3),3,FALSE)),VLOOKUP(AC11,OFFSET(Pairings!$E$2,($B13-1)*gamesPerRound,0,gamesPerRound,3),3,FALSE),VLOOKUP(AC11,OFFSET(Pairings!$D$2,($B13-1)*gamesPerRound,0,gamesPerRound,3),3,FALSE))</f>
        <v>#N/A</v>
      </c>
      <c r="AD13" s="95" t="e">
        <f ca="1">SUM(R13:AC13)</f>
        <v>#N/A</v>
      </c>
    </row>
    <row r="14" spans="1:30" x14ac:dyDescent="0.2">
      <c r="B14" s="41">
        <v>3</v>
      </c>
      <c r="C14" s="47" t="str">
        <f t="shared" ca="1" si="8"/>
        <v/>
      </c>
      <c r="D14" s="48" t="str">
        <f t="shared" ca="1" si="8"/>
        <v/>
      </c>
      <c r="E14" s="48" t="str">
        <f t="shared" ca="1" si="8"/>
        <v/>
      </c>
      <c r="F14" s="48" t="str">
        <f t="shared" ca="1" si="8"/>
        <v/>
      </c>
      <c r="G14" s="48" t="str">
        <f t="shared" ca="1" si="8"/>
        <v/>
      </c>
      <c r="H14" s="48" t="str">
        <f t="shared" ca="1" si="8"/>
        <v/>
      </c>
      <c r="I14" s="48" t="str">
        <f t="shared" ca="1" si="8"/>
        <v/>
      </c>
      <c r="J14" s="48" t="str">
        <f t="shared" ca="1" si="8"/>
        <v/>
      </c>
      <c r="K14" s="48" t="str">
        <f t="shared" ca="1" si="8"/>
        <v/>
      </c>
      <c r="L14" s="48" t="str">
        <f t="shared" ca="1" si="8"/>
        <v/>
      </c>
      <c r="M14" s="48" t="str">
        <f t="shared" ca="1" si="8"/>
        <v/>
      </c>
      <c r="N14" s="49" t="str">
        <f t="shared" ca="1" si="8"/>
        <v/>
      </c>
      <c r="O14" s="50">
        <f ca="1">SUM(C14:N14)</f>
        <v>0</v>
      </c>
      <c r="P14" s="46"/>
      <c r="R14" s="96" t="e">
        <f ca="1">IF(ISNA(VLOOKUP(R11,OFFSET(Pairings!$D$2,($B14-1)*gamesPerRound,0,gamesPerRound,3),3,FALSE)),VLOOKUP(R11,OFFSET(Pairings!$E$2,($B14-1)*gamesPerRound,0,gamesPerRound,3),3,FALSE),VLOOKUP(R11,OFFSET(Pairings!$D$2,($B14-1)*gamesPerRound,0,gamesPerRound,3),3,FALSE))</f>
        <v>#N/A</v>
      </c>
      <c r="S14" s="97" t="e">
        <f ca="1">IF(ISNA(VLOOKUP(S11,OFFSET(Pairings!$D$2,($B14-1)*gamesPerRound,0,gamesPerRound,3),3,FALSE)),VLOOKUP(S11,OFFSET(Pairings!$E$2,($B14-1)*gamesPerRound,0,gamesPerRound,3),3,FALSE),VLOOKUP(S11,OFFSET(Pairings!$D$2,($B14-1)*gamesPerRound,0,gamesPerRound,3),3,FALSE))</f>
        <v>#N/A</v>
      </c>
      <c r="T14" s="97" t="e">
        <f ca="1">IF(ISNA(VLOOKUP(T11,OFFSET(Pairings!$D$2,($B14-1)*gamesPerRound,0,gamesPerRound,3),3,FALSE)),VLOOKUP(T11,OFFSET(Pairings!$E$2,($B14-1)*gamesPerRound,0,gamesPerRound,3),3,FALSE),VLOOKUP(T11,OFFSET(Pairings!$D$2,($B14-1)*gamesPerRound,0,gamesPerRound,3),3,FALSE))</f>
        <v>#N/A</v>
      </c>
      <c r="U14" s="97" t="e">
        <f ca="1">IF(ISNA(VLOOKUP(U11,OFFSET(Pairings!$D$2,($B14-1)*gamesPerRound,0,gamesPerRound,3),3,FALSE)),VLOOKUP(U11,OFFSET(Pairings!$E$2,($B14-1)*gamesPerRound,0,gamesPerRound,3),3,FALSE),VLOOKUP(U11,OFFSET(Pairings!$D$2,($B14-1)*gamesPerRound,0,gamesPerRound,3),3,FALSE))</f>
        <v>#N/A</v>
      </c>
      <c r="V14" s="97" t="e">
        <f ca="1">IF(ISNA(VLOOKUP(V11,OFFSET(Pairings!$D$2,($B14-1)*gamesPerRound,0,gamesPerRound,3),3,FALSE)),VLOOKUP(V11,OFFSET(Pairings!$E$2,($B14-1)*gamesPerRound,0,gamesPerRound,3),3,FALSE),VLOOKUP(V11,OFFSET(Pairings!$D$2,($B14-1)*gamesPerRound,0,gamesPerRound,3),3,FALSE))</f>
        <v>#N/A</v>
      </c>
      <c r="W14" s="97" t="e">
        <f ca="1">IF(ISNA(VLOOKUP(W11,OFFSET(Pairings!$D$2,($B14-1)*gamesPerRound,0,gamesPerRound,3),3,FALSE)),VLOOKUP(W11,OFFSET(Pairings!$E$2,($B14-1)*gamesPerRound,0,gamesPerRound,3),3,FALSE),VLOOKUP(W11,OFFSET(Pairings!$D$2,($B14-1)*gamesPerRound,0,gamesPerRound,3),3,FALSE))</f>
        <v>#N/A</v>
      </c>
      <c r="X14" s="97" t="e">
        <f ca="1">IF(ISNA(VLOOKUP(X11,OFFSET(Pairings!$D$2,($B14-1)*gamesPerRound,0,gamesPerRound,3),3,FALSE)),VLOOKUP(X11,OFFSET(Pairings!$E$2,($B14-1)*gamesPerRound,0,gamesPerRound,3),3,FALSE),VLOOKUP(X11,OFFSET(Pairings!$D$2,($B14-1)*gamesPerRound,0,gamesPerRound,3),3,FALSE))</f>
        <v>#N/A</v>
      </c>
      <c r="Y14" s="97" t="e">
        <f ca="1">IF(ISNA(VLOOKUP(Y11,OFFSET(Pairings!$D$2,($B14-1)*gamesPerRound,0,gamesPerRound,3),3,FALSE)),VLOOKUP(Y11,OFFSET(Pairings!$E$2,($B14-1)*gamesPerRound,0,gamesPerRound,3),3,FALSE),VLOOKUP(Y11,OFFSET(Pairings!$D$2,($B14-1)*gamesPerRound,0,gamesPerRound,3),3,FALSE))</f>
        <v>#N/A</v>
      </c>
      <c r="Z14" s="97" t="e">
        <f ca="1">IF(ISNA(VLOOKUP(Z11,OFFSET(Pairings!$D$2,($B14-1)*gamesPerRound,0,gamesPerRound,3),3,FALSE)),VLOOKUP(Z11,OFFSET(Pairings!$E$2,($B14-1)*gamesPerRound,0,gamesPerRound,3),3,FALSE),VLOOKUP(Z11,OFFSET(Pairings!$D$2,($B14-1)*gamesPerRound,0,gamesPerRound,3),3,FALSE))</f>
        <v>#N/A</v>
      </c>
      <c r="AA14" s="97" t="e">
        <f ca="1">IF(ISNA(VLOOKUP(AA11,OFFSET(Pairings!$D$2,($B14-1)*gamesPerRound,0,gamesPerRound,3),3,FALSE)),VLOOKUP(AA11,OFFSET(Pairings!$E$2,($B14-1)*gamesPerRound,0,gamesPerRound,3),3,FALSE),VLOOKUP(AA11,OFFSET(Pairings!$D$2,($B14-1)*gamesPerRound,0,gamesPerRound,3),3,FALSE))</f>
        <v>#N/A</v>
      </c>
      <c r="AB14" s="97" t="e">
        <f ca="1">IF(ISNA(VLOOKUP(AB11,OFFSET(Pairings!$D$2,($B14-1)*gamesPerRound,0,gamesPerRound,3),3,FALSE)),VLOOKUP(AB11,OFFSET(Pairings!$E$2,($B14-1)*gamesPerRound,0,gamesPerRound,3),3,FALSE),VLOOKUP(AB11,OFFSET(Pairings!$D$2,($B14-1)*gamesPerRound,0,gamesPerRound,3),3,FALSE))</f>
        <v>#N/A</v>
      </c>
      <c r="AC14" s="98" t="e">
        <f ca="1">IF(ISNA(VLOOKUP(AC11,OFFSET(Pairings!$D$2,($B14-1)*gamesPerRound,0,gamesPerRound,3),3,FALSE)),VLOOKUP(AC11,OFFSET(Pairings!$E$2,($B14-1)*gamesPerRound,0,gamesPerRound,3),3,FALSE),VLOOKUP(AC11,OFFSET(Pairings!$D$2,($B14-1)*gamesPerRound,0,gamesPerRound,3),3,FALSE))</f>
        <v>#N/A</v>
      </c>
      <c r="AD14" s="95" t="e">
        <f ca="1">SUM(R14:AC14)</f>
        <v>#N/A</v>
      </c>
    </row>
    <row r="15" spans="1:30" x14ac:dyDescent="0.2">
      <c r="B15" s="41">
        <v>4</v>
      </c>
      <c r="C15" s="47" t="str">
        <f t="shared" ca="1" si="8"/>
        <v/>
      </c>
      <c r="D15" s="48" t="str">
        <f t="shared" ca="1" si="8"/>
        <v/>
      </c>
      <c r="E15" s="48" t="str">
        <f t="shared" ca="1" si="8"/>
        <v/>
      </c>
      <c r="F15" s="48" t="str">
        <f t="shared" ca="1" si="8"/>
        <v/>
      </c>
      <c r="G15" s="48" t="str">
        <f t="shared" ca="1" si="8"/>
        <v/>
      </c>
      <c r="H15" s="48" t="str">
        <f t="shared" ca="1" si="8"/>
        <v/>
      </c>
      <c r="I15" s="48" t="str">
        <f t="shared" ca="1" si="8"/>
        <v/>
      </c>
      <c r="J15" s="48" t="str">
        <f t="shared" ca="1" si="8"/>
        <v/>
      </c>
      <c r="K15" s="48" t="str">
        <f t="shared" ca="1" si="8"/>
        <v/>
      </c>
      <c r="L15" s="48" t="str">
        <f t="shared" ca="1" si="8"/>
        <v/>
      </c>
      <c r="M15" s="48" t="str">
        <f t="shared" ca="1" si="8"/>
        <v/>
      </c>
      <c r="N15" s="49" t="str">
        <f t="shared" ca="1" si="8"/>
        <v/>
      </c>
      <c r="O15" s="50">
        <f ca="1">SUM(C15:N15)</f>
        <v>0</v>
      </c>
      <c r="P15" s="46"/>
      <c r="R15" s="96" t="e">
        <f ca="1">IF(ISNA(VLOOKUP(R11,OFFSET(Pairings!$D$2,($B15-1)*gamesPerRound,0,gamesPerRound,3),3,FALSE)),VLOOKUP(R11,OFFSET(Pairings!$E$2,($B15-1)*gamesPerRound,0,gamesPerRound,3),3,FALSE),VLOOKUP(R11,OFFSET(Pairings!$D$2,($B15-1)*gamesPerRound,0,gamesPerRound,3),3,FALSE))</f>
        <v>#N/A</v>
      </c>
      <c r="S15" s="97" t="e">
        <f ca="1">IF(ISNA(VLOOKUP(S11,OFFSET(Pairings!$D$2,($B15-1)*gamesPerRound,0,gamesPerRound,3),3,FALSE)),VLOOKUP(S11,OFFSET(Pairings!$E$2,($B15-1)*gamesPerRound,0,gamesPerRound,3),3,FALSE),VLOOKUP(S11,OFFSET(Pairings!$D$2,($B15-1)*gamesPerRound,0,gamesPerRound,3),3,FALSE))</f>
        <v>#N/A</v>
      </c>
      <c r="T15" s="97" t="e">
        <f ca="1">IF(ISNA(VLOOKUP(T11,OFFSET(Pairings!$D$2,($B15-1)*gamesPerRound,0,gamesPerRound,3),3,FALSE)),VLOOKUP(T11,OFFSET(Pairings!$E$2,($B15-1)*gamesPerRound,0,gamesPerRound,3),3,FALSE),VLOOKUP(T11,OFFSET(Pairings!$D$2,($B15-1)*gamesPerRound,0,gamesPerRound,3),3,FALSE))</f>
        <v>#N/A</v>
      </c>
      <c r="U15" s="97" t="e">
        <f ca="1">IF(ISNA(VLOOKUP(U11,OFFSET(Pairings!$D$2,($B15-1)*gamesPerRound,0,gamesPerRound,3),3,FALSE)),VLOOKUP(U11,OFFSET(Pairings!$E$2,($B15-1)*gamesPerRound,0,gamesPerRound,3),3,FALSE),VLOOKUP(U11,OFFSET(Pairings!$D$2,($B15-1)*gamesPerRound,0,gamesPerRound,3),3,FALSE))</f>
        <v>#N/A</v>
      </c>
      <c r="V15" s="97" t="e">
        <f ca="1">IF(ISNA(VLOOKUP(V11,OFFSET(Pairings!$D$2,($B15-1)*gamesPerRound,0,gamesPerRound,3),3,FALSE)),VLOOKUP(V11,OFFSET(Pairings!$E$2,($B15-1)*gamesPerRound,0,gamesPerRound,3),3,FALSE),VLOOKUP(V11,OFFSET(Pairings!$D$2,($B15-1)*gamesPerRound,0,gamesPerRound,3),3,FALSE))</f>
        <v>#N/A</v>
      </c>
      <c r="W15" s="97" t="e">
        <f ca="1">IF(ISNA(VLOOKUP(W11,OFFSET(Pairings!$D$2,($B15-1)*gamesPerRound,0,gamesPerRound,3),3,FALSE)),VLOOKUP(W11,OFFSET(Pairings!$E$2,($B15-1)*gamesPerRound,0,gamesPerRound,3),3,FALSE),VLOOKUP(W11,OFFSET(Pairings!$D$2,($B15-1)*gamesPerRound,0,gamesPerRound,3),3,FALSE))</f>
        <v>#N/A</v>
      </c>
      <c r="X15" s="97" t="e">
        <f ca="1">IF(ISNA(VLOOKUP(X11,OFFSET(Pairings!$D$2,($B15-1)*gamesPerRound,0,gamesPerRound,3),3,FALSE)),VLOOKUP(X11,OFFSET(Pairings!$E$2,($B15-1)*gamesPerRound,0,gamesPerRound,3),3,FALSE),VLOOKUP(X11,OFFSET(Pairings!$D$2,($B15-1)*gamesPerRound,0,gamesPerRound,3),3,FALSE))</f>
        <v>#N/A</v>
      </c>
      <c r="Y15" s="97" t="e">
        <f ca="1">IF(ISNA(VLOOKUP(Y11,OFFSET(Pairings!$D$2,($B15-1)*gamesPerRound,0,gamesPerRound,3),3,FALSE)),VLOOKUP(Y11,OFFSET(Pairings!$E$2,($B15-1)*gamesPerRound,0,gamesPerRound,3),3,FALSE),VLOOKUP(Y11,OFFSET(Pairings!$D$2,($B15-1)*gamesPerRound,0,gamesPerRound,3),3,FALSE))</f>
        <v>#N/A</v>
      </c>
      <c r="Z15" s="97" t="e">
        <f ca="1">IF(ISNA(VLOOKUP(Z11,OFFSET(Pairings!$D$2,($B15-1)*gamesPerRound,0,gamesPerRound,3),3,FALSE)),VLOOKUP(Z11,OFFSET(Pairings!$E$2,($B15-1)*gamesPerRound,0,gamesPerRound,3),3,FALSE),VLOOKUP(Z11,OFFSET(Pairings!$D$2,($B15-1)*gamesPerRound,0,gamesPerRound,3),3,FALSE))</f>
        <v>#N/A</v>
      </c>
      <c r="AA15" s="97" t="e">
        <f ca="1">IF(ISNA(VLOOKUP(AA11,OFFSET(Pairings!$D$2,($B15-1)*gamesPerRound,0,gamesPerRound,3),3,FALSE)),VLOOKUP(AA11,OFFSET(Pairings!$E$2,($B15-1)*gamesPerRound,0,gamesPerRound,3),3,FALSE),VLOOKUP(AA11,OFFSET(Pairings!$D$2,($B15-1)*gamesPerRound,0,gamesPerRound,3),3,FALSE))</f>
        <v>#N/A</v>
      </c>
      <c r="AB15" s="97" t="e">
        <f ca="1">IF(ISNA(VLOOKUP(AB11,OFFSET(Pairings!$D$2,($B15-1)*gamesPerRound,0,gamesPerRound,3),3,FALSE)),VLOOKUP(AB11,OFFSET(Pairings!$E$2,($B15-1)*gamesPerRound,0,gamesPerRound,3),3,FALSE),VLOOKUP(AB11,OFFSET(Pairings!$D$2,($B15-1)*gamesPerRound,0,gamesPerRound,3),3,FALSE))</f>
        <v>#N/A</v>
      </c>
      <c r="AC15" s="98" t="e">
        <f ca="1">IF(ISNA(VLOOKUP(AC11,OFFSET(Pairings!$D$2,($B15-1)*gamesPerRound,0,gamesPerRound,3),3,FALSE)),VLOOKUP(AC11,OFFSET(Pairings!$E$2,($B15-1)*gamesPerRound,0,gamesPerRound,3),3,FALSE),VLOOKUP(AC11,OFFSET(Pairings!$D$2,($B15-1)*gamesPerRound,0,gamesPerRound,3),3,FALSE))</f>
        <v>#N/A</v>
      </c>
      <c r="AD15" s="95" t="e">
        <f ca="1">SUM(R15:AC15)</f>
        <v>#N/A</v>
      </c>
    </row>
    <row r="16" spans="1:30" x14ac:dyDescent="0.2">
      <c r="B16" s="41">
        <v>5</v>
      </c>
      <c r="C16" s="51" t="str">
        <f t="shared" ca="1" si="8"/>
        <v/>
      </c>
      <c r="D16" s="52" t="str">
        <f t="shared" ca="1" si="8"/>
        <v/>
      </c>
      <c r="E16" s="52" t="str">
        <f t="shared" ca="1" si="8"/>
        <v/>
      </c>
      <c r="F16" s="52" t="str">
        <f t="shared" ca="1" si="8"/>
        <v/>
      </c>
      <c r="G16" s="52" t="str">
        <f t="shared" ca="1" si="8"/>
        <v/>
      </c>
      <c r="H16" s="52" t="str">
        <f t="shared" ca="1" si="8"/>
        <v/>
      </c>
      <c r="I16" s="52" t="str">
        <f t="shared" ca="1" si="8"/>
        <v/>
      </c>
      <c r="J16" s="52" t="str">
        <f t="shared" ca="1" si="8"/>
        <v/>
      </c>
      <c r="K16" s="52" t="str">
        <f t="shared" ca="1" si="8"/>
        <v/>
      </c>
      <c r="L16" s="52" t="str">
        <f t="shared" ca="1" si="8"/>
        <v/>
      </c>
      <c r="M16" s="52" t="str">
        <f t="shared" ca="1" si="8"/>
        <v/>
      </c>
      <c r="N16" s="53" t="str">
        <f t="shared" ca="1" si="8"/>
        <v/>
      </c>
      <c r="O16" s="54">
        <f ca="1">SUM(C16:N16)</f>
        <v>0</v>
      </c>
      <c r="P16" s="46"/>
      <c r="R16" s="99" t="e">
        <f ca="1">IF(ISNA(VLOOKUP(R11,OFFSET(Pairings!$D$2,($B16-1)*gamesPerRound,0,gamesPerRound,3),3,FALSE)),VLOOKUP(R11,OFFSET(Pairings!$E$2,($B16-1)*gamesPerRound,0,gamesPerRound,3),3,FALSE),VLOOKUP(R11,OFFSET(Pairings!$D$2,($B16-1)*gamesPerRound,0,gamesPerRound,3),3,FALSE))</f>
        <v>#N/A</v>
      </c>
      <c r="S16" s="100" t="e">
        <f ca="1">IF(ISNA(VLOOKUP(S11,OFFSET(Pairings!$D$2,($B16-1)*gamesPerRound,0,gamesPerRound,3),3,FALSE)),VLOOKUP(S11,OFFSET(Pairings!$E$2,($B16-1)*gamesPerRound,0,gamesPerRound,3),3,FALSE),VLOOKUP(S11,OFFSET(Pairings!$D$2,($B16-1)*gamesPerRound,0,gamesPerRound,3),3,FALSE))</f>
        <v>#N/A</v>
      </c>
      <c r="T16" s="100" t="e">
        <f ca="1">IF(ISNA(VLOOKUP(T11,OFFSET(Pairings!$D$2,($B16-1)*gamesPerRound,0,gamesPerRound,3),3,FALSE)),VLOOKUP(T11,OFFSET(Pairings!$E$2,($B16-1)*gamesPerRound,0,gamesPerRound,3),3,FALSE),VLOOKUP(T11,OFFSET(Pairings!$D$2,($B16-1)*gamesPerRound,0,gamesPerRound,3),3,FALSE))</f>
        <v>#N/A</v>
      </c>
      <c r="U16" s="100" t="e">
        <f ca="1">IF(ISNA(VLOOKUP(U11,OFFSET(Pairings!$D$2,($B16-1)*gamesPerRound,0,gamesPerRound,3),3,FALSE)),VLOOKUP(U11,OFFSET(Pairings!$E$2,($B16-1)*gamesPerRound,0,gamesPerRound,3),3,FALSE),VLOOKUP(U11,OFFSET(Pairings!$D$2,($B16-1)*gamesPerRound,0,gamesPerRound,3),3,FALSE))</f>
        <v>#N/A</v>
      </c>
      <c r="V16" s="100" t="e">
        <f ca="1">IF(ISNA(VLOOKUP(V11,OFFSET(Pairings!$D$2,($B16-1)*gamesPerRound,0,gamesPerRound,3),3,FALSE)),VLOOKUP(V11,OFFSET(Pairings!$E$2,($B16-1)*gamesPerRound,0,gamesPerRound,3),3,FALSE),VLOOKUP(V11,OFFSET(Pairings!$D$2,($B16-1)*gamesPerRound,0,gamesPerRound,3),3,FALSE))</f>
        <v>#N/A</v>
      </c>
      <c r="W16" s="100" t="e">
        <f ca="1">IF(ISNA(VLOOKUP(W11,OFFSET(Pairings!$D$2,($B16-1)*gamesPerRound,0,gamesPerRound,3),3,FALSE)),VLOOKUP(W11,OFFSET(Pairings!$E$2,($B16-1)*gamesPerRound,0,gamesPerRound,3),3,FALSE),VLOOKUP(W11,OFFSET(Pairings!$D$2,($B16-1)*gamesPerRound,0,gamesPerRound,3),3,FALSE))</f>
        <v>#N/A</v>
      </c>
      <c r="X16" s="100" t="e">
        <f ca="1">IF(ISNA(VLOOKUP(X11,OFFSET(Pairings!$D$2,($B16-1)*gamesPerRound,0,gamesPerRound,3),3,FALSE)),VLOOKUP(X11,OFFSET(Pairings!$E$2,($B16-1)*gamesPerRound,0,gamesPerRound,3),3,FALSE),VLOOKUP(X11,OFFSET(Pairings!$D$2,($B16-1)*gamesPerRound,0,gamesPerRound,3),3,FALSE))</f>
        <v>#N/A</v>
      </c>
      <c r="Y16" s="100" t="e">
        <f ca="1">IF(ISNA(VLOOKUP(Y11,OFFSET(Pairings!$D$2,($B16-1)*gamesPerRound,0,gamesPerRound,3),3,FALSE)),VLOOKUP(Y11,OFFSET(Pairings!$E$2,($B16-1)*gamesPerRound,0,gamesPerRound,3),3,FALSE),VLOOKUP(Y11,OFFSET(Pairings!$D$2,($B16-1)*gamesPerRound,0,gamesPerRound,3),3,FALSE))</f>
        <v>#N/A</v>
      </c>
      <c r="Z16" s="100" t="e">
        <f ca="1">IF(ISNA(VLOOKUP(Z11,OFFSET(Pairings!$D$2,($B16-1)*gamesPerRound,0,gamesPerRound,3),3,FALSE)),VLOOKUP(Z11,OFFSET(Pairings!$E$2,($B16-1)*gamesPerRound,0,gamesPerRound,3),3,FALSE),VLOOKUP(Z11,OFFSET(Pairings!$D$2,($B16-1)*gamesPerRound,0,gamesPerRound,3),3,FALSE))</f>
        <v>#N/A</v>
      </c>
      <c r="AA16" s="100" t="e">
        <f ca="1">IF(ISNA(VLOOKUP(AA11,OFFSET(Pairings!$D$2,($B16-1)*gamesPerRound,0,gamesPerRound,3),3,FALSE)),VLOOKUP(AA11,OFFSET(Pairings!$E$2,($B16-1)*gamesPerRound,0,gamesPerRound,3),3,FALSE),VLOOKUP(AA11,OFFSET(Pairings!$D$2,($B16-1)*gamesPerRound,0,gamesPerRound,3),3,FALSE))</f>
        <v>#N/A</v>
      </c>
      <c r="AB16" s="100" t="e">
        <f ca="1">IF(ISNA(VLOOKUP(AB11,OFFSET(Pairings!$D$2,($B16-1)*gamesPerRound,0,gamesPerRound,3),3,FALSE)),VLOOKUP(AB11,OFFSET(Pairings!$E$2,($B16-1)*gamesPerRound,0,gamesPerRound,3),3,FALSE),VLOOKUP(AB11,OFFSET(Pairings!$D$2,($B16-1)*gamesPerRound,0,gamesPerRound,3),3,FALSE))</f>
        <v>#N/A</v>
      </c>
      <c r="AC16" s="101" t="e">
        <f ca="1">IF(ISNA(VLOOKUP(AC11,OFFSET(Pairings!$D$2,($B16-1)*gamesPerRound,0,gamesPerRound,3),3,FALSE)),VLOOKUP(AC11,OFFSET(Pairings!$E$2,($B16-1)*gamesPerRound,0,gamesPerRound,3),3,FALSE),VLOOKUP(AC11,OFFSET(Pairings!$D$2,($B16-1)*gamesPerRound,0,gamesPerRound,3),3,FALSE))</f>
        <v>#N/A</v>
      </c>
      <c r="AD16" s="95" t="e">
        <f ca="1">SUM(R16:AC16)</f>
        <v>#N/A</v>
      </c>
    </row>
    <row r="17" spans="1:30" ht="15.75" thickBot="1" x14ac:dyDescent="0.25">
      <c r="B17" s="55" t="s">
        <v>22</v>
      </c>
      <c r="C17" s="56">
        <f t="shared" ref="C17:O17" ca="1" si="9">SUM(C12:C16)</f>
        <v>0</v>
      </c>
      <c r="D17" s="57">
        <f t="shared" ca="1" si="9"/>
        <v>0</v>
      </c>
      <c r="E17" s="57">
        <f t="shared" ca="1" si="9"/>
        <v>0</v>
      </c>
      <c r="F17" s="57">
        <f t="shared" ca="1" si="9"/>
        <v>0</v>
      </c>
      <c r="G17" s="57">
        <f t="shared" ca="1" si="9"/>
        <v>0</v>
      </c>
      <c r="H17" s="57">
        <f t="shared" ca="1" si="9"/>
        <v>0</v>
      </c>
      <c r="I17" s="57">
        <f t="shared" ca="1" si="9"/>
        <v>0</v>
      </c>
      <c r="J17" s="57">
        <f t="shared" ca="1" si="9"/>
        <v>0</v>
      </c>
      <c r="K17" s="57">
        <f t="shared" ca="1" si="9"/>
        <v>0</v>
      </c>
      <c r="L17" s="57">
        <f t="shared" ca="1" si="9"/>
        <v>0</v>
      </c>
      <c r="M17" s="57">
        <f t="shared" ca="1" si="9"/>
        <v>0</v>
      </c>
      <c r="N17" s="57">
        <f t="shared" ca="1" si="9"/>
        <v>0</v>
      </c>
      <c r="O17" s="58">
        <f t="shared" ca="1" si="9"/>
        <v>0</v>
      </c>
      <c r="P17" s="59">
        <f ca="1">VLOOKUP(A11,OFFSET(Teams!$C$1,1,0,teams,4),4,FALSE)</f>
        <v>1</v>
      </c>
      <c r="R17" s="102" t="e">
        <f t="shared" ref="R17:AD17" ca="1" si="10">SUM(R12:R14)</f>
        <v>#N/A</v>
      </c>
      <c r="S17" s="103" t="e">
        <f t="shared" ca="1" si="10"/>
        <v>#N/A</v>
      </c>
      <c r="T17" s="103" t="e">
        <f t="shared" ca="1" si="10"/>
        <v>#N/A</v>
      </c>
      <c r="U17" s="103" t="e">
        <f t="shared" ca="1" si="10"/>
        <v>#N/A</v>
      </c>
      <c r="V17" s="103" t="e">
        <f t="shared" ca="1" si="10"/>
        <v>#N/A</v>
      </c>
      <c r="W17" s="103" t="e">
        <f t="shared" ca="1" si="10"/>
        <v>#N/A</v>
      </c>
      <c r="X17" s="103" t="e">
        <f t="shared" ca="1" si="10"/>
        <v>#N/A</v>
      </c>
      <c r="Y17" s="103" t="e">
        <f t="shared" ca="1" si="10"/>
        <v>#N/A</v>
      </c>
      <c r="Z17" s="103" t="e">
        <f t="shared" ca="1" si="10"/>
        <v>#N/A</v>
      </c>
      <c r="AA17" s="103" t="e">
        <f t="shared" ca="1" si="10"/>
        <v>#N/A</v>
      </c>
      <c r="AB17" s="103" t="e">
        <f t="shared" ca="1" si="10"/>
        <v>#N/A</v>
      </c>
      <c r="AC17" s="103" t="e">
        <f t="shared" ca="1" si="10"/>
        <v>#N/A</v>
      </c>
      <c r="AD17" s="104" t="e">
        <f t="shared" ca="1" si="10"/>
        <v>#N/A</v>
      </c>
    </row>
    <row r="18" spans="1:30" ht="15.75" thickBot="1" x14ac:dyDescent="0.25">
      <c r="B18" s="55"/>
      <c r="C18" s="126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27"/>
      <c r="P18" s="128"/>
      <c r="R18" s="129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30"/>
    </row>
    <row r="19" spans="1:30" s="9" customFormat="1" x14ac:dyDescent="0.2">
      <c r="A19" s="9" t="s">
        <v>10</v>
      </c>
      <c r="B19" s="10">
        <f>VLOOKUP(A19,TeamLookup,2,FALSE)</f>
        <v>0</v>
      </c>
      <c r="C19" s="37" t="str">
        <f t="shared" ref="C19:N19" si="11">$A19&amp;"."&amp;TEXT(C$1,"00")</f>
        <v>C.01</v>
      </c>
      <c r="D19" s="38" t="str">
        <f t="shared" si="11"/>
        <v>C.02</v>
      </c>
      <c r="E19" s="38" t="str">
        <f t="shared" si="11"/>
        <v>C.03</v>
      </c>
      <c r="F19" s="38" t="str">
        <f t="shared" si="11"/>
        <v>C.04</v>
      </c>
      <c r="G19" s="38" t="str">
        <f t="shared" si="11"/>
        <v>C.05</v>
      </c>
      <c r="H19" s="38" t="str">
        <f t="shared" si="11"/>
        <v>C.06</v>
      </c>
      <c r="I19" s="38" t="str">
        <f t="shared" si="11"/>
        <v>C.07</v>
      </c>
      <c r="J19" s="38" t="str">
        <f t="shared" si="11"/>
        <v>C.08</v>
      </c>
      <c r="K19" s="38" t="str">
        <f t="shared" si="11"/>
        <v>C.09</v>
      </c>
      <c r="L19" s="38" t="str">
        <f t="shared" si="11"/>
        <v>C.10</v>
      </c>
      <c r="M19" s="38" t="str">
        <f t="shared" si="11"/>
        <v>C.11</v>
      </c>
      <c r="N19" s="38" t="str">
        <f t="shared" si="11"/>
        <v>C.12</v>
      </c>
      <c r="O19" s="39" t="s">
        <v>22</v>
      </c>
      <c r="P19" s="40" t="s">
        <v>30</v>
      </c>
      <c r="R19" s="90" t="str">
        <f t="shared" ref="R19:AC19" si="12">$A19&amp;"."&amp;TEXT(R$1,"00")</f>
        <v>C.01</v>
      </c>
      <c r="S19" s="91" t="str">
        <f t="shared" si="12"/>
        <v>C.02</v>
      </c>
      <c r="T19" s="91" t="str">
        <f t="shared" si="12"/>
        <v>C.03</v>
      </c>
      <c r="U19" s="91" t="str">
        <f t="shared" si="12"/>
        <v>C.04</v>
      </c>
      <c r="V19" s="91" t="str">
        <f t="shared" si="12"/>
        <v>C.05</v>
      </c>
      <c r="W19" s="91" t="str">
        <f t="shared" si="12"/>
        <v>C.06</v>
      </c>
      <c r="X19" s="91" t="str">
        <f t="shared" si="12"/>
        <v>C.07</v>
      </c>
      <c r="Y19" s="91" t="str">
        <f t="shared" si="12"/>
        <v>C.08</v>
      </c>
      <c r="Z19" s="91" t="str">
        <f t="shared" si="12"/>
        <v>C.09</v>
      </c>
      <c r="AA19" s="91" t="str">
        <f t="shared" si="12"/>
        <v>C.10</v>
      </c>
      <c r="AB19" s="91" t="str">
        <f t="shared" si="12"/>
        <v>C.11</v>
      </c>
      <c r="AC19" s="91" t="str">
        <f t="shared" si="12"/>
        <v>C.12</v>
      </c>
      <c r="AD19" s="92" t="s">
        <v>22</v>
      </c>
    </row>
    <row r="20" spans="1:30" x14ac:dyDescent="0.2">
      <c r="B20" s="41">
        <v>1</v>
      </c>
      <c r="C20" s="42" t="str">
        <f t="shared" ref="C20:N24" ca="1" si="13">IF(ISNA(R20),"",R20)</f>
        <v/>
      </c>
      <c r="D20" s="43" t="str">
        <f t="shared" ca="1" si="13"/>
        <v/>
      </c>
      <c r="E20" s="43" t="str">
        <f t="shared" ca="1" si="13"/>
        <v/>
      </c>
      <c r="F20" s="43" t="str">
        <f t="shared" ca="1" si="13"/>
        <v/>
      </c>
      <c r="G20" s="43" t="str">
        <f t="shared" ca="1" si="13"/>
        <v/>
      </c>
      <c r="H20" s="43" t="str">
        <f t="shared" ca="1" si="13"/>
        <v/>
      </c>
      <c r="I20" s="43" t="str">
        <f t="shared" ca="1" si="13"/>
        <v/>
      </c>
      <c r="J20" s="43" t="str">
        <f t="shared" ca="1" si="13"/>
        <v/>
      </c>
      <c r="K20" s="43" t="str">
        <f t="shared" ca="1" si="13"/>
        <v/>
      </c>
      <c r="L20" s="43" t="str">
        <f t="shared" ca="1" si="13"/>
        <v/>
      </c>
      <c r="M20" s="43" t="str">
        <f t="shared" ca="1" si="13"/>
        <v/>
      </c>
      <c r="N20" s="44" t="str">
        <f t="shared" ca="1" si="13"/>
        <v/>
      </c>
      <c r="O20" s="45">
        <f ca="1">SUM(C20:N20)</f>
        <v>0</v>
      </c>
      <c r="P20" s="46"/>
      <c r="R20" s="93" t="e">
        <f ca="1">IF(ISNA(VLOOKUP(R19,OFFSET(Pairings!$D$2,($B20-1)*gamesPerRound,0,gamesPerRound,3),3,FALSE)),VLOOKUP(R19,OFFSET(Pairings!$E$2,($B20-1)*gamesPerRound,0,gamesPerRound,3),3,FALSE),VLOOKUP(R19,OFFSET(Pairings!$D$2,($B20-1)*gamesPerRound,0,gamesPerRound,3),3,FALSE))</f>
        <v>#N/A</v>
      </c>
      <c r="S20" s="93" t="e">
        <f ca="1">IF(ISNA(VLOOKUP(S19,OFFSET(Pairings!$D$2,($B20-1)*gamesPerRound,0,gamesPerRound,3),3,FALSE)),VLOOKUP(S19,OFFSET(Pairings!$E$2,($B20-1)*gamesPerRound,0,gamesPerRound,3),3,FALSE),VLOOKUP(S19,OFFSET(Pairings!$D$2,($B20-1)*gamesPerRound,0,gamesPerRound,3),3,FALSE))</f>
        <v>#N/A</v>
      </c>
      <c r="T20" s="93" t="e">
        <f ca="1">IF(ISNA(VLOOKUP(T19,OFFSET(Pairings!$D$2,($B20-1)*gamesPerRound,0,gamesPerRound,3),3,FALSE)),VLOOKUP(T19,OFFSET(Pairings!$E$2,($B20-1)*gamesPerRound,0,gamesPerRound,3),3,FALSE),VLOOKUP(T19,OFFSET(Pairings!$D$2,($B20-1)*gamesPerRound,0,gamesPerRound,3),3,FALSE))</f>
        <v>#N/A</v>
      </c>
      <c r="U20" s="93" t="e">
        <f ca="1">IF(ISNA(VLOOKUP(U19,OFFSET(Pairings!$D$2,($B20-1)*gamesPerRound,0,gamesPerRound,3),3,FALSE)),VLOOKUP(U19,OFFSET(Pairings!$E$2,($B20-1)*gamesPerRound,0,gamesPerRound,3),3,FALSE),VLOOKUP(U19,OFFSET(Pairings!$D$2,($B20-1)*gamesPerRound,0,gamesPerRound,3),3,FALSE))</f>
        <v>#N/A</v>
      </c>
      <c r="V20" s="93" t="e">
        <f ca="1">IF(ISNA(VLOOKUP(V19,OFFSET(Pairings!$D$2,($B20-1)*gamesPerRound,0,gamesPerRound,3),3,FALSE)),VLOOKUP(V19,OFFSET(Pairings!$E$2,($B20-1)*gamesPerRound,0,gamesPerRound,3),3,FALSE),VLOOKUP(V19,OFFSET(Pairings!$D$2,($B20-1)*gamesPerRound,0,gamesPerRound,3),3,FALSE))</f>
        <v>#N/A</v>
      </c>
      <c r="W20" s="93" t="e">
        <f ca="1">IF(ISNA(VLOOKUP(W19,OFFSET(Pairings!$D$2,($B20-1)*gamesPerRound,0,gamesPerRound,3),3,FALSE)),VLOOKUP(W19,OFFSET(Pairings!$E$2,($B20-1)*gamesPerRound,0,gamesPerRound,3),3,FALSE),VLOOKUP(W19,OFFSET(Pairings!$D$2,($B20-1)*gamesPerRound,0,gamesPerRound,3),3,FALSE))</f>
        <v>#N/A</v>
      </c>
      <c r="X20" s="93" t="e">
        <f ca="1">IF(ISNA(VLOOKUP(X19,OFFSET(Pairings!$D$2,($B20-1)*gamesPerRound,0,gamesPerRound,3),3,FALSE)),VLOOKUP(X19,OFFSET(Pairings!$E$2,($B20-1)*gamesPerRound,0,gamesPerRound,3),3,FALSE),VLOOKUP(X19,OFFSET(Pairings!$D$2,($B20-1)*gamesPerRound,0,gamesPerRound,3),3,FALSE))</f>
        <v>#N/A</v>
      </c>
      <c r="Y20" s="93" t="e">
        <f ca="1">IF(ISNA(VLOOKUP(Y19,OFFSET(Pairings!$D$2,($B20-1)*gamesPerRound,0,gamesPerRound,3),3,FALSE)),VLOOKUP(Y19,OFFSET(Pairings!$E$2,($B20-1)*gamesPerRound,0,gamesPerRound,3),3,FALSE),VLOOKUP(Y19,OFFSET(Pairings!$D$2,($B20-1)*gamesPerRound,0,gamesPerRound,3),3,FALSE))</f>
        <v>#N/A</v>
      </c>
      <c r="Z20" s="93" t="e">
        <f ca="1">IF(ISNA(VLOOKUP(Z19,OFFSET(Pairings!$D$2,($B20-1)*gamesPerRound,0,gamesPerRound,3),3,FALSE)),VLOOKUP(Z19,OFFSET(Pairings!$E$2,($B20-1)*gamesPerRound,0,gamesPerRound,3),3,FALSE),VLOOKUP(Z19,OFFSET(Pairings!$D$2,($B20-1)*gamesPerRound,0,gamesPerRound,3),3,FALSE))</f>
        <v>#N/A</v>
      </c>
      <c r="AA20" s="93" t="e">
        <f ca="1">IF(ISNA(VLOOKUP(AA19,OFFSET(Pairings!$D$2,($B20-1)*gamesPerRound,0,gamesPerRound,3),3,FALSE)),VLOOKUP(AA19,OFFSET(Pairings!$E$2,($B20-1)*gamesPerRound,0,gamesPerRound,3),3,FALSE),VLOOKUP(AA19,OFFSET(Pairings!$D$2,($B20-1)*gamesPerRound,0,gamesPerRound,3),3,FALSE))</f>
        <v>#N/A</v>
      </c>
      <c r="AB20" s="93" t="e">
        <f ca="1">IF(ISNA(VLOOKUP(AB19,OFFSET(Pairings!$D$2,($B20-1)*gamesPerRound,0,gamesPerRound,3),3,FALSE)),VLOOKUP(AB19,OFFSET(Pairings!$E$2,($B20-1)*gamesPerRound,0,gamesPerRound,3),3,FALSE),VLOOKUP(AB19,OFFSET(Pairings!$D$2,($B20-1)*gamesPerRound,0,gamesPerRound,3),3,FALSE))</f>
        <v>#N/A</v>
      </c>
      <c r="AC20" s="94" t="e">
        <f ca="1">IF(ISNA(VLOOKUP(AC19,OFFSET(Pairings!$D$2,($B20-1)*gamesPerRound,0,gamesPerRound,3),3,FALSE)),VLOOKUP(AC19,OFFSET(Pairings!$E$2,($B20-1)*gamesPerRound,0,gamesPerRound,3),3,FALSE),VLOOKUP(AC19,OFFSET(Pairings!$D$2,($B20-1)*gamesPerRound,0,gamesPerRound,3),3,FALSE))</f>
        <v>#N/A</v>
      </c>
      <c r="AD20" s="95" t="e">
        <f ca="1">SUM(R20:AC20)</f>
        <v>#N/A</v>
      </c>
    </row>
    <row r="21" spans="1:30" x14ac:dyDescent="0.2">
      <c r="B21" s="41">
        <v>2</v>
      </c>
      <c r="C21" s="47" t="str">
        <f t="shared" ca="1" si="13"/>
        <v/>
      </c>
      <c r="D21" s="48" t="str">
        <f t="shared" ca="1" si="13"/>
        <v/>
      </c>
      <c r="E21" s="48" t="str">
        <f t="shared" ca="1" si="13"/>
        <v/>
      </c>
      <c r="F21" s="48" t="str">
        <f t="shared" ca="1" si="13"/>
        <v/>
      </c>
      <c r="G21" s="48" t="str">
        <f t="shared" ca="1" si="13"/>
        <v/>
      </c>
      <c r="H21" s="48" t="str">
        <f t="shared" ca="1" si="13"/>
        <v/>
      </c>
      <c r="I21" s="48" t="str">
        <f t="shared" ca="1" si="13"/>
        <v/>
      </c>
      <c r="J21" s="48" t="str">
        <f t="shared" ca="1" si="13"/>
        <v/>
      </c>
      <c r="K21" s="48" t="str">
        <f t="shared" ca="1" si="13"/>
        <v/>
      </c>
      <c r="L21" s="48" t="str">
        <f t="shared" ca="1" si="13"/>
        <v/>
      </c>
      <c r="M21" s="48" t="str">
        <f t="shared" ca="1" si="13"/>
        <v/>
      </c>
      <c r="N21" s="49" t="str">
        <f t="shared" ca="1" si="13"/>
        <v/>
      </c>
      <c r="O21" s="50">
        <f ca="1">SUM(C21:N21)</f>
        <v>0</v>
      </c>
      <c r="P21" s="46"/>
      <c r="R21" s="96" t="e">
        <f ca="1">IF(ISNA(VLOOKUP(R19,OFFSET(Pairings!$D$2,($B21-1)*gamesPerRound,0,gamesPerRound,3),3,FALSE)),VLOOKUP(R19,OFFSET(Pairings!$E$2,($B21-1)*gamesPerRound,0,gamesPerRound,3),3,FALSE),VLOOKUP(R19,OFFSET(Pairings!$D$2,($B21-1)*gamesPerRound,0,gamesPerRound,3),3,FALSE))</f>
        <v>#N/A</v>
      </c>
      <c r="S21" s="97" t="e">
        <f ca="1">IF(ISNA(VLOOKUP(S19,OFFSET(Pairings!$D$2,($B21-1)*gamesPerRound,0,gamesPerRound,3),3,FALSE)),VLOOKUP(S19,OFFSET(Pairings!$E$2,($B21-1)*gamesPerRound,0,gamesPerRound,3),3,FALSE),VLOOKUP(S19,OFFSET(Pairings!$D$2,($B21-1)*gamesPerRound,0,gamesPerRound,3),3,FALSE))</f>
        <v>#N/A</v>
      </c>
      <c r="T21" s="97" t="e">
        <f ca="1">IF(ISNA(VLOOKUP(T19,OFFSET(Pairings!$D$2,($B21-1)*gamesPerRound,0,gamesPerRound,3),3,FALSE)),VLOOKUP(T19,OFFSET(Pairings!$E$2,($B21-1)*gamesPerRound,0,gamesPerRound,3),3,FALSE),VLOOKUP(T19,OFFSET(Pairings!$D$2,($B21-1)*gamesPerRound,0,gamesPerRound,3),3,FALSE))</f>
        <v>#N/A</v>
      </c>
      <c r="U21" s="97" t="e">
        <f ca="1">IF(ISNA(VLOOKUP(U19,OFFSET(Pairings!$D$2,($B21-1)*gamesPerRound,0,gamesPerRound,3),3,FALSE)),VLOOKUP(U19,OFFSET(Pairings!$E$2,($B21-1)*gamesPerRound,0,gamesPerRound,3),3,FALSE),VLOOKUP(U19,OFFSET(Pairings!$D$2,($B21-1)*gamesPerRound,0,gamesPerRound,3),3,FALSE))</f>
        <v>#N/A</v>
      </c>
      <c r="V21" s="97" t="e">
        <f ca="1">IF(ISNA(VLOOKUP(V19,OFFSET(Pairings!$D$2,($B21-1)*gamesPerRound,0,gamesPerRound,3),3,FALSE)),VLOOKUP(V19,OFFSET(Pairings!$E$2,($B21-1)*gamesPerRound,0,gamesPerRound,3),3,FALSE),VLOOKUP(V19,OFFSET(Pairings!$D$2,($B21-1)*gamesPerRound,0,gamesPerRound,3),3,FALSE))</f>
        <v>#N/A</v>
      </c>
      <c r="W21" s="97" t="e">
        <f ca="1">IF(ISNA(VLOOKUP(W19,OFFSET(Pairings!$D$2,($B21-1)*gamesPerRound,0,gamesPerRound,3),3,FALSE)),VLOOKUP(W19,OFFSET(Pairings!$E$2,($B21-1)*gamesPerRound,0,gamesPerRound,3),3,FALSE),VLOOKUP(W19,OFFSET(Pairings!$D$2,($B21-1)*gamesPerRound,0,gamesPerRound,3),3,FALSE))</f>
        <v>#N/A</v>
      </c>
      <c r="X21" s="97" t="e">
        <f ca="1">IF(ISNA(VLOOKUP(X19,OFFSET(Pairings!$D$2,($B21-1)*gamesPerRound,0,gamesPerRound,3),3,FALSE)),VLOOKUP(X19,OFFSET(Pairings!$E$2,($B21-1)*gamesPerRound,0,gamesPerRound,3),3,FALSE),VLOOKUP(X19,OFFSET(Pairings!$D$2,($B21-1)*gamesPerRound,0,gamesPerRound,3),3,FALSE))</f>
        <v>#N/A</v>
      </c>
      <c r="Y21" s="97" t="e">
        <f ca="1">IF(ISNA(VLOOKUP(Y19,OFFSET(Pairings!$D$2,($B21-1)*gamesPerRound,0,gamesPerRound,3),3,FALSE)),VLOOKUP(Y19,OFFSET(Pairings!$E$2,($B21-1)*gamesPerRound,0,gamesPerRound,3),3,FALSE),VLOOKUP(Y19,OFFSET(Pairings!$D$2,($B21-1)*gamesPerRound,0,gamesPerRound,3),3,FALSE))</f>
        <v>#N/A</v>
      </c>
      <c r="Z21" s="97" t="e">
        <f ca="1">IF(ISNA(VLOOKUP(Z19,OFFSET(Pairings!$D$2,($B21-1)*gamesPerRound,0,gamesPerRound,3),3,FALSE)),VLOOKUP(Z19,OFFSET(Pairings!$E$2,($B21-1)*gamesPerRound,0,gamesPerRound,3),3,FALSE),VLOOKUP(Z19,OFFSET(Pairings!$D$2,($B21-1)*gamesPerRound,0,gamesPerRound,3),3,FALSE))</f>
        <v>#N/A</v>
      </c>
      <c r="AA21" s="97" t="e">
        <f ca="1">IF(ISNA(VLOOKUP(AA19,OFFSET(Pairings!$D$2,($B21-1)*gamesPerRound,0,gamesPerRound,3),3,FALSE)),VLOOKUP(AA19,OFFSET(Pairings!$E$2,($B21-1)*gamesPerRound,0,gamesPerRound,3),3,FALSE),VLOOKUP(AA19,OFFSET(Pairings!$D$2,($B21-1)*gamesPerRound,0,gamesPerRound,3),3,FALSE))</f>
        <v>#N/A</v>
      </c>
      <c r="AB21" s="97" t="e">
        <f ca="1">IF(ISNA(VLOOKUP(AB19,OFFSET(Pairings!$D$2,($B21-1)*gamesPerRound,0,gamesPerRound,3),3,FALSE)),VLOOKUP(AB19,OFFSET(Pairings!$E$2,($B21-1)*gamesPerRound,0,gamesPerRound,3),3,FALSE),VLOOKUP(AB19,OFFSET(Pairings!$D$2,($B21-1)*gamesPerRound,0,gamesPerRound,3),3,FALSE))</f>
        <v>#N/A</v>
      </c>
      <c r="AC21" s="98" t="e">
        <f ca="1">IF(ISNA(VLOOKUP(AC19,OFFSET(Pairings!$D$2,($B21-1)*gamesPerRound,0,gamesPerRound,3),3,FALSE)),VLOOKUP(AC19,OFFSET(Pairings!$E$2,($B21-1)*gamesPerRound,0,gamesPerRound,3),3,FALSE),VLOOKUP(AC19,OFFSET(Pairings!$D$2,($B21-1)*gamesPerRound,0,gamesPerRound,3),3,FALSE))</f>
        <v>#N/A</v>
      </c>
      <c r="AD21" s="95" t="e">
        <f ca="1">SUM(R21:AC21)</f>
        <v>#N/A</v>
      </c>
    </row>
    <row r="22" spans="1:30" x14ac:dyDescent="0.2">
      <c r="B22" s="41">
        <v>3</v>
      </c>
      <c r="C22" s="47" t="str">
        <f t="shared" ca="1" si="13"/>
        <v/>
      </c>
      <c r="D22" s="48" t="str">
        <f t="shared" ca="1" si="13"/>
        <v/>
      </c>
      <c r="E22" s="48" t="str">
        <f t="shared" ca="1" si="13"/>
        <v/>
      </c>
      <c r="F22" s="48" t="str">
        <f t="shared" ca="1" si="13"/>
        <v/>
      </c>
      <c r="G22" s="48" t="str">
        <f t="shared" ca="1" si="13"/>
        <v/>
      </c>
      <c r="H22" s="48" t="str">
        <f t="shared" ca="1" si="13"/>
        <v/>
      </c>
      <c r="I22" s="48" t="str">
        <f t="shared" ca="1" si="13"/>
        <v/>
      </c>
      <c r="J22" s="48" t="str">
        <f t="shared" ca="1" si="13"/>
        <v/>
      </c>
      <c r="K22" s="48" t="str">
        <f t="shared" ca="1" si="13"/>
        <v/>
      </c>
      <c r="L22" s="48" t="str">
        <f t="shared" ca="1" si="13"/>
        <v/>
      </c>
      <c r="M22" s="48" t="str">
        <f t="shared" ca="1" si="13"/>
        <v/>
      </c>
      <c r="N22" s="49" t="str">
        <f t="shared" ca="1" si="13"/>
        <v/>
      </c>
      <c r="O22" s="50">
        <f ca="1">SUM(C22:N22)</f>
        <v>0</v>
      </c>
      <c r="P22" s="46"/>
      <c r="R22" s="96" t="e">
        <f ca="1">IF(ISNA(VLOOKUP(R19,OFFSET(Pairings!$D$2,($B22-1)*gamesPerRound,0,gamesPerRound,3),3,FALSE)),VLOOKUP(R19,OFFSET(Pairings!$E$2,($B22-1)*gamesPerRound,0,gamesPerRound,3),3,FALSE),VLOOKUP(R19,OFFSET(Pairings!$D$2,($B22-1)*gamesPerRound,0,gamesPerRound,3),3,FALSE))</f>
        <v>#N/A</v>
      </c>
      <c r="S22" s="97" t="e">
        <f ca="1">IF(ISNA(VLOOKUP(S19,OFFSET(Pairings!$D$2,($B22-1)*gamesPerRound,0,gamesPerRound,3),3,FALSE)),VLOOKUP(S19,OFFSET(Pairings!$E$2,($B22-1)*gamesPerRound,0,gamesPerRound,3),3,FALSE),VLOOKUP(S19,OFFSET(Pairings!$D$2,($B22-1)*gamesPerRound,0,gamesPerRound,3),3,FALSE))</f>
        <v>#N/A</v>
      </c>
      <c r="T22" s="97" t="e">
        <f ca="1">IF(ISNA(VLOOKUP(T19,OFFSET(Pairings!$D$2,($B22-1)*gamesPerRound,0,gamesPerRound,3),3,FALSE)),VLOOKUP(T19,OFFSET(Pairings!$E$2,($B22-1)*gamesPerRound,0,gamesPerRound,3),3,FALSE),VLOOKUP(T19,OFFSET(Pairings!$D$2,($B22-1)*gamesPerRound,0,gamesPerRound,3),3,FALSE))</f>
        <v>#N/A</v>
      </c>
      <c r="U22" s="97" t="e">
        <f ca="1">IF(ISNA(VLOOKUP(U19,OFFSET(Pairings!$D$2,($B22-1)*gamesPerRound,0,gamesPerRound,3),3,FALSE)),VLOOKUP(U19,OFFSET(Pairings!$E$2,($B22-1)*gamesPerRound,0,gamesPerRound,3),3,FALSE),VLOOKUP(U19,OFFSET(Pairings!$D$2,($B22-1)*gamesPerRound,0,gamesPerRound,3),3,FALSE))</f>
        <v>#N/A</v>
      </c>
      <c r="V22" s="97" t="e">
        <f ca="1">IF(ISNA(VLOOKUP(V19,OFFSET(Pairings!$D$2,($B22-1)*gamesPerRound,0,gamesPerRound,3),3,FALSE)),VLOOKUP(V19,OFFSET(Pairings!$E$2,($B22-1)*gamesPerRound,0,gamesPerRound,3),3,FALSE),VLOOKUP(V19,OFFSET(Pairings!$D$2,($B22-1)*gamesPerRound,0,gamesPerRound,3),3,FALSE))</f>
        <v>#N/A</v>
      </c>
      <c r="W22" s="97" t="e">
        <f ca="1">IF(ISNA(VLOOKUP(W19,OFFSET(Pairings!$D$2,($B22-1)*gamesPerRound,0,gamesPerRound,3),3,FALSE)),VLOOKUP(W19,OFFSET(Pairings!$E$2,($B22-1)*gamesPerRound,0,gamesPerRound,3),3,FALSE),VLOOKUP(W19,OFFSET(Pairings!$D$2,($B22-1)*gamesPerRound,0,gamesPerRound,3),3,FALSE))</f>
        <v>#N/A</v>
      </c>
      <c r="X22" s="97" t="e">
        <f ca="1">IF(ISNA(VLOOKUP(X19,OFFSET(Pairings!$D$2,($B22-1)*gamesPerRound,0,gamesPerRound,3),3,FALSE)),VLOOKUP(X19,OFFSET(Pairings!$E$2,($B22-1)*gamesPerRound,0,gamesPerRound,3),3,FALSE),VLOOKUP(X19,OFFSET(Pairings!$D$2,($B22-1)*gamesPerRound,0,gamesPerRound,3),3,FALSE))</f>
        <v>#N/A</v>
      </c>
      <c r="Y22" s="97" t="e">
        <f ca="1">IF(ISNA(VLOOKUP(Y19,OFFSET(Pairings!$D$2,($B22-1)*gamesPerRound,0,gamesPerRound,3),3,FALSE)),VLOOKUP(Y19,OFFSET(Pairings!$E$2,($B22-1)*gamesPerRound,0,gamesPerRound,3),3,FALSE),VLOOKUP(Y19,OFFSET(Pairings!$D$2,($B22-1)*gamesPerRound,0,gamesPerRound,3),3,FALSE))</f>
        <v>#N/A</v>
      </c>
      <c r="Z22" s="97" t="e">
        <f ca="1">IF(ISNA(VLOOKUP(Z19,OFFSET(Pairings!$D$2,($B22-1)*gamesPerRound,0,gamesPerRound,3),3,FALSE)),VLOOKUP(Z19,OFFSET(Pairings!$E$2,($B22-1)*gamesPerRound,0,gamesPerRound,3),3,FALSE),VLOOKUP(Z19,OFFSET(Pairings!$D$2,($B22-1)*gamesPerRound,0,gamesPerRound,3),3,FALSE))</f>
        <v>#N/A</v>
      </c>
      <c r="AA22" s="97" t="e">
        <f ca="1">IF(ISNA(VLOOKUP(AA19,OFFSET(Pairings!$D$2,($B22-1)*gamesPerRound,0,gamesPerRound,3),3,FALSE)),VLOOKUP(AA19,OFFSET(Pairings!$E$2,($B22-1)*gamesPerRound,0,gamesPerRound,3),3,FALSE),VLOOKUP(AA19,OFFSET(Pairings!$D$2,($B22-1)*gamesPerRound,0,gamesPerRound,3),3,FALSE))</f>
        <v>#N/A</v>
      </c>
      <c r="AB22" s="97" t="e">
        <f ca="1">IF(ISNA(VLOOKUP(AB19,OFFSET(Pairings!$D$2,($B22-1)*gamesPerRound,0,gamesPerRound,3),3,FALSE)),VLOOKUP(AB19,OFFSET(Pairings!$E$2,($B22-1)*gamesPerRound,0,gamesPerRound,3),3,FALSE),VLOOKUP(AB19,OFFSET(Pairings!$D$2,($B22-1)*gamesPerRound,0,gamesPerRound,3),3,FALSE))</f>
        <v>#N/A</v>
      </c>
      <c r="AC22" s="98" t="e">
        <f ca="1">IF(ISNA(VLOOKUP(AC19,OFFSET(Pairings!$D$2,($B22-1)*gamesPerRound,0,gamesPerRound,3),3,FALSE)),VLOOKUP(AC19,OFFSET(Pairings!$E$2,($B22-1)*gamesPerRound,0,gamesPerRound,3),3,FALSE),VLOOKUP(AC19,OFFSET(Pairings!$D$2,($B22-1)*gamesPerRound,0,gamesPerRound,3),3,FALSE))</f>
        <v>#N/A</v>
      </c>
      <c r="AD22" s="95" t="e">
        <f ca="1">SUM(R22:AC22)</f>
        <v>#N/A</v>
      </c>
    </row>
    <row r="23" spans="1:30" x14ac:dyDescent="0.2">
      <c r="B23" s="41">
        <v>4</v>
      </c>
      <c r="C23" s="47" t="str">
        <f t="shared" ca="1" si="13"/>
        <v/>
      </c>
      <c r="D23" s="48" t="str">
        <f t="shared" ca="1" si="13"/>
        <v/>
      </c>
      <c r="E23" s="48" t="str">
        <f t="shared" ca="1" si="13"/>
        <v/>
      </c>
      <c r="F23" s="48" t="str">
        <f t="shared" ca="1" si="13"/>
        <v/>
      </c>
      <c r="G23" s="48" t="str">
        <f t="shared" ca="1" si="13"/>
        <v/>
      </c>
      <c r="H23" s="48" t="str">
        <f t="shared" ca="1" si="13"/>
        <v/>
      </c>
      <c r="I23" s="48" t="str">
        <f t="shared" ca="1" si="13"/>
        <v/>
      </c>
      <c r="J23" s="48" t="str">
        <f t="shared" ca="1" si="13"/>
        <v/>
      </c>
      <c r="K23" s="48" t="str">
        <f t="shared" ca="1" si="13"/>
        <v/>
      </c>
      <c r="L23" s="48" t="str">
        <f t="shared" ca="1" si="13"/>
        <v/>
      </c>
      <c r="M23" s="48" t="str">
        <f t="shared" ca="1" si="13"/>
        <v/>
      </c>
      <c r="N23" s="49" t="str">
        <f t="shared" ca="1" si="13"/>
        <v/>
      </c>
      <c r="O23" s="50">
        <f ca="1">SUM(C23:N23)</f>
        <v>0</v>
      </c>
      <c r="P23" s="46"/>
      <c r="R23" s="96" t="e">
        <f ca="1">IF(ISNA(VLOOKUP(R19,OFFSET(Pairings!$D$2,($B23-1)*gamesPerRound,0,gamesPerRound,3),3,FALSE)),VLOOKUP(R19,OFFSET(Pairings!$E$2,($B23-1)*gamesPerRound,0,gamesPerRound,3),3,FALSE),VLOOKUP(R19,OFFSET(Pairings!$D$2,($B23-1)*gamesPerRound,0,gamesPerRound,3),3,FALSE))</f>
        <v>#N/A</v>
      </c>
      <c r="S23" s="97" t="e">
        <f ca="1">IF(ISNA(VLOOKUP(S19,OFFSET(Pairings!$D$2,($B23-1)*gamesPerRound,0,gamesPerRound,3),3,FALSE)),VLOOKUP(S19,OFFSET(Pairings!$E$2,($B23-1)*gamesPerRound,0,gamesPerRound,3),3,FALSE),VLOOKUP(S19,OFFSET(Pairings!$D$2,($B23-1)*gamesPerRound,0,gamesPerRound,3),3,FALSE))</f>
        <v>#N/A</v>
      </c>
      <c r="T23" s="97" t="e">
        <f ca="1">IF(ISNA(VLOOKUP(T19,OFFSET(Pairings!$D$2,($B23-1)*gamesPerRound,0,gamesPerRound,3),3,FALSE)),VLOOKUP(T19,OFFSET(Pairings!$E$2,($B23-1)*gamesPerRound,0,gamesPerRound,3),3,FALSE),VLOOKUP(T19,OFFSET(Pairings!$D$2,($B23-1)*gamesPerRound,0,gamesPerRound,3),3,FALSE))</f>
        <v>#N/A</v>
      </c>
      <c r="U23" s="97" t="e">
        <f ca="1">IF(ISNA(VLOOKUP(U19,OFFSET(Pairings!$D$2,($B23-1)*gamesPerRound,0,gamesPerRound,3),3,FALSE)),VLOOKUP(U19,OFFSET(Pairings!$E$2,($B23-1)*gamesPerRound,0,gamesPerRound,3),3,FALSE),VLOOKUP(U19,OFFSET(Pairings!$D$2,($B23-1)*gamesPerRound,0,gamesPerRound,3),3,FALSE))</f>
        <v>#N/A</v>
      </c>
      <c r="V23" s="97" t="e">
        <f ca="1">IF(ISNA(VLOOKUP(V19,OFFSET(Pairings!$D$2,($B23-1)*gamesPerRound,0,gamesPerRound,3),3,FALSE)),VLOOKUP(V19,OFFSET(Pairings!$E$2,($B23-1)*gamesPerRound,0,gamesPerRound,3),3,FALSE),VLOOKUP(V19,OFFSET(Pairings!$D$2,($B23-1)*gamesPerRound,0,gamesPerRound,3),3,FALSE))</f>
        <v>#N/A</v>
      </c>
      <c r="W23" s="97" t="e">
        <f ca="1">IF(ISNA(VLOOKUP(W19,OFFSET(Pairings!$D$2,($B23-1)*gamesPerRound,0,gamesPerRound,3),3,FALSE)),VLOOKUP(W19,OFFSET(Pairings!$E$2,($B23-1)*gamesPerRound,0,gamesPerRound,3),3,FALSE),VLOOKUP(W19,OFFSET(Pairings!$D$2,($B23-1)*gamesPerRound,0,gamesPerRound,3),3,FALSE))</f>
        <v>#N/A</v>
      </c>
      <c r="X23" s="97" t="e">
        <f ca="1">IF(ISNA(VLOOKUP(X19,OFFSET(Pairings!$D$2,($B23-1)*gamesPerRound,0,gamesPerRound,3),3,FALSE)),VLOOKUP(X19,OFFSET(Pairings!$E$2,($B23-1)*gamesPerRound,0,gamesPerRound,3),3,FALSE),VLOOKUP(X19,OFFSET(Pairings!$D$2,($B23-1)*gamesPerRound,0,gamesPerRound,3),3,FALSE))</f>
        <v>#N/A</v>
      </c>
      <c r="Y23" s="97" t="e">
        <f ca="1">IF(ISNA(VLOOKUP(Y19,OFFSET(Pairings!$D$2,($B23-1)*gamesPerRound,0,gamesPerRound,3),3,FALSE)),VLOOKUP(Y19,OFFSET(Pairings!$E$2,($B23-1)*gamesPerRound,0,gamesPerRound,3),3,FALSE),VLOOKUP(Y19,OFFSET(Pairings!$D$2,($B23-1)*gamesPerRound,0,gamesPerRound,3),3,FALSE))</f>
        <v>#N/A</v>
      </c>
      <c r="Z23" s="97" t="e">
        <f ca="1">IF(ISNA(VLOOKUP(Z19,OFFSET(Pairings!$D$2,($B23-1)*gamesPerRound,0,gamesPerRound,3),3,FALSE)),VLOOKUP(Z19,OFFSET(Pairings!$E$2,($B23-1)*gamesPerRound,0,gamesPerRound,3),3,FALSE),VLOOKUP(Z19,OFFSET(Pairings!$D$2,($B23-1)*gamesPerRound,0,gamesPerRound,3),3,FALSE))</f>
        <v>#N/A</v>
      </c>
      <c r="AA23" s="97" t="e">
        <f ca="1">IF(ISNA(VLOOKUP(AA19,OFFSET(Pairings!$D$2,($B23-1)*gamesPerRound,0,gamesPerRound,3),3,FALSE)),VLOOKUP(AA19,OFFSET(Pairings!$E$2,($B23-1)*gamesPerRound,0,gamesPerRound,3),3,FALSE),VLOOKUP(AA19,OFFSET(Pairings!$D$2,($B23-1)*gamesPerRound,0,gamesPerRound,3),3,FALSE))</f>
        <v>#N/A</v>
      </c>
      <c r="AB23" s="97" t="e">
        <f ca="1">IF(ISNA(VLOOKUP(AB19,OFFSET(Pairings!$D$2,($B23-1)*gamesPerRound,0,gamesPerRound,3),3,FALSE)),VLOOKUP(AB19,OFFSET(Pairings!$E$2,($B23-1)*gamesPerRound,0,gamesPerRound,3),3,FALSE),VLOOKUP(AB19,OFFSET(Pairings!$D$2,($B23-1)*gamesPerRound,0,gamesPerRound,3),3,FALSE))</f>
        <v>#N/A</v>
      </c>
      <c r="AC23" s="98" t="e">
        <f ca="1">IF(ISNA(VLOOKUP(AC19,OFFSET(Pairings!$D$2,($B23-1)*gamesPerRound,0,gamesPerRound,3),3,FALSE)),VLOOKUP(AC19,OFFSET(Pairings!$E$2,($B23-1)*gamesPerRound,0,gamesPerRound,3),3,FALSE),VLOOKUP(AC19,OFFSET(Pairings!$D$2,($B23-1)*gamesPerRound,0,gamesPerRound,3),3,FALSE))</f>
        <v>#N/A</v>
      </c>
      <c r="AD23" s="95" t="e">
        <f ca="1">SUM(R23:AC23)</f>
        <v>#N/A</v>
      </c>
    </row>
    <row r="24" spans="1:30" x14ac:dyDescent="0.2">
      <c r="B24" s="41">
        <v>5</v>
      </c>
      <c r="C24" s="51" t="str">
        <f t="shared" ca="1" si="13"/>
        <v/>
      </c>
      <c r="D24" s="52" t="str">
        <f t="shared" ca="1" si="13"/>
        <v/>
      </c>
      <c r="E24" s="52" t="str">
        <f t="shared" ca="1" si="13"/>
        <v/>
      </c>
      <c r="F24" s="52" t="str">
        <f t="shared" ca="1" si="13"/>
        <v/>
      </c>
      <c r="G24" s="52" t="str">
        <f t="shared" ca="1" si="13"/>
        <v/>
      </c>
      <c r="H24" s="52" t="str">
        <f t="shared" ca="1" si="13"/>
        <v/>
      </c>
      <c r="I24" s="52" t="str">
        <f t="shared" ca="1" si="13"/>
        <v/>
      </c>
      <c r="J24" s="52" t="str">
        <f t="shared" ca="1" si="13"/>
        <v/>
      </c>
      <c r="K24" s="52" t="str">
        <f t="shared" ca="1" si="13"/>
        <v/>
      </c>
      <c r="L24" s="52" t="str">
        <f t="shared" ca="1" si="13"/>
        <v/>
      </c>
      <c r="M24" s="52" t="str">
        <f t="shared" ca="1" si="13"/>
        <v/>
      </c>
      <c r="N24" s="53" t="str">
        <f t="shared" ca="1" si="13"/>
        <v/>
      </c>
      <c r="O24" s="54">
        <f ca="1">SUM(C24:N24)</f>
        <v>0</v>
      </c>
      <c r="P24" s="46"/>
      <c r="R24" s="99" t="e">
        <f ca="1">IF(ISNA(VLOOKUP(R19,OFFSET(Pairings!$D$2,($B24-1)*gamesPerRound,0,gamesPerRound,3),3,FALSE)),VLOOKUP(R19,OFFSET(Pairings!$E$2,($B24-1)*gamesPerRound,0,gamesPerRound,3),3,FALSE),VLOOKUP(R19,OFFSET(Pairings!$D$2,($B24-1)*gamesPerRound,0,gamesPerRound,3),3,FALSE))</f>
        <v>#N/A</v>
      </c>
      <c r="S24" s="100" t="e">
        <f ca="1">IF(ISNA(VLOOKUP(S19,OFFSET(Pairings!$D$2,($B24-1)*gamesPerRound,0,gamesPerRound,3),3,FALSE)),VLOOKUP(S19,OFFSET(Pairings!$E$2,($B24-1)*gamesPerRound,0,gamesPerRound,3),3,FALSE),VLOOKUP(S19,OFFSET(Pairings!$D$2,($B24-1)*gamesPerRound,0,gamesPerRound,3),3,FALSE))</f>
        <v>#N/A</v>
      </c>
      <c r="T24" s="100" t="e">
        <f ca="1">IF(ISNA(VLOOKUP(T19,OFFSET(Pairings!$D$2,($B24-1)*gamesPerRound,0,gamesPerRound,3),3,FALSE)),VLOOKUP(T19,OFFSET(Pairings!$E$2,($B24-1)*gamesPerRound,0,gamesPerRound,3),3,FALSE),VLOOKUP(T19,OFFSET(Pairings!$D$2,($B24-1)*gamesPerRound,0,gamesPerRound,3),3,FALSE))</f>
        <v>#N/A</v>
      </c>
      <c r="U24" s="100" t="e">
        <f ca="1">IF(ISNA(VLOOKUP(U19,OFFSET(Pairings!$D$2,($B24-1)*gamesPerRound,0,gamesPerRound,3),3,FALSE)),VLOOKUP(U19,OFFSET(Pairings!$E$2,($B24-1)*gamesPerRound,0,gamesPerRound,3),3,FALSE),VLOOKUP(U19,OFFSET(Pairings!$D$2,($B24-1)*gamesPerRound,0,gamesPerRound,3),3,FALSE))</f>
        <v>#N/A</v>
      </c>
      <c r="V24" s="100" t="e">
        <f ca="1">IF(ISNA(VLOOKUP(V19,OFFSET(Pairings!$D$2,($B24-1)*gamesPerRound,0,gamesPerRound,3),3,FALSE)),VLOOKUP(V19,OFFSET(Pairings!$E$2,($B24-1)*gamesPerRound,0,gamesPerRound,3),3,FALSE),VLOOKUP(V19,OFFSET(Pairings!$D$2,($B24-1)*gamesPerRound,0,gamesPerRound,3),3,FALSE))</f>
        <v>#N/A</v>
      </c>
      <c r="W24" s="100" t="e">
        <f ca="1">IF(ISNA(VLOOKUP(W19,OFFSET(Pairings!$D$2,($B24-1)*gamesPerRound,0,gamesPerRound,3),3,FALSE)),VLOOKUP(W19,OFFSET(Pairings!$E$2,($B24-1)*gamesPerRound,0,gamesPerRound,3),3,FALSE),VLOOKUP(W19,OFFSET(Pairings!$D$2,($B24-1)*gamesPerRound,0,gamesPerRound,3),3,FALSE))</f>
        <v>#N/A</v>
      </c>
      <c r="X24" s="100" t="e">
        <f ca="1">IF(ISNA(VLOOKUP(X19,OFFSET(Pairings!$D$2,($B24-1)*gamesPerRound,0,gamesPerRound,3),3,FALSE)),VLOOKUP(X19,OFFSET(Pairings!$E$2,($B24-1)*gamesPerRound,0,gamesPerRound,3),3,FALSE),VLOOKUP(X19,OFFSET(Pairings!$D$2,($B24-1)*gamesPerRound,0,gamesPerRound,3),3,FALSE))</f>
        <v>#N/A</v>
      </c>
      <c r="Y24" s="100" t="e">
        <f ca="1">IF(ISNA(VLOOKUP(Y19,OFFSET(Pairings!$D$2,($B24-1)*gamesPerRound,0,gamesPerRound,3),3,FALSE)),VLOOKUP(Y19,OFFSET(Pairings!$E$2,($B24-1)*gamesPerRound,0,gamesPerRound,3),3,FALSE),VLOOKUP(Y19,OFFSET(Pairings!$D$2,($B24-1)*gamesPerRound,0,gamesPerRound,3),3,FALSE))</f>
        <v>#N/A</v>
      </c>
      <c r="Z24" s="100" t="e">
        <f ca="1">IF(ISNA(VLOOKUP(Z19,OFFSET(Pairings!$D$2,($B24-1)*gamesPerRound,0,gamesPerRound,3),3,FALSE)),VLOOKUP(Z19,OFFSET(Pairings!$E$2,($B24-1)*gamesPerRound,0,gamesPerRound,3),3,FALSE),VLOOKUP(Z19,OFFSET(Pairings!$D$2,($B24-1)*gamesPerRound,0,gamesPerRound,3),3,FALSE))</f>
        <v>#N/A</v>
      </c>
      <c r="AA24" s="100" t="e">
        <f ca="1">IF(ISNA(VLOOKUP(AA19,OFFSET(Pairings!$D$2,($B24-1)*gamesPerRound,0,gamesPerRound,3),3,FALSE)),VLOOKUP(AA19,OFFSET(Pairings!$E$2,($B24-1)*gamesPerRound,0,gamesPerRound,3),3,FALSE),VLOOKUP(AA19,OFFSET(Pairings!$D$2,($B24-1)*gamesPerRound,0,gamesPerRound,3),3,FALSE))</f>
        <v>#N/A</v>
      </c>
      <c r="AB24" s="100" t="e">
        <f ca="1">IF(ISNA(VLOOKUP(AB19,OFFSET(Pairings!$D$2,($B24-1)*gamesPerRound,0,gamesPerRound,3),3,FALSE)),VLOOKUP(AB19,OFFSET(Pairings!$E$2,($B24-1)*gamesPerRound,0,gamesPerRound,3),3,FALSE),VLOOKUP(AB19,OFFSET(Pairings!$D$2,($B24-1)*gamesPerRound,0,gamesPerRound,3),3,FALSE))</f>
        <v>#N/A</v>
      </c>
      <c r="AC24" s="101" t="e">
        <f ca="1">IF(ISNA(VLOOKUP(AC19,OFFSET(Pairings!$D$2,($B24-1)*gamesPerRound,0,gamesPerRound,3),3,FALSE)),VLOOKUP(AC19,OFFSET(Pairings!$E$2,($B24-1)*gamesPerRound,0,gamesPerRound,3),3,FALSE),VLOOKUP(AC19,OFFSET(Pairings!$D$2,($B24-1)*gamesPerRound,0,gamesPerRound,3),3,FALSE))</f>
        <v>#N/A</v>
      </c>
      <c r="AD24" s="95" t="e">
        <f ca="1">SUM(R24:AC24)</f>
        <v>#N/A</v>
      </c>
    </row>
    <row r="25" spans="1:30" ht="15.75" thickBot="1" x14ac:dyDescent="0.25">
      <c r="B25" s="55" t="s">
        <v>22</v>
      </c>
      <c r="C25" s="56">
        <f t="shared" ref="C25:O25" ca="1" si="14">SUM(C20:C24)</f>
        <v>0</v>
      </c>
      <c r="D25" s="57">
        <f t="shared" ca="1" si="14"/>
        <v>0</v>
      </c>
      <c r="E25" s="57">
        <f t="shared" ca="1" si="14"/>
        <v>0</v>
      </c>
      <c r="F25" s="57">
        <f t="shared" ca="1" si="14"/>
        <v>0</v>
      </c>
      <c r="G25" s="57">
        <f t="shared" ca="1" si="14"/>
        <v>0</v>
      </c>
      <c r="H25" s="57">
        <f t="shared" ca="1" si="14"/>
        <v>0</v>
      </c>
      <c r="I25" s="57">
        <f t="shared" ca="1" si="14"/>
        <v>0</v>
      </c>
      <c r="J25" s="57">
        <f t="shared" ca="1" si="14"/>
        <v>0</v>
      </c>
      <c r="K25" s="57">
        <f t="shared" ca="1" si="14"/>
        <v>0</v>
      </c>
      <c r="L25" s="57">
        <f t="shared" ca="1" si="14"/>
        <v>0</v>
      </c>
      <c r="M25" s="57">
        <f t="shared" ca="1" si="14"/>
        <v>0</v>
      </c>
      <c r="N25" s="57">
        <f t="shared" ca="1" si="14"/>
        <v>0</v>
      </c>
      <c r="O25" s="58">
        <f t="shared" ca="1" si="14"/>
        <v>0</v>
      </c>
      <c r="P25" s="59">
        <f ca="1">VLOOKUP(A19,OFFSET(Teams!$C$1,1,0,teams,4),4,FALSE)</f>
        <v>1</v>
      </c>
      <c r="R25" s="102" t="e">
        <f t="shared" ref="R25:AD25" ca="1" si="15">SUM(R20:R22)</f>
        <v>#N/A</v>
      </c>
      <c r="S25" s="103" t="e">
        <f t="shared" ca="1" si="15"/>
        <v>#N/A</v>
      </c>
      <c r="T25" s="103" t="e">
        <f t="shared" ca="1" si="15"/>
        <v>#N/A</v>
      </c>
      <c r="U25" s="103" t="e">
        <f t="shared" ca="1" si="15"/>
        <v>#N/A</v>
      </c>
      <c r="V25" s="103" t="e">
        <f t="shared" ca="1" si="15"/>
        <v>#N/A</v>
      </c>
      <c r="W25" s="103" t="e">
        <f t="shared" ca="1" si="15"/>
        <v>#N/A</v>
      </c>
      <c r="X25" s="103" t="e">
        <f t="shared" ca="1" si="15"/>
        <v>#N/A</v>
      </c>
      <c r="Y25" s="103" t="e">
        <f t="shared" ca="1" si="15"/>
        <v>#N/A</v>
      </c>
      <c r="Z25" s="103" t="e">
        <f t="shared" ca="1" si="15"/>
        <v>#N/A</v>
      </c>
      <c r="AA25" s="103" t="e">
        <f t="shared" ca="1" si="15"/>
        <v>#N/A</v>
      </c>
      <c r="AB25" s="103" t="e">
        <f t="shared" ca="1" si="15"/>
        <v>#N/A</v>
      </c>
      <c r="AC25" s="103" t="e">
        <f t="shared" ca="1" si="15"/>
        <v>#N/A</v>
      </c>
      <c r="AD25" s="104" t="e">
        <f t="shared" ca="1" si="15"/>
        <v>#N/A</v>
      </c>
    </row>
    <row r="26" spans="1:30" ht="15.75" thickBot="1" x14ac:dyDescent="0.25">
      <c r="P26" s="60"/>
    </row>
    <row r="27" spans="1:30" s="9" customFormat="1" x14ac:dyDescent="0.2">
      <c r="A27" s="9" t="s">
        <v>11</v>
      </c>
      <c r="B27" s="10">
        <f>VLOOKUP(A27,TeamLookup,2,FALSE)</f>
        <v>0</v>
      </c>
      <c r="C27" s="37" t="str">
        <f t="shared" ref="C27:N27" si="16">$A27&amp;"."&amp;TEXT(C$1,"00")</f>
        <v>D.01</v>
      </c>
      <c r="D27" s="38" t="str">
        <f t="shared" si="16"/>
        <v>D.02</v>
      </c>
      <c r="E27" s="38" t="str">
        <f t="shared" si="16"/>
        <v>D.03</v>
      </c>
      <c r="F27" s="38" t="str">
        <f t="shared" si="16"/>
        <v>D.04</v>
      </c>
      <c r="G27" s="38" t="str">
        <f t="shared" si="16"/>
        <v>D.05</v>
      </c>
      <c r="H27" s="38" t="str">
        <f t="shared" si="16"/>
        <v>D.06</v>
      </c>
      <c r="I27" s="38" t="str">
        <f t="shared" si="16"/>
        <v>D.07</v>
      </c>
      <c r="J27" s="38" t="str">
        <f t="shared" si="16"/>
        <v>D.08</v>
      </c>
      <c r="K27" s="38" t="str">
        <f t="shared" si="16"/>
        <v>D.09</v>
      </c>
      <c r="L27" s="38" t="str">
        <f t="shared" si="16"/>
        <v>D.10</v>
      </c>
      <c r="M27" s="38" t="str">
        <f t="shared" si="16"/>
        <v>D.11</v>
      </c>
      <c r="N27" s="38" t="str">
        <f t="shared" si="16"/>
        <v>D.12</v>
      </c>
      <c r="O27" s="39" t="s">
        <v>22</v>
      </c>
      <c r="P27" s="40" t="s">
        <v>30</v>
      </c>
      <c r="R27" s="90" t="str">
        <f t="shared" ref="R27:AC27" si="17">$A27&amp;"."&amp;TEXT(R$1,"00")</f>
        <v>D.01</v>
      </c>
      <c r="S27" s="91" t="str">
        <f t="shared" si="17"/>
        <v>D.02</v>
      </c>
      <c r="T27" s="91" t="str">
        <f t="shared" si="17"/>
        <v>D.03</v>
      </c>
      <c r="U27" s="91" t="str">
        <f t="shared" si="17"/>
        <v>D.04</v>
      </c>
      <c r="V27" s="91" t="str">
        <f t="shared" si="17"/>
        <v>D.05</v>
      </c>
      <c r="W27" s="91" t="str">
        <f t="shared" si="17"/>
        <v>D.06</v>
      </c>
      <c r="X27" s="91" t="str">
        <f t="shared" si="17"/>
        <v>D.07</v>
      </c>
      <c r="Y27" s="91" t="str">
        <f t="shared" si="17"/>
        <v>D.08</v>
      </c>
      <c r="Z27" s="91" t="str">
        <f t="shared" si="17"/>
        <v>D.09</v>
      </c>
      <c r="AA27" s="91" t="str">
        <f t="shared" si="17"/>
        <v>D.10</v>
      </c>
      <c r="AB27" s="91" t="str">
        <f t="shared" si="17"/>
        <v>D.11</v>
      </c>
      <c r="AC27" s="91" t="str">
        <f t="shared" si="17"/>
        <v>D.12</v>
      </c>
      <c r="AD27" s="92" t="s">
        <v>22</v>
      </c>
    </row>
    <row r="28" spans="1:30" x14ac:dyDescent="0.2">
      <c r="B28" s="41">
        <v>1</v>
      </c>
      <c r="C28" s="42" t="str">
        <f t="shared" ref="C28:N32" ca="1" si="18">IF(ISNA(R28),"",R28)</f>
        <v/>
      </c>
      <c r="D28" s="43" t="str">
        <f t="shared" ca="1" si="18"/>
        <v/>
      </c>
      <c r="E28" s="43" t="str">
        <f t="shared" ca="1" si="18"/>
        <v/>
      </c>
      <c r="F28" s="43" t="str">
        <f t="shared" ca="1" si="18"/>
        <v/>
      </c>
      <c r="G28" s="43" t="str">
        <f t="shared" ca="1" si="18"/>
        <v/>
      </c>
      <c r="H28" s="43" t="str">
        <f t="shared" ca="1" si="18"/>
        <v/>
      </c>
      <c r="I28" s="43" t="str">
        <f t="shared" ca="1" si="18"/>
        <v/>
      </c>
      <c r="J28" s="43" t="str">
        <f t="shared" ca="1" si="18"/>
        <v/>
      </c>
      <c r="K28" s="43" t="str">
        <f t="shared" ca="1" si="18"/>
        <v/>
      </c>
      <c r="L28" s="43" t="str">
        <f t="shared" ca="1" si="18"/>
        <v/>
      </c>
      <c r="M28" s="43" t="str">
        <f t="shared" ca="1" si="18"/>
        <v/>
      </c>
      <c r="N28" s="44" t="str">
        <f t="shared" ca="1" si="18"/>
        <v/>
      </c>
      <c r="O28" s="45">
        <f ca="1">SUM(C28:N28)</f>
        <v>0</v>
      </c>
      <c r="P28" s="46"/>
      <c r="R28" s="93" t="e">
        <f ca="1">IF(ISNA(VLOOKUP(R27,OFFSET(Pairings!$D$2,($B28-1)*gamesPerRound,0,gamesPerRound,3),3,FALSE)),VLOOKUP(R27,OFFSET(Pairings!$E$2,($B28-1)*gamesPerRound,0,gamesPerRound,3),3,FALSE),VLOOKUP(R27,OFFSET(Pairings!$D$2,($B28-1)*gamesPerRound,0,gamesPerRound,3),3,FALSE))</f>
        <v>#N/A</v>
      </c>
      <c r="S28" s="93" t="e">
        <f ca="1">IF(ISNA(VLOOKUP(S27,OFFSET(Pairings!$D$2,($B28-1)*gamesPerRound,0,gamesPerRound,3),3,FALSE)),VLOOKUP(S27,OFFSET(Pairings!$E$2,($B28-1)*gamesPerRound,0,gamesPerRound,3),3,FALSE),VLOOKUP(S27,OFFSET(Pairings!$D$2,($B28-1)*gamesPerRound,0,gamesPerRound,3),3,FALSE))</f>
        <v>#N/A</v>
      </c>
      <c r="T28" s="93" t="e">
        <f ca="1">IF(ISNA(VLOOKUP(T27,OFFSET(Pairings!$D$2,($B28-1)*gamesPerRound,0,gamesPerRound,3),3,FALSE)),VLOOKUP(T27,OFFSET(Pairings!$E$2,($B28-1)*gamesPerRound,0,gamesPerRound,3),3,FALSE),VLOOKUP(T27,OFFSET(Pairings!$D$2,($B28-1)*gamesPerRound,0,gamesPerRound,3),3,FALSE))</f>
        <v>#N/A</v>
      </c>
      <c r="U28" s="93" t="e">
        <f ca="1">IF(ISNA(VLOOKUP(U27,OFFSET(Pairings!$D$2,($B28-1)*gamesPerRound,0,gamesPerRound,3),3,FALSE)),VLOOKUP(U27,OFFSET(Pairings!$E$2,($B28-1)*gamesPerRound,0,gamesPerRound,3),3,FALSE),VLOOKUP(U27,OFFSET(Pairings!$D$2,($B28-1)*gamesPerRound,0,gamesPerRound,3),3,FALSE))</f>
        <v>#N/A</v>
      </c>
      <c r="V28" s="93" t="e">
        <f ca="1">IF(ISNA(VLOOKUP(V27,OFFSET(Pairings!$D$2,($B28-1)*gamesPerRound,0,gamesPerRound,3),3,FALSE)),VLOOKUP(V27,OFFSET(Pairings!$E$2,($B28-1)*gamesPerRound,0,gamesPerRound,3),3,FALSE),VLOOKUP(V27,OFFSET(Pairings!$D$2,($B28-1)*gamesPerRound,0,gamesPerRound,3),3,FALSE))</f>
        <v>#N/A</v>
      </c>
      <c r="W28" s="93" t="e">
        <f ca="1">IF(ISNA(VLOOKUP(W27,OFFSET(Pairings!$D$2,($B28-1)*gamesPerRound,0,gamesPerRound,3),3,FALSE)),VLOOKUP(W27,OFFSET(Pairings!$E$2,($B28-1)*gamesPerRound,0,gamesPerRound,3),3,FALSE),VLOOKUP(W27,OFFSET(Pairings!$D$2,($B28-1)*gamesPerRound,0,gamesPerRound,3),3,FALSE))</f>
        <v>#N/A</v>
      </c>
      <c r="X28" s="93" t="e">
        <f ca="1">IF(ISNA(VLOOKUP(X27,OFFSET(Pairings!$D$2,($B28-1)*gamesPerRound,0,gamesPerRound,3),3,FALSE)),VLOOKUP(X27,OFFSET(Pairings!$E$2,($B28-1)*gamesPerRound,0,gamesPerRound,3),3,FALSE),VLOOKUP(X27,OFFSET(Pairings!$D$2,($B28-1)*gamesPerRound,0,gamesPerRound,3),3,FALSE))</f>
        <v>#N/A</v>
      </c>
      <c r="Y28" s="93" t="e">
        <f ca="1">IF(ISNA(VLOOKUP(Y27,OFFSET(Pairings!$D$2,($B28-1)*gamesPerRound,0,gamesPerRound,3),3,FALSE)),VLOOKUP(Y27,OFFSET(Pairings!$E$2,($B28-1)*gamesPerRound,0,gamesPerRound,3),3,FALSE),VLOOKUP(Y27,OFFSET(Pairings!$D$2,($B28-1)*gamesPerRound,0,gamesPerRound,3),3,FALSE))</f>
        <v>#N/A</v>
      </c>
      <c r="Z28" s="93" t="e">
        <f ca="1">IF(ISNA(VLOOKUP(Z27,OFFSET(Pairings!$D$2,($B28-1)*gamesPerRound,0,gamesPerRound,3),3,FALSE)),VLOOKUP(Z27,OFFSET(Pairings!$E$2,($B28-1)*gamesPerRound,0,gamesPerRound,3),3,FALSE),VLOOKUP(Z27,OFFSET(Pairings!$D$2,($B28-1)*gamesPerRound,0,gamesPerRound,3),3,FALSE))</f>
        <v>#N/A</v>
      </c>
      <c r="AA28" s="93" t="e">
        <f ca="1">IF(ISNA(VLOOKUP(AA27,OFFSET(Pairings!$D$2,($B28-1)*gamesPerRound,0,gamesPerRound,3),3,FALSE)),VLOOKUP(AA27,OFFSET(Pairings!$E$2,($B28-1)*gamesPerRound,0,gamesPerRound,3),3,FALSE),VLOOKUP(AA27,OFFSET(Pairings!$D$2,($B28-1)*gamesPerRound,0,gamesPerRound,3),3,FALSE))</f>
        <v>#N/A</v>
      </c>
      <c r="AB28" s="93" t="e">
        <f ca="1">IF(ISNA(VLOOKUP(AB27,OFFSET(Pairings!$D$2,($B28-1)*gamesPerRound,0,gamesPerRound,3),3,FALSE)),VLOOKUP(AB27,OFFSET(Pairings!$E$2,($B28-1)*gamesPerRound,0,gamesPerRound,3),3,FALSE),VLOOKUP(AB27,OFFSET(Pairings!$D$2,($B28-1)*gamesPerRound,0,gamesPerRound,3),3,FALSE))</f>
        <v>#N/A</v>
      </c>
      <c r="AC28" s="94" t="e">
        <f ca="1">IF(ISNA(VLOOKUP(AC27,OFFSET(Pairings!$D$2,($B28-1)*gamesPerRound,0,gamesPerRound,3),3,FALSE)),VLOOKUP(AC27,OFFSET(Pairings!$E$2,($B28-1)*gamesPerRound,0,gamesPerRound,3),3,FALSE),VLOOKUP(AC27,OFFSET(Pairings!$D$2,($B28-1)*gamesPerRound,0,gamesPerRound,3),3,FALSE))</f>
        <v>#N/A</v>
      </c>
      <c r="AD28" s="95" t="e">
        <f ca="1">SUM(R28:AC28)</f>
        <v>#N/A</v>
      </c>
    </row>
    <row r="29" spans="1:30" x14ac:dyDescent="0.2">
      <c r="B29" s="41">
        <v>2</v>
      </c>
      <c r="C29" s="47" t="str">
        <f t="shared" ca="1" si="18"/>
        <v/>
      </c>
      <c r="D29" s="48" t="str">
        <f t="shared" ca="1" si="18"/>
        <v/>
      </c>
      <c r="E29" s="48" t="str">
        <f t="shared" ca="1" si="18"/>
        <v/>
      </c>
      <c r="F29" s="48" t="str">
        <f t="shared" ca="1" si="18"/>
        <v/>
      </c>
      <c r="G29" s="48" t="str">
        <f t="shared" ca="1" si="18"/>
        <v/>
      </c>
      <c r="H29" s="48" t="str">
        <f t="shared" ca="1" si="18"/>
        <v/>
      </c>
      <c r="I29" s="48" t="str">
        <f t="shared" ca="1" si="18"/>
        <v/>
      </c>
      <c r="J29" s="48" t="str">
        <f t="shared" ca="1" si="18"/>
        <v/>
      </c>
      <c r="K29" s="48" t="str">
        <f t="shared" ca="1" si="18"/>
        <v/>
      </c>
      <c r="L29" s="48" t="str">
        <f t="shared" ca="1" si="18"/>
        <v/>
      </c>
      <c r="M29" s="48" t="str">
        <f t="shared" ca="1" si="18"/>
        <v/>
      </c>
      <c r="N29" s="49" t="str">
        <f t="shared" ca="1" si="18"/>
        <v/>
      </c>
      <c r="O29" s="50">
        <f ca="1">SUM(C29:N29)</f>
        <v>0</v>
      </c>
      <c r="P29" s="46"/>
      <c r="R29" s="96" t="e">
        <f ca="1">IF(ISNA(VLOOKUP(R27,OFFSET(Pairings!$D$2,($B29-1)*gamesPerRound,0,gamesPerRound,3),3,FALSE)),VLOOKUP(R27,OFFSET(Pairings!$E$2,($B29-1)*gamesPerRound,0,gamesPerRound,3),3,FALSE),VLOOKUP(R27,OFFSET(Pairings!$D$2,($B29-1)*gamesPerRound,0,gamesPerRound,3),3,FALSE))</f>
        <v>#N/A</v>
      </c>
      <c r="S29" s="97" t="e">
        <f ca="1">IF(ISNA(VLOOKUP(S27,OFFSET(Pairings!$D$2,($B29-1)*gamesPerRound,0,gamesPerRound,3),3,FALSE)),VLOOKUP(S27,OFFSET(Pairings!$E$2,($B29-1)*gamesPerRound,0,gamesPerRound,3),3,FALSE),VLOOKUP(S27,OFFSET(Pairings!$D$2,($B29-1)*gamesPerRound,0,gamesPerRound,3),3,FALSE))</f>
        <v>#N/A</v>
      </c>
      <c r="T29" s="97" t="e">
        <f ca="1">IF(ISNA(VLOOKUP(T27,OFFSET(Pairings!$D$2,($B29-1)*gamesPerRound,0,gamesPerRound,3),3,FALSE)),VLOOKUP(T27,OFFSET(Pairings!$E$2,($B29-1)*gamesPerRound,0,gamesPerRound,3),3,FALSE),VLOOKUP(T27,OFFSET(Pairings!$D$2,($B29-1)*gamesPerRound,0,gamesPerRound,3),3,FALSE))</f>
        <v>#N/A</v>
      </c>
      <c r="U29" s="97" t="e">
        <f ca="1">IF(ISNA(VLOOKUP(U27,OFFSET(Pairings!$D$2,($B29-1)*gamesPerRound,0,gamesPerRound,3),3,FALSE)),VLOOKUP(U27,OFFSET(Pairings!$E$2,($B29-1)*gamesPerRound,0,gamesPerRound,3),3,FALSE),VLOOKUP(U27,OFFSET(Pairings!$D$2,($B29-1)*gamesPerRound,0,gamesPerRound,3),3,FALSE))</f>
        <v>#N/A</v>
      </c>
      <c r="V29" s="97" t="e">
        <f ca="1">IF(ISNA(VLOOKUP(V27,OFFSET(Pairings!$D$2,($B29-1)*gamesPerRound,0,gamesPerRound,3),3,FALSE)),VLOOKUP(V27,OFFSET(Pairings!$E$2,($B29-1)*gamesPerRound,0,gamesPerRound,3),3,FALSE),VLOOKUP(V27,OFFSET(Pairings!$D$2,($B29-1)*gamesPerRound,0,gamesPerRound,3),3,FALSE))</f>
        <v>#N/A</v>
      </c>
      <c r="W29" s="97" t="e">
        <f ca="1">IF(ISNA(VLOOKUP(W27,OFFSET(Pairings!$D$2,($B29-1)*gamesPerRound,0,gamesPerRound,3),3,FALSE)),VLOOKUP(W27,OFFSET(Pairings!$E$2,($B29-1)*gamesPerRound,0,gamesPerRound,3),3,FALSE),VLOOKUP(W27,OFFSET(Pairings!$D$2,($B29-1)*gamesPerRound,0,gamesPerRound,3),3,FALSE))</f>
        <v>#N/A</v>
      </c>
      <c r="X29" s="97" t="e">
        <f ca="1">IF(ISNA(VLOOKUP(X27,OFFSET(Pairings!$D$2,($B29-1)*gamesPerRound,0,gamesPerRound,3),3,FALSE)),VLOOKUP(X27,OFFSET(Pairings!$E$2,($B29-1)*gamesPerRound,0,gamesPerRound,3),3,FALSE),VLOOKUP(X27,OFFSET(Pairings!$D$2,($B29-1)*gamesPerRound,0,gamesPerRound,3),3,FALSE))</f>
        <v>#N/A</v>
      </c>
      <c r="Y29" s="97" t="e">
        <f ca="1">IF(ISNA(VLOOKUP(Y27,OFFSET(Pairings!$D$2,($B29-1)*gamesPerRound,0,gamesPerRound,3),3,FALSE)),VLOOKUP(Y27,OFFSET(Pairings!$E$2,($B29-1)*gamesPerRound,0,gamesPerRound,3),3,FALSE),VLOOKUP(Y27,OFFSET(Pairings!$D$2,($B29-1)*gamesPerRound,0,gamesPerRound,3),3,FALSE))</f>
        <v>#N/A</v>
      </c>
      <c r="Z29" s="97" t="e">
        <f ca="1">IF(ISNA(VLOOKUP(Z27,OFFSET(Pairings!$D$2,($B29-1)*gamesPerRound,0,gamesPerRound,3),3,FALSE)),VLOOKUP(Z27,OFFSET(Pairings!$E$2,($B29-1)*gamesPerRound,0,gamesPerRound,3),3,FALSE),VLOOKUP(Z27,OFFSET(Pairings!$D$2,($B29-1)*gamesPerRound,0,gamesPerRound,3),3,FALSE))</f>
        <v>#N/A</v>
      </c>
      <c r="AA29" s="97" t="e">
        <f ca="1">IF(ISNA(VLOOKUP(AA27,OFFSET(Pairings!$D$2,($B29-1)*gamesPerRound,0,gamesPerRound,3),3,FALSE)),VLOOKUP(AA27,OFFSET(Pairings!$E$2,($B29-1)*gamesPerRound,0,gamesPerRound,3),3,FALSE),VLOOKUP(AA27,OFFSET(Pairings!$D$2,($B29-1)*gamesPerRound,0,gamesPerRound,3),3,FALSE))</f>
        <v>#N/A</v>
      </c>
      <c r="AB29" s="97" t="e">
        <f ca="1">IF(ISNA(VLOOKUP(AB27,OFFSET(Pairings!$D$2,($B29-1)*gamesPerRound,0,gamesPerRound,3),3,FALSE)),VLOOKUP(AB27,OFFSET(Pairings!$E$2,($B29-1)*gamesPerRound,0,gamesPerRound,3),3,FALSE),VLOOKUP(AB27,OFFSET(Pairings!$D$2,($B29-1)*gamesPerRound,0,gamesPerRound,3),3,FALSE))</f>
        <v>#N/A</v>
      </c>
      <c r="AC29" s="98" t="e">
        <f ca="1">IF(ISNA(VLOOKUP(AC27,OFFSET(Pairings!$D$2,($B29-1)*gamesPerRound,0,gamesPerRound,3),3,FALSE)),VLOOKUP(AC27,OFFSET(Pairings!$E$2,($B29-1)*gamesPerRound,0,gamesPerRound,3),3,FALSE),VLOOKUP(AC27,OFFSET(Pairings!$D$2,($B29-1)*gamesPerRound,0,gamesPerRound,3),3,FALSE))</f>
        <v>#N/A</v>
      </c>
      <c r="AD29" s="95" t="e">
        <f ca="1">SUM(R29:AC29)</f>
        <v>#N/A</v>
      </c>
    </row>
    <row r="30" spans="1:30" x14ac:dyDescent="0.2">
      <c r="B30" s="41">
        <v>3</v>
      </c>
      <c r="C30" s="47" t="str">
        <f t="shared" ca="1" si="18"/>
        <v/>
      </c>
      <c r="D30" s="48" t="str">
        <f t="shared" ca="1" si="18"/>
        <v/>
      </c>
      <c r="E30" s="48" t="str">
        <f t="shared" ca="1" si="18"/>
        <v/>
      </c>
      <c r="F30" s="48" t="str">
        <f t="shared" ca="1" si="18"/>
        <v/>
      </c>
      <c r="G30" s="48" t="str">
        <f t="shared" ca="1" si="18"/>
        <v/>
      </c>
      <c r="H30" s="48" t="str">
        <f t="shared" ca="1" si="18"/>
        <v/>
      </c>
      <c r="I30" s="48" t="str">
        <f t="shared" ca="1" si="18"/>
        <v/>
      </c>
      <c r="J30" s="48" t="str">
        <f t="shared" ca="1" si="18"/>
        <v/>
      </c>
      <c r="K30" s="48" t="str">
        <f t="shared" ca="1" si="18"/>
        <v/>
      </c>
      <c r="L30" s="48" t="str">
        <f t="shared" ca="1" si="18"/>
        <v/>
      </c>
      <c r="M30" s="48" t="str">
        <f t="shared" ca="1" si="18"/>
        <v/>
      </c>
      <c r="N30" s="49" t="str">
        <f t="shared" ca="1" si="18"/>
        <v/>
      </c>
      <c r="O30" s="50">
        <f ca="1">SUM(C30:N30)</f>
        <v>0</v>
      </c>
      <c r="P30" s="46"/>
      <c r="R30" s="96" t="e">
        <f ca="1">IF(ISNA(VLOOKUP(R27,OFFSET(Pairings!$D$2,($B30-1)*gamesPerRound,0,gamesPerRound,3),3,FALSE)),VLOOKUP(R27,OFFSET(Pairings!$E$2,($B30-1)*gamesPerRound,0,gamesPerRound,3),3,FALSE),VLOOKUP(R27,OFFSET(Pairings!$D$2,($B30-1)*gamesPerRound,0,gamesPerRound,3),3,FALSE))</f>
        <v>#N/A</v>
      </c>
      <c r="S30" s="97" t="e">
        <f ca="1">IF(ISNA(VLOOKUP(S27,OFFSET(Pairings!$D$2,($B30-1)*gamesPerRound,0,gamesPerRound,3),3,FALSE)),VLOOKUP(S27,OFFSET(Pairings!$E$2,($B30-1)*gamesPerRound,0,gamesPerRound,3),3,FALSE),VLOOKUP(S27,OFFSET(Pairings!$D$2,($B30-1)*gamesPerRound,0,gamesPerRound,3),3,FALSE))</f>
        <v>#N/A</v>
      </c>
      <c r="T30" s="97" t="e">
        <f ca="1">IF(ISNA(VLOOKUP(T27,OFFSET(Pairings!$D$2,($B30-1)*gamesPerRound,0,gamesPerRound,3),3,FALSE)),VLOOKUP(T27,OFFSET(Pairings!$E$2,($B30-1)*gamesPerRound,0,gamesPerRound,3),3,FALSE),VLOOKUP(T27,OFFSET(Pairings!$D$2,($B30-1)*gamesPerRound,0,gamesPerRound,3),3,FALSE))</f>
        <v>#N/A</v>
      </c>
      <c r="U30" s="97" t="e">
        <f ca="1">IF(ISNA(VLOOKUP(U27,OFFSET(Pairings!$D$2,($B30-1)*gamesPerRound,0,gamesPerRound,3),3,FALSE)),VLOOKUP(U27,OFFSET(Pairings!$E$2,($B30-1)*gamesPerRound,0,gamesPerRound,3),3,FALSE),VLOOKUP(U27,OFFSET(Pairings!$D$2,($B30-1)*gamesPerRound,0,gamesPerRound,3),3,FALSE))</f>
        <v>#N/A</v>
      </c>
      <c r="V30" s="97" t="e">
        <f ca="1">IF(ISNA(VLOOKUP(V27,OFFSET(Pairings!$D$2,($B30-1)*gamesPerRound,0,gamesPerRound,3),3,FALSE)),VLOOKUP(V27,OFFSET(Pairings!$E$2,($B30-1)*gamesPerRound,0,gamesPerRound,3),3,FALSE),VLOOKUP(V27,OFFSET(Pairings!$D$2,($B30-1)*gamesPerRound,0,gamesPerRound,3),3,FALSE))</f>
        <v>#N/A</v>
      </c>
      <c r="W30" s="97" t="e">
        <f ca="1">IF(ISNA(VLOOKUP(W27,OFFSET(Pairings!$D$2,($B30-1)*gamesPerRound,0,gamesPerRound,3),3,FALSE)),VLOOKUP(W27,OFFSET(Pairings!$E$2,($B30-1)*gamesPerRound,0,gamesPerRound,3),3,FALSE),VLOOKUP(W27,OFFSET(Pairings!$D$2,($B30-1)*gamesPerRound,0,gamesPerRound,3),3,FALSE))</f>
        <v>#N/A</v>
      </c>
      <c r="X30" s="97" t="e">
        <f ca="1">IF(ISNA(VLOOKUP(X27,OFFSET(Pairings!$D$2,($B30-1)*gamesPerRound,0,gamesPerRound,3),3,FALSE)),VLOOKUP(X27,OFFSET(Pairings!$E$2,($B30-1)*gamesPerRound,0,gamesPerRound,3),3,FALSE),VLOOKUP(X27,OFFSET(Pairings!$D$2,($B30-1)*gamesPerRound,0,gamesPerRound,3),3,FALSE))</f>
        <v>#N/A</v>
      </c>
      <c r="Y30" s="97" t="e">
        <f ca="1">IF(ISNA(VLOOKUP(Y27,OFFSET(Pairings!$D$2,($B30-1)*gamesPerRound,0,gamesPerRound,3),3,FALSE)),VLOOKUP(Y27,OFFSET(Pairings!$E$2,($B30-1)*gamesPerRound,0,gamesPerRound,3),3,FALSE),VLOOKUP(Y27,OFFSET(Pairings!$D$2,($B30-1)*gamesPerRound,0,gamesPerRound,3),3,FALSE))</f>
        <v>#N/A</v>
      </c>
      <c r="Z30" s="97" t="e">
        <f ca="1">IF(ISNA(VLOOKUP(Z27,OFFSET(Pairings!$D$2,($B30-1)*gamesPerRound,0,gamesPerRound,3),3,FALSE)),VLOOKUP(Z27,OFFSET(Pairings!$E$2,($B30-1)*gamesPerRound,0,gamesPerRound,3),3,FALSE),VLOOKUP(Z27,OFFSET(Pairings!$D$2,($B30-1)*gamesPerRound,0,gamesPerRound,3),3,FALSE))</f>
        <v>#N/A</v>
      </c>
      <c r="AA30" s="97" t="e">
        <f ca="1">IF(ISNA(VLOOKUP(AA27,OFFSET(Pairings!$D$2,($B30-1)*gamesPerRound,0,gamesPerRound,3),3,FALSE)),VLOOKUP(AA27,OFFSET(Pairings!$E$2,($B30-1)*gamesPerRound,0,gamesPerRound,3),3,FALSE),VLOOKUP(AA27,OFFSET(Pairings!$D$2,($B30-1)*gamesPerRound,0,gamesPerRound,3),3,FALSE))</f>
        <v>#N/A</v>
      </c>
      <c r="AB30" s="97" t="e">
        <f ca="1">IF(ISNA(VLOOKUP(AB27,OFFSET(Pairings!$D$2,($B30-1)*gamesPerRound,0,gamesPerRound,3),3,FALSE)),VLOOKUP(AB27,OFFSET(Pairings!$E$2,($B30-1)*gamesPerRound,0,gamesPerRound,3),3,FALSE),VLOOKUP(AB27,OFFSET(Pairings!$D$2,($B30-1)*gamesPerRound,0,gamesPerRound,3),3,FALSE))</f>
        <v>#N/A</v>
      </c>
      <c r="AC30" s="98" t="e">
        <f ca="1">IF(ISNA(VLOOKUP(AC27,OFFSET(Pairings!$D$2,($B30-1)*gamesPerRound,0,gamesPerRound,3),3,FALSE)),VLOOKUP(AC27,OFFSET(Pairings!$E$2,($B30-1)*gamesPerRound,0,gamesPerRound,3),3,FALSE),VLOOKUP(AC27,OFFSET(Pairings!$D$2,($B30-1)*gamesPerRound,0,gamesPerRound,3),3,FALSE))</f>
        <v>#N/A</v>
      </c>
      <c r="AD30" s="95" t="e">
        <f ca="1">SUM(R30:AC30)</f>
        <v>#N/A</v>
      </c>
    </row>
    <row r="31" spans="1:30" x14ac:dyDescent="0.2">
      <c r="B31" s="41">
        <v>4</v>
      </c>
      <c r="C31" s="47" t="str">
        <f t="shared" ca="1" si="18"/>
        <v/>
      </c>
      <c r="D31" s="48" t="str">
        <f t="shared" ca="1" si="18"/>
        <v/>
      </c>
      <c r="E31" s="48" t="str">
        <f t="shared" ca="1" si="18"/>
        <v/>
      </c>
      <c r="F31" s="48" t="str">
        <f t="shared" ca="1" si="18"/>
        <v/>
      </c>
      <c r="G31" s="48" t="str">
        <f t="shared" ca="1" si="18"/>
        <v/>
      </c>
      <c r="H31" s="48" t="str">
        <f t="shared" ca="1" si="18"/>
        <v/>
      </c>
      <c r="I31" s="48" t="str">
        <f t="shared" ca="1" si="18"/>
        <v/>
      </c>
      <c r="J31" s="48" t="str">
        <f t="shared" ca="1" si="18"/>
        <v/>
      </c>
      <c r="K31" s="48" t="str">
        <f t="shared" ca="1" si="18"/>
        <v/>
      </c>
      <c r="L31" s="48" t="str">
        <f t="shared" ca="1" si="18"/>
        <v/>
      </c>
      <c r="M31" s="48" t="str">
        <f t="shared" ca="1" si="18"/>
        <v/>
      </c>
      <c r="N31" s="49" t="str">
        <f t="shared" ca="1" si="18"/>
        <v/>
      </c>
      <c r="O31" s="50">
        <f ca="1">SUM(C31:N31)</f>
        <v>0</v>
      </c>
      <c r="P31" s="46"/>
      <c r="R31" s="96" t="e">
        <f ca="1">IF(ISNA(VLOOKUP(R27,OFFSET(Pairings!$D$2,($B31-1)*gamesPerRound,0,gamesPerRound,3),3,FALSE)),VLOOKUP(R27,OFFSET(Pairings!$E$2,($B31-1)*gamesPerRound,0,gamesPerRound,3),3,FALSE),VLOOKUP(R27,OFFSET(Pairings!$D$2,($B31-1)*gamesPerRound,0,gamesPerRound,3),3,FALSE))</f>
        <v>#N/A</v>
      </c>
      <c r="S31" s="97" t="e">
        <f ca="1">IF(ISNA(VLOOKUP(S27,OFFSET(Pairings!$D$2,($B31-1)*gamesPerRound,0,gamesPerRound,3),3,FALSE)),VLOOKUP(S27,OFFSET(Pairings!$E$2,($B31-1)*gamesPerRound,0,gamesPerRound,3),3,FALSE),VLOOKUP(S27,OFFSET(Pairings!$D$2,($B31-1)*gamesPerRound,0,gamesPerRound,3),3,FALSE))</f>
        <v>#N/A</v>
      </c>
      <c r="T31" s="97" t="e">
        <f ca="1">IF(ISNA(VLOOKUP(T27,OFFSET(Pairings!$D$2,($B31-1)*gamesPerRound,0,gamesPerRound,3),3,FALSE)),VLOOKUP(T27,OFFSET(Pairings!$E$2,($B31-1)*gamesPerRound,0,gamesPerRound,3),3,FALSE),VLOOKUP(T27,OFFSET(Pairings!$D$2,($B31-1)*gamesPerRound,0,gamesPerRound,3),3,FALSE))</f>
        <v>#N/A</v>
      </c>
      <c r="U31" s="97" t="e">
        <f ca="1">IF(ISNA(VLOOKUP(U27,OFFSET(Pairings!$D$2,($B31-1)*gamesPerRound,0,gamesPerRound,3),3,FALSE)),VLOOKUP(U27,OFFSET(Pairings!$E$2,($B31-1)*gamesPerRound,0,gamesPerRound,3),3,FALSE),VLOOKUP(U27,OFFSET(Pairings!$D$2,($B31-1)*gamesPerRound,0,gamesPerRound,3),3,FALSE))</f>
        <v>#N/A</v>
      </c>
      <c r="V31" s="97" t="e">
        <f ca="1">IF(ISNA(VLOOKUP(V27,OFFSET(Pairings!$D$2,($B31-1)*gamesPerRound,0,gamesPerRound,3),3,FALSE)),VLOOKUP(V27,OFFSET(Pairings!$E$2,($B31-1)*gamesPerRound,0,gamesPerRound,3),3,FALSE),VLOOKUP(V27,OFFSET(Pairings!$D$2,($B31-1)*gamesPerRound,0,gamesPerRound,3),3,FALSE))</f>
        <v>#N/A</v>
      </c>
      <c r="W31" s="97" t="e">
        <f ca="1">IF(ISNA(VLOOKUP(W27,OFFSET(Pairings!$D$2,($B31-1)*gamesPerRound,0,gamesPerRound,3),3,FALSE)),VLOOKUP(W27,OFFSET(Pairings!$E$2,($B31-1)*gamesPerRound,0,gamesPerRound,3),3,FALSE),VLOOKUP(W27,OFFSET(Pairings!$D$2,($B31-1)*gamesPerRound,0,gamesPerRound,3),3,FALSE))</f>
        <v>#N/A</v>
      </c>
      <c r="X31" s="97" t="e">
        <f ca="1">IF(ISNA(VLOOKUP(X27,OFFSET(Pairings!$D$2,($B31-1)*gamesPerRound,0,gamesPerRound,3),3,FALSE)),VLOOKUP(X27,OFFSET(Pairings!$E$2,($B31-1)*gamesPerRound,0,gamesPerRound,3),3,FALSE),VLOOKUP(X27,OFFSET(Pairings!$D$2,($B31-1)*gamesPerRound,0,gamesPerRound,3),3,FALSE))</f>
        <v>#N/A</v>
      </c>
      <c r="Y31" s="97" t="e">
        <f ca="1">IF(ISNA(VLOOKUP(Y27,OFFSET(Pairings!$D$2,($B31-1)*gamesPerRound,0,gamesPerRound,3),3,FALSE)),VLOOKUP(Y27,OFFSET(Pairings!$E$2,($B31-1)*gamesPerRound,0,gamesPerRound,3),3,FALSE),VLOOKUP(Y27,OFFSET(Pairings!$D$2,($B31-1)*gamesPerRound,0,gamesPerRound,3),3,FALSE))</f>
        <v>#N/A</v>
      </c>
      <c r="Z31" s="97" t="e">
        <f ca="1">IF(ISNA(VLOOKUP(Z27,OFFSET(Pairings!$D$2,($B31-1)*gamesPerRound,0,gamesPerRound,3),3,FALSE)),VLOOKUP(Z27,OFFSET(Pairings!$E$2,($B31-1)*gamesPerRound,0,gamesPerRound,3),3,FALSE),VLOOKUP(Z27,OFFSET(Pairings!$D$2,($B31-1)*gamesPerRound,0,gamesPerRound,3),3,FALSE))</f>
        <v>#N/A</v>
      </c>
      <c r="AA31" s="97" t="e">
        <f ca="1">IF(ISNA(VLOOKUP(AA27,OFFSET(Pairings!$D$2,($B31-1)*gamesPerRound,0,gamesPerRound,3),3,FALSE)),VLOOKUP(AA27,OFFSET(Pairings!$E$2,($B31-1)*gamesPerRound,0,gamesPerRound,3),3,FALSE),VLOOKUP(AA27,OFFSET(Pairings!$D$2,($B31-1)*gamesPerRound,0,gamesPerRound,3),3,FALSE))</f>
        <v>#N/A</v>
      </c>
      <c r="AB31" s="97" t="e">
        <f ca="1">IF(ISNA(VLOOKUP(AB27,OFFSET(Pairings!$D$2,($B31-1)*gamesPerRound,0,gamesPerRound,3),3,FALSE)),VLOOKUP(AB27,OFFSET(Pairings!$E$2,($B31-1)*gamesPerRound,0,gamesPerRound,3),3,FALSE),VLOOKUP(AB27,OFFSET(Pairings!$D$2,($B31-1)*gamesPerRound,0,gamesPerRound,3),3,FALSE))</f>
        <v>#N/A</v>
      </c>
      <c r="AC31" s="98" t="e">
        <f ca="1">IF(ISNA(VLOOKUP(AC27,OFFSET(Pairings!$D$2,($B31-1)*gamesPerRound,0,gamesPerRound,3),3,FALSE)),VLOOKUP(AC27,OFFSET(Pairings!$E$2,($B31-1)*gamesPerRound,0,gamesPerRound,3),3,FALSE),VLOOKUP(AC27,OFFSET(Pairings!$D$2,($B31-1)*gamesPerRound,0,gamesPerRound,3),3,FALSE))</f>
        <v>#N/A</v>
      </c>
      <c r="AD31" s="95" t="e">
        <f ca="1">SUM(R31:AC31)</f>
        <v>#N/A</v>
      </c>
    </row>
    <row r="32" spans="1:30" x14ac:dyDescent="0.2">
      <c r="B32" s="41">
        <v>5</v>
      </c>
      <c r="C32" s="51" t="str">
        <f t="shared" ca="1" si="18"/>
        <v/>
      </c>
      <c r="D32" s="52" t="str">
        <f t="shared" ca="1" si="18"/>
        <v/>
      </c>
      <c r="E32" s="52" t="str">
        <f t="shared" ca="1" si="18"/>
        <v/>
      </c>
      <c r="F32" s="52" t="str">
        <f t="shared" ca="1" si="18"/>
        <v/>
      </c>
      <c r="G32" s="52" t="str">
        <f t="shared" ca="1" si="18"/>
        <v/>
      </c>
      <c r="H32" s="52" t="str">
        <f t="shared" ca="1" si="18"/>
        <v/>
      </c>
      <c r="I32" s="52" t="str">
        <f t="shared" ca="1" si="18"/>
        <v/>
      </c>
      <c r="J32" s="52" t="str">
        <f t="shared" ca="1" si="18"/>
        <v/>
      </c>
      <c r="K32" s="52" t="str">
        <f t="shared" ca="1" si="18"/>
        <v/>
      </c>
      <c r="L32" s="52" t="str">
        <f t="shared" ca="1" si="18"/>
        <v/>
      </c>
      <c r="M32" s="52" t="str">
        <f t="shared" ca="1" si="18"/>
        <v/>
      </c>
      <c r="N32" s="53" t="str">
        <f t="shared" ca="1" si="18"/>
        <v/>
      </c>
      <c r="O32" s="54">
        <f ca="1">SUM(C32:N32)</f>
        <v>0</v>
      </c>
      <c r="P32" s="46"/>
      <c r="R32" s="99" t="e">
        <f ca="1">IF(ISNA(VLOOKUP(R27,OFFSET(Pairings!$D$2,($B32-1)*gamesPerRound,0,gamesPerRound,3),3,FALSE)),VLOOKUP(R27,OFFSET(Pairings!$E$2,($B32-1)*gamesPerRound,0,gamesPerRound,3),3,FALSE),VLOOKUP(R27,OFFSET(Pairings!$D$2,($B32-1)*gamesPerRound,0,gamesPerRound,3),3,FALSE))</f>
        <v>#N/A</v>
      </c>
      <c r="S32" s="100" t="e">
        <f ca="1">IF(ISNA(VLOOKUP(S27,OFFSET(Pairings!$D$2,($B32-1)*gamesPerRound,0,gamesPerRound,3),3,FALSE)),VLOOKUP(S27,OFFSET(Pairings!$E$2,($B32-1)*gamesPerRound,0,gamesPerRound,3),3,FALSE),VLOOKUP(S27,OFFSET(Pairings!$D$2,($B32-1)*gamesPerRound,0,gamesPerRound,3),3,FALSE))</f>
        <v>#N/A</v>
      </c>
      <c r="T32" s="100" t="e">
        <f ca="1">IF(ISNA(VLOOKUP(T27,OFFSET(Pairings!$D$2,($B32-1)*gamesPerRound,0,gamesPerRound,3),3,FALSE)),VLOOKUP(T27,OFFSET(Pairings!$E$2,($B32-1)*gamesPerRound,0,gamesPerRound,3),3,FALSE),VLOOKUP(T27,OFFSET(Pairings!$D$2,($B32-1)*gamesPerRound,0,gamesPerRound,3),3,FALSE))</f>
        <v>#N/A</v>
      </c>
      <c r="U32" s="100" t="e">
        <f ca="1">IF(ISNA(VLOOKUP(U27,OFFSET(Pairings!$D$2,($B32-1)*gamesPerRound,0,gamesPerRound,3),3,FALSE)),VLOOKUP(U27,OFFSET(Pairings!$E$2,($B32-1)*gamesPerRound,0,gamesPerRound,3),3,FALSE),VLOOKUP(U27,OFFSET(Pairings!$D$2,($B32-1)*gamesPerRound,0,gamesPerRound,3),3,FALSE))</f>
        <v>#N/A</v>
      </c>
      <c r="V32" s="100" t="e">
        <f ca="1">IF(ISNA(VLOOKUP(V27,OFFSET(Pairings!$D$2,($B32-1)*gamesPerRound,0,gamesPerRound,3),3,FALSE)),VLOOKUP(V27,OFFSET(Pairings!$E$2,($B32-1)*gamesPerRound,0,gamesPerRound,3),3,FALSE),VLOOKUP(V27,OFFSET(Pairings!$D$2,($B32-1)*gamesPerRound,0,gamesPerRound,3),3,FALSE))</f>
        <v>#N/A</v>
      </c>
      <c r="W32" s="100" t="e">
        <f ca="1">IF(ISNA(VLOOKUP(W27,OFFSET(Pairings!$D$2,($B32-1)*gamesPerRound,0,gamesPerRound,3),3,FALSE)),VLOOKUP(W27,OFFSET(Pairings!$E$2,($B32-1)*gamesPerRound,0,gamesPerRound,3),3,FALSE),VLOOKUP(W27,OFFSET(Pairings!$D$2,($B32-1)*gamesPerRound,0,gamesPerRound,3),3,FALSE))</f>
        <v>#N/A</v>
      </c>
      <c r="X32" s="100" t="e">
        <f ca="1">IF(ISNA(VLOOKUP(X27,OFFSET(Pairings!$D$2,($B32-1)*gamesPerRound,0,gamesPerRound,3),3,FALSE)),VLOOKUP(X27,OFFSET(Pairings!$E$2,($B32-1)*gamesPerRound,0,gamesPerRound,3),3,FALSE),VLOOKUP(X27,OFFSET(Pairings!$D$2,($B32-1)*gamesPerRound,0,gamesPerRound,3),3,FALSE))</f>
        <v>#N/A</v>
      </c>
      <c r="Y32" s="100" t="e">
        <f ca="1">IF(ISNA(VLOOKUP(Y27,OFFSET(Pairings!$D$2,($B32-1)*gamesPerRound,0,gamesPerRound,3),3,FALSE)),VLOOKUP(Y27,OFFSET(Pairings!$E$2,($B32-1)*gamesPerRound,0,gamesPerRound,3),3,FALSE),VLOOKUP(Y27,OFFSET(Pairings!$D$2,($B32-1)*gamesPerRound,0,gamesPerRound,3),3,FALSE))</f>
        <v>#N/A</v>
      </c>
      <c r="Z32" s="100" t="e">
        <f ca="1">IF(ISNA(VLOOKUP(Z27,OFFSET(Pairings!$D$2,($B32-1)*gamesPerRound,0,gamesPerRound,3),3,FALSE)),VLOOKUP(Z27,OFFSET(Pairings!$E$2,($B32-1)*gamesPerRound,0,gamesPerRound,3),3,FALSE),VLOOKUP(Z27,OFFSET(Pairings!$D$2,($B32-1)*gamesPerRound,0,gamesPerRound,3),3,FALSE))</f>
        <v>#N/A</v>
      </c>
      <c r="AA32" s="100" t="e">
        <f ca="1">IF(ISNA(VLOOKUP(AA27,OFFSET(Pairings!$D$2,($B32-1)*gamesPerRound,0,gamesPerRound,3),3,FALSE)),VLOOKUP(AA27,OFFSET(Pairings!$E$2,($B32-1)*gamesPerRound,0,gamesPerRound,3),3,FALSE),VLOOKUP(AA27,OFFSET(Pairings!$D$2,($B32-1)*gamesPerRound,0,gamesPerRound,3),3,FALSE))</f>
        <v>#N/A</v>
      </c>
      <c r="AB32" s="100" t="e">
        <f ca="1">IF(ISNA(VLOOKUP(AB27,OFFSET(Pairings!$D$2,($B32-1)*gamesPerRound,0,gamesPerRound,3),3,FALSE)),VLOOKUP(AB27,OFFSET(Pairings!$E$2,($B32-1)*gamesPerRound,0,gamesPerRound,3),3,FALSE),VLOOKUP(AB27,OFFSET(Pairings!$D$2,($B32-1)*gamesPerRound,0,gamesPerRound,3),3,FALSE))</f>
        <v>#N/A</v>
      </c>
      <c r="AC32" s="101" t="e">
        <f ca="1">IF(ISNA(VLOOKUP(AC27,OFFSET(Pairings!$D$2,($B32-1)*gamesPerRound,0,gamesPerRound,3),3,FALSE)),VLOOKUP(AC27,OFFSET(Pairings!$E$2,($B32-1)*gamesPerRound,0,gamesPerRound,3),3,FALSE),VLOOKUP(AC27,OFFSET(Pairings!$D$2,($B32-1)*gamesPerRound,0,gamesPerRound,3),3,FALSE))</f>
        <v>#N/A</v>
      </c>
      <c r="AD32" s="95" t="e">
        <f ca="1">SUM(R32:AC32)</f>
        <v>#N/A</v>
      </c>
    </row>
    <row r="33" spans="1:30" ht="15.75" thickBot="1" x14ac:dyDescent="0.25">
      <c r="B33" s="55" t="s">
        <v>22</v>
      </c>
      <c r="C33" s="56">
        <f t="shared" ref="C33:O33" ca="1" si="19">SUM(C28:C32)</f>
        <v>0</v>
      </c>
      <c r="D33" s="57">
        <f t="shared" ca="1" si="19"/>
        <v>0</v>
      </c>
      <c r="E33" s="57">
        <f t="shared" ca="1" si="19"/>
        <v>0</v>
      </c>
      <c r="F33" s="57">
        <f t="shared" ca="1" si="19"/>
        <v>0</v>
      </c>
      <c r="G33" s="57">
        <f t="shared" ca="1" si="19"/>
        <v>0</v>
      </c>
      <c r="H33" s="57">
        <f t="shared" ca="1" si="19"/>
        <v>0</v>
      </c>
      <c r="I33" s="57">
        <f t="shared" ca="1" si="19"/>
        <v>0</v>
      </c>
      <c r="J33" s="57">
        <f t="shared" ca="1" si="19"/>
        <v>0</v>
      </c>
      <c r="K33" s="57">
        <f t="shared" ca="1" si="19"/>
        <v>0</v>
      </c>
      <c r="L33" s="57">
        <f t="shared" ca="1" si="19"/>
        <v>0</v>
      </c>
      <c r="M33" s="57">
        <f t="shared" ca="1" si="19"/>
        <v>0</v>
      </c>
      <c r="N33" s="57">
        <f t="shared" ca="1" si="19"/>
        <v>0</v>
      </c>
      <c r="O33" s="58">
        <f t="shared" ca="1" si="19"/>
        <v>0</v>
      </c>
      <c r="P33" s="59">
        <f ca="1">VLOOKUP(A27,OFFSET(Teams!$C$1,1,0,teams,4),4,FALSE)</f>
        <v>1</v>
      </c>
      <c r="R33" s="102" t="e">
        <f t="shared" ref="R33:AD33" ca="1" si="20">SUM(R28:R30)</f>
        <v>#N/A</v>
      </c>
      <c r="S33" s="103" t="e">
        <f t="shared" ca="1" si="20"/>
        <v>#N/A</v>
      </c>
      <c r="T33" s="103" t="e">
        <f t="shared" ca="1" si="20"/>
        <v>#N/A</v>
      </c>
      <c r="U33" s="103" t="e">
        <f t="shared" ca="1" si="20"/>
        <v>#N/A</v>
      </c>
      <c r="V33" s="103" t="e">
        <f t="shared" ca="1" si="20"/>
        <v>#N/A</v>
      </c>
      <c r="W33" s="103" t="e">
        <f t="shared" ca="1" si="20"/>
        <v>#N/A</v>
      </c>
      <c r="X33" s="103" t="e">
        <f t="shared" ca="1" si="20"/>
        <v>#N/A</v>
      </c>
      <c r="Y33" s="103" t="e">
        <f t="shared" ca="1" si="20"/>
        <v>#N/A</v>
      </c>
      <c r="Z33" s="103" t="e">
        <f t="shared" ca="1" si="20"/>
        <v>#N/A</v>
      </c>
      <c r="AA33" s="103" t="e">
        <f t="shared" ca="1" si="20"/>
        <v>#N/A</v>
      </c>
      <c r="AB33" s="103" t="e">
        <f t="shared" ca="1" si="20"/>
        <v>#N/A</v>
      </c>
      <c r="AC33" s="103" t="e">
        <f t="shared" ca="1" si="20"/>
        <v>#N/A</v>
      </c>
      <c r="AD33" s="104" t="e">
        <f t="shared" ca="1" si="20"/>
        <v>#N/A</v>
      </c>
    </row>
    <row r="34" spans="1:30" ht="15.75" thickBot="1" x14ac:dyDescent="0.25">
      <c r="P34" s="60"/>
    </row>
    <row r="35" spans="1:30" s="9" customFormat="1" x14ac:dyDescent="0.2">
      <c r="A35" s="9" t="s">
        <v>12</v>
      </c>
      <c r="B35" s="10">
        <f>VLOOKUP(A35,TeamLookup,2,FALSE)</f>
        <v>0</v>
      </c>
      <c r="C35" s="37" t="str">
        <f t="shared" ref="C35:N35" si="21">$A35&amp;"."&amp;TEXT(C$1,"00")</f>
        <v>E.01</v>
      </c>
      <c r="D35" s="38" t="str">
        <f t="shared" si="21"/>
        <v>E.02</v>
      </c>
      <c r="E35" s="38" t="str">
        <f t="shared" si="21"/>
        <v>E.03</v>
      </c>
      <c r="F35" s="38" t="str">
        <f t="shared" si="21"/>
        <v>E.04</v>
      </c>
      <c r="G35" s="38" t="str">
        <f t="shared" si="21"/>
        <v>E.05</v>
      </c>
      <c r="H35" s="38" t="str">
        <f t="shared" si="21"/>
        <v>E.06</v>
      </c>
      <c r="I35" s="38" t="str">
        <f t="shared" si="21"/>
        <v>E.07</v>
      </c>
      <c r="J35" s="38" t="str">
        <f t="shared" si="21"/>
        <v>E.08</v>
      </c>
      <c r="K35" s="38" t="str">
        <f t="shared" si="21"/>
        <v>E.09</v>
      </c>
      <c r="L35" s="38" t="str">
        <f t="shared" si="21"/>
        <v>E.10</v>
      </c>
      <c r="M35" s="38" t="str">
        <f t="shared" si="21"/>
        <v>E.11</v>
      </c>
      <c r="N35" s="38" t="str">
        <f t="shared" si="21"/>
        <v>E.12</v>
      </c>
      <c r="O35" s="39" t="s">
        <v>22</v>
      </c>
      <c r="P35" s="40" t="s">
        <v>30</v>
      </c>
      <c r="R35" s="90" t="str">
        <f t="shared" ref="R35:AC35" si="22">$A35&amp;"."&amp;TEXT(R$1,"00")</f>
        <v>E.01</v>
      </c>
      <c r="S35" s="91" t="str">
        <f t="shared" si="22"/>
        <v>E.02</v>
      </c>
      <c r="T35" s="91" t="str">
        <f t="shared" si="22"/>
        <v>E.03</v>
      </c>
      <c r="U35" s="91" t="str">
        <f t="shared" si="22"/>
        <v>E.04</v>
      </c>
      <c r="V35" s="91" t="str">
        <f t="shared" si="22"/>
        <v>E.05</v>
      </c>
      <c r="W35" s="91" t="str">
        <f t="shared" si="22"/>
        <v>E.06</v>
      </c>
      <c r="X35" s="91" t="str">
        <f t="shared" si="22"/>
        <v>E.07</v>
      </c>
      <c r="Y35" s="91" t="str">
        <f t="shared" si="22"/>
        <v>E.08</v>
      </c>
      <c r="Z35" s="91" t="str">
        <f t="shared" si="22"/>
        <v>E.09</v>
      </c>
      <c r="AA35" s="91" t="str">
        <f t="shared" si="22"/>
        <v>E.10</v>
      </c>
      <c r="AB35" s="91" t="str">
        <f t="shared" si="22"/>
        <v>E.11</v>
      </c>
      <c r="AC35" s="91" t="str">
        <f t="shared" si="22"/>
        <v>E.12</v>
      </c>
      <c r="AD35" s="92" t="s">
        <v>22</v>
      </c>
    </row>
    <row r="36" spans="1:30" x14ac:dyDescent="0.2">
      <c r="B36" s="41">
        <v>1</v>
      </c>
      <c r="C36" s="42" t="str">
        <f t="shared" ref="C36:N40" ca="1" si="23">IF(ISNA(R36),"",R36)</f>
        <v/>
      </c>
      <c r="D36" s="43" t="str">
        <f t="shared" ca="1" si="23"/>
        <v/>
      </c>
      <c r="E36" s="43" t="str">
        <f t="shared" ca="1" si="23"/>
        <v/>
      </c>
      <c r="F36" s="43" t="str">
        <f t="shared" ca="1" si="23"/>
        <v/>
      </c>
      <c r="G36" s="43" t="str">
        <f t="shared" ca="1" si="23"/>
        <v/>
      </c>
      <c r="H36" s="43" t="str">
        <f t="shared" ca="1" si="23"/>
        <v/>
      </c>
      <c r="I36" s="43" t="str">
        <f t="shared" ca="1" si="23"/>
        <v/>
      </c>
      <c r="J36" s="43" t="str">
        <f t="shared" ca="1" si="23"/>
        <v/>
      </c>
      <c r="K36" s="43" t="str">
        <f t="shared" ca="1" si="23"/>
        <v/>
      </c>
      <c r="L36" s="43" t="str">
        <f t="shared" ca="1" si="23"/>
        <v/>
      </c>
      <c r="M36" s="43" t="str">
        <f t="shared" ca="1" si="23"/>
        <v/>
      </c>
      <c r="N36" s="44" t="str">
        <f t="shared" ca="1" si="23"/>
        <v/>
      </c>
      <c r="O36" s="45">
        <f ca="1">SUM(C36:N36)</f>
        <v>0</v>
      </c>
      <c r="P36" s="46"/>
      <c r="R36" s="93" t="e">
        <f ca="1">IF(ISNA(VLOOKUP(R35,OFFSET(Pairings!$D$2,($B36-1)*gamesPerRound,0,gamesPerRound,3),3,FALSE)),VLOOKUP(R35,OFFSET(Pairings!$E$2,($B36-1)*gamesPerRound,0,gamesPerRound,3),3,FALSE),VLOOKUP(R35,OFFSET(Pairings!$D$2,($B36-1)*gamesPerRound,0,gamesPerRound,3),3,FALSE))</f>
        <v>#N/A</v>
      </c>
      <c r="S36" s="93" t="e">
        <f ca="1">IF(ISNA(VLOOKUP(S35,OFFSET(Pairings!$D$2,($B36-1)*gamesPerRound,0,gamesPerRound,3),3,FALSE)),VLOOKUP(S35,OFFSET(Pairings!$E$2,($B36-1)*gamesPerRound,0,gamesPerRound,3),3,FALSE),VLOOKUP(S35,OFFSET(Pairings!$D$2,($B36-1)*gamesPerRound,0,gamesPerRound,3),3,FALSE))</f>
        <v>#N/A</v>
      </c>
      <c r="T36" s="93" t="e">
        <f ca="1">IF(ISNA(VLOOKUP(T35,OFFSET(Pairings!$D$2,($B36-1)*gamesPerRound,0,gamesPerRound,3),3,FALSE)),VLOOKUP(T35,OFFSET(Pairings!$E$2,($B36-1)*gamesPerRound,0,gamesPerRound,3),3,FALSE),VLOOKUP(T35,OFFSET(Pairings!$D$2,($B36-1)*gamesPerRound,0,gamesPerRound,3),3,FALSE))</f>
        <v>#N/A</v>
      </c>
      <c r="U36" s="93" t="e">
        <f ca="1">IF(ISNA(VLOOKUP(U35,OFFSET(Pairings!$D$2,($B36-1)*gamesPerRound,0,gamesPerRound,3),3,FALSE)),VLOOKUP(U35,OFFSET(Pairings!$E$2,($B36-1)*gamesPerRound,0,gamesPerRound,3),3,FALSE),VLOOKUP(U35,OFFSET(Pairings!$D$2,($B36-1)*gamesPerRound,0,gamesPerRound,3),3,FALSE))</f>
        <v>#N/A</v>
      </c>
      <c r="V36" s="93" t="e">
        <f ca="1">IF(ISNA(VLOOKUP(V35,OFFSET(Pairings!$D$2,($B36-1)*gamesPerRound,0,gamesPerRound,3),3,FALSE)),VLOOKUP(V35,OFFSET(Pairings!$E$2,($B36-1)*gamesPerRound,0,gamesPerRound,3),3,FALSE),VLOOKUP(V35,OFFSET(Pairings!$D$2,($B36-1)*gamesPerRound,0,gamesPerRound,3),3,FALSE))</f>
        <v>#N/A</v>
      </c>
      <c r="W36" s="93" t="e">
        <f ca="1">IF(ISNA(VLOOKUP(W35,OFFSET(Pairings!$D$2,($B36-1)*gamesPerRound,0,gamesPerRound,3),3,FALSE)),VLOOKUP(W35,OFFSET(Pairings!$E$2,($B36-1)*gamesPerRound,0,gamesPerRound,3),3,FALSE),VLOOKUP(W35,OFFSET(Pairings!$D$2,($B36-1)*gamesPerRound,0,gamesPerRound,3),3,FALSE))</f>
        <v>#N/A</v>
      </c>
      <c r="X36" s="93" t="e">
        <f ca="1">IF(ISNA(VLOOKUP(X35,OFFSET(Pairings!$D$2,($B36-1)*gamesPerRound,0,gamesPerRound,3),3,FALSE)),VLOOKUP(X35,OFFSET(Pairings!$E$2,($B36-1)*gamesPerRound,0,gamesPerRound,3),3,FALSE),VLOOKUP(X35,OFFSET(Pairings!$D$2,($B36-1)*gamesPerRound,0,gamesPerRound,3),3,FALSE))</f>
        <v>#N/A</v>
      </c>
      <c r="Y36" s="93" t="e">
        <f ca="1">IF(ISNA(VLOOKUP(Y35,OFFSET(Pairings!$D$2,($B36-1)*gamesPerRound,0,gamesPerRound,3),3,FALSE)),VLOOKUP(Y35,OFFSET(Pairings!$E$2,($B36-1)*gamesPerRound,0,gamesPerRound,3),3,FALSE),VLOOKUP(Y35,OFFSET(Pairings!$D$2,($B36-1)*gamesPerRound,0,gamesPerRound,3),3,FALSE))</f>
        <v>#N/A</v>
      </c>
      <c r="Z36" s="93" t="e">
        <f ca="1">IF(ISNA(VLOOKUP(Z35,OFFSET(Pairings!$D$2,($B36-1)*gamesPerRound,0,gamesPerRound,3),3,FALSE)),VLOOKUP(Z35,OFFSET(Pairings!$E$2,($B36-1)*gamesPerRound,0,gamesPerRound,3),3,FALSE),VLOOKUP(Z35,OFFSET(Pairings!$D$2,($B36-1)*gamesPerRound,0,gamesPerRound,3),3,FALSE))</f>
        <v>#N/A</v>
      </c>
      <c r="AA36" s="93" t="e">
        <f ca="1">IF(ISNA(VLOOKUP(AA35,OFFSET(Pairings!$D$2,($B36-1)*gamesPerRound,0,gamesPerRound,3),3,FALSE)),VLOOKUP(AA35,OFFSET(Pairings!$E$2,($B36-1)*gamesPerRound,0,gamesPerRound,3),3,FALSE),VLOOKUP(AA35,OFFSET(Pairings!$D$2,($B36-1)*gamesPerRound,0,gamesPerRound,3),3,FALSE))</f>
        <v>#N/A</v>
      </c>
      <c r="AB36" s="93" t="e">
        <f ca="1">IF(ISNA(VLOOKUP(AB35,OFFSET(Pairings!$D$2,($B36-1)*gamesPerRound,0,gamesPerRound,3),3,FALSE)),VLOOKUP(AB35,OFFSET(Pairings!$E$2,($B36-1)*gamesPerRound,0,gamesPerRound,3),3,FALSE),VLOOKUP(AB35,OFFSET(Pairings!$D$2,($B36-1)*gamesPerRound,0,gamesPerRound,3),3,FALSE))</f>
        <v>#N/A</v>
      </c>
      <c r="AC36" s="94" t="e">
        <f ca="1">IF(ISNA(VLOOKUP(AC35,OFFSET(Pairings!$D$2,($B36-1)*gamesPerRound,0,gamesPerRound,3),3,FALSE)),VLOOKUP(AC35,OFFSET(Pairings!$E$2,($B36-1)*gamesPerRound,0,gamesPerRound,3),3,FALSE),VLOOKUP(AC35,OFFSET(Pairings!$D$2,($B36-1)*gamesPerRound,0,gamesPerRound,3),3,FALSE))</f>
        <v>#N/A</v>
      </c>
      <c r="AD36" s="95" t="e">
        <f ca="1">SUM(R36:AC36)</f>
        <v>#N/A</v>
      </c>
    </row>
    <row r="37" spans="1:30" x14ac:dyDescent="0.2">
      <c r="B37" s="41">
        <v>2</v>
      </c>
      <c r="C37" s="47" t="str">
        <f t="shared" ca="1" si="23"/>
        <v/>
      </c>
      <c r="D37" s="48" t="str">
        <f t="shared" ca="1" si="23"/>
        <v/>
      </c>
      <c r="E37" s="48" t="str">
        <f t="shared" ca="1" si="23"/>
        <v/>
      </c>
      <c r="F37" s="48" t="str">
        <f t="shared" ca="1" si="23"/>
        <v/>
      </c>
      <c r="G37" s="48" t="str">
        <f t="shared" ca="1" si="23"/>
        <v/>
      </c>
      <c r="H37" s="48" t="str">
        <f t="shared" ca="1" si="23"/>
        <v/>
      </c>
      <c r="I37" s="48" t="str">
        <f t="shared" ca="1" si="23"/>
        <v/>
      </c>
      <c r="J37" s="48" t="str">
        <f t="shared" ca="1" si="23"/>
        <v/>
      </c>
      <c r="K37" s="48" t="str">
        <f t="shared" ca="1" si="23"/>
        <v/>
      </c>
      <c r="L37" s="48" t="str">
        <f t="shared" ca="1" si="23"/>
        <v/>
      </c>
      <c r="M37" s="48" t="str">
        <f t="shared" ca="1" si="23"/>
        <v/>
      </c>
      <c r="N37" s="49" t="str">
        <f t="shared" ca="1" si="23"/>
        <v/>
      </c>
      <c r="O37" s="50">
        <f ca="1">SUM(C37:N37)</f>
        <v>0</v>
      </c>
      <c r="P37" s="46"/>
      <c r="R37" s="96" t="e">
        <f ca="1">IF(ISNA(VLOOKUP(R35,OFFSET(Pairings!$D$2,($B37-1)*gamesPerRound,0,gamesPerRound,3),3,FALSE)),VLOOKUP(R35,OFFSET(Pairings!$E$2,($B37-1)*gamesPerRound,0,gamesPerRound,3),3,FALSE),VLOOKUP(R35,OFFSET(Pairings!$D$2,($B37-1)*gamesPerRound,0,gamesPerRound,3),3,FALSE))</f>
        <v>#N/A</v>
      </c>
      <c r="S37" s="97" t="e">
        <f ca="1">IF(ISNA(VLOOKUP(S35,OFFSET(Pairings!$D$2,($B37-1)*gamesPerRound,0,gamesPerRound,3),3,FALSE)),VLOOKUP(S35,OFFSET(Pairings!$E$2,($B37-1)*gamesPerRound,0,gamesPerRound,3),3,FALSE),VLOOKUP(S35,OFFSET(Pairings!$D$2,($B37-1)*gamesPerRound,0,gamesPerRound,3),3,FALSE))</f>
        <v>#N/A</v>
      </c>
      <c r="T37" s="97" t="e">
        <f ca="1">IF(ISNA(VLOOKUP(T35,OFFSET(Pairings!$D$2,($B37-1)*gamesPerRound,0,gamesPerRound,3),3,FALSE)),VLOOKUP(T35,OFFSET(Pairings!$E$2,($B37-1)*gamesPerRound,0,gamesPerRound,3),3,FALSE),VLOOKUP(T35,OFFSET(Pairings!$D$2,($B37-1)*gamesPerRound,0,gamesPerRound,3),3,FALSE))</f>
        <v>#N/A</v>
      </c>
      <c r="U37" s="97" t="e">
        <f ca="1">IF(ISNA(VLOOKUP(U35,OFFSET(Pairings!$D$2,($B37-1)*gamesPerRound,0,gamesPerRound,3),3,FALSE)),VLOOKUP(U35,OFFSET(Pairings!$E$2,($B37-1)*gamesPerRound,0,gamesPerRound,3),3,FALSE),VLOOKUP(U35,OFFSET(Pairings!$D$2,($B37-1)*gamesPerRound,0,gamesPerRound,3),3,FALSE))</f>
        <v>#N/A</v>
      </c>
      <c r="V37" s="97" t="e">
        <f ca="1">IF(ISNA(VLOOKUP(V35,OFFSET(Pairings!$D$2,($B37-1)*gamesPerRound,0,gamesPerRound,3),3,FALSE)),VLOOKUP(V35,OFFSET(Pairings!$E$2,($B37-1)*gamesPerRound,0,gamesPerRound,3),3,FALSE),VLOOKUP(V35,OFFSET(Pairings!$D$2,($B37-1)*gamesPerRound,0,gamesPerRound,3),3,FALSE))</f>
        <v>#N/A</v>
      </c>
      <c r="W37" s="97" t="e">
        <f ca="1">IF(ISNA(VLOOKUP(W35,OFFSET(Pairings!$D$2,($B37-1)*gamesPerRound,0,gamesPerRound,3),3,FALSE)),VLOOKUP(W35,OFFSET(Pairings!$E$2,($B37-1)*gamesPerRound,0,gamesPerRound,3),3,FALSE),VLOOKUP(W35,OFFSET(Pairings!$D$2,($B37-1)*gamesPerRound,0,gamesPerRound,3),3,FALSE))</f>
        <v>#N/A</v>
      </c>
      <c r="X37" s="97" t="e">
        <f ca="1">IF(ISNA(VLOOKUP(X35,OFFSET(Pairings!$D$2,($B37-1)*gamesPerRound,0,gamesPerRound,3),3,FALSE)),VLOOKUP(X35,OFFSET(Pairings!$E$2,($B37-1)*gamesPerRound,0,gamesPerRound,3),3,FALSE),VLOOKUP(X35,OFFSET(Pairings!$D$2,($B37-1)*gamesPerRound,0,gamesPerRound,3),3,FALSE))</f>
        <v>#N/A</v>
      </c>
      <c r="Y37" s="97" t="e">
        <f ca="1">IF(ISNA(VLOOKUP(Y35,OFFSET(Pairings!$D$2,($B37-1)*gamesPerRound,0,gamesPerRound,3),3,FALSE)),VLOOKUP(Y35,OFFSET(Pairings!$E$2,($B37-1)*gamesPerRound,0,gamesPerRound,3),3,FALSE),VLOOKUP(Y35,OFFSET(Pairings!$D$2,($B37-1)*gamesPerRound,0,gamesPerRound,3),3,FALSE))</f>
        <v>#N/A</v>
      </c>
      <c r="Z37" s="97" t="e">
        <f ca="1">IF(ISNA(VLOOKUP(Z35,OFFSET(Pairings!$D$2,($B37-1)*gamesPerRound,0,gamesPerRound,3),3,FALSE)),VLOOKUP(Z35,OFFSET(Pairings!$E$2,($B37-1)*gamesPerRound,0,gamesPerRound,3),3,FALSE),VLOOKUP(Z35,OFFSET(Pairings!$D$2,($B37-1)*gamesPerRound,0,gamesPerRound,3),3,FALSE))</f>
        <v>#N/A</v>
      </c>
      <c r="AA37" s="97" t="e">
        <f ca="1">IF(ISNA(VLOOKUP(AA35,OFFSET(Pairings!$D$2,($B37-1)*gamesPerRound,0,gamesPerRound,3),3,FALSE)),VLOOKUP(AA35,OFFSET(Pairings!$E$2,($B37-1)*gamesPerRound,0,gamesPerRound,3),3,FALSE),VLOOKUP(AA35,OFFSET(Pairings!$D$2,($B37-1)*gamesPerRound,0,gamesPerRound,3),3,FALSE))</f>
        <v>#N/A</v>
      </c>
      <c r="AB37" s="97" t="e">
        <f ca="1">IF(ISNA(VLOOKUP(AB35,OFFSET(Pairings!$D$2,($B37-1)*gamesPerRound,0,gamesPerRound,3),3,FALSE)),VLOOKUP(AB35,OFFSET(Pairings!$E$2,($B37-1)*gamesPerRound,0,gamesPerRound,3),3,FALSE),VLOOKUP(AB35,OFFSET(Pairings!$D$2,($B37-1)*gamesPerRound,0,gamesPerRound,3),3,FALSE))</f>
        <v>#N/A</v>
      </c>
      <c r="AC37" s="98" t="e">
        <f ca="1">IF(ISNA(VLOOKUP(AC35,OFFSET(Pairings!$D$2,($B37-1)*gamesPerRound,0,gamesPerRound,3),3,FALSE)),VLOOKUP(AC35,OFFSET(Pairings!$E$2,($B37-1)*gamesPerRound,0,gamesPerRound,3),3,FALSE),VLOOKUP(AC35,OFFSET(Pairings!$D$2,($B37-1)*gamesPerRound,0,gamesPerRound,3),3,FALSE))</f>
        <v>#N/A</v>
      </c>
      <c r="AD37" s="95" t="e">
        <f ca="1">SUM(R37:AC37)</f>
        <v>#N/A</v>
      </c>
    </row>
    <row r="38" spans="1:30" x14ac:dyDescent="0.2">
      <c r="B38" s="41">
        <v>3</v>
      </c>
      <c r="C38" s="47" t="str">
        <f t="shared" ca="1" si="23"/>
        <v/>
      </c>
      <c r="D38" s="48" t="str">
        <f t="shared" ca="1" si="23"/>
        <v/>
      </c>
      <c r="E38" s="48" t="str">
        <f t="shared" ca="1" si="23"/>
        <v/>
      </c>
      <c r="F38" s="48" t="str">
        <f t="shared" ca="1" si="23"/>
        <v/>
      </c>
      <c r="G38" s="48" t="str">
        <f t="shared" ca="1" si="23"/>
        <v/>
      </c>
      <c r="H38" s="48" t="str">
        <f t="shared" ca="1" si="23"/>
        <v/>
      </c>
      <c r="I38" s="48" t="str">
        <f t="shared" ca="1" si="23"/>
        <v/>
      </c>
      <c r="J38" s="48" t="str">
        <f t="shared" ca="1" si="23"/>
        <v/>
      </c>
      <c r="K38" s="48" t="str">
        <f t="shared" ca="1" si="23"/>
        <v/>
      </c>
      <c r="L38" s="48" t="str">
        <f t="shared" ca="1" si="23"/>
        <v/>
      </c>
      <c r="M38" s="48" t="str">
        <f t="shared" ca="1" si="23"/>
        <v/>
      </c>
      <c r="N38" s="49" t="str">
        <f t="shared" ca="1" si="23"/>
        <v/>
      </c>
      <c r="O38" s="50">
        <f ca="1">SUM(C38:N38)</f>
        <v>0</v>
      </c>
      <c r="P38" s="46"/>
      <c r="R38" s="96" t="e">
        <f ca="1">IF(ISNA(VLOOKUP(R35,OFFSET(Pairings!$D$2,($B38-1)*gamesPerRound,0,gamesPerRound,3),3,FALSE)),VLOOKUP(R35,OFFSET(Pairings!$E$2,($B38-1)*gamesPerRound,0,gamesPerRound,3),3,FALSE),VLOOKUP(R35,OFFSET(Pairings!$D$2,($B38-1)*gamesPerRound,0,gamesPerRound,3),3,FALSE))</f>
        <v>#N/A</v>
      </c>
      <c r="S38" s="97" t="e">
        <f ca="1">IF(ISNA(VLOOKUP(S35,OFFSET(Pairings!$D$2,($B38-1)*gamesPerRound,0,gamesPerRound,3),3,FALSE)),VLOOKUP(S35,OFFSET(Pairings!$E$2,($B38-1)*gamesPerRound,0,gamesPerRound,3),3,FALSE),VLOOKUP(S35,OFFSET(Pairings!$D$2,($B38-1)*gamesPerRound,0,gamesPerRound,3),3,FALSE))</f>
        <v>#N/A</v>
      </c>
      <c r="T38" s="97" t="e">
        <f ca="1">IF(ISNA(VLOOKUP(T35,OFFSET(Pairings!$D$2,($B38-1)*gamesPerRound,0,gamesPerRound,3),3,FALSE)),VLOOKUP(T35,OFFSET(Pairings!$E$2,($B38-1)*gamesPerRound,0,gamesPerRound,3),3,FALSE),VLOOKUP(T35,OFFSET(Pairings!$D$2,($B38-1)*gamesPerRound,0,gamesPerRound,3),3,FALSE))</f>
        <v>#N/A</v>
      </c>
      <c r="U38" s="97" t="e">
        <f ca="1">IF(ISNA(VLOOKUP(U35,OFFSET(Pairings!$D$2,($B38-1)*gamesPerRound,0,gamesPerRound,3),3,FALSE)),VLOOKUP(U35,OFFSET(Pairings!$E$2,($B38-1)*gamesPerRound,0,gamesPerRound,3),3,FALSE),VLOOKUP(U35,OFFSET(Pairings!$D$2,($B38-1)*gamesPerRound,0,gamesPerRound,3),3,FALSE))</f>
        <v>#N/A</v>
      </c>
      <c r="V38" s="97" t="e">
        <f ca="1">IF(ISNA(VLOOKUP(V35,OFFSET(Pairings!$D$2,($B38-1)*gamesPerRound,0,gamesPerRound,3),3,FALSE)),VLOOKUP(V35,OFFSET(Pairings!$E$2,($B38-1)*gamesPerRound,0,gamesPerRound,3),3,FALSE),VLOOKUP(V35,OFFSET(Pairings!$D$2,($B38-1)*gamesPerRound,0,gamesPerRound,3),3,FALSE))</f>
        <v>#N/A</v>
      </c>
      <c r="W38" s="97" t="e">
        <f ca="1">IF(ISNA(VLOOKUP(W35,OFFSET(Pairings!$D$2,($B38-1)*gamesPerRound,0,gamesPerRound,3),3,FALSE)),VLOOKUP(W35,OFFSET(Pairings!$E$2,($B38-1)*gamesPerRound,0,gamesPerRound,3),3,FALSE),VLOOKUP(W35,OFFSET(Pairings!$D$2,($B38-1)*gamesPerRound,0,gamesPerRound,3),3,FALSE))</f>
        <v>#N/A</v>
      </c>
      <c r="X38" s="97" t="e">
        <f ca="1">IF(ISNA(VLOOKUP(X35,OFFSET(Pairings!$D$2,($B38-1)*gamesPerRound,0,gamesPerRound,3),3,FALSE)),VLOOKUP(X35,OFFSET(Pairings!$E$2,($B38-1)*gamesPerRound,0,gamesPerRound,3),3,FALSE),VLOOKUP(X35,OFFSET(Pairings!$D$2,($B38-1)*gamesPerRound,0,gamesPerRound,3),3,FALSE))</f>
        <v>#N/A</v>
      </c>
      <c r="Y38" s="97" t="e">
        <f ca="1">IF(ISNA(VLOOKUP(Y35,OFFSET(Pairings!$D$2,($B38-1)*gamesPerRound,0,gamesPerRound,3),3,FALSE)),VLOOKUP(Y35,OFFSET(Pairings!$E$2,($B38-1)*gamesPerRound,0,gamesPerRound,3),3,FALSE),VLOOKUP(Y35,OFFSET(Pairings!$D$2,($B38-1)*gamesPerRound,0,gamesPerRound,3),3,FALSE))</f>
        <v>#N/A</v>
      </c>
      <c r="Z38" s="97" t="e">
        <f ca="1">IF(ISNA(VLOOKUP(Z35,OFFSET(Pairings!$D$2,($B38-1)*gamesPerRound,0,gamesPerRound,3),3,FALSE)),VLOOKUP(Z35,OFFSET(Pairings!$E$2,($B38-1)*gamesPerRound,0,gamesPerRound,3),3,FALSE),VLOOKUP(Z35,OFFSET(Pairings!$D$2,($B38-1)*gamesPerRound,0,gamesPerRound,3),3,FALSE))</f>
        <v>#N/A</v>
      </c>
      <c r="AA38" s="97" t="e">
        <f ca="1">IF(ISNA(VLOOKUP(AA35,OFFSET(Pairings!$D$2,($B38-1)*gamesPerRound,0,gamesPerRound,3),3,FALSE)),VLOOKUP(AA35,OFFSET(Pairings!$E$2,($B38-1)*gamesPerRound,0,gamesPerRound,3),3,FALSE),VLOOKUP(AA35,OFFSET(Pairings!$D$2,($B38-1)*gamesPerRound,0,gamesPerRound,3),3,FALSE))</f>
        <v>#N/A</v>
      </c>
      <c r="AB38" s="97" t="e">
        <f ca="1">IF(ISNA(VLOOKUP(AB35,OFFSET(Pairings!$D$2,($B38-1)*gamesPerRound,0,gamesPerRound,3),3,FALSE)),VLOOKUP(AB35,OFFSET(Pairings!$E$2,($B38-1)*gamesPerRound,0,gamesPerRound,3),3,FALSE),VLOOKUP(AB35,OFFSET(Pairings!$D$2,($B38-1)*gamesPerRound,0,gamesPerRound,3),3,FALSE))</f>
        <v>#N/A</v>
      </c>
      <c r="AC38" s="98" t="e">
        <f ca="1">IF(ISNA(VLOOKUP(AC35,OFFSET(Pairings!$D$2,($B38-1)*gamesPerRound,0,gamesPerRound,3),3,FALSE)),VLOOKUP(AC35,OFFSET(Pairings!$E$2,($B38-1)*gamesPerRound,0,gamesPerRound,3),3,FALSE),VLOOKUP(AC35,OFFSET(Pairings!$D$2,($B38-1)*gamesPerRound,0,gamesPerRound,3),3,FALSE))</f>
        <v>#N/A</v>
      </c>
      <c r="AD38" s="95" t="e">
        <f ca="1">SUM(R38:AC38)</f>
        <v>#N/A</v>
      </c>
    </row>
    <row r="39" spans="1:30" x14ac:dyDescent="0.2">
      <c r="B39" s="41">
        <v>4</v>
      </c>
      <c r="C39" s="47" t="str">
        <f t="shared" ca="1" si="23"/>
        <v/>
      </c>
      <c r="D39" s="48" t="str">
        <f t="shared" ca="1" si="23"/>
        <v/>
      </c>
      <c r="E39" s="48" t="str">
        <f t="shared" ca="1" si="23"/>
        <v/>
      </c>
      <c r="F39" s="48" t="str">
        <f t="shared" ca="1" si="23"/>
        <v/>
      </c>
      <c r="G39" s="48" t="str">
        <f t="shared" ca="1" si="23"/>
        <v/>
      </c>
      <c r="H39" s="48" t="str">
        <f t="shared" ca="1" si="23"/>
        <v/>
      </c>
      <c r="I39" s="48" t="str">
        <f t="shared" ca="1" si="23"/>
        <v/>
      </c>
      <c r="J39" s="48" t="str">
        <f t="shared" ca="1" si="23"/>
        <v/>
      </c>
      <c r="K39" s="48" t="str">
        <f t="shared" ca="1" si="23"/>
        <v/>
      </c>
      <c r="L39" s="48" t="str">
        <f t="shared" ca="1" si="23"/>
        <v/>
      </c>
      <c r="M39" s="48" t="str">
        <f t="shared" ca="1" si="23"/>
        <v/>
      </c>
      <c r="N39" s="49" t="str">
        <f t="shared" ca="1" si="23"/>
        <v/>
      </c>
      <c r="O39" s="50">
        <f ca="1">SUM(C39:N39)</f>
        <v>0</v>
      </c>
      <c r="P39" s="46"/>
      <c r="R39" s="96" t="e">
        <f ca="1">IF(ISNA(VLOOKUP(R35,OFFSET(Pairings!$D$2,($B39-1)*gamesPerRound,0,gamesPerRound,3),3,FALSE)),VLOOKUP(R35,OFFSET(Pairings!$E$2,($B39-1)*gamesPerRound,0,gamesPerRound,3),3,FALSE),VLOOKUP(R35,OFFSET(Pairings!$D$2,($B39-1)*gamesPerRound,0,gamesPerRound,3),3,FALSE))</f>
        <v>#N/A</v>
      </c>
      <c r="S39" s="97" t="e">
        <f ca="1">IF(ISNA(VLOOKUP(S35,OFFSET(Pairings!$D$2,($B39-1)*gamesPerRound,0,gamesPerRound,3),3,FALSE)),VLOOKUP(S35,OFFSET(Pairings!$E$2,($B39-1)*gamesPerRound,0,gamesPerRound,3),3,FALSE),VLOOKUP(S35,OFFSET(Pairings!$D$2,($B39-1)*gamesPerRound,0,gamesPerRound,3),3,FALSE))</f>
        <v>#N/A</v>
      </c>
      <c r="T39" s="97" t="e">
        <f ca="1">IF(ISNA(VLOOKUP(T35,OFFSET(Pairings!$D$2,($B39-1)*gamesPerRound,0,gamesPerRound,3),3,FALSE)),VLOOKUP(T35,OFFSET(Pairings!$E$2,($B39-1)*gamesPerRound,0,gamesPerRound,3),3,FALSE),VLOOKUP(T35,OFFSET(Pairings!$D$2,($B39-1)*gamesPerRound,0,gamesPerRound,3),3,FALSE))</f>
        <v>#N/A</v>
      </c>
      <c r="U39" s="97" t="e">
        <f ca="1">IF(ISNA(VLOOKUP(U35,OFFSET(Pairings!$D$2,($B39-1)*gamesPerRound,0,gamesPerRound,3),3,FALSE)),VLOOKUP(U35,OFFSET(Pairings!$E$2,($B39-1)*gamesPerRound,0,gamesPerRound,3),3,FALSE),VLOOKUP(U35,OFFSET(Pairings!$D$2,($B39-1)*gamesPerRound,0,gamesPerRound,3),3,FALSE))</f>
        <v>#N/A</v>
      </c>
      <c r="V39" s="97" t="e">
        <f ca="1">IF(ISNA(VLOOKUP(V35,OFFSET(Pairings!$D$2,($B39-1)*gamesPerRound,0,gamesPerRound,3),3,FALSE)),VLOOKUP(V35,OFFSET(Pairings!$E$2,($B39-1)*gamesPerRound,0,gamesPerRound,3),3,FALSE),VLOOKUP(V35,OFFSET(Pairings!$D$2,($B39-1)*gamesPerRound,0,gamesPerRound,3),3,FALSE))</f>
        <v>#N/A</v>
      </c>
      <c r="W39" s="97" t="e">
        <f ca="1">IF(ISNA(VLOOKUP(W35,OFFSET(Pairings!$D$2,($B39-1)*gamesPerRound,0,gamesPerRound,3),3,FALSE)),VLOOKUP(W35,OFFSET(Pairings!$E$2,($B39-1)*gamesPerRound,0,gamesPerRound,3),3,FALSE),VLOOKUP(W35,OFFSET(Pairings!$D$2,($B39-1)*gamesPerRound,0,gamesPerRound,3),3,FALSE))</f>
        <v>#N/A</v>
      </c>
      <c r="X39" s="97" t="e">
        <f ca="1">IF(ISNA(VLOOKUP(X35,OFFSET(Pairings!$D$2,($B39-1)*gamesPerRound,0,gamesPerRound,3),3,FALSE)),VLOOKUP(X35,OFFSET(Pairings!$E$2,($B39-1)*gamesPerRound,0,gamesPerRound,3),3,FALSE),VLOOKUP(X35,OFFSET(Pairings!$D$2,($B39-1)*gamesPerRound,0,gamesPerRound,3),3,FALSE))</f>
        <v>#N/A</v>
      </c>
      <c r="Y39" s="97" t="e">
        <f ca="1">IF(ISNA(VLOOKUP(Y35,OFFSET(Pairings!$D$2,($B39-1)*gamesPerRound,0,gamesPerRound,3),3,FALSE)),VLOOKUP(Y35,OFFSET(Pairings!$E$2,($B39-1)*gamesPerRound,0,gamesPerRound,3),3,FALSE),VLOOKUP(Y35,OFFSET(Pairings!$D$2,($B39-1)*gamesPerRound,0,gamesPerRound,3),3,FALSE))</f>
        <v>#N/A</v>
      </c>
      <c r="Z39" s="97" t="e">
        <f ca="1">IF(ISNA(VLOOKUP(Z35,OFFSET(Pairings!$D$2,($B39-1)*gamesPerRound,0,gamesPerRound,3),3,FALSE)),VLOOKUP(Z35,OFFSET(Pairings!$E$2,($B39-1)*gamesPerRound,0,gamesPerRound,3),3,FALSE),VLOOKUP(Z35,OFFSET(Pairings!$D$2,($B39-1)*gamesPerRound,0,gamesPerRound,3),3,FALSE))</f>
        <v>#N/A</v>
      </c>
      <c r="AA39" s="97" t="e">
        <f ca="1">IF(ISNA(VLOOKUP(AA35,OFFSET(Pairings!$D$2,($B39-1)*gamesPerRound,0,gamesPerRound,3),3,FALSE)),VLOOKUP(AA35,OFFSET(Pairings!$E$2,($B39-1)*gamesPerRound,0,gamesPerRound,3),3,FALSE),VLOOKUP(AA35,OFFSET(Pairings!$D$2,($B39-1)*gamesPerRound,0,gamesPerRound,3),3,FALSE))</f>
        <v>#N/A</v>
      </c>
      <c r="AB39" s="97" t="e">
        <f ca="1">IF(ISNA(VLOOKUP(AB35,OFFSET(Pairings!$D$2,($B39-1)*gamesPerRound,0,gamesPerRound,3),3,FALSE)),VLOOKUP(AB35,OFFSET(Pairings!$E$2,($B39-1)*gamesPerRound,0,gamesPerRound,3),3,FALSE),VLOOKUP(AB35,OFFSET(Pairings!$D$2,($B39-1)*gamesPerRound,0,gamesPerRound,3),3,FALSE))</f>
        <v>#N/A</v>
      </c>
      <c r="AC39" s="98" t="e">
        <f ca="1">IF(ISNA(VLOOKUP(AC35,OFFSET(Pairings!$D$2,($B39-1)*gamesPerRound,0,gamesPerRound,3),3,FALSE)),VLOOKUP(AC35,OFFSET(Pairings!$E$2,($B39-1)*gamesPerRound,0,gamesPerRound,3),3,FALSE),VLOOKUP(AC35,OFFSET(Pairings!$D$2,($B39-1)*gamesPerRound,0,gamesPerRound,3),3,FALSE))</f>
        <v>#N/A</v>
      </c>
      <c r="AD39" s="95" t="e">
        <f ca="1">SUM(R39:AC39)</f>
        <v>#N/A</v>
      </c>
    </row>
    <row r="40" spans="1:30" x14ac:dyDescent="0.2">
      <c r="B40" s="41">
        <v>5</v>
      </c>
      <c r="C40" s="51" t="str">
        <f t="shared" ca="1" si="23"/>
        <v/>
      </c>
      <c r="D40" s="52" t="str">
        <f t="shared" ca="1" si="23"/>
        <v/>
      </c>
      <c r="E40" s="52" t="str">
        <f t="shared" ca="1" si="23"/>
        <v/>
      </c>
      <c r="F40" s="52" t="str">
        <f t="shared" ca="1" si="23"/>
        <v/>
      </c>
      <c r="G40" s="52" t="str">
        <f t="shared" ca="1" si="23"/>
        <v/>
      </c>
      <c r="H40" s="52" t="str">
        <f t="shared" ca="1" si="23"/>
        <v/>
      </c>
      <c r="I40" s="52" t="str">
        <f t="shared" ca="1" si="23"/>
        <v/>
      </c>
      <c r="J40" s="52" t="str">
        <f t="shared" ca="1" si="23"/>
        <v/>
      </c>
      <c r="K40" s="52" t="str">
        <f t="shared" ca="1" si="23"/>
        <v/>
      </c>
      <c r="L40" s="52" t="str">
        <f t="shared" ca="1" si="23"/>
        <v/>
      </c>
      <c r="M40" s="52" t="str">
        <f t="shared" ca="1" si="23"/>
        <v/>
      </c>
      <c r="N40" s="53" t="str">
        <f t="shared" ca="1" si="23"/>
        <v/>
      </c>
      <c r="O40" s="54">
        <f ca="1">SUM(C40:N40)</f>
        <v>0</v>
      </c>
      <c r="P40" s="46"/>
      <c r="R40" s="99" t="e">
        <f ca="1">IF(ISNA(VLOOKUP(R35,OFFSET(Pairings!$D$2,($B40-1)*gamesPerRound,0,gamesPerRound,3),3,FALSE)),VLOOKUP(R35,OFFSET(Pairings!$E$2,($B40-1)*gamesPerRound,0,gamesPerRound,3),3,FALSE),VLOOKUP(R35,OFFSET(Pairings!$D$2,($B40-1)*gamesPerRound,0,gamesPerRound,3),3,FALSE))</f>
        <v>#N/A</v>
      </c>
      <c r="S40" s="100" t="e">
        <f ca="1">IF(ISNA(VLOOKUP(S35,OFFSET(Pairings!$D$2,($B40-1)*gamesPerRound,0,gamesPerRound,3),3,FALSE)),VLOOKUP(S35,OFFSET(Pairings!$E$2,($B40-1)*gamesPerRound,0,gamesPerRound,3),3,FALSE),VLOOKUP(S35,OFFSET(Pairings!$D$2,($B40-1)*gamesPerRound,0,gamesPerRound,3),3,FALSE))</f>
        <v>#N/A</v>
      </c>
      <c r="T40" s="100" t="e">
        <f ca="1">IF(ISNA(VLOOKUP(T35,OFFSET(Pairings!$D$2,($B40-1)*gamesPerRound,0,gamesPerRound,3),3,FALSE)),VLOOKUP(T35,OFFSET(Pairings!$E$2,($B40-1)*gamesPerRound,0,gamesPerRound,3),3,FALSE),VLOOKUP(T35,OFFSET(Pairings!$D$2,($B40-1)*gamesPerRound,0,gamesPerRound,3),3,FALSE))</f>
        <v>#N/A</v>
      </c>
      <c r="U40" s="100" t="e">
        <f ca="1">IF(ISNA(VLOOKUP(U35,OFFSET(Pairings!$D$2,($B40-1)*gamesPerRound,0,gamesPerRound,3),3,FALSE)),VLOOKUP(U35,OFFSET(Pairings!$E$2,($B40-1)*gamesPerRound,0,gamesPerRound,3),3,FALSE),VLOOKUP(U35,OFFSET(Pairings!$D$2,($B40-1)*gamesPerRound,0,gamesPerRound,3),3,FALSE))</f>
        <v>#N/A</v>
      </c>
      <c r="V40" s="100" t="e">
        <f ca="1">IF(ISNA(VLOOKUP(V35,OFFSET(Pairings!$D$2,($B40-1)*gamesPerRound,0,gamesPerRound,3),3,FALSE)),VLOOKUP(V35,OFFSET(Pairings!$E$2,($B40-1)*gamesPerRound,0,gamesPerRound,3),3,FALSE),VLOOKUP(V35,OFFSET(Pairings!$D$2,($B40-1)*gamesPerRound,0,gamesPerRound,3),3,FALSE))</f>
        <v>#N/A</v>
      </c>
      <c r="W40" s="100" t="e">
        <f ca="1">IF(ISNA(VLOOKUP(W35,OFFSET(Pairings!$D$2,($B40-1)*gamesPerRound,0,gamesPerRound,3),3,FALSE)),VLOOKUP(W35,OFFSET(Pairings!$E$2,($B40-1)*gamesPerRound,0,gamesPerRound,3),3,FALSE),VLOOKUP(W35,OFFSET(Pairings!$D$2,($B40-1)*gamesPerRound,0,gamesPerRound,3),3,FALSE))</f>
        <v>#N/A</v>
      </c>
      <c r="X40" s="100" t="e">
        <f ca="1">IF(ISNA(VLOOKUP(X35,OFFSET(Pairings!$D$2,($B40-1)*gamesPerRound,0,gamesPerRound,3),3,FALSE)),VLOOKUP(X35,OFFSET(Pairings!$E$2,($B40-1)*gamesPerRound,0,gamesPerRound,3),3,FALSE),VLOOKUP(X35,OFFSET(Pairings!$D$2,($B40-1)*gamesPerRound,0,gamesPerRound,3),3,FALSE))</f>
        <v>#N/A</v>
      </c>
      <c r="Y40" s="100" t="e">
        <f ca="1">IF(ISNA(VLOOKUP(Y35,OFFSET(Pairings!$D$2,($B40-1)*gamesPerRound,0,gamesPerRound,3),3,FALSE)),VLOOKUP(Y35,OFFSET(Pairings!$E$2,($B40-1)*gamesPerRound,0,gamesPerRound,3),3,FALSE),VLOOKUP(Y35,OFFSET(Pairings!$D$2,($B40-1)*gamesPerRound,0,gamesPerRound,3),3,FALSE))</f>
        <v>#N/A</v>
      </c>
      <c r="Z40" s="100" t="e">
        <f ca="1">IF(ISNA(VLOOKUP(Z35,OFFSET(Pairings!$D$2,($B40-1)*gamesPerRound,0,gamesPerRound,3),3,FALSE)),VLOOKUP(Z35,OFFSET(Pairings!$E$2,($B40-1)*gamesPerRound,0,gamesPerRound,3),3,FALSE),VLOOKUP(Z35,OFFSET(Pairings!$D$2,($B40-1)*gamesPerRound,0,gamesPerRound,3),3,FALSE))</f>
        <v>#N/A</v>
      </c>
      <c r="AA40" s="100" t="e">
        <f ca="1">IF(ISNA(VLOOKUP(AA35,OFFSET(Pairings!$D$2,($B40-1)*gamesPerRound,0,gamesPerRound,3),3,FALSE)),VLOOKUP(AA35,OFFSET(Pairings!$E$2,($B40-1)*gamesPerRound,0,gamesPerRound,3),3,FALSE),VLOOKUP(AA35,OFFSET(Pairings!$D$2,($B40-1)*gamesPerRound,0,gamesPerRound,3),3,FALSE))</f>
        <v>#N/A</v>
      </c>
      <c r="AB40" s="100" t="e">
        <f ca="1">IF(ISNA(VLOOKUP(AB35,OFFSET(Pairings!$D$2,($B40-1)*gamesPerRound,0,gamesPerRound,3),3,FALSE)),VLOOKUP(AB35,OFFSET(Pairings!$E$2,($B40-1)*gamesPerRound,0,gamesPerRound,3),3,FALSE),VLOOKUP(AB35,OFFSET(Pairings!$D$2,($B40-1)*gamesPerRound,0,gamesPerRound,3),3,FALSE))</f>
        <v>#N/A</v>
      </c>
      <c r="AC40" s="101" t="e">
        <f ca="1">IF(ISNA(VLOOKUP(AC35,OFFSET(Pairings!$D$2,($B40-1)*gamesPerRound,0,gamesPerRound,3),3,FALSE)),VLOOKUP(AC35,OFFSET(Pairings!$E$2,($B40-1)*gamesPerRound,0,gamesPerRound,3),3,FALSE),VLOOKUP(AC35,OFFSET(Pairings!$D$2,($B40-1)*gamesPerRound,0,gamesPerRound,3),3,FALSE))</f>
        <v>#N/A</v>
      </c>
      <c r="AD40" s="95" t="e">
        <f ca="1">SUM(R40:AC40)</f>
        <v>#N/A</v>
      </c>
    </row>
    <row r="41" spans="1:30" ht="15.75" thickBot="1" x14ac:dyDescent="0.25">
      <c r="B41" s="55" t="s">
        <v>22</v>
      </c>
      <c r="C41" s="56">
        <f t="shared" ref="C41:O41" ca="1" si="24">SUM(C36:C40)</f>
        <v>0</v>
      </c>
      <c r="D41" s="57">
        <f t="shared" ca="1" si="24"/>
        <v>0</v>
      </c>
      <c r="E41" s="57">
        <f t="shared" ca="1" si="24"/>
        <v>0</v>
      </c>
      <c r="F41" s="57">
        <f t="shared" ca="1" si="24"/>
        <v>0</v>
      </c>
      <c r="G41" s="57">
        <f t="shared" ca="1" si="24"/>
        <v>0</v>
      </c>
      <c r="H41" s="57">
        <f t="shared" ca="1" si="24"/>
        <v>0</v>
      </c>
      <c r="I41" s="57">
        <f t="shared" ca="1" si="24"/>
        <v>0</v>
      </c>
      <c r="J41" s="57">
        <f t="shared" ca="1" si="24"/>
        <v>0</v>
      </c>
      <c r="K41" s="57">
        <f t="shared" ca="1" si="24"/>
        <v>0</v>
      </c>
      <c r="L41" s="57">
        <f t="shared" ca="1" si="24"/>
        <v>0</v>
      </c>
      <c r="M41" s="57">
        <f t="shared" ca="1" si="24"/>
        <v>0</v>
      </c>
      <c r="N41" s="57">
        <f t="shared" ca="1" si="24"/>
        <v>0</v>
      </c>
      <c r="O41" s="58">
        <f t="shared" ca="1" si="24"/>
        <v>0</v>
      </c>
      <c r="P41" s="59">
        <f ca="1">VLOOKUP(A35,OFFSET(Teams!$C$1,1,0,teams,4),4,FALSE)</f>
        <v>1</v>
      </c>
      <c r="R41" s="102" t="e">
        <f t="shared" ref="R41:AD41" ca="1" si="25">SUM(R36:R38)</f>
        <v>#N/A</v>
      </c>
      <c r="S41" s="103" t="e">
        <f t="shared" ca="1" si="25"/>
        <v>#N/A</v>
      </c>
      <c r="T41" s="103" t="e">
        <f t="shared" ca="1" si="25"/>
        <v>#N/A</v>
      </c>
      <c r="U41" s="103" t="e">
        <f t="shared" ca="1" si="25"/>
        <v>#N/A</v>
      </c>
      <c r="V41" s="103" t="e">
        <f t="shared" ca="1" si="25"/>
        <v>#N/A</v>
      </c>
      <c r="W41" s="103" t="e">
        <f t="shared" ca="1" si="25"/>
        <v>#N/A</v>
      </c>
      <c r="X41" s="103" t="e">
        <f t="shared" ca="1" si="25"/>
        <v>#N/A</v>
      </c>
      <c r="Y41" s="103" t="e">
        <f t="shared" ca="1" si="25"/>
        <v>#N/A</v>
      </c>
      <c r="Z41" s="103" t="e">
        <f t="shared" ca="1" si="25"/>
        <v>#N/A</v>
      </c>
      <c r="AA41" s="103" t="e">
        <f t="shared" ca="1" si="25"/>
        <v>#N/A</v>
      </c>
      <c r="AB41" s="103" t="e">
        <f t="shared" ca="1" si="25"/>
        <v>#N/A</v>
      </c>
      <c r="AC41" s="103" t="e">
        <f t="shared" ca="1" si="25"/>
        <v>#N/A</v>
      </c>
      <c r="AD41" s="104" t="e">
        <f t="shared" ca="1" si="25"/>
        <v>#N/A</v>
      </c>
    </row>
    <row r="42" spans="1:30" ht="15.75" thickBot="1" x14ac:dyDescent="0.25">
      <c r="P42" s="60"/>
    </row>
    <row r="43" spans="1:30" s="9" customFormat="1" x14ac:dyDescent="0.2">
      <c r="A43" s="9" t="s">
        <v>13</v>
      </c>
      <c r="B43" s="10">
        <f>VLOOKUP(A43,TeamLookup,2,FALSE)</f>
        <v>0</v>
      </c>
      <c r="C43" s="37" t="str">
        <f t="shared" ref="C43:N43" si="26">$A43&amp;"."&amp;TEXT(C$1,"00")</f>
        <v>F.01</v>
      </c>
      <c r="D43" s="38" t="str">
        <f t="shared" si="26"/>
        <v>F.02</v>
      </c>
      <c r="E43" s="38" t="str">
        <f t="shared" si="26"/>
        <v>F.03</v>
      </c>
      <c r="F43" s="38" t="str">
        <f t="shared" si="26"/>
        <v>F.04</v>
      </c>
      <c r="G43" s="38" t="str">
        <f t="shared" si="26"/>
        <v>F.05</v>
      </c>
      <c r="H43" s="38" t="str">
        <f t="shared" si="26"/>
        <v>F.06</v>
      </c>
      <c r="I43" s="38" t="str">
        <f t="shared" si="26"/>
        <v>F.07</v>
      </c>
      <c r="J43" s="38" t="str">
        <f t="shared" si="26"/>
        <v>F.08</v>
      </c>
      <c r="K43" s="38" t="str">
        <f t="shared" si="26"/>
        <v>F.09</v>
      </c>
      <c r="L43" s="38" t="str">
        <f t="shared" si="26"/>
        <v>F.10</v>
      </c>
      <c r="M43" s="38" t="str">
        <f t="shared" si="26"/>
        <v>F.11</v>
      </c>
      <c r="N43" s="38" t="str">
        <f t="shared" si="26"/>
        <v>F.12</v>
      </c>
      <c r="O43" s="39" t="s">
        <v>22</v>
      </c>
      <c r="P43" s="40" t="s">
        <v>30</v>
      </c>
      <c r="R43" s="90" t="str">
        <f t="shared" ref="R43:AC43" si="27">$A43&amp;"."&amp;TEXT(R$1,"00")</f>
        <v>F.01</v>
      </c>
      <c r="S43" s="91" t="str">
        <f t="shared" si="27"/>
        <v>F.02</v>
      </c>
      <c r="T43" s="91" t="str">
        <f t="shared" si="27"/>
        <v>F.03</v>
      </c>
      <c r="U43" s="91" t="str">
        <f t="shared" si="27"/>
        <v>F.04</v>
      </c>
      <c r="V43" s="91" t="str">
        <f t="shared" si="27"/>
        <v>F.05</v>
      </c>
      <c r="W43" s="91" t="str">
        <f t="shared" si="27"/>
        <v>F.06</v>
      </c>
      <c r="X43" s="91" t="str">
        <f t="shared" si="27"/>
        <v>F.07</v>
      </c>
      <c r="Y43" s="91" t="str">
        <f t="shared" si="27"/>
        <v>F.08</v>
      </c>
      <c r="Z43" s="91" t="str">
        <f t="shared" si="27"/>
        <v>F.09</v>
      </c>
      <c r="AA43" s="91" t="str">
        <f t="shared" si="27"/>
        <v>F.10</v>
      </c>
      <c r="AB43" s="91" t="str">
        <f t="shared" si="27"/>
        <v>F.11</v>
      </c>
      <c r="AC43" s="91" t="str">
        <f t="shared" si="27"/>
        <v>F.12</v>
      </c>
      <c r="AD43" s="92" t="s">
        <v>22</v>
      </c>
    </row>
    <row r="44" spans="1:30" x14ac:dyDescent="0.2">
      <c r="B44" s="41">
        <v>1</v>
      </c>
      <c r="C44" s="42" t="str">
        <f t="shared" ref="C44:N48" ca="1" si="28">IF(ISNA(R44),"",R44)</f>
        <v/>
      </c>
      <c r="D44" s="43" t="str">
        <f t="shared" ca="1" si="28"/>
        <v/>
      </c>
      <c r="E44" s="43" t="str">
        <f t="shared" ca="1" si="28"/>
        <v/>
      </c>
      <c r="F44" s="43" t="str">
        <f t="shared" ca="1" si="28"/>
        <v/>
      </c>
      <c r="G44" s="43" t="str">
        <f t="shared" ca="1" si="28"/>
        <v/>
      </c>
      <c r="H44" s="43" t="str">
        <f t="shared" ca="1" si="28"/>
        <v/>
      </c>
      <c r="I44" s="43" t="str">
        <f t="shared" ca="1" si="28"/>
        <v/>
      </c>
      <c r="J44" s="43" t="str">
        <f t="shared" ca="1" si="28"/>
        <v/>
      </c>
      <c r="K44" s="43" t="str">
        <f t="shared" ca="1" si="28"/>
        <v/>
      </c>
      <c r="L44" s="43" t="str">
        <f t="shared" ca="1" si="28"/>
        <v/>
      </c>
      <c r="M44" s="43" t="str">
        <f t="shared" ca="1" si="28"/>
        <v/>
      </c>
      <c r="N44" s="44" t="str">
        <f t="shared" ca="1" si="28"/>
        <v/>
      </c>
      <c r="O44" s="45">
        <f ca="1">SUM(C44:N44)</f>
        <v>0</v>
      </c>
      <c r="P44" s="46"/>
      <c r="R44" s="93" t="e">
        <f ca="1">IF(ISNA(VLOOKUP(R43,OFFSET(Pairings!$D$2,($B44-1)*gamesPerRound,0,gamesPerRound,3),3,FALSE)),VLOOKUP(R43,OFFSET(Pairings!$E$2,($B44-1)*gamesPerRound,0,gamesPerRound,3),3,FALSE),VLOOKUP(R43,OFFSET(Pairings!$D$2,($B44-1)*gamesPerRound,0,gamesPerRound,3),3,FALSE))</f>
        <v>#N/A</v>
      </c>
      <c r="S44" s="93" t="e">
        <f ca="1">IF(ISNA(VLOOKUP(S43,OFFSET(Pairings!$D$2,($B44-1)*gamesPerRound,0,gamesPerRound,3),3,FALSE)),VLOOKUP(S43,OFFSET(Pairings!$E$2,($B44-1)*gamesPerRound,0,gamesPerRound,3),3,FALSE),VLOOKUP(S43,OFFSET(Pairings!$D$2,($B44-1)*gamesPerRound,0,gamesPerRound,3),3,FALSE))</f>
        <v>#N/A</v>
      </c>
      <c r="T44" s="93" t="e">
        <f ca="1">IF(ISNA(VLOOKUP(T43,OFFSET(Pairings!$D$2,($B44-1)*gamesPerRound,0,gamesPerRound,3),3,FALSE)),VLOOKUP(T43,OFFSET(Pairings!$E$2,($B44-1)*gamesPerRound,0,gamesPerRound,3),3,FALSE),VLOOKUP(T43,OFFSET(Pairings!$D$2,($B44-1)*gamesPerRound,0,gamesPerRound,3),3,FALSE))</f>
        <v>#N/A</v>
      </c>
      <c r="U44" s="93" t="e">
        <f ca="1">IF(ISNA(VLOOKUP(U43,OFFSET(Pairings!$D$2,($B44-1)*gamesPerRound,0,gamesPerRound,3),3,FALSE)),VLOOKUP(U43,OFFSET(Pairings!$E$2,($B44-1)*gamesPerRound,0,gamesPerRound,3),3,FALSE),VLOOKUP(U43,OFFSET(Pairings!$D$2,($B44-1)*gamesPerRound,0,gamesPerRound,3),3,FALSE))</f>
        <v>#N/A</v>
      </c>
      <c r="V44" s="93" t="e">
        <f ca="1">IF(ISNA(VLOOKUP(V43,OFFSET(Pairings!$D$2,($B44-1)*gamesPerRound,0,gamesPerRound,3),3,FALSE)),VLOOKUP(V43,OFFSET(Pairings!$E$2,($B44-1)*gamesPerRound,0,gamesPerRound,3),3,FALSE),VLOOKUP(V43,OFFSET(Pairings!$D$2,($B44-1)*gamesPerRound,0,gamesPerRound,3),3,FALSE))</f>
        <v>#N/A</v>
      </c>
      <c r="W44" s="93" t="e">
        <f ca="1">IF(ISNA(VLOOKUP(W43,OFFSET(Pairings!$D$2,($B44-1)*gamesPerRound,0,gamesPerRound,3),3,FALSE)),VLOOKUP(W43,OFFSET(Pairings!$E$2,($B44-1)*gamesPerRound,0,gamesPerRound,3),3,FALSE),VLOOKUP(W43,OFFSET(Pairings!$D$2,($B44-1)*gamesPerRound,0,gamesPerRound,3),3,FALSE))</f>
        <v>#N/A</v>
      </c>
      <c r="X44" s="93" t="e">
        <f ca="1">IF(ISNA(VLOOKUP(X43,OFFSET(Pairings!$D$2,($B44-1)*gamesPerRound,0,gamesPerRound,3),3,FALSE)),VLOOKUP(X43,OFFSET(Pairings!$E$2,($B44-1)*gamesPerRound,0,gamesPerRound,3),3,FALSE),VLOOKUP(X43,OFFSET(Pairings!$D$2,($B44-1)*gamesPerRound,0,gamesPerRound,3),3,FALSE))</f>
        <v>#N/A</v>
      </c>
      <c r="Y44" s="93" t="e">
        <f ca="1">IF(ISNA(VLOOKUP(Y43,OFFSET(Pairings!$D$2,($B44-1)*gamesPerRound,0,gamesPerRound,3),3,FALSE)),VLOOKUP(Y43,OFFSET(Pairings!$E$2,($B44-1)*gamesPerRound,0,gamesPerRound,3),3,FALSE),VLOOKUP(Y43,OFFSET(Pairings!$D$2,($B44-1)*gamesPerRound,0,gamesPerRound,3),3,FALSE))</f>
        <v>#N/A</v>
      </c>
      <c r="Z44" s="93" t="e">
        <f ca="1">IF(ISNA(VLOOKUP(Z43,OFFSET(Pairings!$D$2,($B44-1)*gamesPerRound,0,gamesPerRound,3),3,FALSE)),VLOOKUP(Z43,OFFSET(Pairings!$E$2,($B44-1)*gamesPerRound,0,gamesPerRound,3),3,FALSE),VLOOKUP(Z43,OFFSET(Pairings!$D$2,($B44-1)*gamesPerRound,0,gamesPerRound,3),3,FALSE))</f>
        <v>#N/A</v>
      </c>
      <c r="AA44" s="93" t="e">
        <f ca="1">IF(ISNA(VLOOKUP(AA43,OFFSET(Pairings!$D$2,($B44-1)*gamesPerRound,0,gamesPerRound,3),3,FALSE)),VLOOKUP(AA43,OFFSET(Pairings!$E$2,($B44-1)*gamesPerRound,0,gamesPerRound,3),3,FALSE),VLOOKUP(AA43,OFFSET(Pairings!$D$2,($B44-1)*gamesPerRound,0,gamesPerRound,3),3,FALSE))</f>
        <v>#N/A</v>
      </c>
      <c r="AB44" s="93" t="e">
        <f ca="1">IF(ISNA(VLOOKUP(AB43,OFFSET(Pairings!$D$2,($B44-1)*gamesPerRound,0,gamesPerRound,3),3,FALSE)),VLOOKUP(AB43,OFFSET(Pairings!$E$2,($B44-1)*gamesPerRound,0,gamesPerRound,3),3,FALSE),VLOOKUP(AB43,OFFSET(Pairings!$D$2,($B44-1)*gamesPerRound,0,gamesPerRound,3),3,FALSE))</f>
        <v>#N/A</v>
      </c>
      <c r="AC44" s="94" t="e">
        <f ca="1">IF(ISNA(VLOOKUP(AC43,OFFSET(Pairings!$D$2,($B44-1)*gamesPerRound,0,gamesPerRound,3),3,FALSE)),VLOOKUP(AC43,OFFSET(Pairings!$E$2,($B44-1)*gamesPerRound,0,gamesPerRound,3),3,FALSE),VLOOKUP(AC43,OFFSET(Pairings!$D$2,($B44-1)*gamesPerRound,0,gamesPerRound,3),3,FALSE))</f>
        <v>#N/A</v>
      </c>
      <c r="AD44" s="95" t="e">
        <f ca="1">SUM(R44:AC44)</f>
        <v>#N/A</v>
      </c>
    </row>
    <row r="45" spans="1:30" x14ac:dyDescent="0.2">
      <c r="B45" s="41">
        <v>2</v>
      </c>
      <c r="C45" s="47" t="str">
        <f t="shared" ca="1" si="28"/>
        <v/>
      </c>
      <c r="D45" s="48" t="str">
        <f t="shared" ca="1" si="28"/>
        <v/>
      </c>
      <c r="E45" s="48" t="str">
        <f t="shared" ca="1" si="28"/>
        <v/>
      </c>
      <c r="F45" s="48" t="str">
        <f t="shared" ca="1" si="28"/>
        <v/>
      </c>
      <c r="G45" s="48" t="str">
        <f t="shared" ca="1" si="28"/>
        <v/>
      </c>
      <c r="H45" s="48" t="str">
        <f t="shared" ca="1" si="28"/>
        <v/>
      </c>
      <c r="I45" s="48" t="str">
        <f t="shared" ca="1" si="28"/>
        <v/>
      </c>
      <c r="J45" s="48" t="str">
        <f t="shared" ca="1" si="28"/>
        <v/>
      </c>
      <c r="K45" s="48" t="str">
        <f t="shared" ca="1" si="28"/>
        <v/>
      </c>
      <c r="L45" s="48" t="str">
        <f t="shared" ca="1" si="28"/>
        <v/>
      </c>
      <c r="M45" s="48" t="str">
        <f t="shared" ca="1" si="28"/>
        <v/>
      </c>
      <c r="N45" s="49" t="str">
        <f t="shared" ca="1" si="28"/>
        <v/>
      </c>
      <c r="O45" s="50">
        <f ca="1">SUM(C45:N45)</f>
        <v>0</v>
      </c>
      <c r="P45" s="46"/>
      <c r="R45" s="96" t="e">
        <f ca="1">IF(ISNA(VLOOKUP(R43,OFFSET(Pairings!$D$2,($B45-1)*gamesPerRound,0,gamesPerRound,3),3,FALSE)),VLOOKUP(R43,OFFSET(Pairings!$E$2,($B45-1)*gamesPerRound,0,gamesPerRound,3),3,FALSE),VLOOKUP(R43,OFFSET(Pairings!$D$2,($B45-1)*gamesPerRound,0,gamesPerRound,3),3,FALSE))</f>
        <v>#N/A</v>
      </c>
      <c r="S45" s="97" t="e">
        <f ca="1">IF(ISNA(VLOOKUP(S43,OFFSET(Pairings!$D$2,($B45-1)*gamesPerRound,0,gamesPerRound,3),3,FALSE)),VLOOKUP(S43,OFFSET(Pairings!$E$2,($B45-1)*gamesPerRound,0,gamesPerRound,3),3,FALSE),VLOOKUP(S43,OFFSET(Pairings!$D$2,($B45-1)*gamesPerRound,0,gamesPerRound,3),3,FALSE))</f>
        <v>#N/A</v>
      </c>
      <c r="T45" s="97" t="e">
        <f ca="1">IF(ISNA(VLOOKUP(T43,OFFSET(Pairings!$D$2,($B45-1)*gamesPerRound,0,gamesPerRound,3),3,FALSE)),VLOOKUP(T43,OFFSET(Pairings!$E$2,($B45-1)*gamesPerRound,0,gamesPerRound,3),3,FALSE),VLOOKUP(T43,OFFSET(Pairings!$D$2,($B45-1)*gamesPerRound,0,gamesPerRound,3),3,FALSE))</f>
        <v>#N/A</v>
      </c>
      <c r="U45" s="97" t="e">
        <f ca="1">IF(ISNA(VLOOKUP(U43,OFFSET(Pairings!$D$2,($B45-1)*gamesPerRound,0,gamesPerRound,3),3,FALSE)),VLOOKUP(U43,OFFSET(Pairings!$E$2,($B45-1)*gamesPerRound,0,gamesPerRound,3),3,FALSE),VLOOKUP(U43,OFFSET(Pairings!$D$2,($B45-1)*gamesPerRound,0,gamesPerRound,3),3,FALSE))</f>
        <v>#N/A</v>
      </c>
      <c r="V45" s="97" t="e">
        <f ca="1">IF(ISNA(VLOOKUP(V43,OFFSET(Pairings!$D$2,($B45-1)*gamesPerRound,0,gamesPerRound,3),3,FALSE)),VLOOKUP(V43,OFFSET(Pairings!$E$2,($B45-1)*gamesPerRound,0,gamesPerRound,3),3,FALSE),VLOOKUP(V43,OFFSET(Pairings!$D$2,($B45-1)*gamesPerRound,0,gamesPerRound,3),3,FALSE))</f>
        <v>#N/A</v>
      </c>
      <c r="W45" s="97" t="e">
        <f ca="1">IF(ISNA(VLOOKUP(W43,OFFSET(Pairings!$D$2,($B45-1)*gamesPerRound,0,gamesPerRound,3),3,FALSE)),VLOOKUP(W43,OFFSET(Pairings!$E$2,($B45-1)*gamesPerRound,0,gamesPerRound,3),3,FALSE),VLOOKUP(W43,OFFSET(Pairings!$D$2,($B45-1)*gamesPerRound,0,gamesPerRound,3),3,FALSE))</f>
        <v>#N/A</v>
      </c>
      <c r="X45" s="97" t="e">
        <f ca="1">IF(ISNA(VLOOKUP(X43,OFFSET(Pairings!$D$2,($B45-1)*gamesPerRound,0,gamesPerRound,3),3,FALSE)),VLOOKUP(X43,OFFSET(Pairings!$E$2,($B45-1)*gamesPerRound,0,gamesPerRound,3),3,FALSE),VLOOKUP(X43,OFFSET(Pairings!$D$2,($B45-1)*gamesPerRound,0,gamesPerRound,3),3,FALSE))</f>
        <v>#N/A</v>
      </c>
      <c r="Y45" s="97" t="e">
        <f ca="1">IF(ISNA(VLOOKUP(Y43,OFFSET(Pairings!$D$2,($B45-1)*gamesPerRound,0,gamesPerRound,3),3,FALSE)),VLOOKUP(Y43,OFFSET(Pairings!$E$2,($B45-1)*gamesPerRound,0,gamesPerRound,3),3,FALSE),VLOOKUP(Y43,OFFSET(Pairings!$D$2,($B45-1)*gamesPerRound,0,gamesPerRound,3),3,FALSE))</f>
        <v>#N/A</v>
      </c>
      <c r="Z45" s="97" t="e">
        <f ca="1">IF(ISNA(VLOOKUP(Z43,OFFSET(Pairings!$D$2,($B45-1)*gamesPerRound,0,gamesPerRound,3),3,FALSE)),VLOOKUP(Z43,OFFSET(Pairings!$E$2,($B45-1)*gamesPerRound,0,gamesPerRound,3),3,FALSE),VLOOKUP(Z43,OFFSET(Pairings!$D$2,($B45-1)*gamesPerRound,0,gamesPerRound,3),3,FALSE))</f>
        <v>#N/A</v>
      </c>
      <c r="AA45" s="97" t="e">
        <f ca="1">IF(ISNA(VLOOKUP(AA43,OFFSET(Pairings!$D$2,($B45-1)*gamesPerRound,0,gamesPerRound,3),3,FALSE)),VLOOKUP(AA43,OFFSET(Pairings!$E$2,($B45-1)*gamesPerRound,0,gamesPerRound,3),3,FALSE),VLOOKUP(AA43,OFFSET(Pairings!$D$2,($B45-1)*gamesPerRound,0,gamesPerRound,3),3,FALSE))</f>
        <v>#N/A</v>
      </c>
      <c r="AB45" s="97" t="e">
        <f ca="1">IF(ISNA(VLOOKUP(AB43,OFFSET(Pairings!$D$2,($B45-1)*gamesPerRound,0,gamesPerRound,3),3,FALSE)),VLOOKUP(AB43,OFFSET(Pairings!$E$2,($B45-1)*gamesPerRound,0,gamesPerRound,3),3,FALSE),VLOOKUP(AB43,OFFSET(Pairings!$D$2,($B45-1)*gamesPerRound,0,gamesPerRound,3),3,FALSE))</f>
        <v>#N/A</v>
      </c>
      <c r="AC45" s="98" t="e">
        <f ca="1">IF(ISNA(VLOOKUP(AC43,OFFSET(Pairings!$D$2,($B45-1)*gamesPerRound,0,gamesPerRound,3),3,FALSE)),VLOOKUP(AC43,OFFSET(Pairings!$E$2,($B45-1)*gamesPerRound,0,gamesPerRound,3),3,FALSE),VLOOKUP(AC43,OFFSET(Pairings!$D$2,($B45-1)*gamesPerRound,0,gamesPerRound,3),3,FALSE))</f>
        <v>#N/A</v>
      </c>
      <c r="AD45" s="95" t="e">
        <f ca="1">SUM(R45:AC45)</f>
        <v>#N/A</v>
      </c>
    </row>
    <row r="46" spans="1:30" x14ac:dyDescent="0.2">
      <c r="B46" s="41">
        <v>3</v>
      </c>
      <c r="C46" s="47" t="str">
        <f t="shared" ca="1" si="28"/>
        <v/>
      </c>
      <c r="D46" s="48" t="str">
        <f t="shared" ca="1" si="28"/>
        <v/>
      </c>
      <c r="E46" s="48" t="str">
        <f t="shared" ca="1" si="28"/>
        <v/>
      </c>
      <c r="F46" s="48" t="str">
        <f t="shared" ca="1" si="28"/>
        <v/>
      </c>
      <c r="G46" s="48" t="str">
        <f t="shared" ca="1" si="28"/>
        <v/>
      </c>
      <c r="H46" s="48" t="str">
        <f t="shared" ca="1" si="28"/>
        <v/>
      </c>
      <c r="I46" s="48" t="str">
        <f t="shared" ca="1" si="28"/>
        <v/>
      </c>
      <c r="J46" s="48" t="str">
        <f t="shared" ca="1" si="28"/>
        <v/>
      </c>
      <c r="K46" s="48" t="str">
        <f t="shared" ca="1" si="28"/>
        <v/>
      </c>
      <c r="L46" s="48" t="str">
        <f t="shared" ca="1" si="28"/>
        <v/>
      </c>
      <c r="M46" s="48" t="str">
        <f t="shared" ca="1" si="28"/>
        <v/>
      </c>
      <c r="N46" s="49" t="str">
        <f t="shared" ca="1" si="28"/>
        <v/>
      </c>
      <c r="O46" s="50">
        <f ca="1">SUM(C46:N46)</f>
        <v>0</v>
      </c>
      <c r="P46" s="46"/>
      <c r="R46" s="96" t="e">
        <f ca="1">IF(ISNA(VLOOKUP(R43,OFFSET(Pairings!$D$2,($B46-1)*gamesPerRound,0,gamesPerRound,3),3,FALSE)),VLOOKUP(R43,OFFSET(Pairings!$E$2,($B46-1)*gamesPerRound,0,gamesPerRound,3),3,FALSE),VLOOKUP(R43,OFFSET(Pairings!$D$2,($B46-1)*gamesPerRound,0,gamesPerRound,3),3,FALSE))</f>
        <v>#N/A</v>
      </c>
      <c r="S46" s="97" t="e">
        <f ca="1">IF(ISNA(VLOOKUP(S43,OFFSET(Pairings!$D$2,($B46-1)*gamesPerRound,0,gamesPerRound,3),3,FALSE)),VLOOKUP(S43,OFFSET(Pairings!$E$2,($B46-1)*gamesPerRound,0,gamesPerRound,3),3,FALSE),VLOOKUP(S43,OFFSET(Pairings!$D$2,($B46-1)*gamesPerRound,0,gamesPerRound,3),3,FALSE))</f>
        <v>#N/A</v>
      </c>
      <c r="T46" s="97" t="e">
        <f ca="1">IF(ISNA(VLOOKUP(T43,OFFSET(Pairings!$D$2,($B46-1)*gamesPerRound,0,gamesPerRound,3),3,FALSE)),VLOOKUP(T43,OFFSET(Pairings!$E$2,($B46-1)*gamesPerRound,0,gamesPerRound,3),3,FALSE),VLOOKUP(T43,OFFSET(Pairings!$D$2,($B46-1)*gamesPerRound,0,gamesPerRound,3),3,FALSE))</f>
        <v>#N/A</v>
      </c>
      <c r="U46" s="97" t="e">
        <f ca="1">IF(ISNA(VLOOKUP(U43,OFFSET(Pairings!$D$2,($B46-1)*gamesPerRound,0,gamesPerRound,3),3,FALSE)),VLOOKUP(U43,OFFSET(Pairings!$E$2,($B46-1)*gamesPerRound,0,gamesPerRound,3),3,FALSE),VLOOKUP(U43,OFFSET(Pairings!$D$2,($B46-1)*gamesPerRound,0,gamesPerRound,3),3,FALSE))</f>
        <v>#N/A</v>
      </c>
      <c r="V46" s="97" t="e">
        <f ca="1">IF(ISNA(VLOOKUP(V43,OFFSET(Pairings!$D$2,($B46-1)*gamesPerRound,0,gamesPerRound,3),3,FALSE)),VLOOKUP(V43,OFFSET(Pairings!$E$2,($B46-1)*gamesPerRound,0,gamesPerRound,3),3,FALSE),VLOOKUP(V43,OFFSET(Pairings!$D$2,($B46-1)*gamesPerRound,0,gamesPerRound,3),3,FALSE))</f>
        <v>#N/A</v>
      </c>
      <c r="W46" s="97" t="e">
        <f ca="1">IF(ISNA(VLOOKUP(W43,OFFSET(Pairings!$D$2,($B46-1)*gamesPerRound,0,gamesPerRound,3),3,FALSE)),VLOOKUP(W43,OFFSET(Pairings!$E$2,($B46-1)*gamesPerRound,0,gamesPerRound,3),3,FALSE),VLOOKUP(W43,OFFSET(Pairings!$D$2,($B46-1)*gamesPerRound,0,gamesPerRound,3),3,FALSE))</f>
        <v>#N/A</v>
      </c>
      <c r="X46" s="97" t="e">
        <f ca="1">IF(ISNA(VLOOKUP(X43,OFFSET(Pairings!$D$2,($B46-1)*gamesPerRound,0,gamesPerRound,3),3,FALSE)),VLOOKUP(X43,OFFSET(Pairings!$E$2,($B46-1)*gamesPerRound,0,gamesPerRound,3),3,FALSE),VLOOKUP(X43,OFFSET(Pairings!$D$2,($B46-1)*gamesPerRound,0,gamesPerRound,3),3,FALSE))</f>
        <v>#N/A</v>
      </c>
      <c r="Y46" s="97" t="e">
        <f ca="1">IF(ISNA(VLOOKUP(Y43,OFFSET(Pairings!$D$2,($B46-1)*gamesPerRound,0,gamesPerRound,3),3,FALSE)),VLOOKUP(Y43,OFFSET(Pairings!$E$2,($B46-1)*gamesPerRound,0,gamesPerRound,3),3,FALSE),VLOOKUP(Y43,OFFSET(Pairings!$D$2,($B46-1)*gamesPerRound,0,gamesPerRound,3),3,FALSE))</f>
        <v>#N/A</v>
      </c>
      <c r="Z46" s="97" t="e">
        <f ca="1">IF(ISNA(VLOOKUP(Z43,OFFSET(Pairings!$D$2,($B46-1)*gamesPerRound,0,gamesPerRound,3),3,FALSE)),VLOOKUP(Z43,OFFSET(Pairings!$E$2,($B46-1)*gamesPerRound,0,gamesPerRound,3),3,FALSE),VLOOKUP(Z43,OFFSET(Pairings!$D$2,($B46-1)*gamesPerRound,0,gamesPerRound,3),3,FALSE))</f>
        <v>#N/A</v>
      </c>
      <c r="AA46" s="97" t="e">
        <f ca="1">IF(ISNA(VLOOKUP(AA43,OFFSET(Pairings!$D$2,($B46-1)*gamesPerRound,0,gamesPerRound,3),3,FALSE)),VLOOKUP(AA43,OFFSET(Pairings!$E$2,($B46-1)*gamesPerRound,0,gamesPerRound,3),3,FALSE),VLOOKUP(AA43,OFFSET(Pairings!$D$2,($B46-1)*gamesPerRound,0,gamesPerRound,3),3,FALSE))</f>
        <v>#N/A</v>
      </c>
      <c r="AB46" s="97" t="e">
        <f ca="1">IF(ISNA(VLOOKUP(AB43,OFFSET(Pairings!$D$2,($B46-1)*gamesPerRound,0,gamesPerRound,3),3,FALSE)),VLOOKUP(AB43,OFFSET(Pairings!$E$2,($B46-1)*gamesPerRound,0,gamesPerRound,3),3,FALSE),VLOOKUP(AB43,OFFSET(Pairings!$D$2,($B46-1)*gamesPerRound,0,gamesPerRound,3),3,FALSE))</f>
        <v>#N/A</v>
      </c>
      <c r="AC46" s="98" t="e">
        <f ca="1">IF(ISNA(VLOOKUP(AC43,OFFSET(Pairings!$D$2,($B46-1)*gamesPerRound,0,gamesPerRound,3),3,FALSE)),VLOOKUP(AC43,OFFSET(Pairings!$E$2,($B46-1)*gamesPerRound,0,gamesPerRound,3),3,FALSE),VLOOKUP(AC43,OFFSET(Pairings!$D$2,($B46-1)*gamesPerRound,0,gamesPerRound,3),3,FALSE))</f>
        <v>#N/A</v>
      </c>
      <c r="AD46" s="95" t="e">
        <f ca="1">SUM(R46:AC46)</f>
        <v>#N/A</v>
      </c>
    </row>
    <row r="47" spans="1:30" x14ac:dyDescent="0.2">
      <c r="B47" s="41">
        <v>4</v>
      </c>
      <c r="C47" s="47" t="str">
        <f t="shared" ca="1" si="28"/>
        <v/>
      </c>
      <c r="D47" s="48" t="str">
        <f t="shared" ca="1" si="28"/>
        <v/>
      </c>
      <c r="E47" s="48" t="str">
        <f t="shared" ca="1" si="28"/>
        <v/>
      </c>
      <c r="F47" s="48" t="str">
        <f t="shared" ca="1" si="28"/>
        <v/>
      </c>
      <c r="G47" s="48" t="str">
        <f t="shared" ca="1" si="28"/>
        <v/>
      </c>
      <c r="H47" s="48" t="str">
        <f t="shared" ca="1" si="28"/>
        <v/>
      </c>
      <c r="I47" s="48" t="str">
        <f t="shared" ca="1" si="28"/>
        <v/>
      </c>
      <c r="J47" s="48" t="str">
        <f t="shared" ca="1" si="28"/>
        <v/>
      </c>
      <c r="K47" s="48" t="str">
        <f t="shared" ca="1" si="28"/>
        <v/>
      </c>
      <c r="L47" s="48" t="str">
        <f t="shared" ca="1" si="28"/>
        <v/>
      </c>
      <c r="M47" s="48" t="str">
        <f t="shared" ca="1" si="28"/>
        <v/>
      </c>
      <c r="N47" s="49" t="str">
        <f t="shared" ca="1" si="28"/>
        <v/>
      </c>
      <c r="O47" s="50">
        <f ca="1">SUM(C47:N47)</f>
        <v>0</v>
      </c>
      <c r="P47" s="46"/>
      <c r="R47" s="96" t="e">
        <f ca="1">IF(ISNA(VLOOKUP(R43,OFFSET(Pairings!$D$2,($B47-1)*gamesPerRound,0,gamesPerRound,3),3,FALSE)),VLOOKUP(R43,OFFSET(Pairings!$E$2,($B47-1)*gamesPerRound,0,gamesPerRound,3),3,FALSE),VLOOKUP(R43,OFFSET(Pairings!$D$2,($B47-1)*gamesPerRound,0,gamesPerRound,3),3,FALSE))</f>
        <v>#N/A</v>
      </c>
      <c r="S47" s="97" t="e">
        <f ca="1">IF(ISNA(VLOOKUP(S43,OFFSET(Pairings!$D$2,($B47-1)*gamesPerRound,0,gamesPerRound,3),3,FALSE)),VLOOKUP(S43,OFFSET(Pairings!$E$2,($B47-1)*gamesPerRound,0,gamesPerRound,3),3,FALSE),VLOOKUP(S43,OFFSET(Pairings!$D$2,($B47-1)*gamesPerRound,0,gamesPerRound,3),3,FALSE))</f>
        <v>#N/A</v>
      </c>
      <c r="T47" s="97" t="e">
        <f ca="1">IF(ISNA(VLOOKUP(T43,OFFSET(Pairings!$D$2,($B47-1)*gamesPerRound,0,gamesPerRound,3),3,FALSE)),VLOOKUP(T43,OFFSET(Pairings!$E$2,($B47-1)*gamesPerRound,0,gamesPerRound,3),3,FALSE),VLOOKUP(T43,OFFSET(Pairings!$D$2,($B47-1)*gamesPerRound,0,gamesPerRound,3),3,FALSE))</f>
        <v>#N/A</v>
      </c>
      <c r="U47" s="97" t="e">
        <f ca="1">IF(ISNA(VLOOKUP(U43,OFFSET(Pairings!$D$2,($B47-1)*gamesPerRound,0,gamesPerRound,3),3,FALSE)),VLOOKUP(U43,OFFSET(Pairings!$E$2,($B47-1)*gamesPerRound,0,gamesPerRound,3),3,FALSE),VLOOKUP(U43,OFFSET(Pairings!$D$2,($B47-1)*gamesPerRound,0,gamesPerRound,3),3,FALSE))</f>
        <v>#N/A</v>
      </c>
      <c r="V47" s="97" t="e">
        <f ca="1">IF(ISNA(VLOOKUP(V43,OFFSET(Pairings!$D$2,($B47-1)*gamesPerRound,0,gamesPerRound,3),3,FALSE)),VLOOKUP(V43,OFFSET(Pairings!$E$2,($B47-1)*gamesPerRound,0,gamesPerRound,3),3,FALSE),VLOOKUP(V43,OFFSET(Pairings!$D$2,($B47-1)*gamesPerRound,0,gamesPerRound,3),3,FALSE))</f>
        <v>#N/A</v>
      </c>
      <c r="W47" s="97" t="e">
        <f ca="1">IF(ISNA(VLOOKUP(W43,OFFSET(Pairings!$D$2,($B47-1)*gamesPerRound,0,gamesPerRound,3),3,FALSE)),VLOOKUP(W43,OFFSET(Pairings!$E$2,($B47-1)*gamesPerRound,0,gamesPerRound,3),3,FALSE),VLOOKUP(W43,OFFSET(Pairings!$D$2,($B47-1)*gamesPerRound,0,gamesPerRound,3),3,FALSE))</f>
        <v>#N/A</v>
      </c>
      <c r="X47" s="97" t="e">
        <f ca="1">IF(ISNA(VLOOKUP(X43,OFFSET(Pairings!$D$2,($B47-1)*gamesPerRound,0,gamesPerRound,3),3,FALSE)),VLOOKUP(X43,OFFSET(Pairings!$E$2,($B47-1)*gamesPerRound,0,gamesPerRound,3),3,FALSE),VLOOKUP(X43,OFFSET(Pairings!$D$2,($B47-1)*gamesPerRound,0,gamesPerRound,3),3,FALSE))</f>
        <v>#N/A</v>
      </c>
      <c r="Y47" s="97" t="e">
        <f ca="1">IF(ISNA(VLOOKUP(Y43,OFFSET(Pairings!$D$2,($B47-1)*gamesPerRound,0,gamesPerRound,3),3,FALSE)),VLOOKUP(Y43,OFFSET(Pairings!$E$2,($B47-1)*gamesPerRound,0,gamesPerRound,3),3,FALSE),VLOOKUP(Y43,OFFSET(Pairings!$D$2,($B47-1)*gamesPerRound,0,gamesPerRound,3),3,FALSE))</f>
        <v>#N/A</v>
      </c>
      <c r="Z47" s="97" t="e">
        <f ca="1">IF(ISNA(VLOOKUP(Z43,OFFSET(Pairings!$D$2,($B47-1)*gamesPerRound,0,gamesPerRound,3),3,FALSE)),VLOOKUP(Z43,OFFSET(Pairings!$E$2,($B47-1)*gamesPerRound,0,gamesPerRound,3),3,FALSE),VLOOKUP(Z43,OFFSET(Pairings!$D$2,($B47-1)*gamesPerRound,0,gamesPerRound,3),3,FALSE))</f>
        <v>#N/A</v>
      </c>
      <c r="AA47" s="97" t="e">
        <f ca="1">IF(ISNA(VLOOKUP(AA43,OFFSET(Pairings!$D$2,($B47-1)*gamesPerRound,0,gamesPerRound,3),3,FALSE)),VLOOKUP(AA43,OFFSET(Pairings!$E$2,($B47-1)*gamesPerRound,0,gamesPerRound,3),3,FALSE),VLOOKUP(AA43,OFFSET(Pairings!$D$2,($B47-1)*gamesPerRound,0,gamesPerRound,3),3,FALSE))</f>
        <v>#N/A</v>
      </c>
      <c r="AB47" s="97" t="e">
        <f ca="1">IF(ISNA(VLOOKUP(AB43,OFFSET(Pairings!$D$2,($B47-1)*gamesPerRound,0,gamesPerRound,3),3,FALSE)),VLOOKUP(AB43,OFFSET(Pairings!$E$2,($B47-1)*gamesPerRound,0,gamesPerRound,3),3,FALSE),VLOOKUP(AB43,OFFSET(Pairings!$D$2,($B47-1)*gamesPerRound,0,gamesPerRound,3),3,FALSE))</f>
        <v>#N/A</v>
      </c>
      <c r="AC47" s="98" t="e">
        <f ca="1">IF(ISNA(VLOOKUP(AC43,OFFSET(Pairings!$D$2,($B47-1)*gamesPerRound,0,gamesPerRound,3),3,FALSE)),VLOOKUP(AC43,OFFSET(Pairings!$E$2,($B47-1)*gamesPerRound,0,gamesPerRound,3),3,FALSE),VLOOKUP(AC43,OFFSET(Pairings!$D$2,($B47-1)*gamesPerRound,0,gamesPerRound,3),3,FALSE))</f>
        <v>#N/A</v>
      </c>
      <c r="AD47" s="95" t="e">
        <f ca="1">SUM(R47:AC47)</f>
        <v>#N/A</v>
      </c>
    </row>
    <row r="48" spans="1:30" x14ac:dyDescent="0.2">
      <c r="B48" s="41">
        <v>5</v>
      </c>
      <c r="C48" s="51" t="str">
        <f t="shared" ca="1" si="28"/>
        <v/>
      </c>
      <c r="D48" s="52" t="str">
        <f t="shared" ca="1" si="28"/>
        <v/>
      </c>
      <c r="E48" s="52" t="str">
        <f t="shared" ca="1" si="28"/>
        <v/>
      </c>
      <c r="F48" s="52" t="str">
        <f t="shared" ca="1" si="28"/>
        <v/>
      </c>
      <c r="G48" s="52" t="str">
        <f t="shared" ca="1" si="28"/>
        <v/>
      </c>
      <c r="H48" s="52" t="str">
        <f t="shared" ca="1" si="28"/>
        <v/>
      </c>
      <c r="I48" s="52" t="str">
        <f t="shared" ca="1" si="28"/>
        <v/>
      </c>
      <c r="J48" s="52" t="str">
        <f t="shared" ca="1" si="28"/>
        <v/>
      </c>
      <c r="K48" s="52" t="str">
        <f t="shared" ca="1" si="28"/>
        <v/>
      </c>
      <c r="L48" s="52" t="str">
        <f t="shared" ca="1" si="28"/>
        <v/>
      </c>
      <c r="M48" s="52" t="str">
        <f t="shared" ca="1" si="28"/>
        <v/>
      </c>
      <c r="N48" s="53" t="str">
        <f t="shared" ca="1" si="28"/>
        <v/>
      </c>
      <c r="O48" s="54">
        <f ca="1">SUM(C48:N48)</f>
        <v>0</v>
      </c>
      <c r="P48" s="46"/>
      <c r="R48" s="99" t="e">
        <f ca="1">IF(ISNA(VLOOKUP(R43,OFFSET(Pairings!$D$2,($B48-1)*gamesPerRound,0,gamesPerRound,3),3,FALSE)),VLOOKUP(R43,OFFSET(Pairings!$E$2,($B48-1)*gamesPerRound,0,gamesPerRound,3),3,FALSE),VLOOKUP(R43,OFFSET(Pairings!$D$2,($B48-1)*gamesPerRound,0,gamesPerRound,3),3,FALSE))</f>
        <v>#N/A</v>
      </c>
      <c r="S48" s="100" t="e">
        <f ca="1">IF(ISNA(VLOOKUP(S43,OFFSET(Pairings!$D$2,($B48-1)*gamesPerRound,0,gamesPerRound,3),3,FALSE)),VLOOKUP(S43,OFFSET(Pairings!$E$2,($B48-1)*gamesPerRound,0,gamesPerRound,3),3,FALSE),VLOOKUP(S43,OFFSET(Pairings!$D$2,($B48-1)*gamesPerRound,0,gamesPerRound,3),3,FALSE))</f>
        <v>#N/A</v>
      </c>
      <c r="T48" s="100" t="e">
        <f ca="1">IF(ISNA(VLOOKUP(T43,OFFSET(Pairings!$D$2,($B48-1)*gamesPerRound,0,gamesPerRound,3),3,FALSE)),VLOOKUP(T43,OFFSET(Pairings!$E$2,($B48-1)*gamesPerRound,0,gamesPerRound,3),3,FALSE),VLOOKUP(T43,OFFSET(Pairings!$D$2,($B48-1)*gamesPerRound,0,gamesPerRound,3),3,FALSE))</f>
        <v>#N/A</v>
      </c>
      <c r="U48" s="100" t="e">
        <f ca="1">IF(ISNA(VLOOKUP(U43,OFFSET(Pairings!$D$2,($B48-1)*gamesPerRound,0,gamesPerRound,3),3,FALSE)),VLOOKUP(U43,OFFSET(Pairings!$E$2,($B48-1)*gamesPerRound,0,gamesPerRound,3),3,FALSE),VLOOKUP(U43,OFFSET(Pairings!$D$2,($B48-1)*gamesPerRound,0,gamesPerRound,3),3,FALSE))</f>
        <v>#N/A</v>
      </c>
      <c r="V48" s="100" t="e">
        <f ca="1">IF(ISNA(VLOOKUP(V43,OFFSET(Pairings!$D$2,($B48-1)*gamesPerRound,0,gamesPerRound,3),3,FALSE)),VLOOKUP(V43,OFFSET(Pairings!$E$2,($B48-1)*gamesPerRound,0,gamesPerRound,3),3,FALSE),VLOOKUP(V43,OFFSET(Pairings!$D$2,($B48-1)*gamesPerRound,0,gamesPerRound,3),3,FALSE))</f>
        <v>#N/A</v>
      </c>
      <c r="W48" s="100" t="e">
        <f ca="1">IF(ISNA(VLOOKUP(W43,OFFSET(Pairings!$D$2,($B48-1)*gamesPerRound,0,gamesPerRound,3),3,FALSE)),VLOOKUP(W43,OFFSET(Pairings!$E$2,($B48-1)*gamesPerRound,0,gamesPerRound,3),3,FALSE),VLOOKUP(W43,OFFSET(Pairings!$D$2,($B48-1)*gamesPerRound,0,gamesPerRound,3),3,FALSE))</f>
        <v>#N/A</v>
      </c>
      <c r="X48" s="100" t="e">
        <f ca="1">IF(ISNA(VLOOKUP(X43,OFFSET(Pairings!$D$2,($B48-1)*gamesPerRound,0,gamesPerRound,3),3,FALSE)),VLOOKUP(X43,OFFSET(Pairings!$E$2,($B48-1)*gamesPerRound,0,gamesPerRound,3),3,FALSE),VLOOKUP(X43,OFFSET(Pairings!$D$2,($B48-1)*gamesPerRound,0,gamesPerRound,3),3,FALSE))</f>
        <v>#N/A</v>
      </c>
      <c r="Y48" s="100" t="e">
        <f ca="1">IF(ISNA(VLOOKUP(Y43,OFFSET(Pairings!$D$2,($B48-1)*gamesPerRound,0,gamesPerRound,3),3,FALSE)),VLOOKUP(Y43,OFFSET(Pairings!$E$2,($B48-1)*gamesPerRound,0,gamesPerRound,3),3,FALSE),VLOOKUP(Y43,OFFSET(Pairings!$D$2,($B48-1)*gamesPerRound,0,gamesPerRound,3),3,FALSE))</f>
        <v>#N/A</v>
      </c>
      <c r="Z48" s="100" t="e">
        <f ca="1">IF(ISNA(VLOOKUP(Z43,OFFSET(Pairings!$D$2,($B48-1)*gamesPerRound,0,gamesPerRound,3),3,FALSE)),VLOOKUP(Z43,OFFSET(Pairings!$E$2,($B48-1)*gamesPerRound,0,gamesPerRound,3),3,FALSE),VLOOKUP(Z43,OFFSET(Pairings!$D$2,($B48-1)*gamesPerRound,0,gamesPerRound,3),3,FALSE))</f>
        <v>#N/A</v>
      </c>
      <c r="AA48" s="100" t="e">
        <f ca="1">IF(ISNA(VLOOKUP(AA43,OFFSET(Pairings!$D$2,($B48-1)*gamesPerRound,0,gamesPerRound,3),3,FALSE)),VLOOKUP(AA43,OFFSET(Pairings!$E$2,($B48-1)*gamesPerRound,0,gamesPerRound,3),3,FALSE),VLOOKUP(AA43,OFFSET(Pairings!$D$2,($B48-1)*gamesPerRound,0,gamesPerRound,3),3,FALSE))</f>
        <v>#N/A</v>
      </c>
      <c r="AB48" s="100" t="e">
        <f ca="1">IF(ISNA(VLOOKUP(AB43,OFFSET(Pairings!$D$2,($B48-1)*gamesPerRound,0,gamesPerRound,3),3,FALSE)),VLOOKUP(AB43,OFFSET(Pairings!$E$2,($B48-1)*gamesPerRound,0,gamesPerRound,3),3,FALSE),VLOOKUP(AB43,OFFSET(Pairings!$D$2,($B48-1)*gamesPerRound,0,gamesPerRound,3),3,FALSE))</f>
        <v>#N/A</v>
      </c>
      <c r="AC48" s="101" t="e">
        <f ca="1">IF(ISNA(VLOOKUP(AC43,OFFSET(Pairings!$D$2,($B48-1)*gamesPerRound,0,gamesPerRound,3),3,FALSE)),VLOOKUP(AC43,OFFSET(Pairings!$E$2,($B48-1)*gamesPerRound,0,gamesPerRound,3),3,FALSE),VLOOKUP(AC43,OFFSET(Pairings!$D$2,($B48-1)*gamesPerRound,0,gamesPerRound,3),3,FALSE))</f>
        <v>#N/A</v>
      </c>
      <c r="AD48" s="95" t="e">
        <f ca="1">SUM(R48:AC48)</f>
        <v>#N/A</v>
      </c>
    </row>
    <row r="49" spans="1:30" ht="15.75" thickBot="1" x14ac:dyDescent="0.25">
      <c r="B49" s="55" t="s">
        <v>22</v>
      </c>
      <c r="C49" s="56">
        <f t="shared" ref="C49:O49" ca="1" si="29">SUM(C44:C48)</f>
        <v>0</v>
      </c>
      <c r="D49" s="57">
        <f t="shared" ca="1" si="29"/>
        <v>0</v>
      </c>
      <c r="E49" s="57">
        <f t="shared" ca="1" si="29"/>
        <v>0</v>
      </c>
      <c r="F49" s="57">
        <f t="shared" ca="1" si="29"/>
        <v>0</v>
      </c>
      <c r="G49" s="57">
        <f t="shared" ca="1" si="29"/>
        <v>0</v>
      </c>
      <c r="H49" s="57">
        <f t="shared" ca="1" si="29"/>
        <v>0</v>
      </c>
      <c r="I49" s="57">
        <f t="shared" ca="1" si="29"/>
        <v>0</v>
      </c>
      <c r="J49" s="57">
        <f t="shared" ca="1" si="29"/>
        <v>0</v>
      </c>
      <c r="K49" s="57">
        <f t="shared" ca="1" si="29"/>
        <v>0</v>
      </c>
      <c r="L49" s="57">
        <f t="shared" ca="1" si="29"/>
        <v>0</v>
      </c>
      <c r="M49" s="57">
        <f t="shared" ca="1" si="29"/>
        <v>0</v>
      </c>
      <c r="N49" s="57">
        <f t="shared" ca="1" si="29"/>
        <v>0</v>
      </c>
      <c r="O49" s="58">
        <f t="shared" ca="1" si="29"/>
        <v>0</v>
      </c>
      <c r="P49" s="59">
        <f ca="1">VLOOKUP(A43,OFFSET(Teams!$C$1,1,0,teams,4),4,FALSE)</f>
        <v>1</v>
      </c>
      <c r="R49" s="102" t="e">
        <f t="shared" ref="R49:AD49" ca="1" si="30">SUM(R44:R46)</f>
        <v>#N/A</v>
      </c>
      <c r="S49" s="103" t="e">
        <f t="shared" ca="1" si="30"/>
        <v>#N/A</v>
      </c>
      <c r="T49" s="103" t="e">
        <f t="shared" ca="1" si="30"/>
        <v>#N/A</v>
      </c>
      <c r="U49" s="103" t="e">
        <f t="shared" ca="1" si="30"/>
        <v>#N/A</v>
      </c>
      <c r="V49" s="103" t="e">
        <f t="shared" ca="1" si="30"/>
        <v>#N/A</v>
      </c>
      <c r="W49" s="103" t="e">
        <f t="shared" ca="1" si="30"/>
        <v>#N/A</v>
      </c>
      <c r="X49" s="103" t="e">
        <f t="shared" ca="1" si="30"/>
        <v>#N/A</v>
      </c>
      <c r="Y49" s="103" t="e">
        <f t="shared" ca="1" si="30"/>
        <v>#N/A</v>
      </c>
      <c r="Z49" s="103" t="e">
        <f t="shared" ca="1" si="30"/>
        <v>#N/A</v>
      </c>
      <c r="AA49" s="103" t="e">
        <f t="shared" ca="1" si="30"/>
        <v>#N/A</v>
      </c>
      <c r="AB49" s="103" t="e">
        <f t="shared" ca="1" si="30"/>
        <v>#N/A</v>
      </c>
      <c r="AC49" s="103" t="e">
        <f t="shared" ca="1" si="30"/>
        <v>#N/A</v>
      </c>
      <c r="AD49" s="104" t="e">
        <f t="shared" ca="1" si="30"/>
        <v>#N/A</v>
      </c>
    </row>
    <row r="50" spans="1:30" ht="15.75" thickBot="1" x14ac:dyDescent="0.25">
      <c r="P50" s="60"/>
    </row>
    <row r="51" spans="1:30" s="9" customFormat="1" x14ac:dyDescent="0.2">
      <c r="A51" s="9" t="s">
        <v>14</v>
      </c>
      <c r="B51" s="10">
        <f>VLOOKUP(A51,TeamLookup,2,FALSE)</f>
        <v>0</v>
      </c>
      <c r="C51" s="37" t="str">
        <f t="shared" ref="C51:N51" si="31">$A51&amp;"."&amp;TEXT(C$1,"00")</f>
        <v>G.01</v>
      </c>
      <c r="D51" s="38" t="str">
        <f t="shared" si="31"/>
        <v>G.02</v>
      </c>
      <c r="E51" s="38" t="str">
        <f t="shared" si="31"/>
        <v>G.03</v>
      </c>
      <c r="F51" s="38" t="str">
        <f t="shared" si="31"/>
        <v>G.04</v>
      </c>
      <c r="G51" s="38" t="str">
        <f t="shared" si="31"/>
        <v>G.05</v>
      </c>
      <c r="H51" s="38" t="str">
        <f t="shared" si="31"/>
        <v>G.06</v>
      </c>
      <c r="I51" s="38" t="str">
        <f t="shared" si="31"/>
        <v>G.07</v>
      </c>
      <c r="J51" s="38" t="str">
        <f t="shared" si="31"/>
        <v>G.08</v>
      </c>
      <c r="K51" s="38" t="str">
        <f t="shared" si="31"/>
        <v>G.09</v>
      </c>
      <c r="L51" s="38" t="str">
        <f t="shared" si="31"/>
        <v>G.10</v>
      </c>
      <c r="M51" s="38" t="str">
        <f t="shared" si="31"/>
        <v>G.11</v>
      </c>
      <c r="N51" s="38" t="str">
        <f t="shared" si="31"/>
        <v>G.12</v>
      </c>
      <c r="O51" s="39" t="s">
        <v>22</v>
      </c>
      <c r="P51" s="40" t="s">
        <v>30</v>
      </c>
      <c r="R51" s="90" t="str">
        <f t="shared" ref="R51:AC51" si="32">$A51&amp;"."&amp;TEXT(R$1,"00")</f>
        <v>G.01</v>
      </c>
      <c r="S51" s="91" t="str">
        <f t="shared" si="32"/>
        <v>G.02</v>
      </c>
      <c r="T51" s="91" t="str">
        <f t="shared" si="32"/>
        <v>G.03</v>
      </c>
      <c r="U51" s="91" t="str">
        <f t="shared" si="32"/>
        <v>G.04</v>
      </c>
      <c r="V51" s="91" t="str">
        <f t="shared" si="32"/>
        <v>G.05</v>
      </c>
      <c r="W51" s="91" t="str">
        <f t="shared" si="32"/>
        <v>G.06</v>
      </c>
      <c r="X51" s="91" t="str">
        <f t="shared" si="32"/>
        <v>G.07</v>
      </c>
      <c r="Y51" s="91" t="str">
        <f t="shared" si="32"/>
        <v>G.08</v>
      </c>
      <c r="Z51" s="91" t="str">
        <f t="shared" si="32"/>
        <v>G.09</v>
      </c>
      <c r="AA51" s="91" t="str">
        <f t="shared" si="32"/>
        <v>G.10</v>
      </c>
      <c r="AB51" s="91" t="str">
        <f t="shared" si="32"/>
        <v>G.11</v>
      </c>
      <c r="AC51" s="91" t="str">
        <f t="shared" si="32"/>
        <v>G.12</v>
      </c>
      <c r="AD51" s="92" t="s">
        <v>22</v>
      </c>
    </row>
    <row r="52" spans="1:30" x14ac:dyDescent="0.2">
      <c r="B52" s="41">
        <v>1</v>
      </c>
      <c r="C52" s="42" t="str">
        <f t="shared" ref="C52:N56" ca="1" si="33">IF(ISNA(R52),"",R52)</f>
        <v/>
      </c>
      <c r="D52" s="43" t="str">
        <f t="shared" ca="1" si="33"/>
        <v/>
      </c>
      <c r="E52" s="43" t="str">
        <f t="shared" ca="1" si="33"/>
        <v/>
      </c>
      <c r="F52" s="43" t="str">
        <f t="shared" ca="1" si="33"/>
        <v/>
      </c>
      <c r="G52" s="43" t="str">
        <f t="shared" ca="1" si="33"/>
        <v/>
      </c>
      <c r="H52" s="43" t="str">
        <f t="shared" ca="1" si="33"/>
        <v/>
      </c>
      <c r="I52" s="43" t="str">
        <f t="shared" ca="1" si="33"/>
        <v/>
      </c>
      <c r="J52" s="43" t="str">
        <f t="shared" ca="1" si="33"/>
        <v/>
      </c>
      <c r="K52" s="43" t="str">
        <f t="shared" ca="1" si="33"/>
        <v/>
      </c>
      <c r="L52" s="43" t="str">
        <f t="shared" ca="1" si="33"/>
        <v/>
      </c>
      <c r="M52" s="43" t="str">
        <f t="shared" ca="1" si="33"/>
        <v/>
      </c>
      <c r="N52" s="44" t="str">
        <f t="shared" ca="1" si="33"/>
        <v/>
      </c>
      <c r="O52" s="45">
        <f ca="1">SUM(C52:N52)</f>
        <v>0</v>
      </c>
      <c r="P52" s="46"/>
      <c r="R52" s="93" t="e">
        <f ca="1">IF(ISNA(VLOOKUP(R51,OFFSET(Pairings!$D$2,($B52-1)*gamesPerRound,0,gamesPerRound,3),3,FALSE)),VLOOKUP(R51,OFFSET(Pairings!$E$2,($B52-1)*gamesPerRound,0,gamesPerRound,3),3,FALSE),VLOOKUP(R51,OFFSET(Pairings!$D$2,($B52-1)*gamesPerRound,0,gamesPerRound,3),3,FALSE))</f>
        <v>#N/A</v>
      </c>
      <c r="S52" s="93" t="e">
        <f ca="1">IF(ISNA(VLOOKUP(S51,OFFSET(Pairings!$D$2,($B52-1)*gamesPerRound,0,gamesPerRound,3),3,FALSE)),VLOOKUP(S51,OFFSET(Pairings!$E$2,($B52-1)*gamesPerRound,0,gamesPerRound,3),3,FALSE),VLOOKUP(S51,OFFSET(Pairings!$D$2,($B52-1)*gamesPerRound,0,gamesPerRound,3),3,FALSE))</f>
        <v>#N/A</v>
      </c>
      <c r="T52" s="93" t="e">
        <f ca="1">IF(ISNA(VLOOKUP(T51,OFFSET(Pairings!$D$2,($B52-1)*gamesPerRound,0,gamesPerRound,3),3,FALSE)),VLOOKUP(T51,OFFSET(Pairings!$E$2,($B52-1)*gamesPerRound,0,gamesPerRound,3),3,FALSE),VLOOKUP(T51,OFFSET(Pairings!$D$2,($B52-1)*gamesPerRound,0,gamesPerRound,3),3,FALSE))</f>
        <v>#N/A</v>
      </c>
      <c r="U52" s="93" t="e">
        <f ca="1">IF(ISNA(VLOOKUP(U51,OFFSET(Pairings!$D$2,($B52-1)*gamesPerRound,0,gamesPerRound,3),3,FALSE)),VLOOKUP(U51,OFFSET(Pairings!$E$2,($B52-1)*gamesPerRound,0,gamesPerRound,3),3,FALSE),VLOOKUP(U51,OFFSET(Pairings!$D$2,($B52-1)*gamesPerRound,0,gamesPerRound,3),3,FALSE))</f>
        <v>#N/A</v>
      </c>
      <c r="V52" s="93" t="e">
        <f ca="1">IF(ISNA(VLOOKUP(V51,OFFSET(Pairings!$D$2,($B52-1)*gamesPerRound,0,gamesPerRound,3),3,FALSE)),VLOOKUP(V51,OFFSET(Pairings!$E$2,($B52-1)*gamesPerRound,0,gamesPerRound,3),3,FALSE),VLOOKUP(V51,OFFSET(Pairings!$D$2,($B52-1)*gamesPerRound,0,gamesPerRound,3),3,FALSE))</f>
        <v>#N/A</v>
      </c>
      <c r="W52" s="93" t="e">
        <f ca="1">IF(ISNA(VLOOKUP(W51,OFFSET(Pairings!$D$2,($B52-1)*gamesPerRound,0,gamesPerRound,3),3,FALSE)),VLOOKUP(W51,OFFSET(Pairings!$E$2,($B52-1)*gamesPerRound,0,gamesPerRound,3),3,FALSE),VLOOKUP(W51,OFFSET(Pairings!$D$2,($B52-1)*gamesPerRound,0,gamesPerRound,3),3,FALSE))</f>
        <v>#N/A</v>
      </c>
      <c r="X52" s="93" t="e">
        <f ca="1">IF(ISNA(VLOOKUP(X51,OFFSET(Pairings!$D$2,($B52-1)*gamesPerRound,0,gamesPerRound,3),3,FALSE)),VLOOKUP(X51,OFFSET(Pairings!$E$2,($B52-1)*gamesPerRound,0,gamesPerRound,3),3,FALSE),VLOOKUP(X51,OFFSET(Pairings!$D$2,($B52-1)*gamesPerRound,0,gamesPerRound,3),3,FALSE))</f>
        <v>#N/A</v>
      </c>
      <c r="Y52" s="93" t="e">
        <f ca="1">IF(ISNA(VLOOKUP(Y51,OFFSET(Pairings!$D$2,($B52-1)*gamesPerRound,0,gamesPerRound,3),3,FALSE)),VLOOKUP(Y51,OFFSET(Pairings!$E$2,($B52-1)*gamesPerRound,0,gamesPerRound,3),3,FALSE),VLOOKUP(Y51,OFFSET(Pairings!$D$2,($B52-1)*gamesPerRound,0,gamesPerRound,3),3,FALSE))</f>
        <v>#N/A</v>
      </c>
      <c r="Z52" s="93" t="e">
        <f ca="1">IF(ISNA(VLOOKUP(Z51,OFFSET(Pairings!$D$2,($B52-1)*gamesPerRound,0,gamesPerRound,3),3,FALSE)),VLOOKUP(Z51,OFFSET(Pairings!$E$2,($B52-1)*gamesPerRound,0,gamesPerRound,3),3,FALSE),VLOOKUP(Z51,OFFSET(Pairings!$D$2,($B52-1)*gamesPerRound,0,gamesPerRound,3),3,FALSE))</f>
        <v>#N/A</v>
      </c>
      <c r="AA52" s="93" t="e">
        <f ca="1">IF(ISNA(VLOOKUP(AA51,OFFSET(Pairings!$D$2,($B52-1)*gamesPerRound,0,gamesPerRound,3),3,FALSE)),VLOOKUP(AA51,OFFSET(Pairings!$E$2,($B52-1)*gamesPerRound,0,gamesPerRound,3),3,FALSE),VLOOKUP(AA51,OFFSET(Pairings!$D$2,($B52-1)*gamesPerRound,0,gamesPerRound,3),3,FALSE))</f>
        <v>#N/A</v>
      </c>
      <c r="AB52" s="93" t="e">
        <f ca="1">IF(ISNA(VLOOKUP(AB51,OFFSET(Pairings!$D$2,($B52-1)*gamesPerRound,0,gamesPerRound,3),3,FALSE)),VLOOKUP(AB51,OFFSET(Pairings!$E$2,($B52-1)*gamesPerRound,0,gamesPerRound,3),3,FALSE),VLOOKUP(AB51,OFFSET(Pairings!$D$2,($B52-1)*gamesPerRound,0,gamesPerRound,3),3,FALSE))</f>
        <v>#N/A</v>
      </c>
      <c r="AC52" s="94" t="e">
        <f ca="1">IF(ISNA(VLOOKUP(AC51,OFFSET(Pairings!$D$2,($B52-1)*gamesPerRound,0,gamesPerRound,3),3,FALSE)),VLOOKUP(AC51,OFFSET(Pairings!$E$2,($B52-1)*gamesPerRound,0,gamesPerRound,3),3,FALSE),VLOOKUP(AC51,OFFSET(Pairings!$D$2,($B52-1)*gamesPerRound,0,gamesPerRound,3),3,FALSE))</f>
        <v>#N/A</v>
      </c>
      <c r="AD52" s="95" t="e">
        <f ca="1">SUM(R52:AC52)</f>
        <v>#N/A</v>
      </c>
    </row>
    <row r="53" spans="1:30" x14ac:dyDescent="0.2">
      <c r="B53" s="41">
        <v>2</v>
      </c>
      <c r="C53" s="47" t="str">
        <f t="shared" ca="1" si="33"/>
        <v/>
      </c>
      <c r="D53" s="48" t="str">
        <f t="shared" ca="1" si="33"/>
        <v/>
      </c>
      <c r="E53" s="48" t="str">
        <f t="shared" ca="1" si="33"/>
        <v/>
      </c>
      <c r="F53" s="48" t="str">
        <f t="shared" ca="1" si="33"/>
        <v/>
      </c>
      <c r="G53" s="48" t="str">
        <f t="shared" ca="1" si="33"/>
        <v/>
      </c>
      <c r="H53" s="48" t="str">
        <f t="shared" ca="1" si="33"/>
        <v/>
      </c>
      <c r="I53" s="48" t="str">
        <f t="shared" ca="1" si="33"/>
        <v/>
      </c>
      <c r="J53" s="48" t="str">
        <f t="shared" ca="1" si="33"/>
        <v/>
      </c>
      <c r="K53" s="48" t="str">
        <f t="shared" ca="1" si="33"/>
        <v/>
      </c>
      <c r="L53" s="48" t="str">
        <f t="shared" ca="1" si="33"/>
        <v/>
      </c>
      <c r="M53" s="48" t="str">
        <f t="shared" ca="1" si="33"/>
        <v/>
      </c>
      <c r="N53" s="49" t="str">
        <f t="shared" ca="1" si="33"/>
        <v/>
      </c>
      <c r="O53" s="50">
        <f ca="1">SUM(C53:N53)</f>
        <v>0</v>
      </c>
      <c r="P53" s="46"/>
      <c r="R53" s="96" t="e">
        <f ca="1">IF(ISNA(VLOOKUP(R51,OFFSET(Pairings!$D$2,($B53-1)*gamesPerRound,0,gamesPerRound,3),3,FALSE)),VLOOKUP(R51,OFFSET(Pairings!$E$2,($B53-1)*gamesPerRound,0,gamesPerRound,3),3,FALSE),VLOOKUP(R51,OFFSET(Pairings!$D$2,($B53-1)*gamesPerRound,0,gamesPerRound,3),3,FALSE))</f>
        <v>#N/A</v>
      </c>
      <c r="S53" s="97" t="e">
        <f ca="1">IF(ISNA(VLOOKUP(S51,OFFSET(Pairings!$D$2,($B53-1)*gamesPerRound,0,gamesPerRound,3),3,FALSE)),VLOOKUP(S51,OFFSET(Pairings!$E$2,($B53-1)*gamesPerRound,0,gamesPerRound,3),3,FALSE),VLOOKUP(S51,OFFSET(Pairings!$D$2,($B53-1)*gamesPerRound,0,gamesPerRound,3),3,FALSE))</f>
        <v>#N/A</v>
      </c>
      <c r="T53" s="97" t="e">
        <f ca="1">IF(ISNA(VLOOKUP(T51,OFFSET(Pairings!$D$2,($B53-1)*gamesPerRound,0,gamesPerRound,3),3,FALSE)),VLOOKUP(T51,OFFSET(Pairings!$E$2,($B53-1)*gamesPerRound,0,gamesPerRound,3),3,FALSE),VLOOKUP(T51,OFFSET(Pairings!$D$2,($B53-1)*gamesPerRound,0,gamesPerRound,3),3,FALSE))</f>
        <v>#N/A</v>
      </c>
      <c r="U53" s="97" t="e">
        <f ca="1">IF(ISNA(VLOOKUP(U51,OFFSET(Pairings!$D$2,($B53-1)*gamesPerRound,0,gamesPerRound,3),3,FALSE)),VLOOKUP(U51,OFFSET(Pairings!$E$2,($B53-1)*gamesPerRound,0,gamesPerRound,3),3,FALSE),VLOOKUP(U51,OFFSET(Pairings!$D$2,($B53-1)*gamesPerRound,0,gamesPerRound,3),3,FALSE))</f>
        <v>#N/A</v>
      </c>
      <c r="V53" s="97" t="e">
        <f ca="1">IF(ISNA(VLOOKUP(V51,OFFSET(Pairings!$D$2,($B53-1)*gamesPerRound,0,gamesPerRound,3),3,FALSE)),VLOOKUP(V51,OFFSET(Pairings!$E$2,($B53-1)*gamesPerRound,0,gamesPerRound,3),3,FALSE),VLOOKUP(V51,OFFSET(Pairings!$D$2,($B53-1)*gamesPerRound,0,gamesPerRound,3),3,FALSE))</f>
        <v>#N/A</v>
      </c>
      <c r="W53" s="97" t="e">
        <f ca="1">IF(ISNA(VLOOKUP(W51,OFFSET(Pairings!$D$2,($B53-1)*gamesPerRound,0,gamesPerRound,3),3,FALSE)),VLOOKUP(W51,OFFSET(Pairings!$E$2,($B53-1)*gamesPerRound,0,gamesPerRound,3),3,FALSE),VLOOKUP(W51,OFFSET(Pairings!$D$2,($B53-1)*gamesPerRound,0,gamesPerRound,3),3,FALSE))</f>
        <v>#N/A</v>
      </c>
      <c r="X53" s="97" t="e">
        <f ca="1">IF(ISNA(VLOOKUP(X51,OFFSET(Pairings!$D$2,($B53-1)*gamesPerRound,0,gamesPerRound,3),3,FALSE)),VLOOKUP(X51,OFFSET(Pairings!$E$2,($B53-1)*gamesPerRound,0,gamesPerRound,3),3,FALSE),VLOOKUP(X51,OFFSET(Pairings!$D$2,($B53-1)*gamesPerRound,0,gamesPerRound,3),3,FALSE))</f>
        <v>#N/A</v>
      </c>
      <c r="Y53" s="97" t="e">
        <f ca="1">IF(ISNA(VLOOKUP(Y51,OFFSET(Pairings!$D$2,($B53-1)*gamesPerRound,0,gamesPerRound,3),3,FALSE)),VLOOKUP(Y51,OFFSET(Pairings!$E$2,($B53-1)*gamesPerRound,0,gamesPerRound,3),3,FALSE),VLOOKUP(Y51,OFFSET(Pairings!$D$2,($B53-1)*gamesPerRound,0,gamesPerRound,3),3,FALSE))</f>
        <v>#N/A</v>
      </c>
      <c r="Z53" s="97" t="e">
        <f ca="1">IF(ISNA(VLOOKUP(Z51,OFFSET(Pairings!$D$2,($B53-1)*gamesPerRound,0,gamesPerRound,3),3,FALSE)),VLOOKUP(Z51,OFFSET(Pairings!$E$2,($B53-1)*gamesPerRound,0,gamesPerRound,3),3,FALSE),VLOOKUP(Z51,OFFSET(Pairings!$D$2,($B53-1)*gamesPerRound,0,gamesPerRound,3),3,FALSE))</f>
        <v>#N/A</v>
      </c>
      <c r="AA53" s="97" t="e">
        <f ca="1">IF(ISNA(VLOOKUP(AA51,OFFSET(Pairings!$D$2,($B53-1)*gamesPerRound,0,gamesPerRound,3),3,FALSE)),VLOOKUP(AA51,OFFSET(Pairings!$E$2,($B53-1)*gamesPerRound,0,gamesPerRound,3),3,FALSE),VLOOKUP(AA51,OFFSET(Pairings!$D$2,($B53-1)*gamesPerRound,0,gamesPerRound,3),3,FALSE))</f>
        <v>#N/A</v>
      </c>
      <c r="AB53" s="97" t="e">
        <f ca="1">IF(ISNA(VLOOKUP(AB51,OFFSET(Pairings!$D$2,($B53-1)*gamesPerRound,0,gamesPerRound,3),3,FALSE)),VLOOKUP(AB51,OFFSET(Pairings!$E$2,($B53-1)*gamesPerRound,0,gamesPerRound,3),3,FALSE),VLOOKUP(AB51,OFFSET(Pairings!$D$2,($B53-1)*gamesPerRound,0,gamesPerRound,3),3,FALSE))</f>
        <v>#N/A</v>
      </c>
      <c r="AC53" s="98" t="e">
        <f ca="1">IF(ISNA(VLOOKUP(AC51,OFFSET(Pairings!$D$2,($B53-1)*gamesPerRound,0,gamesPerRound,3),3,FALSE)),VLOOKUP(AC51,OFFSET(Pairings!$E$2,($B53-1)*gamesPerRound,0,gamesPerRound,3),3,FALSE),VLOOKUP(AC51,OFFSET(Pairings!$D$2,($B53-1)*gamesPerRound,0,gamesPerRound,3),3,FALSE))</f>
        <v>#N/A</v>
      </c>
      <c r="AD53" s="95" t="e">
        <f ca="1">SUM(R53:AC53)</f>
        <v>#N/A</v>
      </c>
    </row>
    <row r="54" spans="1:30" x14ac:dyDescent="0.2">
      <c r="B54" s="41">
        <v>3</v>
      </c>
      <c r="C54" s="47" t="str">
        <f t="shared" ca="1" si="33"/>
        <v/>
      </c>
      <c r="D54" s="48" t="str">
        <f t="shared" ca="1" si="33"/>
        <v/>
      </c>
      <c r="E54" s="48" t="str">
        <f t="shared" ca="1" si="33"/>
        <v/>
      </c>
      <c r="F54" s="48" t="str">
        <f t="shared" ca="1" si="33"/>
        <v/>
      </c>
      <c r="G54" s="48" t="str">
        <f t="shared" ca="1" si="33"/>
        <v/>
      </c>
      <c r="H54" s="48" t="str">
        <f t="shared" ca="1" si="33"/>
        <v/>
      </c>
      <c r="I54" s="48" t="str">
        <f t="shared" ca="1" si="33"/>
        <v/>
      </c>
      <c r="J54" s="48" t="str">
        <f t="shared" ca="1" si="33"/>
        <v/>
      </c>
      <c r="K54" s="48" t="str">
        <f t="shared" ca="1" si="33"/>
        <v/>
      </c>
      <c r="L54" s="48" t="str">
        <f t="shared" ca="1" si="33"/>
        <v/>
      </c>
      <c r="M54" s="48" t="str">
        <f t="shared" ca="1" si="33"/>
        <v/>
      </c>
      <c r="N54" s="49" t="str">
        <f t="shared" ca="1" si="33"/>
        <v/>
      </c>
      <c r="O54" s="50">
        <f ca="1">SUM(C54:N54)</f>
        <v>0</v>
      </c>
      <c r="P54" s="46"/>
      <c r="R54" s="96" t="e">
        <f ca="1">IF(ISNA(VLOOKUP(R51,OFFSET(Pairings!$D$2,($B54-1)*gamesPerRound,0,gamesPerRound,3),3,FALSE)),VLOOKUP(R51,OFFSET(Pairings!$E$2,($B54-1)*gamesPerRound,0,gamesPerRound,3),3,FALSE),VLOOKUP(R51,OFFSET(Pairings!$D$2,($B54-1)*gamesPerRound,0,gamesPerRound,3),3,FALSE))</f>
        <v>#N/A</v>
      </c>
      <c r="S54" s="97" t="e">
        <f ca="1">IF(ISNA(VLOOKUP(S51,OFFSET(Pairings!$D$2,($B54-1)*gamesPerRound,0,gamesPerRound,3),3,FALSE)),VLOOKUP(S51,OFFSET(Pairings!$E$2,($B54-1)*gamesPerRound,0,gamesPerRound,3),3,FALSE),VLOOKUP(S51,OFFSET(Pairings!$D$2,($B54-1)*gamesPerRound,0,gamesPerRound,3),3,FALSE))</f>
        <v>#N/A</v>
      </c>
      <c r="T54" s="97" t="e">
        <f ca="1">IF(ISNA(VLOOKUP(T51,OFFSET(Pairings!$D$2,($B54-1)*gamesPerRound,0,gamesPerRound,3),3,FALSE)),VLOOKUP(T51,OFFSET(Pairings!$E$2,($B54-1)*gamesPerRound,0,gamesPerRound,3),3,FALSE),VLOOKUP(T51,OFFSET(Pairings!$D$2,($B54-1)*gamesPerRound,0,gamesPerRound,3),3,FALSE))</f>
        <v>#N/A</v>
      </c>
      <c r="U54" s="97" t="e">
        <f ca="1">IF(ISNA(VLOOKUP(U51,OFFSET(Pairings!$D$2,($B54-1)*gamesPerRound,0,gamesPerRound,3),3,FALSE)),VLOOKUP(U51,OFFSET(Pairings!$E$2,($B54-1)*gamesPerRound,0,gamesPerRound,3),3,FALSE),VLOOKUP(U51,OFFSET(Pairings!$D$2,($B54-1)*gamesPerRound,0,gamesPerRound,3),3,FALSE))</f>
        <v>#N/A</v>
      </c>
      <c r="V54" s="97" t="e">
        <f ca="1">IF(ISNA(VLOOKUP(V51,OFFSET(Pairings!$D$2,($B54-1)*gamesPerRound,0,gamesPerRound,3),3,FALSE)),VLOOKUP(V51,OFFSET(Pairings!$E$2,($B54-1)*gamesPerRound,0,gamesPerRound,3),3,FALSE),VLOOKUP(V51,OFFSET(Pairings!$D$2,($B54-1)*gamesPerRound,0,gamesPerRound,3),3,FALSE))</f>
        <v>#N/A</v>
      </c>
      <c r="W54" s="97" t="e">
        <f ca="1">IF(ISNA(VLOOKUP(W51,OFFSET(Pairings!$D$2,($B54-1)*gamesPerRound,0,gamesPerRound,3),3,FALSE)),VLOOKUP(W51,OFFSET(Pairings!$E$2,($B54-1)*gamesPerRound,0,gamesPerRound,3),3,FALSE),VLOOKUP(W51,OFFSET(Pairings!$D$2,($B54-1)*gamesPerRound,0,gamesPerRound,3),3,FALSE))</f>
        <v>#N/A</v>
      </c>
      <c r="X54" s="97" t="e">
        <f ca="1">IF(ISNA(VLOOKUP(X51,OFFSET(Pairings!$D$2,($B54-1)*gamesPerRound,0,gamesPerRound,3),3,FALSE)),VLOOKUP(X51,OFFSET(Pairings!$E$2,($B54-1)*gamesPerRound,0,gamesPerRound,3),3,FALSE),VLOOKUP(X51,OFFSET(Pairings!$D$2,($B54-1)*gamesPerRound,0,gamesPerRound,3),3,FALSE))</f>
        <v>#N/A</v>
      </c>
      <c r="Y54" s="97" t="e">
        <f ca="1">IF(ISNA(VLOOKUP(Y51,OFFSET(Pairings!$D$2,($B54-1)*gamesPerRound,0,gamesPerRound,3),3,FALSE)),VLOOKUP(Y51,OFFSET(Pairings!$E$2,($B54-1)*gamesPerRound,0,gamesPerRound,3),3,FALSE),VLOOKUP(Y51,OFFSET(Pairings!$D$2,($B54-1)*gamesPerRound,0,gamesPerRound,3),3,FALSE))</f>
        <v>#N/A</v>
      </c>
      <c r="Z54" s="97" t="e">
        <f ca="1">IF(ISNA(VLOOKUP(Z51,OFFSET(Pairings!$D$2,($B54-1)*gamesPerRound,0,gamesPerRound,3),3,FALSE)),VLOOKUP(Z51,OFFSET(Pairings!$E$2,($B54-1)*gamesPerRound,0,gamesPerRound,3),3,FALSE),VLOOKUP(Z51,OFFSET(Pairings!$D$2,($B54-1)*gamesPerRound,0,gamesPerRound,3),3,FALSE))</f>
        <v>#N/A</v>
      </c>
      <c r="AA54" s="97" t="e">
        <f ca="1">IF(ISNA(VLOOKUP(AA51,OFFSET(Pairings!$D$2,($B54-1)*gamesPerRound,0,gamesPerRound,3),3,FALSE)),VLOOKUP(AA51,OFFSET(Pairings!$E$2,($B54-1)*gamesPerRound,0,gamesPerRound,3),3,FALSE),VLOOKUP(AA51,OFFSET(Pairings!$D$2,($B54-1)*gamesPerRound,0,gamesPerRound,3),3,FALSE))</f>
        <v>#N/A</v>
      </c>
      <c r="AB54" s="97" t="e">
        <f ca="1">IF(ISNA(VLOOKUP(AB51,OFFSET(Pairings!$D$2,($B54-1)*gamesPerRound,0,gamesPerRound,3),3,FALSE)),VLOOKUP(AB51,OFFSET(Pairings!$E$2,($B54-1)*gamesPerRound,0,gamesPerRound,3),3,FALSE),VLOOKUP(AB51,OFFSET(Pairings!$D$2,($B54-1)*gamesPerRound,0,gamesPerRound,3),3,FALSE))</f>
        <v>#N/A</v>
      </c>
      <c r="AC54" s="98" t="e">
        <f ca="1">IF(ISNA(VLOOKUP(AC51,OFFSET(Pairings!$D$2,($B54-1)*gamesPerRound,0,gamesPerRound,3),3,FALSE)),VLOOKUP(AC51,OFFSET(Pairings!$E$2,($B54-1)*gamesPerRound,0,gamesPerRound,3),3,FALSE),VLOOKUP(AC51,OFFSET(Pairings!$D$2,($B54-1)*gamesPerRound,0,gamesPerRound,3),3,FALSE))</f>
        <v>#N/A</v>
      </c>
      <c r="AD54" s="95" t="e">
        <f ca="1">SUM(R54:AC54)</f>
        <v>#N/A</v>
      </c>
    </row>
    <row r="55" spans="1:30" x14ac:dyDescent="0.2">
      <c r="B55" s="41">
        <v>4</v>
      </c>
      <c r="C55" s="47" t="str">
        <f t="shared" ca="1" si="33"/>
        <v/>
      </c>
      <c r="D55" s="48" t="str">
        <f t="shared" ca="1" si="33"/>
        <v/>
      </c>
      <c r="E55" s="48" t="str">
        <f t="shared" ca="1" si="33"/>
        <v/>
      </c>
      <c r="F55" s="48" t="str">
        <f t="shared" ca="1" si="33"/>
        <v/>
      </c>
      <c r="G55" s="48" t="str">
        <f t="shared" ca="1" si="33"/>
        <v/>
      </c>
      <c r="H55" s="48" t="str">
        <f t="shared" ca="1" si="33"/>
        <v/>
      </c>
      <c r="I55" s="48" t="str">
        <f t="shared" ca="1" si="33"/>
        <v/>
      </c>
      <c r="J55" s="48" t="str">
        <f t="shared" ca="1" si="33"/>
        <v/>
      </c>
      <c r="K55" s="48" t="str">
        <f t="shared" ca="1" si="33"/>
        <v/>
      </c>
      <c r="L55" s="48" t="str">
        <f t="shared" ca="1" si="33"/>
        <v/>
      </c>
      <c r="M55" s="48" t="str">
        <f t="shared" ca="1" si="33"/>
        <v/>
      </c>
      <c r="N55" s="49" t="str">
        <f t="shared" ca="1" si="33"/>
        <v/>
      </c>
      <c r="O55" s="50">
        <f ca="1">SUM(C55:N55)</f>
        <v>0</v>
      </c>
      <c r="P55" s="46"/>
      <c r="R55" s="96" t="e">
        <f ca="1">IF(ISNA(VLOOKUP(R51,OFFSET(Pairings!$D$2,($B55-1)*gamesPerRound,0,gamesPerRound,3),3,FALSE)),VLOOKUP(R51,OFFSET(Pairings!$E$2,($B55-1)*gamesPerRound,0,gamesPerRound,3),3,FALSE),VLOOKUP(R51,OFFSET(Pairings!$D$2,($B55-1)*gamesPerRound,0,gamesPerRound,3),3,FALSE))</f>
        <v>#N/A</v>
      </c>
      <c r="S55" s="97" t="e">
        <f ca="1">IF(ISNA(VLOOKUP(S51,OFFSET(Pairings!$D$2,($B55-1)*gamesPerRound,0,gamesPerRound,3),3,FALSE)),VLOOKUP(S51,OFFSET(Pairings!$E$2,($B55-1)*gamesPerRound,0,gamesPerRound,3),3,FALSE),VLOOKUP(S51,OFFSET(Pairings!$D$2,($B55-1)*gamesPerRound,0,gamesPerRound,3),3,FALSE))</f>
        <v>#N/A</v>
      </c>
      <c r="T55" s="97" t="e">
        <f ca="1">IF(ISNA(VLOOKUP(T51,OFFSET(Pairings!$D$2,($B55-1)*gamesPerRound,0,gamesPerRound,3),3,FALSE)),VLOOKUP(T51,OFFSET(Pairings!$E$2,($B55-1)*gamesPerRound,0,gamesPerRound,3),3,FALSE),VLOOKUP(T51,OFFSET(Pairings!$D$2,($B55-1)*gamesPerRound,0,gamesPerRound,3),3,FALSE))</f>
        <v>#N/A</v>
      </c>
      <c r="U55" s="97" t="e">
        <f ca="1">IF(ISNA(VLOOKUP(U51,OFFSET(Pairings!$D$2,($B55-1)*gamesPerRound,0,gamesPerRound,3),3,FALSE)),VLOOKUP(U51,OFFSET(Pairings!$E$2,($B55-1)*gamesPerRound,0,gamesPerRound,3),3,FALSE),VLOOKUP(U51,OFFSET(Pairings!$D$2,($B55-1)*gamesPerRound,0,gamesPerRound,3),3,FALSE))</f>
        <v>#N/A</v>
      </c>
      <c r="V55" s="97" t="e">
        <f ca="1">IF(ISNA(VLOOKUP(V51,OFFSET(Pairings!$D$2,($B55-1)*gamesPerRound,0,gamesPerRound,3),3,FALSE)),VLOOKUP(V51,OFFSET(Pairings!$E$2,($B55-1)*gamesPerRound,0,gamesPerRound,3),3,FALSE),VLOOKUP(V51,OFFSET(Pairings!$D$2,($B55-1)*gamesPerRound,0,gamesPerRound,3),3,FALSE))</f>
        <v>#N/A</v>
      </c>
      <c r="W55" s="97" t="e">
        <f ca="1">IF(ISNA(VLOOKUP(W51,OFFSET(Pairings!$D$2,($B55-1)*gamesPerRound,0,gamesPerRound,3),3,FALSE)),VLOOKUP(W51,OFFSET(Pairings!$E$2,($B55-1)*gamesPerRound,0,gamesPerRound,3),3,FALSE),VLOOKUP(W51,OFFSET(Pairings!$D$2,($B55-1)*gamesPerRound,0,gamesPerRound,3),3,FALSE))</f>
        <v>#N/A</v>
      </c>
      <c r="X55" s="97" t="e">
        <f ca="1">IF(ISNA(VLOOKUP(X51,OFFSET(Pairings!$D$2,($B55-1)*gamesPerRound,0,gamesPerRound,3),3,FALSE)),VLOOKUP(X51,OFFSET(Pairings!$E$2,($B55-1)*gamesPerRound,0,gamesPerRound,3),3,FALSE),VLOOKUP(X51,OFFSET(Pairings!$D$2,($B55-1)*gamesPerRound,0,gamesPerRound,3),3,FALSE))</f>
        <v>#N/A</v>
      </c>
      <c r="Y55" s="97" t="e">
        <f ca="1">IF(ISNA(VLOOKUP(Y51,OFFSET(Pairings!$D$2,($B55-1)*gamesPerRound,0,gamesPerRound,3),3,FALSE)),VLOOKUP(Y51,OFFSET(Pairings!$E$2,($B55-1)*gamesPerRound,0,gamesPerRound,3),3,FALSE),VLOOKUP(Y51,OFFSET(Pairings!$D$2,($B55-1)*gamesPerRound,0,gamesPerRound,3),3,FALSE))</f>
        <v>#N/A</v>
      </c>
      <c r="Z55" s="97" t="e">
        <f ca="1">IF(ISNA(VLOOKUP(Z51,OFFSET(Pairings!$D$2,($B55-1)*gamesPerRound,0,gamesPerRound,3),3,FALSE)),VLOOKUP(Z51,OFFSET(Pairings!$E$2,($B55-1)*gamesPerRound,0,gamesPerRound,3),3,FALSE),VLOOKUP(Z51,OFFSET(Pairings!$D$2,($B55-1)*gamesPerRound,0,gamesPerRound,3),3,FALSE))</f>
        <v>#N/A</v>
      </c>
      <c r="AA55" s="97" t="e">
        <f ca="1">IF(ISNA(VLOOKUP(AA51,OFFSET(Pairings!$D$2,($B55-1)*gamesPerRound,0,gamesPerRound,3),3,FALSE)),VLOOKUP(AA51,OFFSET(Pairings!$E$2,($B55-1)*gamesPerRound,0,gamesPerRound,3),3,FALSE),VLOOKUP(AA51,OFFSET(Pairings!$D$2,($B55-1)*gamesPerRound,0,gamesPerRound,3),3,FALSE))</f>
        <v>#N/A</v>
      </c>
      <c r="AB55" s="97" t="e">
        <f ca="1">IF(ISNA(VLOOKUP(AB51,OFFSET(Pairings!$D$2,($B55-1)*gamesPerRound,0,gamesPerRound,3),3,FALSE)),VLOOKUP(AB51,OFFSET(Pairings!$E$2,($B55-1)*gamesPerRound,0,gamesPerRound,3),3,FALSE),VLOOKUP(AB51,OFFSET(Pairings!$D$2,($B55-1)*gamesPerRound,0,gamesPerRound,3),3,FALSE))</f>
        <v>#N/A</v>
      </c>
      <c r="AC55" s="98" t="e">
        <f ca="1">IF(ISNA(VLOOKUP(AC51,OFFSET(Pairings!$D$2,($B55-1)*gamesPerRound,0,gamesPerRound,3),3,FALSE)),VLOOKUP(AC51,OFFSET(Pairings!$E$2,($B55-1)*gamesPerRound,0,gamesPerRound,3),3,FALSE),VLOOKUP(AC51,OFFSET(Pairings!$D$2,($B55-1)*gamesPerRound,0,gamesPerRound,3),3,FALSE))</f>
        <v>#N/A</v>
      </c>
      <c r="AD55" s="95" t="e">
        <f ca="1">SUM(R55:AC55)</f>
        <v>#N/A</v>
      </c>
    </row>
    <row r="56" spans="1:30" x14ac:dyDescent="0.2">
      <c r="B56" s="41">
        <v>5</v>
      </c>
      <c r="C56" s="51" t="str">
        <f t="shared" ca="1" si="33"/>
        <v/>
      </c>
      <c r="D56" s="52" t="str">
        <f t="shared" ca="1" si="33"/>
        <v/>
      </c>
      <c r="E56" s="52" t="str">
        <f t="shared" ca="1" si="33"/>
        <v/>
      </c>
      <c r="F56" s="52" t="str">
        <f t="shared" ca="1" si="33"/>
        <v/>
      </c>
      <c r="G56" s="52" t="str">
        <f t="shared" ca="1" si="33"/>
        <v/>
      </c>
      <c r="H56" s="52" t="str">
        <f t="shared" ca="1" si="33"/>
        <v/>
      </c>
      <c r="I56" s="52" t="str">
        <f t="shared" ca="1" si="33"/>
        <v/>
      </c>
      <c r="J56" s="52" t="str">
        <f t="shared" ca="1" si="33"/>
        <v/>
      </c>
      <c r="K56" s="52" t="str">
        <f t="shared" ca="1" si="33"/>
        <v/>
      </c>
      <c r="L56" s="52" t="str">
        <f t="shared" ca="1" si="33"/>
        <v/>
      </c>
      <c r="M56" s="52" t="str">
        <f t="shared" ca="1" si="33"/>
        <v/>
      </c>
      <c r="N56" s="53" t="str">
        <f t="shared" ca="1" si="33"/>
        <v/>
      </c>
      <c r="O56" s="54">
        <f ca="1">SUM(C56:N56)</f>
        <v>0</v>
      </c>
      <c r="P56" s="46"/>
      <c r="R56" s="99" t="e">
        <f ca="1">IF(ISNA(VLOOKUP(R51,OFFSET(Pairings!$D$2,($B56-1)*gamesPerRound,0,gamesPerRound,3),3,FALSE)),VLOOKUP(R51,OFFSET(Pairings!$E$2,($B56-1)*gamesPerRound,0,gamesPerRound,3),3,FALSE),VLOOKUP(R51,OFFSET(Pairings!$D$2,($B56-1)*gamesPerRound,0,gamesPerRound,3),3,FALSE))</f>
        <v>#N/A</v>
      </c>
      <c r="S56" s="100" t="e">
        <f ca="1">IF(ISNA(VLOOKUP(S51,OFFSET(Pairings!$D$2,($B56-1)*gamesPerRound,0,gamesPerRound,3),3,FALSE)),VLOOKUP(S51,OFFSET(Pairings!$E$2,($B56-1)*gamesPerRound,0,gamesPerRound,3),3,FALSE),VLOOKUP(S51,OFFSET(Pairings!$D$2,($B56-1)*gamesPerRound,0,gamesPerRound,3),3,FALSE))</f>
        <v>#N/A</v>
      </c>
      <c r="T56" s="100" t="e">
        <f ca="1">IF(ISNA(VLOOKUP(T51,OFFSET(Pairings!$D$2,($B56-1)*gamesPerRound,0,gamesPerRound,3),3,FALSE)),VLOOKUP(T51,OFFSET(Pairings!$E$2,($B56-1)*gamesPerRound,0,gamesPerRound,3),3,FALSE),VLOOKUP(T51,OFFSET(Pairings!$D$2,($B56-1)*gamesPerRound,0,gamesPerRound,3),3,FALSE))</f>
        <v>#N/A</v>
      </c>
      <c r="U56" s="100" t="e">
        <f ca="1">IF(ISNA(VLOOKUP(U51,OFFSET(Pairings!$D$2,($B56-1)*gamesPerRound,0,gamesPerRound,3),3,FALSE)),VLOOKUP(U51,OFFSET(Pairings!$E$2,($B56-1)*gamesPerRound,0,gamesPerRound,3),3,FALSE),VLOOKUP(U51,OFFSET(Pairings!$D$2,($B56-1)*gamesPerRound,0,gamesPerRound,3),3,FALSE))</f>
        <v>#N/A</v>
      </c>
      <c r="V56" s="100" t="e">
        <f ca="1">IF(ISNA(VLOOKUP(V51,OFFSET(Pairings!$D$2,($B56-1)*gamesPerRound,0,gamesPerRound,3),3,FALSE)),VLOOKUP(V51,OFFSET(Pairings!$E$2,($B56-1)*gamesPerRound,0,gamesPerRound,3),3,FALSE),VLOOKUP(V51,OFFSET(Pairings!$D$2,($B56-1)*gamesPerRound,0,gamesPerRound,3),3,FALSE))</f>
        <v>#N/A</v>
      </c>
      <c r="W56" s="100" t="e">
        <f ca="1">IF(ISNA(VLOOKUP(W51,OFFSET(Pairings!$D$2,($B56-1)*gamesPerRound,0,gamesPerRound,3),3,FALSE)),VLOOKUP(W51,OFFSET(Pairings!$E$2,($B56-1)*gamesPerRound,0,gamesPerRound,3),3,FALSE),VLOOKUP(W51,OFFSET(Pairings!$D$2,($B56-1)*gamesPerRound,0,gamesPerRound,3),3,FALSE))</f>
        <v>#N/A</v>
      </c>
      <c r="X56" s="100" t="e">
        <f ca="1">IF(ISNA(VLOOKUP(X51,OFFSET(Pairings!$D$2,($B56-1)*gamesPerRound,0,gamesPerRound,3),3,FALSE)),VLOOKUP(X51,OFFSET(Pairings!$E$2,($B56-1)*gamesPerRound,0,gamesPerRound,3),3,FALSE),VLOOKUP(X51,OFFSET(Pairings!$D$2,($B56-1)*gamesPerRound,0,gamesPerRound,3),3,FALSE))</f>
        <v>#N/A</v>
      </c>
      <c r="Y56" s="100" t="e">
        <f ca="1">IF(ISNA(VLOOKUP(Y51,OFFSET(Pairings!$D$2,($B56-1)*gamesPerRound,0,gamesPerRound,3),3,FALSE)),VLOOKUP(Y51,OFFSET(Pairings!$E$2,($B56-1)*gamesPerRound,0,gamesPerRound,3),3,FALSE),VLOOKUP(Y51,OFFSET(Pairings!$D$2,($B56-1)*gamesPerRound,0,gamesPerRound,3),3,FALSE))</f>
        <v>#N/A</v>
      </c>
      <c r="Z56" s="100" t="e">
        <f ca="1">IF(ISNA(VLOOKUP(Z51,OFFSET(Pairings!$D$2,($B56-1)*gamesPerRound,0,gamesPerRound,3),3,FALSE)),VLOOKUP(Z51,OFFSET(Pairings!$E$2,($B56-1)*gamesPerRound,0,gamesPerRound,3),3,FALSE),VLOOKUP(Z51,OFFSET(Pairings!$D$2,($B56-1)*gamesPerRound,0,gamesPerRound,3),3,FALSE))</f>
        <v>#N/A</v>
      </c>
      <c r="AA56" s="100" t="e">
        <f ca="1">IF(ISNA(VLOOKUP(AA51,OFFSET(Pairings!$D$2,($B56-1)*gamesPerRound,0,gamesPerRound,3),3,FALSE)),VLOOKUP(AA51,OFFSET(Pairings!$E$2,($B56-1)*gamesPerRound,0,gamesPerRound,3),3,FALSE),VLOOKUP(AA51,OFFSET(Pairings!$D$2,($B56-1)*gamesPerRound,0,gamesPerRound,3),3,FALSE))</f>
        <v>#N/A</v>
      </c>
      <c r="AB56" s="100" t="e">
        <f ca="1">IF(ISNA(VLOOKUP(AB51,OFFSET(Pairings!$D$2,($B56-1)*gamesPerRound,0,gamesPerRound,3),3,FALSE)),VLOOKUP(AB51,OFFSET(Pairings!$E$2,($B56-1)*gamesPerRound,0,gamesPerRound,3),3,FALSE),VLOOKUP(AB51,OFFSET(Pairings!$D$2,($B56-1)*gamesPerRound,0,gamesPerRound,3),3,FALSE))</f>
        <v>#N/A</v>
      </c>
      <c r="AC56" s="101" t="e">
        <f ca="1">IF(ISNA(VLOOKUP(AC51,OFFSET(Pairings!$D$2,($B56-1)*gamesPerRound,0,gamesPerRound,3),3,FALSE)),VLOOKUP(AC51,OFFSET(Pairings!$E$2,($B56-1)*gamesPerRound,0,gamesPerRound,3),3,FALSE),VLOOKUP(AC51,OFFSET(Pairings!$D$2,($B56-1)*gamesPerRound,0,gamesPerRound,3),3,FALSE))</f>
        <v>#N/A</v>
      </c>
      <c r="AD56" s="95" t="e">
        <f ca="1">SUM(R56:AC56)</f>
        <v>#N/A</v>
      </c>
    </row>
    <row r="57" spans="1:30" ht="15.75" thickBot="1" x14ac:dyDescent="0.25">
      <c r="B57" s="55" t="s">
        <v>22</v>
      </c>
      <c r="C57" s="56">
        <f t="shared" ref="C57:O57" ca="1" si="34">SUM(C52:C56)</f>
        <v>0</v>
      </c>
      <c r="D57" s="57">
        <f t="shared" ca="1" si="34"/>
        <v>0</v>
      </c>
      <c r="E57" s="57">
        <f t="shared" ca="1" si="34"/>
        <v>0</v>
      </c>
      <c r="F57" s="57">
        <f t="shared" ca="1" si="34"/>
        <v>0</v>
      </c>
      <c r="G57" s="57">
        <f t="shared" ca="1" si="34"/>
        <v>0</v>
      </c>
      <c r="H57" s="57">
        <f t="shared" ca="1" si="34"/>
        <v>0</v>
      </c>
      <c r="I57" s="57">
        <f t="shared" ca="1" si="34"/>
        <v>0</v>
      </c>
      <c r="J57" s="57">
        <f t="shared" ca="1" si="34"/>
        <v>0</v>
      </c>
      <c r="K57" s="57">
        <f t="shared" ca="1" si="34"/>
        <v>0</v>
      </c>
      <c r="L57" s="57">
        <f t="shared" ca="1" si="34"/>
        <v>0</v>
      </c>
      <c r="M57" s="57">
        <f t="shared" ca="1" si="34"/>
        <v>0</v>
      </c>
      <c r="N57" s="57">
        <f t="shared" ca="1" si="34"/>
        <v>0</v>
      </c>
      <c r="O57" s="58">
        <f t="shared" ca="1" si="34"/>
        <v>0</v>
      </c>
      <c r="P57" s="59">
        <f ca="1">VLOOKUP(A51,OFFSET(Teams!$C$1,1,0,teams,4),4,FALSE)</f>
        <v>1</v>
      </c>
      <c r="R57" s="102" t="e">
        <f t="shared" ref="R57:AD57" ca="1" si="35">SUM(R52:R54)</f>
        <v>#N/A</v>
      </c>
      <c r="S57" s="103" t="e">
        <f t="shared" ca="1" si="35"/>
        <v>#N/A</v>
      </c>
      <c r="T57" s="103" t="e">
        <f t="shared" ca="1" si="35"/>
        <v>#N/A</v>
      </c>
      <c r="U57" s="103" t="e">
        <f t="shared" ca="1" si="35"/>
        <v>#N/A</v>
      </c>
      <c r="V57" s="103" t="e">
        <f t="shared" ca="1" si="35"/>
        <v>#N/A</v>
      </c>
      <c r="W57" s="103" t="e">
        <f t="shared" ca="1" si="35"/>
        <v>#N/A</v>
      </c>
      <c r="X57" s="103" t="e">
        <f t="shared" ca="1" si="35"/>
        <v>#N/A</v>
      </c>
      <c r="Y57" s="103" t="e">
        <f t="shared" ca="1" si="35"/>
        <v>#N/A</v>
      </c>
      <c r="Z57" s="103" t="e">
        <f t="shared" ca="1" si="35"/>
        <v>#N/A</v>
      </c>
      <c r="AA57" s="103" t="e">
        <f t="shared" ca="1" si="35"/>
        <v>#N/A</v>
      </c>
      <c r="AB57" s="103" t="e">
        <f t="shared" ca="1" si="35"/>
        <v>#N/A</v>
      </c>
      <c r="AC57" s="103" t="e">
        <f t="shared" ca="1" si="35"/>
        <v>#N/A</v>
      </c>
      <c r="AD57" s="104" t="e">
        <f t="shared" ca="1" si="35"/>
        <v>#N/A</v>
      </c>
    </row>
    <row r="58" spans="1:30" ht="15.75" thickBot="1" x14ac:dyDescent="0.25">
      <c r="P58" s="60"/>
    </row>
    <row r="59" spans="1:30" s="9" customFormat="1" x14ac:dyDescent="0.2">
      <c r="A59" s="9" t="s">
        <v>15</v>
      </c>
      <c r="B59" s="10">
        <f>VLOOKUP(A59,TeamLookup,2,FALSE)</f>
        <v>0</v>
      </c>
      <c r="C59" s="37" t="str">
        <f t="shared" ref="C59:N59" si="36">$A59&amp;"."&amp;TEXT(C$1,"00")</f>
        <v>H.01</v>
      </c>
      <c r="D59" s="38" t="str">
        <f t="shared" si="36"/>
        <v>H.02</v>
      </c>
      <c r="E59" s="38" t="str">
        <f t="shared" si="36"/>
        <v>H.03</v>
      </c>
      <c r="F59" s="38" t="str">
        <f t="shared" si="36"/>
        <v>H.04</v>
      </c>
      <c r="G59" s="38" t="str">
        <f t="shared" si="36"/>
        <v>H.05</v>
      </c>
      <c r="H59" s="38" t="str">
        <f t="shared" si="36"/>
        <v>H.06</v>
      </c>
      <c r="I59" s="38" t="str">
        <f t="shared" si="36"/>
        <v>H.07</v>
      </c>
      <c r="J59" s="38" t="str">
        <f t="shared" si="36"/>
        <v>H.08</v>
      </c>
      <c r="K59" s="38" t="str">
        <f t="shared" si="36"/>
        <v>H.09</v>
      </c>
      <c r="L59" s="38" t="str">
        <f t="shared" si="36"/>
        <v>H.10</v>
      </c>
      <c r="M59" s="38" t="str">
        <f t="shared" si="36"/>
        <v>H.11</v>
      </c>
      <c r="N59" s="38" t="str">
        <f t="shared" si="36"/>
        <v>H.12</v>
      </c>
      <c r="O59" s="39" t="s">
        <v>22</v>
      </c>
      <c r="P59" s="40" t="s">
        <v>30</v>
      </c>
      <c r="R59" s="90" t="str">
        <f t="shared" ref="R59:AC59" si="37">$A59&amp;"."&amp;TEXT(R$1,"00")</f>
        <v>H.01</v>
      </c>
      <c r="S59" s="91" t="str">
        <f t="shared" si="37"/>
        <v>H.02</v>
      </c>
      <c r="T59" s="91" t="str">
        <f t="shared" si="37"/>
        <v>H.03</v>
      </c>
      <c r="U59" s="91" t="str">
        <f t="shared" si="37"/>
        <v>H.04</v>
      </c>
      <c r="V59" s="91" t="str">
        <f t="shared" si="37"/>
        <v>H.05</v>
      </c>
      <c r="W59" s="91" t="str">
        <f t="shared" si="37"/>
        <v>H.06</v>
      </c>
      <c r="X59" s="91" t="str">
        <f t="shared" si="37"/>
        <v>H.07</v>
      </c>
      <c r="Y59" s="91" t="str">
        <f t="shared" si="37"/>
        <v>H.08</v>
      </c>
      <c r="Z59" s="91" t="str">
        <f t="shared" si="37"/>
        <v>H.09</v>
      </c>
      <c r="AA59" s="91" t="str">
        <f t="shared" si="37"/>
        <v>H.10</v>
      </c>
      <c r="AB59" s="91" t="str">
        <f t="shared" si="37"/>
        <v>H.11</v>
      </c>
      <c r="AC59" s="91" t="str">
        <f t="shared" si="37"/>
        <v>H.12</v>
      </c>
      <c r="AD59" s="92" t="s">
        <v>22</v>
      </c>
    </row>
    <row r="60" spans="1:30" x14ac:dyDescent="0.2">
      <c r="B60" s="41">
        <v>1</v>
      </c>
      <c r="C60" s="42" t="str">
        <f t="shared" ref="C60:N64" ca="1" si="38">IF(ISNA(R60),"",R60)</f>
        <v/>
      </c>
      <c r="D60" s="43" t="str">
        <f t="shared" ca="1" si="38"/>
        <v/>
      </c>
      <c r="E60" s="43" t="str">
        <f t="shared" ca="1" si="38"/>
        <v/>
      </c>
      <c r="F60" s="43" t="str">
        <f t="shared" ca="1" si="38"/>
        <v/>
      </c>
      <c r="G60" s="43" t="str">
        <f t="shared" ca="1" si="38"/>
        <v/>
      </c>
      <c r="H60" s="43" t="str">
        <f t="shared" ca="1" si="38"/>
        <v/>
      </c>
      <c r="I60" s="43" t="str">
        <f t="shared" ca="1" si="38"/>
        <v/>
      </c>
      <c r="J60" s="43" t="str">
        <f t="shared" ca="1" si="38"/>
        <v/>
      </c>
      <c r="K60" s="43" t="str">
        <f t="shared" ca="1" si="38"/>
        <v/>
      </c>
      <c r="L60" s="43" t="str">
        <f t="shared" ca="1" si="38"/>
        <v/>
      </c>
      <c r="M60" s="43" t="str">
        <f t="shared" ca="1" si="38"/>
        <v/>
      </c>
      <c r="N60" s="44" t="str">
        <f t="shared" ca="1" si="38"/>
        <v/>
      </c>
      <c r="O60" s="45">
        <f ca="1">SUM(C60:N60)</f>
        <v>0</v>
      </c>
      <c r="P60" s="46"/>
      <c r="R60" s="93" t="e">
        <f ca="1">IF(ISNA(VLOOKUP(R59,OFFSET(Pairings!$D$2,($B60-1)*gamesPerRound,0,gamesPerRound,3),3,FALSE)),VLOOKUP(R59,OFFSET(Pairings!$E$2,($B60-1)*gamesPerRound,0,gamesPerRound,3),3,FALSE),VLOOKUP(R59,OFFSET(Pairings!$D$2,($B60-1)*gamesPerRound,0,gamesPerRound,3),3,FALSE))</f>
        <v>#N/A</v>
      </c>
      <c r="S60" s="93" t="e">
        <f ca="1">IF(ISNA(VLOOKUP(S59,OFFSET(Pairings!$D$2,($B60-1)*gamesPerRound,0,gamesPerRound,3),3,FALSE)),VLOOKUP(S59,OFFSET(Pairings!$E$2,($B60-1)*gamesPerRound,0,gamesPerRound,3),3,FALSE),VLOOKUP(S59,OFFSET(Pairings!$D$2,($B60-1)*gamesPerRound,0,gamesPerRound,3),3,FALSE))</f>
        <v>#N/A</v>
      </c>
      <c r="T60" s="93" t="e">
        <f ca="1">IF(ISNA(VLOOKUP(T59,OFFSET(Pairings!$D$2,($B60-1)*gamesPerRound,0,gamesPerRound,3),3,FALSE)),VLOOKUP(T59,OFFSET(Pairings!$E$2,($B60-1)*gamesPerRound,0,gamesPerRound,3),3,FALSE),VLOOKUP(T59,OFFSET(Pairings!$D$2,($B60-1)*gamesPerRound,0,gamesPerRound,3),3,FALSE))</f>
        <v>#N/A</v>
      </c>
      <c r="U60" s="93" t="e">
        <f ca="1">IF(ISNA(VLOOKUP(U59,OFFSET(Pairings!$D$2,($B60-1)*gamesPerRound,0,gamesPerRound,3),3,FALSE)),VLOOKUP(U59,OFFSET(Pairings!$E$2,($B60-1)*gamesPerRound,0,gamesPerRound,3),3,FALSE),VLOOKUP(U59,OFFSET(Pairings!$D$2,($B60-1)*gamesPerRound,0,gamesPerRound,3),3,FALSE))</f>
        <v>#N/A</v>
      </c>
      <c r="V60" s="93" t="e">
        <f ca="1">IF(ISNA(VLOOKUP(V59,OFFSET(Pairings!$D$2,($B60-1)*gamesPerRound,0,gamesPerRound,3),3,FALSE)),VLOOKUP(V59,OFFSET(Pairings!$E$2,($B60-1)*gamesPerRound,0,gamesPerRound,3),3,FALSE),VLOOKUP(V59,OFFSET(Pairings!$D$2,($B60-1)*gamesPerRound,0,gamesPerRound,3),3,FALSE))</f>
        <v>#N/A</v>
      </c>
      <c r="W60" s="93" t="e">
        <f ca="1">IF(ISNA(VLOOKUP(W59,OFFSET(Pairings!$D$2,($B60-1)*gamesPerRound,0,gamesPerRound,3),3,FALSE)),VLOOKUP(W59,OFFSET(Pairings!$E$2,($B60-1)*gamesPerRound,0,gamesPerRound,3),3,FALSE),VLOOKUP(W59,OFFSET(Pairings!$D$2,($B60-1)*gamesPerRound,0,gamesPerRound,3),3,FALSE))</f>
        <v>#N/A</v>
      </c>
      <c r="X60" s="93" t="e">
        <f ca="1">IF(ISNA(VLOOKUP(X59,OFFSET(Pairings!$D$2,($B60-1)*gamesPerRound,0,gamesPerRound,3),3,FALSE)),VLOOKUP(X59,OFFSET(Pairings!$E$2,($B60-1)*gamesPerRound,0,gamesPerRound,3),3,FALSE),VLOOKUP(X59,OFFSET(Pairings!$D$2,($B60-1)*gamesPerRound,0,gamesPerRound,3),3,FALSE))</f>
        <v>#N/A</v>
      </c>
      <c r="Y60" s="93" t="e">
        <f ca="1">IF(ISNA(VLOOKUP(Y59,OFFSET(Pairings!$D$2,($B60-1)*gamesPerRound,0,gamesPerRound,3),3,FALSE)),VLOOKUP(Y59,OFFSET(Pairings!$E$2,($B60-1)*gamesPerRound,0,gamesPerRound,3),3,FALSE),VLOOKUP(Y59,OFFSET(Pairings!$D$2,($B60-1)*gamesPerRound,0,gamesPerRound,3),3,FALSE))</f>
        <v>#N/A</v>
      </c>
      <c r="Z60" s="93" t="e">
        <f ca="1">IF(ISNA(VLOOKUP(Z59,OFFSET(Pairings!$D$2,($B60-1)*gamesPerRound,0,gamesPerRound,3),3,FALSE)),VLOOKUP(Z59,OFFSET(Pairings!$E$2,($B60-1)*gamesPerRound,0,gamesPerRound,3),3,FALSE),VLOOKUP(Z59,OFFSET(Pairings!$D$2,($B60-1)*gamesPerRound,0,gamesPerRound,3),3,FALSE))</f>
        <v>#N/A</v>
      </c>
      <c r="AA60" s="93" t="e">
        <f ca="1">IF(ISNA(VLOOKUP(AA59,OFFSET(Pairings!$D$2,($B60-1)*gamesPerRound,0,gamesPerRound,3),3,FALSE)),VLOOKUP(AA59,OFFSET(Pairings!$E$2,($B60-1)*gamesPerRound,0,gamesPerRound,3),3,FALSE),VLOOKUP(AA59,OFFSET(Pairings!$D$2,($B60-1)*gamesPerRound,0,gamesPerRound,3),3,FALSE))</f>
        <v>#N/A</v>
      </c>
      <c r="AB60" s="93" t="e">
        <f ca="1">IF(ISNA(VLOOKUP(AB59,OFFSET(Pairings!$D$2,($B60-1)*gamesPerRound,0,gamesPerRound,3),3,FALSE)),VLOOKUP(AB59,OFFSET(Pairings!$E$2,($B60-1)*gamesPerRound,0,gamesPerRound,3),3,FALSE),VLOOKUP(AB59,OFFSET(Pairings!$D$2,($B60-1)*gamesPerRound,0,gamesPerRound,3),3,FALSE))</f>
        <v>#N/A</v>
      </c>
      <c r="AC60" s="94" t="e">
        <f ca="1">IF(ISNA(VLOOKUP(AC59,OFFSET(Pairings!$D$2,($B60-1)*gamesPerRound,0,gamesPerRound,3),3,FALSE)),VLOOKUP(AC59,OFFSET(Pairings!$E$2,($B60-1)*gamesPerRound,0,gamesPerRound,3),3,FALSE),VLOOKUP(AC59,OFFSET(Pairings!$D$2,($B60-1)*gamesPerRound,0,gamesPerRound,3),3,FALSE))</f>
        <v>#N/A</v>
      </c>
      <c r="AD60" s="95" t="e">
        <f ca="1">SUM(R60:AC60)</f>
        <v>#N/A</v>
      </c>
    </row>
    <row r="61" spans="1:30" x14ac:dyDescent="0.2">
      <c r="B61" s="41">
        <v>2</v>
      </c>
      <c r="C61" s="47" t="str">
        <f t="shared" ca="1" si="38"/>
        <v/>
      </c>
      <c r="D61" s="48" t="str">
        <f t="shared" ca="1" si="38"/>
        <v/>
      </c>
      <c r="E61" s="48" t="str">
        <f t="shared" ca="1" si="38"/>
        <v/>
      </c>
      <c r="F61" s="48" t="str">
        <f t="shared" ca="1" si="38"/>
        <v/>
      </c>
      <c r="G61" s="48" t="str">
        <f t="shared" ca="1" si="38"/>
        <v/>
      </c>
      <c r="H61" s="48" t="str">
        <f t="shared" ca="1" si="38"/>
        <v/>
      </c>
      <c r="I61" s="48" t="str">
        <f t="shared" ca="1" si="38"/>
        <v/>
      </c>
      <c r="J61" s="48" t="str">
        <f t="shared" ca="1" si="38"/>
        <v/>
      </c>
      <c r="K61" s="48" t="str">
        <f t="shared" ca="1" si="38"/>
        <v/>
      </c>
      <c r="L61" s="48" t="str">
        <f t="shared" ca="1" si="38"/>
        <v/>
      </c>
      <c r="M61" s="48" t="str">
        <f t="shared" ca="1" si="38"/>
        <v/>
      </c>
      <c r="N61" s="49" t="str">
        <f t="shared" ca="1" si="38"/>
        <v/>
      </c>
      <c r="O61" s="50">
        <f ca="1">SUM(C61:N61)</f>
        <v>0</v>
      </c>
      <c r="P61" s="46"/>
      <c r="R61" s="96" t="e">
        <f ca="1">IF(ISNA(VLOOKUP(R59,OFFSET(Pairings!$D$2,($B61-1)*gamesPerRound,0,gamesPerRound,3),3,FALSE)),VLOOKUP(R59,OFFSET(Pairings!$E$2,($B61-1)*gamesPerRound,0,gamesPerRound,3),3,FALSE),VLOOKUP(R59,OFFSET(Pairings!$D$2,($B61-1)*gamesPerRound,0,gamesPerRound,3),3,FALSE))</f>
        <v>#N/A</v>
      </c>
      <c r="S61" s="97" t="e">
        <f ca="1">IF(ISNA(VLOOKUP(S59,OFFSET(Pairings!$D$2,($B61-1)*gamesPerRound,0,gamesPerRound,3),3,FALSE)),VLOOKUP(S59,OFFSET(Pairings!$E$2,($B61-1)*gamesPerRound,0,gamesPerRound,3),3,FALSE),VLOOKUP(S59,OFFSET(Pairings!$D$2,($B61-1)*gamesPerRound,0,gamesPerRound,3),3,FALSE))</f>
        <v>#N/A</v>
      </c>
      <c r="T61" s="97" t="e">
        <f ca="1">IF(ISNA(VLOOKUP(T59,OFFSET(Pairings!$D$2,($B61-1)*gamesPerRound,0,gamesPerRound,3),3,FALSE)),VLOOKUP(T59,OFFSET(Pairings!$E$2,($B61-1)*gamesPerRound,0,gamesPerRound,3),3,FALSE),VLOOKUP(T59,OFFSET(Pairings!$D$2,($B61-1)*gamesPerRound,0,gamesPerRound,3),3,FALSE))</f>
        <v>#N/A</v>
      </c>
      <c r="U61" s="97" t="e">
        <f ca="1">IF(ISNA(VLOOKUP(U59,OFFSET(Pairings!$D$2,($B61-1)*gamesPerRound,0,gamesPerRound,3),3,FALSE)),VLOOKUP(U59,OFFSET(Pairings!$E$2,($B61-1)*gamesPerRound,0,gamesPerRound,3),3,FALSE),VLOOKUP(U59,OFFSET(Pairings!$D$2,($B61-1)*gamesPerRound,0,gamesPerRound,3),3,FALSE))</f>
        <v>#N/A</v>
      </c>
      <c r="V61" s="97" t="e">
        <f ca="1">IF(ISNA(VLOOKUP(V59,OFFSET(Pairings!$D$2,($B61-1)*gamesPerRound,0,gamesPerRound,3),3,FALSE)),VLOOKUP(V59,OFFSET(Pairings!$E$2,($B61-1)*gamesPerRound,0,gamesPerRound,3),3,FALSE),VLOOKUP(V59,OFFSET(Pairings!$D$2,($B61-1)*gamesPerRound,0,gamesPerRound,3),3,FALSE))</f>
        <v>#N/A</v>
      </c>
      <c r="W61" s="97" t="e">
        <f ca="1">IF(ISNA(VLOOKUP(W59,OFFSET(Pairings!$D$2,($B61-1)*gamesPerRound,0,gamesPerRound,3),3,FALSE)),VLOOKUP(W59,OFFSET(Pairings!$E$2,($B61-1)*gamesPerRound,0,gamesPerRound,3),3,FALSE),VLOOKUP(W59,OFFSET(Pairings!$D$2,($B61-1)*gamesPerRound,0,gamesPerRound,3),3,FALSE))</f>
        <v>#N/A</v>
      </c>
      <c r="X61" s="97" t="e">
        <f ca="1">IF(ISNA(VLOOKUP(X59,OFFSET(Pairings!$D$2,($B61-1)*gamesPerRound,0,gamesPerRound,3),3,FALSE)),VLOOKUP(X59,OFFSET(Pairings!$E$2,($B61-1)*gamesPerRound,0,gamesPerRound,3),3,FALSE),VLOOKUP(X59,OFFSET(Pairings!$D$2,($B61-1)*gamesPerRound,0,gamesPerRound,3),3,FALSE))</f>
        <v>#N/A</v>
      </c>
      <c r="Y61" s="97" t="e">
        <f ca="1">IF(ISNA(VLOOKUP(Y59,OFFSET(Pairings!$D$2,($B61-1)*gamesPerRound,0,gamesPerRound,3),3,FALSE)),VLOOKUP(Y59,OFFSET(Pairings!$E$2,($B61-1)*gamesPerRound,0,gamesPerRound,3),3,FALSE),VLOOKUP(Y59,OFFSET(Pairings!$D$2,($B61-1)*gamesPerRound,0,gamesPerRound,3),3,FALSE))</f>
        <v>#N/A</v>
      </c>
      <c r="Z61" s="97" t="e">
        <f ca="1">IF(ISNA(VLOOKUP(Z59,OFFSET(Pairings!$D$2,($B61-1)*gamesPerRound,0,gamesPerRound,3),3,FALSE)),VLOOKUP(Z59,OFFSET(Pairings!$E$2,($B61-1)*gamesPerRound,0,gamesPerRound,3),3,FALSE),VLOOKUP(Z59,OFFSET(Pairings!$D$2,($B61-1)*gamesPerRound,0,gamesPerRound,3),3,FALSE))</f>
        <v>#N/A</v>
      </c>
      <c r="AA61" s="97" t="e">
        <f ca="1">IF(ISNA(VLOOKUP(AA59,OFFSET(Pairings!$D$2,($B61-1)*gamesPerRound,0,gamesPerRound,3),3,FALSE)),VLOOKUP(AA59,OFFSET(Pairings!$E$2,($B61-1)*gamesPerRound,0,gamesPerRound,3),3,FALSE),VLOOKUP(AA59,OFFSET(Pairings!$D$2,($B61-1)*gamesPerRound,0,gamesPerRound,3),3,FALSE))</f>
        <v>#N/A</v>
      </c>
      <c r="AB61" s="97" t="e">
        <f ca="1">IF(ISNA(VLOOKUP(AB59,OFFSET(Pairings!$D$2,($B61-1)*gamesPerRound,0,gamesPerRound,3),3,FALSE)),VLOOKUP(AB59,OFFSET(Pairings!$E$2,($B61-1)*gamesPerRound,0,gamesPerRound,3),3,FALSE),VLOOKUP(AB59,OFFSET(Pairings!$D$2,($B61-1)*gamesPerRound,0,gamesPerRound,3),3,FALSE))</f>
        <v>#N/A</v>
      </c>
      <c r="AC61" s="98" t="e">
        <f ca="1">IF(ISNA(VLOOKUP(AC59,OFFSET(Pairings!$D$2,($B61-1)*gamesPerRound,0,gamesPerRound,3),3,FALSE)),VLOOKUP(AC59,OFFSET(Pairings!$E$2,($B61-1)*gamesPerRound,0,gamesPerRound,3),3,FALSE),VLOOKUP(AC59,OFFSET(Pairings!$D$2,($B61-1)*gamesPerRound,0,gamesPerRound,3),3,FALSE))</f>
        <v>#N/A</v>
      </c>
      <c r="AD61" s="95" t="e">
        <f ca="1">SUM(R61:AC61)</f>
        <v>#N/A</v>
      </c>
    </row>
    <row r="62" spans="1:30" x14ac:dyDescent="0.2">
      <c r="B62" s="41">
        <v>3</v>
      </c>
      <c r="C62" s="47" t="str">
        <f t="shared" ca="1" si="38"/>
        <v/>
      </c>
      <c r="D62" s="48" t="str">
        <f t="shared" ca="1" si="38"/>
        <v/>
      </c>
      <c r="E62" s="48" t="str">
        <f t="shared" ca="1" si="38"/>
        <v/>
      </c>
      <c r="F62" s="48" t="str">
        <f t="shared" ca="1" si="38"/>
        <v/>
      </c>
      <c r="G62" s="48" t="str">
        <f t="shared" ca="1" si="38"/>
        <v/>
      </c>
      <c r="H62" s="48" t="str">
        <f t="shared" ca="1" si="38"/>
        <v/>
      </c>
      <c r="I62" s="48" t="str">
        <f t="shared" ca="1" si="38"/>
        <v/>
      </c>
      <c r="J62" s="48" t="str">
        <f t="shared" ca="1" si="38"/>
        <v/>
      </c>
      <c r="K62" s="48" t="str">
        <f t="shared" ca="1" si="38"/>
        <v/>
      </c>
      <c r="L62" s="48" t="str">
        <f t="shared" ca="1" si="38"/>
        <v/>
      </c>
      <c r="M62" s="48" t="str">
        <f t="shared" ca="1" si="38"/>
        <v/>
      </c>
      <c r="N62" s="49" t="str">
        <f t="shared" ca="1" si="38"/>
        <v/>
      </c>
      <c r="O62" s="50">
        <f ca="1">SUM(C62:N62)</f>
        <v>0</v>
      </c>
      <c r="P62" s="46"/>
      <c r="R62" s="96" t="e">
        <f ca="1">IF(ISNA(VLOOKUP(R59,OFFSET(Pairings!$D$2,($B62-1)*gamesPerRound,0,gamesPerRound,3),3,FALSE)),VLOOKUP(R59,OFFSET(Pairings!$E$2,($B62-1)*gamesPerRound,0,gamesPerRound,3),3,FALSE),VLOOKUP(R59,OFFSET(Pairings!$D$2,($B62-1)*gamesPerRound,0,gamesPerRound,3),3,FALSE))</f>
        <v>#N/A</v>
      </c>
      <c r="S62" s="97" t="e">
        <f ca="1">IF(ISNA(VLOOKUP(S59,OFFSET(Pairings!$D$2,($B62-1)*gamesPerRound,0,gamesPerRound,3),3,FALSE)),VLOOKUP(S59,OFFSET(Pairings!$E$2,($B62-1)*gamesPerRound,0,gamesPerRound,3),3,FALSE),VLOOKUP(S59,OFFSET(Pairings!$D$2,($B62-1)*gamesPerRound,0,gamesPerRound,3),3,FALSE))</f>
        <v>#N/A</v>
      </c>
      <c r="T62" s="97" t="e">
        <f ca="1">IF(ISNA(VLOOKUP(T59,OFFSET(Pairings!$D$2,($B62-1)*gamesPerRound,0,gamesPerRound,3),3,FALSE)),VLOOKUP(T59,OFFSET(Pairings!$E$2,($B62-1)*gamesPerRound,0,gamesPerRound,3),3,FALSE),VLOOKUP(T59,OFFSET(Pairings!$D$2,($B62-1)*gamesPerRound,0,gamesPerRound,3),3,FALSE))</f>
        <v>#N/A</v>
      </c>
      <c r="U62" s="97" t="e">
        <f ca="1">IF(ISNA(VLOOKUP(U59,OFFSET(Pairings!$D$2,($B62-1)*gamesPerRound,0,gamesPerRound,3),3,FALSE)),VLOOKUP(U59,OFFSET(Pairings!$E$2,($B62-1)*gamesPerRound,0,gamesPerRound,3),3,FALSE),VLOOKUP(U59,OFFSET(Pairings!$D$2,($B62-1)*gamesPerRound,0,gamesPerRound,3),3,FALSE))</f>
        <v>#N/A</v>
      </c>
      <c r="V62" s="97" t="e">
        <f ca="1">IF(ISNA(VLOOKUP(V59,OFFSET(Pairings!$D$2,($B62-1)*gamesPerRound,0,gamesPerRound,3),3,FALSE)),VLOOKUP(V59,OFFSET(Pairings!$E$2,($B62-1)*gamesPerRound,0,gamesPerRound,3),3,FALSE),VLOOKUP(V59,OFFSET(Pairings!$D$2,($B62-1)*gamesPerRound,0,gamesPerRound,3),3,FALSE))</f>
        <v>#N/A</v>
      </c>
      <c r="W62" s="97" t="e">
        <f ca="1">IF(ISNA(VLOOKUP(W59,OFFSET(Pairings!$D$2,($B62-1)*gamesPerRound,0,gamesPerRound,3),3,FALSE)),VLOOKUP(W59,OFFSET(Pairings!$E$2,($B62-1)*gamesPerRound,0,gamesPerRound,3),3,FALSE),VLOOKUP(W59,OFFSET(Pairings!$D$2,($B62-1)*gamesPerRound,0,gamesPerRound,3),3,FALSE))</f>
        <v>#N/A</v>
      </c>
      <c r="X62" s="97" t="e">
        <f ca="1">IF(ISNA(VLOOKUP(X59,OFFSET(Pairings!$D$2,($B62-1)*gamesPerRound,0,gamesPerRound,3),3,FALSE)),VLOOKUP(X59,OFFSET(Pairings!$E$2,($B62-1)*gamesPerRound,0,gamesPerRound,3),3,FALSE),VLOOKUP(X59,OFFSET(Pairings!$D$2,($B62-1)*gamesPerRound,0,gamesPerRound,3),3,FALSE))</f>
        <v>#N/A</v>
      </c>
      <c r="Y62" s="97" t="e">
        <f ca="1">IF(ISNA(VLOOKUP(Y59,OFFSET(Pairings!$D$2,($B62-1)*gamesPerRound,0,gamesPerRound,3),3,FALSE)),VLOOKUP(Y59,OFFSET(Pairings!$E$2,($B62-1)*gamesPerRound,0,gamesPerRound,3),3,FALSE),VLOOKUP(Y59,OFFSET(Pairings!$D$2,($B62-1)*gamesPerRound,0,gamesPerRound,3),3,FALSE))</f>
        <v>#N/A</v>
      </c>
      <c r="Z62" s="97" t="e">
        <f ca="1">IF(ISNA(VLOOKUP(Z59,OFFSET(Pairings!$D$2,($B62-1)*gamesPerRound,0,gamesPerRound,3),3,FALSE)),VLOOKUP(Z59,OFFSET(Pairings!$E$2,($B62-1)*gamesPerRound,0,gamesPerRound,3),3,FALSE),VLOOKUP(Z59,OFFSET(Pairings!$D$2,($B62-1)*gamesPerRound,0,gamesPerRound,3),3,FALSE))</f>
        <v>#N/A</v>
      </c>
      <c r="AA62" s="97" t="e">
        <f ca="1">IF(ISNA(VLOOKUP(AA59,OFFSET(Pairings!$D$2,($B62-1)*gamesPerRound,0,gamesPerRound,3),3,FALSE)),VLOOKUP(AA59,OFFSET(Pairings!$E$2,($B62-1)*gamesPerRound,0,gamesPerRound,3),3,FALSE),VLOOKUP(AA59,OFFSET(Pairings!$D$2,($B62-1)*gamesPerRound,0,gamesPerRound,3),3,FALSE))</f>
        <v>#N/A</v>
      </c>
      <c r="AB62" s="97" t="e">
        <f ca="1">IF(ISNA(VLOOKUP(AB59,OFFSET(Pairings!$D$2,($B62-1)*gamesPerRound,0,gamesPerRound,3),3,FALSE)),VLOOKUP(AB59,OFFSET(Pairings!$E$2,($B62-1)*gamesPerRound,0,gamesPerRound,3),3,FALSE),VLOOKUP(AB59,OFFSET(Pairings!$D$2,($B62-1)*gamesPerRound,0,gamesPerRound,3),3,FALSE))</f>
        <v>#N/A</v>
      </c>
      <c r="AC62" s="98" t="e">
        <f ca="1">IF(ISNA(VLOOKUP(AC59,OFFSET(Pairings!$D$2,($B62-1)*gamesPerRound,0,gamesPerRound,3),3,FALSE)),VLOOKUP(AC59,OFFSET(Pairings!$E$2,($B62-1)*gamesPerRound,0,gamesPerRound,3),3,FALSE),VLOOKUP(AC59,OFFSET(Pairings!$D$2,($B62-1)*gamesPerRound,0,gamesPerRound,3),3,FALSE))</f>
        <v>#N/A</v>
      </c>
      <c r="AD62" s="95" t="e">
        <f ca="1">SUM(R62:AC62)</f>
        <v>#N/A</v>
      </c>
    </row>
    <row r="63" spans="1:30" x14ac:dyDescent="0.2">
      <c r="B63" s="41">
        <v>4</v>
      </c>
      <c r="C63" s="47" t="str">
        <f t="shared" ca="1" si="38"/>
        <v/>
      </c>
      <c r="D63" s="48" t="str">
        <f t="shared" ca="1" si="38"/>
        <v/>
      </c>
      <c r="E63" s="48" t="str">
        <f t="shared" ca="1" si="38"/>
        <v/>
      </c>
      <c r="F63" s="48" t="str">
        <f t="shared" ca="1" si="38"/>
        <v/>
      </c>
      <c r="G63" s="48" t="str">
        <f t="shared" ca="1" si="38"/>
        <v/>
      </c>
      <c r="H63" s="48" t="str">
        <f t="shared" ca="1" si="38"/>
        <v/>
      </c>
      <c r="I63" s="48" t="str">
        <f t="shared" ca="1" si="38"/>
        <v/>
      </c>
      <c r="J63" s="48" t="str">
        <f t="shared" ca="1" si="38"/>
        <v/>
      </c>
      <c r="K63" s="48" t="str">
        <f t="shared" ca="1" si="38"/>
        <v/>
      </c>
      <c r="L63" s="48" t="str">
        <f t="shared" ca="1" si="38"/>
        <v/>
      </c>
      <c r="M63" s="48" t="str">
        <f t="shared" ca="1" si="38"/>
        <v/>
      </c>
      <c r="N63" s="49" t="str">
        <f t="shared" ca="1" si="38"/>
        <v/>
      </c>
      <c r="O63" s="50">
        <f ca="1">SUM(C63:N63)</f>
        <v>0</v>
      </c>
      <c r="P63" s="46"/>
      <c r="R63" s="96" t="e">
        <f ca="1">IF(ISNA(VLOOKUP(R59,OFFSET(Pairings!$D$2,($B63-1)*gamesPerRound,0,gamesPerRound,3),3,FALSE)),VLOOKUP(R59,OFFSET(Pairings!$E$2,($B63-1)*gamesPerRound,0,gamesPerRound,3),3,FALSE),VLOOKUP(R59,OFFSET(Pairings!$D$2,($B63-1)*gamesPerRound,0,gamesPerRound,3),3,FALSE))</f>
        <v>#N/A</v>
      </c>
      <c r="S63" s="97" t="e">
        <f ca="1">IF(ISNA(VLOOKUP(S59,OFFSET(Pairings!$D$2,($B63-1)*gamesPerRound,0,gamesPerRound,3),3,FALSE)),VLOOKUP(S59,OFFSET(Pairings!$E$2,($B63-1)*gamesPerRound,0,gamesPerRound,3),3,FALSE),VLOOKUP(S59,OFFSET(Pairings!$D$2,($B63-1)*gamesPerRound,0,gamesPerRound,3),3,FALSE))</f>
        <v>#N/A</v>
      </c>
      <c r="T63" s="97" t="e">
        <f ca="1">IF(ISNA(VLOOKUP(T59,OFFSET(Pairings!$D$2,($B63-1)*gamesPerRound,0,gamesPerRound,3),3,FALSE)),VLOOKUP(T59,OFFSET(Pairings!$E$2,($B63-1)*gamesPerRound,0,gamesPerRound,3),3,FALSE),VLOOKUP(T59,OFFSET(Pairings!$D$2,($B63-1)*gamesPerRound,0,gamesPerRound,3),3,FALSE))</f>
        <v>#N/A</v>
      </c>
      <c r="U63" s="97" t="e">
        <f ca="1">IF(ISNA(VLOOKUP(U59,OFFSET(Pairings!$D$2,($B63-1)*gamesPerRound,0,gamesPerRound,3),3,FALSE)),VLOOKUP(U59,OFFSET(Pairings!$E$2,($B63-1)*gamesPerRound,0,gamesPerRound,3),3,FALSE),VLOOKUP(U59,OFFSET(Pairings!$D$2,($B63-1)*gamesPerRound,0,gamesPerRound,3),3,FALSE))</f>
        <v>#N/A</v>
      </c>
      <c r="V63" s="97" t="e">
        <f ca="1">IF(ISNA(VLOOKUP(V59,OFFSET(Pairings!$D$2,($B63-1)*gamesPerRound,0,gamesPerRound,3),3,FALSE)),VLOOKUP(V59,OFFSET(Pairings!$E$2,($B63-1)*gamesPerRound,0,gamesPerRound,3),3,FALSE),VLOOKUP(V59,OFFSET(Pairings!$D$2,($B63-1)*gamesPerRound,0,gamesPerRound,3),3,FALSE))</f>
        <v>#N/A</v>
      </c>
      <c r="W63" s="97" t="e">
        <f ca="1">IF(ISNA(VLOOKUP(W59,OFFSET(Pairings!$D$2,($B63-1)*gamesPerRound,0,gamesPerRound,3),3,FALSE)),VLOOKUP(W59,OFFSET(Pairings!$E$2,($B63-1)*gamesPerRound,0,gamesPerRound,3),3,FALSE),VLOOKUP(W59,OFFSET(Pairings!$D$2,($B63-1)*gamesPerRound,0,gamesPerRound,3),3,FALSE))</f>
        <v>#N/A</v>
      </c>
      <c r="X63" s="97" t="e">
        <f ca="1">IF(ISNA(VLOOKUP(X59,OFFSET(Pairings!$D$2,($B63-1)*gamesPerRound,0,gamesPerRound,3),3,FALSE)),VLOOKUP(X59,OFFSET(Pairings!$E$2,($B63-1)*gamesPerRound,0,gamesPerRound,3),3,FALSE),VLOOKUP(X59,OFFSET(Pairings!$D$2,($B63-1)*gamesPerRound,0,gamesPerRound,3),3,FALSE))</f>
        <v>#N/A</v>
      </c>
      <c r="Y63" s="97" t="e">
        <f ca="1">IF(ISNA(VLOOKUP(Y59,OFFSET(Pairings!$D$2,($B63-1)*gamesPerRound,0,gamesPerRound,3),3,FALSE)),VLOOKUP(Y59,OFFSET(Pairings!$E$2,($B63-1)*gamesPerRound,0,gamesPerRound,3),3,FALSE),VLOOKUP(Y59,OFFSET(Pairings!$D$2,($B63-1)*gamesPerRound,0,gamesPerRound,3),3,FALSE))</f>
        <v>#N/A</v>
      </c>
      <c r="Z63" s="97" t="e">
        <f ca="1">IF(ISNA(VLOOKUP(Z59,OFFSET(Pairings!$D$2,($B63-1)*gamesPerRound,0,gamesPerRound,3),3,FALSE)),VLOOKUP(Z59,OFFSET(Pairings!$E$2,($B63-1)*gamesPerRound,0,gamesPerRound,3),3,FALSE),VLOOKUP(Z59,OFFSET(Pairings!$D$2,($B63-1)*gamesPerRound,0,gamesPerRound,3),3,FALSE))</f>
        <v>#N/A</v>
      </c>
      <c r="AA63" s="97" t="e">
        <f ca="1">IF(ISNA(VLOOKUP(AA59,OFFSET(Pairings!$D$2,($B63-1)*gamesPerRound,0,gamesPerRound,3),3,FALSE)),VLOOKUP(AA59,OFFSET(Pairings!$E$2,($B63-1)*gamesPerRound,0,gamesPerRound,3),3,FALSE),VLOOKUP(AA59,OFFSET(Pairings!$D$2,($B63-1)*gamesPerRound,0,gamesPerRound,3),3,FALSE))</f>
        <v>#N/A</v>
      </c>
      <c r="AB63" s="97" t="e">
        <f ca="1">IF(ISNA(VLOOKUP(AB59,OFFSET(Pairings!$D$2,($B63-1)*gamesPerRound,0,gamesPerRound,3),3,FALSE)),VLOOKUP(AB59,OFFSET(Pairings!$E$2,($B63-1)*gamesPerRound,0,gamesPerRound,3),3,FALSE),VLOOKUP(AB59,OFFSET(Pairings!$D$2,($B63-1)*gamesPerRound,0,gamesPerRound,3),3,FALSE))</f>
        <v>#N/A</v>
      </c>
      <c r="AC63" s="98" t="e">
        <f ca="1">IF(ISNA(VLOOKUP(AC59,OFFSET(Pairings!$D$2,($B63-1)*gamesPerRound,0,gamesPerRound,3),3,FALSE)),VLOOKUP(AC59,OFFSET(Pairings!$E$2,($B63-1)*gamesPerRound,0,gamesPerRound,3),3,FALSE),VLOOKUP(AC59,OFFSET(Pairings!$D$2,($B63-1)*gamesPerRound,0,gamesPerRound,3),3,FALSE))</f>
        <v>#N/A</v>
      </c>
      <c r="AD63" s="95" t="e">
        <f ca="1">SUM(R63:AC63)</f>
        <v>#N/A</v>
      </c>
    </row>
    <row r="64" spans="1:30" x14ac:dyDescent="0.2">
      <c r="B64" s="41">
        <v>5</v>
      </c>
      <c r="C64" s="51" t="str">
        <f t="shared" ca="1" si="38"/>
        <v/>
      </c>
      <c r="D64" s="52" t="str">
        <f t="shared" ca="1" si="38"/>
        <v/>
      </c>
      <c r="E64" s="52" t="str">
        <f t="shared" ca="1" si="38"/>
        <v/>
      </c>
      <c r="F64" s="52" t="str">
        <f t="shared" ca="1" si="38"/>
        <v/>
      </c>
      <c r="G64" s="52" t="str">
        <f t="shared" ca="1" si="38"/>
        <v/>
      </c>
      <c r="H64" s="52" t="str">
        <f t="shared" ca="1" si="38"/>
        <v/>
      </c>
      <c r="I64" s="52" t="str">
        <f t="shared" ca="1" si="38"/>
        <v/>
      </c>
      <c r="J64" s="52" t="str">
        <f t="shared" ca="1" si="38"/>
        <v/>
      </c>
      <c r="K64" s="52" t="str">
        <f t="shared" ca="1" si="38"/>
        <v/>
      </c>
      <c r="L64" s="52" t="str">
        <f t="shared" ca="1" si="38"/>
        <v/>
      </c>
      <c r="M64" s="52" t="str">
        <f t="shared" ca="1" si="38"/>
        <v/>
      </c>
      <c r="N64" s="53" t="str">
        <f t="shared" ca="1" si="38"/>
        <v/>
      </c>
      <c r="O64" s="54">
        <f ca="1">SUM(C64:N64)</f>
        <v>0</v>
      </c>
      <c r="P64" s="46"/>
      <c r="R64" s="99" t="e">
        <f ca="1">IF(ISNA(VLOOKUP(R59,OFFSET(Pairings!$D$2,($B64-1)*gamesPerRound,0,gamesPerRound,3),3,FALSE)),VLOOKUP(R59,OFFSET(Pairings!$E$2,($B64-1)*gamesPerRound,0,gamesPerRound,3),3,FALSE),VLOOKUP(R59,OFFSET(Pairings!$D$2,($B64-1)*gamesPerRound,0,gamesPerRound,3),3,FALSE))</f>
        <v>#N/A</v>
      </c>
      <c r="S64" s="100" t="e">
        <f ca="1">IF(ISNA(VLOOKUP(S59,OFFSET(Pairings!$D$2,($B64-1)*gamesPerRound,0,gamesPerRound,3),3,FALSE)),VLOOKUP(S59,OFFSET(Pairings!$E$2,($B64-1)*gamesPerRound,0,gamesPerRound,3),3,FALSE),VLOOKUP(S59,OFFSET(Pairings!$D$2,($B64-1)*gamesPerRound,0,gamesPerRound,3),3,FALSE))</f>
        <v>#N/A</v>
      </c>
      <c r="T64" s="100" t="e">
        <f ca="1">IF(ISNA(VLOOKUP(T59,OFFSET(Pairings!$D$2,($B64-1)*gamesPerRound,0,gamesPerRound,3),3,FALSE)),VLOOKUP(T59,OFFSET(Pairings!$E$2,($B64-1)*gamesPerRound,0,gamesPerRound,3),3,FALSE),VLOOKUP(T59,OFFSET(Pairings!$D$2,($B64-1)*gamesPerRound,0,gamesPerRound,3),3,FALSE))</f>
        <v>#N/A</v>
      </c>
      <c r="U64" s="100" t="e">
        <f ca="1">IF(ISNA(VLOOKUP(U59,OFFSET(Pairings!$D$2,($B64-1)*gamesPerRound,0,gamesPerRound,3),3,FALSE)),VLOOKUP(U59,OFFSET(Pairings!$E$2,($B64-1)*gamesPerRound,0,gamesPerRound,3),3,FALSE),VLOOKUP(U59,OFFSET(Pairings!$D$2,($B64-1)*gamesPerRound,0,gamesPerRound,3),3,FALSE))</f>
        <v>#N/A</v>
      </c>
      <c r="V64" s="100" t="e">
        <f ca="1">IF(ISNA(VLOOKUP(V59,OFFSET(Pairings!$D$2,($B64-1)*gamesPerRound,0,gamesPerRound,3),3,FALSE)),VLOOKUP(V59,OFFSET(Pairings!$E$2,($B64-1)*gamesPerRound,0,gamesPerRound,3),3,FALSE),VLOOKUP(V59,OFFSET(Pairings!$D$2,($B64-1)*gamesPerRound,0,gamesPerRound,3),3,FALSE))</f>
        <v>#N/A</v>
      </c>
      <c r="W64" s="100" t="e">
        <f ca="1">IF(ISNA(VLOOKUP(W59,OFFSET(Pairings!$D$2,($B64-1)*gamesPerRound,0,gamesPerRound,3),3,FALSE)),VLOOKUP(W59,OFFSET(Pairings!$E$2,($B64-1)*gamesPerRound,0,gamesPerRound,3),3,FALSE),VLOOKUP(W59,OFFSET(Pairings!$D$2,($B64-1)*gamesPerRound,0,gamesPerRound,3),3,FALSE))</f>
        <v>#N/A</v>
      </c>
      <c r="X64" s="100" t="e">
        <f ca="1">IF(ISNA(VLOOKUP(X59,OFFSET(Pairings!$D$2,($B64-1)*gamesPerRound,0,gamesPerRound,3),3,FALSE)),VLOOKUP(X59,OFFSET(Pairings!$E$2,($B64-1)*gamesPerRound,0,gamesPerRound,3),3,FALSE),VLOOKUP(X59,OFFSET(Pairings!$D$2,($B64-1)*gamesPerRound,0,gamesPerRound,3),3,FALSE))</f>
        <v>#N/A</v>
      </c>
      <c r="Y64" s="100" t="e">
        <f ca="1">IF(ISNA(VLOOKUP(Y59,OFFSET(Pairings!$D$2,($B64-1)*gamesPerRound,0,gamesPerRound,3),3,FALSE)),VLOOKUP(Y59,OFFSET(Pairings!$E$2,($B64-1)*gamesPerRound,0,gamesPerRound,3),3,FALSE),VLOOKUP(Y59,OFFSET(Pairings!$D$2,($B64-1)*gamesPerRound,0,gamesPerRound,3),3,FALSE))</f>
        <v>#N/A</v>
      </c>
      <c r="Z64" s="100" t="e">
        <f ca="1">IF(ISNA(VLOOKUP(Z59,OFFSET(Pairings!$D$2,($B64-1)*gamesPerRound,0,gamesPerRound,3),3,FALSE)),VLOOKUP(Z59,OFFSET(Pairings!$E$2,($B64-1)*gamesPerRound,0,gamesPerRound,3),3,FALSE),VLOOKUP(Z59,OFFSET(Pairings!$D$2,($B64-1)*gamesPerRound,0,gamesPerRound,3),3,FALSE))</f>
        <v>#N/A</v>
      </c>
      <c r="AA64" s="100" t="e">
        <f ca="1">IF(ISNA(VLOOKUP(AA59,OFFSET(Pairings!$D$2,($B64-1)*gamesPerRound,0,gamesPerRound,3),3,FALSE)),VLOOKUP(AA59,OFFSET(Pairings!$E$2,($B64-1)*gamesPerRound,0,gamesPerRound,3),3,FALSE),VLOOKUP(AA59,OFFSET(Pairings!$D$2,($B64-1)*gamesPerRound,0,gamesPerRound,3),3,FALSE))</f>
        <v>#N/A</v>
      </c>
      <c r="AB64" s="100" t="e">
        <f ca="1">IF(ISNA(VLOOKUP(AB59,OFFSET(Pairings!$D$2,($B64-1)*gamesPerRound,0,gamesPerRound,3),3,FALSE)),VLOOKUP(AB59,OFFSET(Pairings!$E$2,($B64-1)*gamesPerRound,0,gamesPerRound,3),3,FALSE),VLOOKUP(AB59,OFFSET(Pairings!$D$2,($B64-1)*gamesPerRound,0,gamesPerRound,3),3,FALSE))</f>
        <v>#N/A</v>
      </c>
      <c r="AC64" s="101" t="e">
        <f ca="1">IF(ISNA(VLOOKUP(AC59,OFFSET(Pairings!$D$2,($B64-1)*gamesPerRound,0,gamesPerRound,3),3,FALSE)),VLOOKUP(AC59,OFFSET(Pairings!$E$2,($B64-1)*gamesPerRound,0,gamesPerRound,3),3,FALSE),VLOOKUP(AC59,OFFSET(Pairings!$D$2,($B64-1)*gamesPerRound,0,gamesPerRound,3),3,FALSE))</f>
        <v>#N/A</v>
      </c>
      <c r="AD64" s="95" t="e">
        <f ca="1">SUM(R64:AC64)</f>
        <v>#N/A</v>
      </c>
    </row>
    <row r="65" spans="1:30" ht="15.75" thickBot="1" x14ac:dyDescent="0.25">
      <c r="B65" s="55" t="s">
        <v>22</v>
      </c>
      <c r="C65" s="56">
        <f t="shared" ref="C65:O65" ca="1" si="39">SUM(C60:C64)</f>
        <v>0</v>
      </c>
      <c r="D65" s="57">
        <f t="shared" ca="1" si="39"/>
        <v>0</v>
      </c>
      <c r="E65" s="57">
        <f t="shared" ca="1" si="39"/>
        <v>0</v>
      </c>
      <c r="F65" s="57">
        <f t="shared" ca="1" si="39"/>
        <v>0</v>
      </c>
      <c r="G65" s="57">
        <f t="shared" ca="1" si="39"/>
        <v>0</v>
      </c>
      <c r="H65" s="57">
        <f t="shared" ca="1" si="39"/>
        <v>0</v>
      </c>
      <c r="I65" s="57">
        <f t="shared" ca="1" si="39"/>
        <v>0</v>
      </c>
      <c r="J65" s="57">
        <f t="shared" ca="1" si="39"/>
        <v>0</v>
      </c>
      <c r="K65" s="57">
        <f t="shared" ca="1" si="39"/>
        <v>0</v>
      </c>
      <c r="L65" s="57">
        <f t="shared" ca="1" si="39"/>
        <v>0</v>
      </c>
      <c r="M65" s="57">
        <f t="shared" ca="1" si="39"/>
        <v>0</v>
      </c>
      <c r="N65" s="57">
        <f t="shared" ca="1" si="39"/>
        <v>0</v>
      </c>
      <c r="O65" s="58">
        <f t="shared" ca="1" si="39"/>
        <v>0</v>
      </c>
      <c r="P65" s="59">
        <f ca="1">VLOOKUP(A59,OFFSET(Teams!$C$1,1,0,teams,4),4,FALSE)</f>
        <v>1</v>
      </c>
      <c r="R65" s="102" t="e">
        <f t="shared" ref="R65:AD65" ca="1" si="40">SUM(R60:R62)</f>
        <v>#N/A</v>
      </c>
      <c r="S65" s="103" t="e">
        <f t="shared" ca="1" si="40"/>
        <v>#N/A</v>
      </c>
      <c r="T65" s="103" t="e">
        <f t="shared" ca="1" si="40"/>
        <v>#N/A</v>
      </c>
      <c r="U65" s="103" t="e">
        <f t="shared" ca="1" si="40"/>
        <v>#N/A</v>
      </c>
      <c r="V65" s="103" t="e">
        <f t="shared" ca="1" si="40"/>
        <v>#N/A</v>
      </c>
      <c r="W65" s="103" t="e">
        <f t="shared" ca="1" si="40"/>
        <v>#N/A</v>
      </c>
      <c r="X65" s="103" t="e">
        <f t="shared" ca="1" si="40"/>
        <v>#N/A</v>
      </c>
      <c r="Y65" s="103" t="e">
        <f t="shared" ca="1" si="40"/>
        <v>#N/A</v>
      </c>
      <c r="Z65" s="103" t="e">
        <f t="shared" ca="1" si="40"/>
        <v>#N/A</v>
      </c>
      <c r="AA65" s="103" t="e">
        <f t="shared" ca="1" si="40"/>
        <v>#N/A</v>
      </c>
      <c r="AB65" s="103" t="e">
        <f t="shared" ca="1" si="40"/>
        <v>#N/A</v>
      </c>
      <c r="AC65" s="103" t="e">
        <f t="shared" ca="1" si="40"/>
        <v>#N/A</v>
      </c>
      <c r="AD65" s="104" t="e">
        <f t="shared" ca="1" si="40"/>
        <v>#N/A</v>
      </c>
    </row>
    <row r="66" spans="1:30" ht="15.75" thickBot="1" x14ac:dyDescent="0.25">
      <c r="P66" s="60"/>
    </row>
    <row r="67" spans="1:30" s="9" customFormat="1" x14ac:dyDescent="0.2">
      <c r="A67" s="9" t="s">
        <v>16</v>
      </c>
      <c r="B67" s="10">
        <f>VLOOKUP(A67,TeamLookup,2,FALSE)</f>
        <v>0</v>
      </c>
      <c r="C67" s="37" t="str">
        <f t="shared" ref="C67:N67" si="41">$A67&amp;"."&amp;TEXT(C$1,"00")</f>
        <v>I.01</v>
      </c>
      <c r="D67" s="38" t="str">
        <f t="shared" si="41"/>
        <v>I.02</v>
      </c>
      <c r="E67" s="38" t="str">
        <f t="shared" si="41"/>
        <v>I.03</v>
      </c>
      <c r="F67" s="38" t="str">
        <f t="shared" si="41"/>
        <v>I.04</v>
      </c>
      <c r="G67" s="38" t="str">
        <f t="shared" si="41"/>
        <v>I.05</v>
      </c>
      <c r="H67" s="38" t="str">
        <f t="shared" si="41"/>
        <v>I.06</v>
      </c>
      <c r="I67" s="38" t="str">
        <f t="shared" si="41"/>
        <v>I.07</v>
      </c>
      <c r="J67" s="38" t="str">
        <f t="shared" si="41"/>
        <v>I.08</v>
      </c>
      <c r="K67" s="38" t="str">
        <f t="shared" si="41"/>
        <v>I.09</v>
      </c>
      <c r="L67" s="38" t="str">
        <f t="shared" si="41"/>
        <v>I.10</v>
      </c>
      <c r="M67" s="38" t="str">
        <f t="shared" si="41"/>
        <v>I.11</v>
      </c>
      <c r="N67" s="38" t="str">
        <f t="shared" si="41"/>
        <v>I.12</v>
      </c>
      <c r="O67" s="39" t="s">
        <v>22</v>
      </c>
      <c r="P67" s="40" t="s">
        <v>30</v>
      </c>
      <c r="R67" s="90" t="str">
        <f t="shared" ref="R67:AC67" si="42">$A67&amp;"."&amp;TEXT(R$1,"00")</f>
        <v>I.01</v>
      </c>
      <c r="S67" s="91" t="str">
        <f t="shared" si="42"/>
        <v>I.02</v>
      </c>
      <c r="T67" s="91" t="str">
        <f t="shared" si="42"/>
        <v>I.03</v>
      </c>
      <c r="U67" s="91" t="str">
        <f t="shared" si="42"/>
        <v>I.04</v>
      </c>
      <c r="V67" s="91" t="str">
        <f t="shared" si="42"/>
        <v>I.05</v>
      </c>
      <c r="W67" s="91" t="str">
        <f t="shared" si="42"/>
        <v>I.06</v>
      </c>
      <c r="X67" s="91" t="str">
        <f t="shared" si="42"/>
        <v>I.07</v>
      </c>
      <c r="Y67" s="91" t="str">
        <f t="shared" si="42"/>
        <v>I.08</v>
      </c>
      <c r="Z67" s="91" t="str">
        <f t="shared" si="42"/>
        <v>I.09</v>
      </c>
      <c r="AA67" s="91" t="str">
        <f t="shared" si="42"/>
        <v>I.10</v>
      </c>
      <c r="AB67" s="91" t="str">
        <f t="shared" si="42"/>
        <v>I.11</v>
      </c>
      <c r="AC67" s="91" t="str">
        <f t="shared" si="42"/>
        <v>I.12</v>
      </c>
      <c r="AD67" s="92" t="s">
        <v>22</v>
      </c>
    </row>
    <row r="68" spans="1:30" x14ac:dyDescent="0.2">
      <c r="B68" s="41">
        <v>1</v>
      </c>
      <c r="C68" s="42" t="str">
        <f t="shared" ref="C68:N72" ca="1" si="43">IF(ISNA(R68),"",R68)</f>
        <v/>
      </c>
      <c r="D68" s="43" t="str">
        <f t="shared" ca="1" si="43"/>
        <v/>
      </c>
      <c r="E68" s="43" t="str">
        <f t="shared" ca="1" si="43"/>
        <v/>
      </c>
      <c r="F68" s="43" t="str">
        <f t="shared" ca="1" si="43"/>
        <v/>
      </c>
      <c r="G68" s="43" t="str">
        <f t="shared" ca="1" si="43"/>
        <v/>
      </c>
      <c r="H68" s="43" t="str">
        <f t="shared" ca="1" si="43"/>
        <v/>
      </c>
      <c r="I68" s="43" t="str">
        <f t="shared" ca="1" si="43"/>
        <v/>
      </c>
      <c r="J68" s="43" t="str">
        <f t="shared" ca="1" si="43"/>
        <v/>
      </c>
      <c r="K68" s="43" t="str">
        <f t="shared" ca="1" si="43"/>
        <v/>
      </c>
      <c r="L68" s="43" t="str">
        <f t="shared" ca="1" si="43"/>
        <v/>
      </c>
      <c r="M68" s="43" t="str">
        <f t="shared" ca="1" si="43"/>
        <v/>
      </c>
      <c r="N68" s="44" t="str">
        <f t="shared" ca="1" si="43"/>
        <v/>
      </c>
      <c r="O68" s="45">
        <f ca="1">SUM(C68:N68)</f>
        <v>0</v>
      </c>
      <c r="P68" s="46"/>
      <c r="R68" s="93" t="e">
        <f ca="1">IF(ISNA(VLOOKUP(R67,OFFSET(Pairings!$D$2,($B68-1)*gamesPerRound,0,gamesPerRound,3),3,FALSE)),VLOOKUP(R67,OFFSET(Pairings!$E$2,($B68-1)*gamesPerRound,0,gamesPerRound,3),3,FALSE),VLOOKUP(R67,OFFSET(Pairings!$D$2,($B68-1)*gamesPerRound,0,gamesPerRound,3),3,FALSE))</f>
        <v>#N/A</v>
      </c>
      <c r="S68" s="93" t="e">
        <f ca="1">IF(ISNA(VLOOKUP(S67,OFFSET(Pairings!$D$2,($B68-1)*gamesPerRound,0,gamesPerRound,3),3,FALSE)),VLOOKUP(S67,OFFSET(Pairings!$E$2,($B68-1)*gamesPerRound,0,gamesPerRound,3),3,FALSE),VLOOKUP(S67,OFFSET(Pairings!$D$2,($B68-1)*gamesPerRound,0,gamesPerRound,3),3,FALSE))</f>
        <v>#N/A</v>
      </c>
      <c r="T68" s="93" t="e">
        <f ca="1">IF(ISNA(VLOOKUP(T67,OFFSET(Pairings!$D$2,($B68-1)*gamesPerRound,0,gamesPerRound,3),3,FALSE)),VLOOKUP(T67,OFFSET(Pairings!$E$2,($B68-1)*gamesPerRound,0,gamesPerRound,3),3,FALSE),VLOOKUP(T67,OFFSET(Pairings!$D$2,($B68-1)*gamesPerRound,0,gamesPerRound,3),3,FALSE))</f>
        <v>#N/A</v>
      </c>
      <c r="U68" s="93" t="e">
        <f ca="1">IF(ISNA(VLOOKUP(U67,OFFSET(Pairings!$D$2,($B68-1)*gamesPerRound,0,gamesPerRound,3),3,FALSE)),VLOOKUP(U67,OFFSET(Pairings!$E$2,($B68-1)*gamesPerRound,0,gamesPerRound,3),3,FALSE),VLOOKUP(U67,OFFSET(Pairings!$D$2,($B68-1)*gamesPerRound,0,gamesPerRound,3),3,FALSE))</f>
        <v>#N/A</v>
      </c>
      <c r="V68" s="93" t="e">
        <f ca="1">IF(ISNA(VLOOKUP(V67,OFFSET(Pairings!$D$2,($B68-1)*gamesPerRound,0,gamesPerRound,3),3,FALSE)),VLOOKUP(V67,OFFSET(Pairings!$E$2,($B68-1)*gamesPerRound,0,gamesPerRound,3),3,FALSE),VLOOKUP(V67,OFFSET(Pairings!$D$2,($B68-1)*gamesPerRound,0,gamesPerRound,3),3,FALSE))</f>
        <v>#N/A</v>
      </c>
      <c r="W68" s="93" t="e">
        <f ca="1">IF(ISNA(VLOOKUP(W67,OFFSET(Pairings!$D$2,($B68-1)*gamesPerRound,0,gamesPerRound,3),3,FALSE)),VLOOKUP(W67,OFFSET(Pairings!$E$2,($B68-1)*gamesPerRound,0,gamesPerRound,3),3,FALSE),VLOOKUP(W67,OFFSET(Pairings!$D$2,($B68-1)*gamesPerRound,0,gamesPerRound,3),3,FALSE))</f>
        <v>#N/A</v>
      </c>
      <c r="X68" s="93" t="e">
        <f ca="1">IF(ISNA(VLOOKUP(X67,OFFSET(Pairings!$D$2,($B68-1)*gamesPerRound,0,gamesPerRound,3),3,FALSE)),VLOOKUP(X67,OFFSET(Pairings!$E$2,($B68-1)*gamesPerRound,0,gamesPerRound,3),3,FALSE),VLOOKUP(X67,OFFSET(Pairings!$D$2,($B68-1)*gamesPerRound,0,gamesPerRound,3),3,FALSE))</f>
        <v>#N/A</v>
      </c>
      <c r="Y68" s="93" t="e">
        <f ca="1">IF(ISNA(VLOOKUP(Y67,OFFSET(Pairings!$D$2,($B68-1)*gamesPerRound,0,gamesPerRound,3),3,FALSE)),VLOOKUP(Y67,OFFSET(Pairings!$E$2,($B68-1)*gamesPerRound,0,gamesPerRound,3),3,FALSE),VLOOKUP(Y67,OFFSET(Pairings!$D$2,($B68-1)*gamesPerRound,0,gamesPerRound,3),3,FALSE))</f>
        <v>#N/A</v>
      </c>
      <c r="Z68" s="93" t="e">
        <f ca="1">IF(ISNA(VLOOKUP(Z67,OFFSET(Pairings!$D$2,($B68-1)*gamesPerRound,0,gamesPerRound,3),3,FALSE)),VLOOKUP(Z67,OFFSET(Pairings!$E$2,($B68-1)*gamesPerRound,0,gamesPerRound,3),3,FALSE),VLOOKUP(Z67,OFFSET(Pairings!$D$2,($B68-1)*gamesPerRound,0,gamesPerRound,3),3,FALSE))</f>
        <v>#N/A</v>
      </c>
      <c r="AA68" s="93" t="e">
        <f ca="1">IF(ISNA(VLOOKUP(AA67,OFFSET(Pairings!$D$2,($B68-1)*gamesPerRound,0,gamesPerRound,3),3,FALSE)),VLOOKUP(AA67,OFFSET(Pairings!$E$2,($B68-1)*gamesPerRound,0,gamesPerRound,3),3,FALSE),VLOOKUP(AA67,OFFSET(Pairings!$D$2,($B68-1)*gamesPerRound,0,gamesPerRound,3),3,FALSE))</f>
        <v>#N/A</v>
      </c>
      <c r="AB68" s="93" t="e">
        <f ca="1">IF(ISNA(VLOOKUP(AB67,OFFSET(Pairings!$D$2,($B68-1)*gamesPerRound,0,gamesPerRound,3),3,FALSE)),VLOOKUP(AB67,OFFSET(Pairings!$E$2,($B68-1)*gamesPerRound,0,gamesPerRound,3),3,FALSE),VLOOKUP(AB67,OFFSET(Pairings!$D$2,($B68-1)*gamesPerRound,0,gamesPerRound,3),3,FALSE))</f>
        <v>#N/A</v>
      </c>
      <c r="AC68" s="94" t="e">
        <f ca="1">IF(ISNA(VLOOKUP(AC67,OFFSET(Pairings!$D$2,($B68-1)*gamesPerRound,0,gamesPerRound,3),3,FALSE)),VLOOKUP(AC67,OFFSET(Pairings!$E$2,($B68-1)*gamesPerRound,0,gamesPerRound,3),3,FALSE),VLOOKUP(AC67,OFFSET(Pairings!$D$2,($B68-1)*gamesPerRound,0,gamesPerRound,3),3,FALSE))</f>
        <v>#N/A</v>
      </c>
      <c r="AD68" s="95" t="e">
        <f ca="1">SUM(R68:AC68)</f>
        <v>#N/A</v>
      </c>
    </row>
    <row r="69" spans="1:30" x14ac:dyDescent="0.2">
      <c r="B69" s="41">
        <v>2</v>
      </c>
      <c r="C69" s="47" t="str">
        <f t="shared" ca="1" si="43"/>
        <v/>
      </c>
      <c r="D69" s="48" t="str">
        <f t="shared" ca="1" si="43"/>
        <v/>
      </c>
      <c r="E69" s="48" t="str">
        <f t="shared" ca="1" si="43"/>
        <v/>
      </c>
      <c r="F69" s="48" t="str">
        <f t="shared" ca="1" si="43"/>
        <v/>
      </c>
      <c r="G69" s="48" t="str">
        <f t="shared" ca="1" si="43"/>
        <v/>
      </c>
      <c r="H69" s="48" t="str">
        <f t="shared" ca="1" si="43"/>
        <v/>
      </c>
      <c r="I69" s="48" t="str">
        <f t="shared" ca="1" si="43"/>
        <v/>
      </c>
      <c r="J69" s="48" t="str">
        <f t="shared" ca="1" si="43"/>
        <v/>
      </c>
      <c r="K69" s="48" t="str">
        <f t="shared" ca="1" si="43"/>
        <v/>
      </c>
      <c r="L69" s="48" t="str">
        <f t="shared" ca="1" si="43"/>
        <v/>
      </c>
      <c r="M69" s="48" t="str">
        <f t="shared" ca="1" si="43"/>
        <v/>
      </c>
      <c r="N69" s="49" t="str">
        <f t="shared" ca="1" si="43"/>
        <v/>
      </c>
      <c r="O69" s="50">
        <f ca="1">SUM(C69:N69)</f>
        <v>0</v>
      </c>
      <c r="P69" s="46"/>
      <c r="R69" s="96" t="e">
        <f ca="1">IF(ISNA(VLOOKUP(R67,OFFSET(Pairings!$D$2,($B69-1)*gamesPerRound,0,gamesPerRound,3),3,FALSE)),VLOOKUP(R67,OFFSET(Pairings!$E$2,($B69-1)*gamesPerRound,0,gamesPerRound,3),3,FALSE),VLOOKUP(R67,OFFSET(Pairings!$D$2,($B69-1)*gamesPerRound,0,gamesPerRound,3),3,FALSE))</f>
        <v>#N/A</v>
      </c>
      <c r="S69" s="97" t="e">
        <f ca="1">IF(ISNA(VLOOKUP(S67,OFFSET(Pairings!$D$2,($B69-1)*gamesPerRound,0,gamesPerRound,3),3,FALSE)),VLOOKUP(S67,OFFSET(Pairings!$E$2,($B69-1)*gamesPerRound,0,gamesPerRound,3),3,FALSE),VLOOKUP(S67,OFFSET(Pairings!$D$2,($B69-1)*gamesPerRound,0,gamesPerRound,3),3,FALSE))</f>
        <v>#N/A</v>
      </c>
      <c r="T69" s="97" t="e">
        <f ca="1">IF(ISNA(VLOOKUP(T67,OFFSET(Pairings!$D$2,($B69-1)*gamesPerRound,0,gamesPerRound,3),3,FALSE)),VLOOKUP(T67,OFFSET(Pairings!$E$2,($B69-1)*gamesPerRound,0,gamesPerRound,3),3,FALSE),VLOOKUP(T67,OFFSET(Pairings!$D$2,($B69-1)*gamesPerRound,0,gamesPerRound,3),3,FALSE))</f>
        <v>#N/A</v>
      </c>
      <c r="U69" s="97" t="e">
        <f ca="1">IF(ISNA(VLOOKUP(U67,OFFSET(Pairings!$D$2,($B69-1)*gamesPerRound,0,gamesPerRound,3),3,FALSE)),VLOOKUP(U67,OFFSET(Pairings!$E$2,($B69-1)*gamesPerRound,0,gamesPerRound,3),3,FALSE),VLOOKUP(U67,OFFSET(Pairings!$D$2,($B69-1)*gamesPerRound,0,gamesPerRound,3),3,FALSE))</f>
        <v>#N/A</v>
      </c>
      <c r="V69" s="97" t="e">
        <f ca="1">IF(ISNA(VLOOKUP(V67,OFFSET(Pairings!$D$2,($B69-1)*gamesPerRound,0,gamesPerRound,3),3,FALSE)),VLOOKUP(V67,OFFSET(Pairings!$E$2,($B69-1)*gamesPerRound,0,gamesPerRound,3),3,FALSE),VLOOKUP(V67,OFFSET(Pairings!$D$2,($B69-1)*gamesPerRound,0,gamesPerRound,3),3,FALSE))</f>
        <v>#N/A</v>
      </c>
      <c r="W69" s="97" t="e">
        <f ca="1">IF(ISNA(VLOOKUP(W67,OFFSET(Pairings!$D$2,($B69-1)*gamesPerRound,0,gamesPerRound,3),3,FALSE)),VLOOKUP(W67,OFFSET(Pairings!$E$2,($B69-1)*gamesPerRound,0,gamesPerRound,3),3,FALSE),VLOOKUP(W67,OFFSET(Pairings!$D$2,($B69-1)*gamesPerRound,0,gamesPerRound,3),3,FALSE))</f>
        <v>#N/A</v>
      </c>
      <c r="X69" s="97" t="e">
        <f ca="1">IF(ISNA(VLOOKUP(X67,OFFSET(Pairings!$D$2,($B69-1)*gamesPerRound,0,gamesPerRound,3),3,FALSE)),VLOOKUP(X67,OFFSET(Pairings!$E$2,($B69-1)*gamesPerRound,0,gamesPerRound,3),3,FALSE),VLOOKUP(X67,OFFSET(Pairings!$D$2,($B69-1)*gamesPerRound,0,gamesPerRound,3),3,FALSE))</f>
        <v>#N/A</v>
      </c>
      <c r="Y69" s="97" t="e">
        <f ca="1">IF(ISNA(VLOOKUP(Y67,OFFSET(Pairings!$D$2,($B69-1)*gamesPerRound,0,gamesPerRound,3),3,FALSE)),VLOOKUP(Y67,OFFSET(Pairings!$E$2,($B69-1)*gamesPerRound,0,gamesPerRound,3),3,FALSE),VLOOKUP(Y67,OFFSET(Pairings!$D$2,($B69-1)*gamesPerRound,0,gamesPerRound,3),3,FALSE))</f>
        <v>#N/A</v>
      </c>
      <c r="Z69" s="97" t="e">
        <f ca="1">IF(ISNA(VLOOKUP(Z67,OFFSET(Pairings!$D$2,($B69-1)*gamesPerRound,0,gamesPerRound,3),3,FALSE)),VLOOKUP(Z67,OFFSET(Pairings!$E$2,($B69-1)*gamesPerRound,0,gamesPerRound,3),3,FALSE),VLOOKUP(Z67,OFFSET(Pairings!$D$2,($B69-1)*gamesPerRound,0,gamesPerRound,3),3,FALSE))</f>
        <v>#N/A</v>
      </c>
      <c r="AA69" s="97" t="e">
        <f ca="1">IF(ISNA(VLOOKUP(AA67,OFFSET(Pairings!$D$2,($B69-1)*gamesPerRound,0,gamesPerRound,3),3,FALSE)),VLOOKUP(AA67,OFFSET(Pairings!$E$2,($B69-1)*gamesPerRound,0,gamesPerRound,3),3,FALSE),VLOOKUP(AA67,OFFSET(Pairings!$D$2,($B69-1)*gamesPerRound,0,gamesPerRound,3),3,FALSE))</f>
        <v>#N/A</v>
      </c>
      <c r="AB69" s="97" t="e">
        <f ca="1">IF(ISNA(VLOOKUP(AB67,OFFSET(Pairings!$D$2,($B69-1)*gamesPerRound,0,gamesPerRound,3),3,FALSE)),VLOOKUP(AB67,OFFSET(Pairings!$E$2,($B69-1)*gamesPerRound,0,gamesPerRound,3),3,FALSE),VLOOKUP(AB67,OFFSET(Pairings!$D$2,($B69-1)*gamesPerRound,0,gamesPerRound,3),3,FALSE))</f>
        <v>#N/A</v>
      </c>
      <c r="AC69" s="98" t="e">
        <f ca="1">IF(ISNA(VLOOKUP(AC67,OFFSET(Pairings!$D$2,($B69-1)*gamesPerRound,0,gamesPerRound,3),3,FALSE)),VLOOKUP(AC67,OFFSET(Pairings!$E$2,($B69-1)*gamesPerRound,0,gamesPerRound,3),3,FALSE),VLOOKUP(AC67,OFFSET(Pairings!$D$2,($B69-1)*gamesPerRound,0,gamesPerRound,3),3,FALSE))</f>
        <v>#N/A</v>
      </c>
      <c r="AD69" s="95" t="e">
        <f ca="1">SUM(R69:AC69)</f>
        <v>#N/A</v>
      </c>
    </row>
    <row r="70" spans="1:30" x14ac:dyDescent="0.2">
      <c r="B70" s="41">
        <v>3</v>
      </c>
      <c r="C70" s="47" t="str">
        <f t="shared" ca="1" si="43"/>
        <v/>
      </c>
      <c r="D70" s="48" t="str">
        <f t="shared" ca="1" si="43"/>
        <v/>
      </c>
      <c r="E70" s="48" t="str">
        <f t="shared" ca="1" si="43"/>
        <v/>
      </c>
      <c r="F70" s="48" t="str">
        <f t="shared" ca="1" si="43"/>
        <v/>
      </c>
      <c r="G70" s="48" t="str">
        <f t="shared" ca="1" si="43"/>
        <v/>
      </c>
      <c r="H70" s="48" t="str">
        <f t="shared" ca="1" si="43"/>
        <v/>
      </c>
      <c r="I70" s="48" t="str">
        <f t="shared" ca="1" si="43"/>
        <v/>
      </c>
      <c r="J70" s="48" t="str">
        <f t="shared" ca="1" si="43"/>
        <v/>
      </c>
      <c r="K70" s="48" t="str">
        <f t="shared" ca="1" si="43"/>
        <v/>
      </c>
      <c r="L70" s="48" t="str">
        <f t="shared" ca="1" si="43"/>
        <v/>
      </c>
      <c r="M70" s="48" t="str">
        <f t="shared" ca="1" si="43"/>
        <v/>
      </c>
      <c r="N70" s="49" t="str">
        <f t="shared" ca="1" si="43"/>
        <v/>
      </c>
      <c r="O70" s="50">
        <f ca="1">SUM(C70:N70)</f>
        <v>0</v>
      </c>
      <c r="P70" s="46"/>
      <c r="R70" s="96" t="e">
        <f ca="1">IF(ISNA(VLOOKUP(R67,OFFSET(Pairings!$D$2,($B70-1)*gamesPerRound,0,gamesPerRound,3),3,FALSE)),VLOOKUP(R67,OFFSET(Pairings!$E$2,($B70-1)*gamesPerRound,0,gamesPerRound,3),3,FALSE),VLOOKUP(R67,OFFSET(Pairings!$D$2,($B70-1)*gamesPerRound,0,gamesPerRound,3),3,FALSE))</f>
        <v>#N/A</v>
      </c>
      <c r="S70" s="97" t="e">
        <f ca="1">IF(ISNA(VLOOKUP(S67,OFFSET(Pairings!$D$2,($B70-1)*gamesPerRound,0,gamesPerRound,3),3,FALSE)),VLOOKUP(S67,OFFSET(Pairings!$E$2,($B70-1)*gamesPerRound,0,gamesPerRound,3),3,FALSE),VLOOKUP(S67,OFFSET(Pairings!$D$2,($B70-1)*gamesPerRound,0,gamesPerRound,3),3,FALSE))</f>
        <v>#N/A</v>
      </c>
      <c r="T70" s="97" t="e">
        <f ca="1">IF(ISNA(VLOOKUP(T67,OFFSET(Pairings!$D$2,($B70-1)*gamesPerRound,0,gamesPerRound,3),3,FALSE)),VLOOKUP(T67,OFFSET(Pairings!$E$2,($B70-1)*gamesPerRound,0,gamesPerRound,3),3,FALSE),VLOOKUP(T67,OFFSET(Pairings!$D$2,($B70-1)*gamesPerRound,0,gamesPerRound,3),3,FALSE))</f>
        <v>#N/A</v>
      </c>
      <c r="U70" s="97" t="e">
        <f ca="1">IF(ISNA(VLOOKUP(U67,OFFSET(Pairings!$D$2,($B70-1)*gamesPerRound,0,gamesPerRound,3),3,FALSE)),VLOOKUP(U67,OFFSET(Pairings!$E$2,($B70-1)*gamesPerRound,0,gamesPerRound,3),3,FALSE),VLOOKUP(U67,OFFSET(Pairings!$D$2,($B70-1)*gamesPerRound,0,gamesPerRound,3),3,FALSE))</f>
        <v>#N/A</v>
      </c>
      <c r="V70" s="97" t="e">
        <f ca="1">IF(ISNA(VLOOKUP(V67,OFFSET(Pairings!$D$2,($B70-1)*gamesPerRound,0,gamesPerRound,3),3,FALSE)),VLOOKUP(V67,OFFSET(Pairings!$E$2,($B70-1)*gamesPerRound,0,gamesPerRound,3),3,FALSE),VLOOKUP(V67,OFFSET(Pairings!$D$2,($B70-1)*gamesPerRound,0,gamesPerRound,3),3,FALSE))</f>
        <v>#N/A</v>
      </c>
      <c r="W70" s="97" t="e">
        <f ca="1">IF(ISNA(VLOOKUP(W67,OFFSET(Pairings!$D$2,($B70-1)*gamesPerRound,0,gamesPerRound,3),3,FALSE)),VLOOKUP(W67,OFFSET(Pairings!$E$2,($B70-1)*gamesPerRound,0,gamesPerRound,3),3,FALSE),VLOOKUP(W67,OFFSET(Pairings!$D$2,($B70-1)*gamesPerRound,0,gamesPerRound,3),3,FALSE))</f>
        <v>#N/A</v>
      </c>
      <c r="X70" s="97" t="e">
        <f ca="1">IF(ISNA(VLOOKUP(X67,OFFSET(Pairings!$D$2,($B70-1)*gamesPerRound,0,gamesPerRound,3),3,FALSE)),VLOOKUP(X67,OFFSET(Pairings!$E$2,($B70-1)*gamesPerRound,0,gamesPerRound,3),3,FALSE),VLOOKUP(X67,OFFSET(Pairings!$D$2,($B70-1)*gamesPerRound,0,gamesPerRound,3),3,FALSE))</f>
        <v>#N/A</v>
      </c>
      <c r="Y70" s="97" t="e">
        <f ca="1">IF(ISNA(VLOOKUP(Y67,OFFSET(Pairings!$D$2,($B70-1)*gamesPerRound,0,gamesPerRound,3),3,FALSE)),VLOOKUP(Y67,OFFSET(Pairings!$E$2,($B70-1)*gamesPerRound,0,gamesPerRound,3),3,FALSE),VLOOKUP(Y67,OFFSET(Pairings!$D$2,($B70-1)*gamesPerRound,0,gamesPerRound,3),3,FALSE))</f>
        <v>#N/A</v>
      </c>
      <c r="Z70" s="97" t="e">
        <f ca="1">IF(ISNA(VLOOKUP(Z67,OFFSET(Pairings!$D$2,($B70-1)*gamesPerRound,0,gamesPerRound,3),3,FALSE)),VLOOKUP(Z67,OFFSET(Pairings!$E$2,($B70-1)*gamesPerRound,0,gamesPerRound,3),3,FALSE),VLOOKUP(Z67,OFFSET(Pairings!$D$2,($B70-1)*gamesPerRound,0,gamesPerRound,3),3,FALSE))</f>
        <v>#N/A</v>
      </c>
      <c r="AA70" s="97" t="e">
        <f ca="1">IF(ISNA(VLOOKUP(AA67,OFFSET(Pairings!$D$2,($B70-1)*gamesPerRound,0,gamesPerRound,3),3,FALSE)),VLOOKUP(AA67,OFFSET(Pairings!$E$2,($B70-1)*gamesPerRound,0,gamesPerRound,3),3,FALSE),VLOOKUP(AA67,OFFSET(Pairings!$D$2,($B70-1)*gamesPerRound,0,gamesPerRound,3),3,FALSE))</f>
        <v>#N/A</v>
      </c>
      <c r="AB70" s="97" t="e">
        <f ca="1">IF(ISNA(VLOOKUP(AB67,OFFSET(Pairings!$D$2,($B70-1)*gamesPerRound,0,gamesPerRound,3),3,FALSE)),VLOOKUP(AB67,OFFSET(Pairings!$E$2,($B70-1)*gamesPerRound,0,gamesPerRound,3),3,FALSE),VLOOKUP(AB67,OFFSET(Pairings!$D$2,($B70-1)*gamesPerRound,0,gamesPerRound,3),3,FALSE))</f>
        <v>#N/A</v>
      </c>
      <c r="AC70" s="98" t="e">
        <f ca="1">IF(ISNA(VLOOKUP(AC67,OFFSET(Pairings!$D$2,($B70-1)*gamesPerRound,0,gamesPerRound,3),3,FALSE)),VLOOKUP(AC67,OFFSET(Pairings!$E$2,($B70-1)*gamesPerRound,0,gamesPerRound,3),3,FALSE),VLOOKUP(AC67,OFFSET(Pairings!$D$2,($B70-1)*gamesPerRound,0,gamesPerRound,3),3,FALSE))</f>
        <v>#N/A</v>
      </c>
      <c r="AD70" s="95" t="e">
        <f ca="1">SUM(R70:AC70)</f>
        <v>#N/A</v>
      </c>
    </row>
    <row r="71" spans="1:30" x14ac:dyDescent="0.2">
      <c r="B71" s="41">
        <v>4</v>
      </c>
      <c r="C71" s="47" t="str">
        <f t="shared" ca="1" si="43"/>
        <v/>
      </c>
      <c r="D71" s="48" t="str">
        <f t="shared" ca="1" si="43"/>
        <v/>
      </c>
      <c r="E71" s="48" t="str">
        <f t="shared" ca="1" si="43"/>
        <v/>
      </c>
      <c r="F71" s="48" t="str">
        <f t="shared" ca="1" si="43"/>
        <v/>
      </c>
      <c r="G71" s="48" t="str">
        <f t="shared" ca="1" si="43"/>
        <v/>
      </c>
      <c r="H71" s="48" t="str">
        <f t="shared" ca="1" si="43"/>
        <v/>
      </c>
      <c r="I71" s="48" t="str">
        <f t="shared" ca="1" si="43"/>
        <v/>
      </c>
      <c r="J71" s="48" t="str">
        <f t="shared" ca="1" si="43"/>
        <v/>
      </c>
      <c r="K71" s="48" t="str">
        <f t="shared" ca="1" si="43"/>
        <v/>
      </c>
      <c r="L71" s="48" t="str">
        <f t="shared" ca="1" si="43"/>
        <v/>
      </c>
      <c r="M71" s="48" t="str">
        <f t="shared" ca="1" si="43"/>
        <v/>
      </c>
      <c r="N71" s="49" t="str">
        <f t="shared" ca="1" si="43"/>
        <v/>
      </c>
      <c r="O71" s="50">
        <f ca="1">SUM(C71:N71)</f>
        <v>0</v>
      </c>
      <c r="P71" s="46"/>
      <c r="R71" s="96" t="e">
        <f ca="1">IF(ISNA(VLOOKUP(R67,OFFSET(Pairings!$D$2,($B71-1)*gamesPerRound,0,gamesPerRound,3),3,FALSE)),VLOOKUP(R67,OFFSET(Pairings!$E$2,($B71-1)*gamesPerRound,0,gamesPerRound,3),3,FALSE),VLOOKUP(R67,OFFSET(Pairings!$D$2,($B71-1)*gamesPerRound,0,gamesPerRound,3),3,FALSE))</f>
        <v>#N/A</v>
      </c>
      <c r="S71" s="97" t="e">
        <f ca="1">IF(ISNA(VLOOKUP(S67,OFFSET(Pairings!$D$2,($B71-1)*gamesPerRound,0,gamesPerRound,3),3,FALSE)),VLOOKUP(S67,OFFSET(Pairings!$E$2,($B71-1)*gamesPerRound,0,gamesPerRound,3),3,FALSE),VLOOKUP(S67,OFFSET(Pairings!$D$2,($B71-1)*gamesPerRound,0,gamesPerRound,3),3,FALSE))</f>
        <v>#N/A</v>
      </c>
      <c r="T71" s="97" t="e">
        <f ca="1">IF(ISNA(VLOOKUP(T67,OFFSET(Pairings!$D$2,($B71-1)*gamesPerRound,0,gamesPerRound,3),3,FALSE)),VLOOKUP(T67,OFFSET(Pairings!$E$2,($B71-1)*gamesPerRound,0,gamesPerRound,3),3,FALSE),VLOOKUP(T67,OFFSET(Pairings!$D$2,($B71-1)*gamesPerRound,0,gamesPerRound,3),3,FALSE))</f>
        <v>#N/A</v>
      </c>
      <c r="U71" s="97" t="e">
        <f ca="1">IF(ISNA(VLOOKUP(U67,OFFSET(Pairings!$D$2,($B71-1)*gamesPerRound,0,gamesPerRound,3),3,FALSE)),VLOOKUP(U67,OFFSET(Pairings!$E$2,($B71-1)*gamesPerRound,0,gamesPerRound,3),3,FALSE),VLOOKUP(U67,OFFSET(Pairings!$D$2,($B71-1)*gamesPerRound,0,gamesPerRound,3),3,FALSE))</f>
        <v>#N/A</v>
      </c>
      <c r="V71" s="97" t="e">
        <f ca="1">IF(ISNA(VLOOKUP(V67,OFFSET(Pairings!$D$2,($B71-1)*gamesPerRound,0,gamesPerRound,3),3,FALSE)),VLOOKUP(V67,OFFSET(Pairings!$E$2,($B71-1)*gamesPerRound,0,gamesPerRound,3),3,FALSE),VLOOKUP(V67,OFFSET(Pairings!$D$2,($B71-1)*gamesPerRound,0,gamesPerRound,3),3,FALSE))</f>
        <v>#N/A</v>
      </c>
      <c r="W71" s="97" t="e">
        <f ca="1">IF(ISNA(VLOOKUP(W67,OFFSET(Pairings!$D$2,($B71-1)*gamesPerRound,0,gamesPerRound,3),3,FALSE)),VLOOKUP(W67,OFFSET(Pairings!$E$2,($B71-1)*gamesPerRound,0,gamesPerRound,3),3,FALSE),VLOOKUP(W67,OFFSET(Pairings!$D$2,($B71-1)*gamesPerRound,0,gamesPerRound,3),3,FALSE))</f>
        <v>#N/A</v>
      </c>
      <c r="X71" s="97" t="e">
        <f ca="1">IF(ISNA(VLOOKUP(X67,OFFSET(Pairings!$D$2,($B71-1)*gamesPerRound,0,gamesPerRound,3),3,FALSE)),VLOOKUP(X67,OFFSET(Pairings!$E$2,($B71-1)*gamesPerRound,0,gamesPerRound,3),3,FALSE),VLOOKUP(X67,OFFSET(Pairings!$D$2,($B71-1)*gamesPerRound,0,gamesPerRound,3),3,FALSE))</f>
        <v>#N/A</v>
      </c>
      <c r="Y71" s="97" t="e">
        <f ca="1">IF(ISNA(VLOOKUP(Y67,OFFSET(Pairings!$D$2,($B71-1)*gamesPerRound,0,gamesPerRound,3),3,FALSE)),VLOOKUP(Y67,OFFSET(Pairings!$E$2,($B71-1)*gamesPerRound,0,gamesPerRound,3),3,FALSE),VLOOKUP(Y67,OFFSET(Pairings!$D$2,($B71-1)*gamesPerRound,0,gamesPerRound,3),3,FALSE))</f>
        <v>#N/A</v>
      </c>
      <c r="Z71" s="97" t="e">
        <f ca="1">IF(ISNA(VLOOKUP(Z67,OFFSET(Pairings!$D$2,($B71-1)*gamesPerRound,0,gamesPerRound,3),3,FALSE)),VLOOKUP(Z67,OFFSET(Pairings!$E$2,($B71-1)*gamesPerRound,0,gamesPerRound,3),3,FALSE),VLOOKUP(Z67,OFFSET(Pairings!$D$2,($B71-1)*gamesPerRound,0,gamesPerRound,3),3,FALSE))</f>
        <v>#N/A</v>
      </c>
      <c r="AA71" s="97" t="e">
        <f ca="1">IF(ISNA(VLOOKUP(AA67,OFFSET(Pairings!$D$2,($B71-1)*gamesPerRound,0,gamesPerRound,3),3,FALSE)),VLOOKUP(AA67,OFFSET(Pairings!$E$2,($B71-1)*gamesPerRound,0,gamesPerRound,3),3,FALSE),VLOOKUP(AA67,OFFSET(Pairings!$D$2,($B71-1)*gamesPerRound,0,gamesPerRound,3),3,FALSE))</f>
        <v>#N/A</v>
      </c>
      <c r="AB71" s="97" t="e">
        <f ca="1">IF(ISNA(VLOOKUP(AB67,OFFSET(Pairings!$D$2,($B71-1)*gamesPerRound,0,gamesPerRound,3),3,FALSE)),VLOOKUP(AB67,OFFSET(Pairings!$E$2,($B71-1)*gamesPerRound,0,gamesPerRound,3),3,FALSE),VLOOKUP(AB67,OFFSET(Pairings!$D$2,($B71-1)*gamesPerRound,0,gamesPerRound,3),3,FALSE))</f>
        <v>#N/A</v>
      </c>
      <c r="AC71" s="98" t="e">
        <f ca="1">IF(ISNA(VLOOKUP(AC67,OFFSET(Pairings!$D$2,($B71-1)*gamesPerRound,0,gamesPerRound,3),3,FALSE)),VLOOKUP(AC67,OFFSET(Pairings!$E$2,($B71-1)*gamesPerRound,0,gamesPerRound,3),3,FALSE),VLOOKUP(AC67,OFFSET(Pairings!$D$2,($B71-1)*gamesPerRound,0,gamesPerRound,3),3,FALSE))</f>
        <v>#N/A</v>
      </c>
      <c r="AD71" s="95" t="e">
        <f ca="1">SUM(R71:AC71)</f>
        <v>#N/A</v>
      </c>
    </row>
    <row r="72" spans="1:30" x14ac:dyDescent="0.2">
      <c r="B72" s="41">
        <v>5</v>
      </c>
      <c r="C72" s="51" t="str">
        <f t="shared" ca="1" si="43"/>
        <v/>
      </c>
      <c r="D72" s="52" t="str">
        <f t="shared" ca="1" si="43"/>
        <v/>
      </c>
      <c r="E72" s="52" t="str">
        <f t="shared" ca="1" si="43"/>
        <v/>
      </c>
      <c r="F72" s="52" t="str">
        <f t="shared" ca="1" si="43"/>
        <v/>
      </c>
      <c r="G72" s="52" t="str">
        <f t="shared" ca="1" si="43"/>
        <v/>
      </c>
      <c r="H72" s="52" t="str">
        <f t="shared" ca="1" si="43"/>
        <v/>
      </c>
      <c r="I72" s="52" t="str">
        <f t="shared" ca="1" si="43"/>
        <v/>
      </c>
      <c r="J72" s="52" t="str">
        <f t="shared" ca="1" si="43"/>
        <v/>
      </c>
      <c r="K72" s="52" t="str">
        <f t="shared" ca="1" si="43"/>
        <v/>
      </c>
      <c r="L72" s="52" t="str">
        <f t="shared" ca="1" si="43"/>
        <v/>
      </c>
      <c r="M72" s="52" t="str">
        <f t="shared" ca="1" si="43"/>
        <v/>
      </c>
      <c r="N72" s="53" t="str">
        <f t="shared" ca="1" si="43"/>
        <v/>
      </c>
      <c r="O72" s="54">
        <f ca="1">SUM(C72:N72)</f>
        <v>0</v>
      </c>
      <c r="P72" s="46"/>
      <c r="R72" s="99" t="e">
        <f ca="1">IF(ISNA(VLOOKUP(R67,OFFSET(Pairings!$D$2,($B72-1)*gamesPerRound,0,gamesPerRound,3),3,FALSE)),VLOOKUP(R67,OFFSET(Pairings!$E$2,($B72-1)*gamesPerRound,0,gamesPerRound,3),3,FALSE),VLOOKUP(R67,OFFSET(Pairings!$D$2,($B72-1)*gamesPerRound,0,gamesPerRound,3),3,FALSE))</f>
        <v>#N/A</v>
      </c>
      <c r="S72" s="100" t="e">
        <f ca="1">IF(ISNA(VLOOKUP(S67,OFFSET(Pairings!$D$2,($B72-1)*gamesPerRound,0,gamesPerRound,3),3,FALSE)),VLOOKUP(S67,OFFSET(Pairings!$E$2,($B72-1)*gamesPerRound,0,gamesPerRound,3),3,FALSE),VLOOKUP(S67,OFFSET(Pairings!$D$2,($B72-1)*gamesPerRound,0,gamesPerRound,3),3,FALSE))</f>
        <v>#N/A</v>
      </c>
      <c r="T72" s="100" t="e">
        <f ca="1">IF(ISNA(VLOOKUP(T67,OFFSET(Pairings!$D$2,($B72-1)*gamesPerRound,0,gamesPerRound,3),3,FALSE)),VLOOKUP(T67,OFFSET(Pairings!$E$2,($B72-1)*gamesPerRound,0,gamesPerRound,3),3,FALSE),VLOOKUP(T67,OFFSET(Pairings!$D$2,($B72-1)*gamesPerRound,0,gamesPerRound,3),3,FALSE))</f>
        <v>#N/A</v>
      </c>
      <c r="U72" s="100" t="e">
        <f ca="1">IF(ISNA(VLOOKUP(U67,OFFSET(Pairings!$D$2,($B72-1)*gamesPerRound,0,gamesPerRound,3),3,FALSE)),VLOOKUP(U67,OFFSET(Pairings!$E$2,($B72-1)*gamesPerRound,0,gamesPerRound,3),3,FALSE),VLOOKUP(U67,OFFSET(Pairings!$D$2,($B72-1)*gamesPerRound,0,gamesPerRound,3),3,FALSE))</f>
        <v>#N/A</v>
      </c>
      <c r="V72" s="100" t="e">
        <f ca="1">IF(ISNA(VLOOKUP(V67,OFFSET(Pairings!$D$2,($B72-1)*gamesPerRound,0,gamesPerRound,3),3,FALSE)),VLOOKUP(V67,OFFSET(Pairings!$E$2,($B72-1)*gamesPerRound,0,gamesPerRound,3),3,FALSE),VLOOKUP(V67,OFFSET(Pairings!$D$2,($B72-1)*gamesPerRound,0,gamesPerRound,3),3,FALSE))</f>
        <v>#N/A</v>
      </c>
      <c r="W72" s="100" t="e">
        <f ca="1">IF(ISNA(VLOOKUP(W67,OFFSET(Pairings!$D$2,($B72-1)*gamesPerRound,0,gamesPerRound,3),3,FALSE)),VLOOKUP(W67,OFFSET(Pairings!$E$2,($B72-1)*gamesPerRound,0,gamesPerRound,3),3,FALSE),VLOOKUP(W67,OFFSET(Pairings!$D$2,($B72-1)*gamesPerRound,0,gamesPerRound,3),3,FALSE))</f>
        <v>#N/A</v>
      </c>
      <c r="X72" s="100" t="e">
        <f ca="1">IF(ISNA(VLOOKUP(X67,OFFSET(Pairings!$D$2,($B72-1)*gamesPerRound,0,gamesPerRound,3),3,FALSE)),VLOOKUP(X67,OFFSET(Pairings!$E$2,($B72-1)*gamesPerRound,0,gamesPerRound,3),3,FALSE),VLOOKUP(X67,OFFSET(Pairings!$D$2,($B72-1)*gamesPerRound,0,gamesPerRound,3),3,FALSE))</f>
        <v>#N/A</v>
      </c>
      <c r="Y72" s="100" t="e">
        <f ca="1">IF(ISNA(VLOOKUP(Y67,OFFSET(Pairings!$D$2,($B72-1)*gamesPerRound,0,gamesPerRound,3),3,FALSE)),VLOOKUP(Y67,OFFSET(Pairings!$E$2,($B72-1)*gamesPerRound,0,gamesPerRound,3),3,FALSE),VLOOKUP(Y67,OFFSET(Pairings!$D$2,($B72-1)*gamesPerRound,0,gamesPerRound,3),3,FALSE))</f>
        <v>#N/A</v>
      </c>
      <c r="Z72" s="100" t="e">
        <f ca="1">IF(ISNA(VLOOKUP(Z67,OFFSET(Pairings!$D$2,($B72-1)*gamesPerRound,0,gamesPerRound,3),3,FALSE)),VLOOKUP(Z67,OFFSET(Pairings!$E$2,($B72-1)*gamesPerRound,0,gamesPerRound,3),3,FALSE),VLOOKUP(Z67,OFFSET(Pairings!$D$2,($B72-1)*gamesPerRound,0,gamesPerRound,3),3,FALSE))</f>
        <v>#N/A</v>
      </c>
      <c r="AA72" s="100" t="e">
        <f ca="1">IF(ISNA(VLOOKUP(AA67,OFFSET(Pairings!$D$2,($B72-1)*gamesPerRound,0,gamesPerRound,3),3,FALSE)),VLOOKUP(AA67,OFFSET(Pairings!$E$2,($B72-1)*gamesPerRound,0,gamesPerRound,3),3,FALSE),VLOOKUP(AA67,OFFSET(Pairings!$D$2,($B72-1)*gamesPerRound,0,gamesPerRound,3),3,FALSE))</f>
        <v>#N/A</v>
      </c>
      <c r="AB72" s="100" t="e">
        <f ca="1">IF(ISNA(VLOOKUP(AB67,OFFSET(Pairings!$D$2,($B72-1)*gamesPerRound,0,gamesPerRound,3),3,FALSE)),VLOOKUP(AB67,OFFSET(Pairings!$E$2,($B72-1)*gamesPerRound,0,gamesPerRound,3),3,FALSE),VLOOKUP(AB67,OFFSET(Pairings!$D$2,($B72-1)*gamesPerRound,0,gamesPerRound,3),3,FALSE))</f>
        <v>#N/A</v>
      </c>
      <c r="AC72" s="101" t="e">
        <f ca="1">IF(ISNA(VLOOKUP(AC67,OFFSET(Pairings!$D$2,($B72-1)*gamesPerRound,0,gamesPerRound,3),3,FALSE)),VLOOKUP(AC67,OFFSET(Pairings!$E$2,($B72-1)*gamesPerRound,0,gamesPerRound,3),3,FALSE),VLOOKUP(AC67,OFFSET(Pairings!$D$2,($B72-1)*gamesPerRound,0,gamesPerRound,3),3,FALSE))</f>
        <v>#N/A</v>
      </c>
      <c r="AD72" s="95" t="e">
        <f ca="1">SUM(R72:AC72)</f>
        <v>#N/A</v>
      </c>
    </row>
    <row r="73" spans="1:30" ht="15.75" thickBot="1" x14ac:dyDescent="0.25">
      <c r="B73" s="55" t="s">
        <v>22</v>
      </c>
      <c r="C73" s="56">
        <f t="shared" ref="C73:O73" ca="1" si="44">SUM(C68:C72)</f>
        <v>0</v>
      </c>
      <c r="D73" s="57">
        <f t="shared" ca="1" si="44"/>
        <v>0</v>
      </c>
      <c r="E73" s="57">
        <f t="shared" ca="1" si="44"/>
        <v>0</v>
      </c>
      <c r="F73" s="57">
        <f t="shared" ca="1" si="44"/>
        <v>0</v>
      </c>
      <c r="G73" s="57">
        <f t="shared" ca="1" si="44"/>
        <v>0</v>
      </c>
      <c r="H73" s="57">
        <f t="shared" ca="1" si="44"/>
        <v>0</v>
      </c>
      <c r="I73" s="57">
        <f t="shared" ca="1" si="44"/>
        <v>0</v>
      </c>
      <c r="J73" s="57">
        <f t="shared" ca="1" si="44"/>
        <v>0</v>
      </c>
      <c r="K73" s="57">
        <f t="shared" ca="1" si="44"/>
        <v>0</v>
      </c>
      <c r="L73" s="57">
        <f t="shared" ca="1" si="44"/>
        <v>0</v>
      </c>
      <c r="M73" s="57">
        <f t="shared" ca="1" si="44"/>
        <v>0</v>
      </c>
      <c r="N73" s="57">
        <f t="shared" ca="1" si="44"/>
        <v>0</v>
      </c>
      <c r="O73" s="58">
        <f t="shared" ca="1" si="44"/>
        <v>0</v>
      </c>
      <c r="P73" s="59">
        <f ca="1">VLOOKUP(A67,OFFSET(Teams!$C$1,1,0,teams,4),4,FALSE)</f>
        <v>1</v>
      </c>
      <c r="R73" s="102" t="e">
        <f t="shared" ref="R73:AD73" ca="1" si="45">SUM(R68:R70)</f>
        <v>#N/A</v>
      </c>
      <c r="S73" s="103" t="e">
        <f t="shared" ca="1" si="45"/>
        <v>#N/A</v>
      </c>
      <c r="T73" s="103" t="e">
        <f t="shared" ca="1" si="45"/>
        <v>#N/A</v>
      </c>
      <c r="U73" s="103" t="e">
        <f t="shared" ca="1" si="45"/>
        <v>#N/A</v>
      </c>
      <c r="V73" s="103" t="e">
        <f t="shared" ca="1" si="45"/>
        <v>#N/A</v>
      </c>
      <c r="W73" s="103" t="e">
        <f t="shared" ca="1" si="45"/>
        <v>#N/A</v>
      </c>
      <c r="X73" s="103" t="e">
        <f t="shared" ca="1" si="45"/>
        <v>#N/A</v>
      </c>
      <c r="Y73" s="103" t="e">
        <f t="shared" ca="1" si="45"/>
        <v>#N/A</v>
      </c>
      <c r="Z73" s="103" t="e">
        <f t="shared" ca="1" si="45"/>
        <v>#N/A</v>
      </c>
      <c r="AA73" s="103" t="e">
        <f t="shared" ca="1" si="45"/>
        <v>#N/A</v>
      </c>
      <c r="AB73" s="103" t="e">
        <f t="shared" ca="1" si="45"/>
        <v>#N/A</v>
      </c>
      <c r="AC73" s="103" t="e">
        <f t="shared" ca="1" si="45"/>
        <v>#N/A</v>
      </c>
      <c r="AD73" s="104" t="e">
        <f t="shared" ca="1" si="45"/>
        <v>#N/A</v>
      </c>
    </row>
    <row r="74" spans="1:30" ht="15.75" thickBot="1" x14ac:dyDescent="0.25">
      <c r="P74" s="60"/>
    </row>
    <row r="75" spans="1:30" s="9" customFormat="1" x14ac:dyDescent="0.2">
      <c r="A75" s="9" t="s">
        <v>17</v>
      </c>
      <c r="B75" s="10">
        <f>VLOOKUP(A75,TeamLookup,2,FALSE)</f>
        <v>0</v>
      </c>
      <c r="C75" s="37" t="str">
        <f t="shared" ref="C75:N75" si="46">$A75&amp;"."&amp;TEXT(C$1,"00")</f>
        <v>J.01</v>
      </c>
      <c r="D75" s="38" t="str">
        <f t="shared" si="46"/>
        <v>J.02</v>
      </c>
      <c r="E75" s="38" t="str">
        <f t="shared" si="46"/>
        <v>J.03</v>
      </c>
      <c r="F75" s="38" t="str">
        <f t="shared" si="46"/>
        <v>J.04</v>
      </c>
      <c r="G75" s="38" t="str">
        <f t="shared" si="46"/>
        <v>J.05</v>
      </c>
      <c r="H75" s="38" t="str">
        <f t="shared" si="46"/>
        <v>J.06</v>
      </c>
      <c r="I75" s="38" t="str">
        <f t="shared" si="46"/>
        <v>J.07</v>
      </c>
      <c r="J75" s="38" t="str">
        <f t="shared" si="46"/>
        <v>J.08</v>
      </c>
      <c r="K75" s="38" t="str">
        <f t="shared" si="46"/>
        <v>J.09</v>
      </c>
      <c r="L75" s="38" t="str">
        <f t="shared" si="46"/>
        <v>J.10</v>
      </c>
      <c r="M75" s="38" t="str">
        <f t="shared" si="46"/>
        <v>J.11</v>
      </c>
      <c r="N75" s="38" t="str">
        <f t="shared" si="46"/>
        <v>J.12</v>
      </c>
      <c r="O75" s="39" t="s">
        <v>22</v>
      </c>
      <c r="P75" s="40" t="s">
        <v>30</v>
      </c>
      <c r="R75" s="90" t="str">
        <f t="shared" ref="R75:AC75" si="47">$A75&amp;"."&amp;TEXT(R$1,"00")</f>
        <v>J.01</v>
      </c>
      <c r="S75" s="91" t="str">
        <f t="shared" si="47"/>
        <v>J.02</v>
      </c>
      <c r="T75" s="91" t="str">
        <f t="shared" si="47"/>
        <v>J.03</v>
      </c>
      <c r="U75" s="91" t="str">
        <f t="shared" si="47"/>
        <v>J.04</v>
      </c>
      <c r="V75" s="91" t="str">
        <f t="shared" si="47"/>
        <v>J.05</v>
      </c>
      <c r="W75" s="91" t="str">
        <f t="shared" si="47"/>
        <v>J.06</v>
      </c>
      <c r="X75" s="91" t="str">
        <f t="shared" si="47"/>
        <v>J.07</v>
      </c>
      <c r="Y75" s="91" t="str">
        <f t="shared" si="47"/>
        <v>J.08</v>
      </c>
      <c r="Z75" s="91" t="str">
        <f t="shared" si="47"/>
        <v>J.09</v>
      </c>
      <c r="AA75" s="91" t="str">
        <f t="shared" si="47"/>
        <v>J.10</v>
      </c>
      <c r="AB75" s="91" t="str">
        <f t="shared" si="47"/>
        <v>J.11</v>
      </c>
      <c r="AC75" s="91" t="str">
        <f t="shared" si="47"/>
        <v>J.12</v>
      </c>
      <c r="AD75" s="92" t="s">
        <v>22</v>
      </c>
    </row>
    <row r="76" spans="1:30" x14ac:dyDescent="0.2">
      <c r="B76" s="41">
        <v>1</v>
      </c>
      <c r="C76" s="42" t="str">
        <f t="shared" ref="C76:N80" ca="1" si="48">IF(ISNA(R76),"",R76)</f>
        <v/>
      </c>
      <c r="D76" s="43" t="str">
        <f t="shared" ca="1" si="48"/>
        <v/>
      </c>
      <c r="E76" s="43" t="str">
        <f t="shared" ca="1" si="48"/>
        <v/>
      </c>
      <c r="F76" s="43" t="str">
        <f t="shared" ca="1" si="48"/>
        <v/>
      </c>
      <c r="G76" s="43" t="str">
        <f t="shared" ca="1" si="48"/>
        <v/>
      </c>
      <c r="H76" s="43" t="str">
        <f t="shared" ca="1" si="48"/>
        <v/>
      </c>
      <c r="I76" s="43" t="str">
        <f t="shared" ca="1" si="48"/>
        <v/>
      </c>
      <c r="J76" s="43" t="str">
        <f t="shared" ca="1" si="48"/>
        <v/>
      </c>
      <c r="K76" s="43" t="str">
        <f t="shared" ca="1" si="48"/>
        <v/>
      </c>
      <c r="L76" s="43" t="str">
        <f t="shared" ca="1" si="48"/>
        <v/>
      </c>
      <c r="M76" s="43" t="str">
        <f t="shared" ca="1" si="48"/>
        <v/>
      </c>
      <c r="N76" s="44" t="str">
        <f t="shared" ca="1" si="48"/>
        <v/>
      </c>
      <c r="O76" s="45">
        <f ca="1">SUM(C76:N76)</f>
        <v>0</v>
      </c>
      <c r="P76" s="46"/>
      <c r="R76" s="93" t="e">
        <f ca="1">IF(ISNA(VLOOKUP(R75,OFFSET(Pairings!$D$2,($B76-1)*gamesPerRound,0,gamesPerRound,3),3,FALSE)),VLOOKUP(R75,OFFSET(Pairings!$E$2,($B76-1)*gamesPerRound,0,gamesPerRound,3),3,FALSE),VLOOKUP(R75,OFFSET(Pairings!$D$2,($B76-1)*gamesPerRound,0,gamesPerRound,3),3,FALSE))</f>
        <v>#N/A</v>
      </c>
      <c r="S76" s="93" t="e">
        <f ca="1">IF(ISNA(VLOOKUP(S75,OFFSET(Pairings!$D$2,($B76-1)*gamesPerRound,0,gamesPerRound,3),3,FALSE)),VLOOKUP(S75,OFFSET(Pairings!$E$2,($B76-1)*gamesPerRound,0,gamesPerRound,3),3,FALSE),VLOOKUP(S75,OFFSET(Pairings!$D$2,($B76-1)*gamesPerRound,0,gamesPerRound,3),3,FALSE))</f>
        <v>#N/A</v>
      </c>
      <c r="T76" s="93" t="e">
        <f ca="1">IF(ISNA(VLOOKUP(T75,OFFSET(Pairings!$D$2,($B76-1)*gamesPerRound,0,gamesPerRound,3),3,FALSE)),VLOOKUP(T75,OFFSET(Pairings!$E$2,($B76-1)*gamesPerRound,0,gamesPerRound,3),3,FALSE),VLOOKUP(T75,OFFSET(Pairings!$D$2,($B76-1)*gamesPerRound,0,gamesPerRound,3),3,FALSE))</f>
        <v>#N/A</v>
      </c>
      <c r="U76" s="93" t="e">
        <f ca="1">IF(ISNA(VLOOKUP(U75,OFFSET(Pairings!$D$2,($B76-1)*gamesPerRound,0,gamesPerRound,3),3,FALSE)),VLOOKUP(U75,OFFSET(Pairings!$E$2,($B76-1)*gamesPerRound,0,gamesPerRound,3),3,FALSE),VLOOKUP(U75,OFFSET(Pairings!$D$2,($B76-1)*gamesPerRound,0,gamesPerRound,3),3,FALSE))</f>
        <v>#N/A</v>
      </c>
      <c r="V76" s="93" t="e">
        <f ca="1">IF(ISNA(VLOOKUP(V75,OFFSET(Pairings!$D$2,($B76-1)*gamesPerRound,0,gamesPerRound,3),3,FALSE)),VLOOKUP(V75,OFFSET(Pairings!$E$2,($B76-1)*gamesPerRound,0,gamesPerRound,3),3,FALSE),VLOOKUP(V75,OFFSET(Pairings!$D$2,($B76-1)*gamesPerRound,0,gamesPerRound,3),3,FALSE))</f>
        <v>#N/A</v>
      </c>
      <c r="W76" s="93" t="e">
        <f ca="1">IF(ISNA(VLOOKUP(W75,OFFSET(Pairings!$D$2,($B76-1)*gamesPerRound,0,gamesPerRound,3),3,FALSE)),VLOOKUP(W75,OFFSET(Pairings!$E$2,($B76-1)*gamesPerRound,0,gamesPerRound,3),3,FALSE),VLOOKUP(W75,OFFSET(Pairings!$D$2,($B76-1)*gamesPerRound,0,gamesPerRound,3),3,FALSE))</f>
        <v>#N/A</v>
      </c>
      <c r="X76" s="93" t="e">
        <f ca="1">IF(ISNA(VLOOKUP(X75,OFFSET(Pairings!$D$2,($B76-1)*gamesPerRound,0,gamesPerRound,3),3,FALSE)),VLOOKUP(X75,OFFSET(Pairings!$E$2,($B76-1)*gamesPerRound,0,gamesPerRound,3),3,FALSE),VLOOKUP(X75,OFFSET(Pairings!$D$2,($B76-1)*gamesPerRound,0,gamesPerRound,3),3,FALSE))</f>
        <v>#N/A</v>
      </c>
      <c r="Y76" s="93" t="e">
        <f ca="1">IF(ISNA(VLOOKUP(Y75,OFFSET(Pairings!$D$2,($B76-1)*gamesPerRound,0,gamesPerRound,3),3,FALSE)),VLOOKUP(Y75,OFFSET(Pairings!$E$2,($B76-1)*gamesPerRound,0,gamesPerRound,3),3,FALSE),VLOOKUP(Y75,OFFSET(Pairings!$D$2,($B76-1)*gamesPerRound,0,gamesPerRound,3),3,FALSE))</f>
        <v>#N/A</v>
      </c>
      <c r="Z76" s="93" t="e">
        <f ca="1">IF(ISNA(VLOOKUP(Z75,OFFSET(Pairings!$D$2,($B76-1)*gamesPerRound,0,gamesPerRound,3),3,FALSE)),VLOOKUP(Z75,OFFSET(Pairings!$E$2,($B76-1)*gamesPerRound,0,gamesPerRound,3),3,FALSE),VLOOKUP(Z75,OFFSET(Pairings!$D$2,($B76-1)*gamesPerRound,0,gamesPerRound,3),3,FALSE))</f>
        <v>#N/A</v>
      </c>
      <c r="AA76" s="93" t="e">
        <f ca="1">IF(ISNA(VLOOKUP(AA75,OFFSET(Pairings!$D$2,($B76-1)*gamesPerRound,0,gamesPerRound,3),3,FALSE)),VLOOKUP(AA75,OFFSET(Pairings!$E$2,($B76-1)*gamesPerRound,0,gamesPerRound,3),3,FALSE),VLOOKUP(AA75,OFFSET(Pairings!$D$2,($B76-1)*gamesPerRound,0,gamesPerRound,3),3,FALSE))</f>
        <v>#N/A</v>
      </c>
      <c r="AB76" s="93" t="e">
        <f ca="1">IF(ISNA(VLOOKUP(AB75,OFFSET(Pairings!$D$2,($B76-1)*gamesPerRound,0,gamesPerRound,3),3,FALSE)),VLOOKUP(AB75,OFFSET(Pairings!$E$2,($B76-1)*gamesPerRound,0,gamesPerRound,3),3,FALSE),VLOOKUP(AB75,OFFSET(Pairings!$D$2,($B76-1)*gamesPerRound,0,gamesPerRound,3),3,FALSE))</f>
        <v>#N/A</v>
      </c>
      <c r="AC76" s="94" t="e">
        <f ca="1">IF(ISNA(VLOOKUP(AC75,OFFSET(Pairings!$D$2,($B76-1)*gamesPerRound,0,gamesPerRound,3),3,FALSE)),VLOOKUP(AC75,OFFSET(Pairings!$E$2,($B76-1)*gamesPerRound,0,gamesPerRound,3),3,FALSE),VLOOKUP(AC75,OFFSET(Pairings!$D$2,($B76-1)*gamesPerRound,0,gamesPerRound,3),3,FALSE))</f>
        <v>#N/A</v>
      </c>
      <c r="AD76" s="95" t="e">
        <f ca="1">SUM(R76:AC76)</f>
        <v>#N/A</v>
      </c>
    </row>
    <row r="77" spans="1:30" x14ac:dyDescent="0.2">
      <c r="B77" s="41">
        <v>2</v>
      </c>
      <c r="C77" s="47" t="str">
        <f t="shared" ca="1" si="48"/>
        <v/>
      </c>
      <c r="D77" s="48" t="str">
        <f t="shared" ca="1" si="48"/>
        <v/>
      </c>
      <c r="E77" s="48" t="str">
        <f t="shared" ca="1" si="48"/>
        <v/>
      </c>
      <c r="F77" s="48" t="str">
        <f t="shared" ca="1" si="48"/>
        <v/>
      </c>
      <c r="G77" s="48" t="str">
        <f t="shared" ca="1" si="48"/>
        <v/>
      </c>
      <c r="H77" s="48" t="str">
        <f t="shared" ca="1" si="48"/>
        <v/>
      </c>
      <c r="I77" s="48" t="str">
        <f t="shared" ca="1" si="48"/>
        <v/>
      </c>
      <c r="J77" s="48" t="str">
        <f t="shared" ca="1" si="48"/>
        <v/>
      </c>
      <c r="K77" s="48" t="str">
        <f t="shared" ca="1" si="48"/>
        <v/>
      </c>
      <c r="L77" s="48" t="str">
        <f t="shared" ca="1" si="48"/>
        <v/>
      </c>
      <c r="M77" s="48" t="str">
        <f t="shared" ca="1" si="48"/>
        <v/>
      </c>
      <c r="N77" s="49" t="str">
        <f t="shared" ca="1" si="48"/>
        <v/>
      </c>
      <c r="O77" s="50">
        <f ca="1">SUM(C77:N77)</f>
        <v>0</v>
      </c>
      <c r="P77" s="46"/>
      <c r="R77" s="96" t="e">
        <f ca="1">IF(ISNA(VLOOKUP(R75,OFFSET(Pairings!$D$2,($B77-1)*gamesPerRound,0,gamesPerRound,3),3,FALSE)),VLOOKUP(R75,OFFSET(Pairings!$E$2,($B77-1)*gamesPerRound,0,gamesPerRound,3),3,FALSE),VLOOKUP(R75,OFFSET(Pairings!$D$2,($B77-1)*gamesPerRound,0,gamesPerRound,3),3,FALSE))</f>
        <v>#N/A</v>
      </c>
      <c r="S77" s="97" t="e">
        <f ca="1">IF(ISNA(VLOOKUP(S75,OFFSET(Pairings!$D$2,($B77-1)*gamesPerRound,0,gamesPerRound,3),3,FALSE)),VLOOKUP(S75,OFFSET(Pairings!$E$2,($B77-1)*gamesPerRound,0,gamesPerRound,3),3,FALSE),VLOOKUP(S75,OFFSET(Pairings!$D$2,($B77-1)*gamesPerRound,0,gamesPerRound,3),3,FALSE))</f>
        <v>#N/A</v>
      </c>
      <c r="T77" s="97" t="e">
        <f ca="1">IF(ISNA(VLOOKUP(T75,OFFSET(Pairings!$D$2,($B77-1)*gamesPerRound,0,gamesPerRound,3),3,FALSE)),VLOOKUP(T75,OFFSET(Pairings!$E$2,($B77-1)*gamesPerRound,0,gamesPerRound,3),3,FALSE),VLOOKUP(T75,OFFSET(Pairings!$D$2,($B77-1)*gamesPerRound,0,gamesPerRound,3),3,FALSE))</f>
        <v>#N/A</v>
      </c>
      <c r="U77" s="97" t="e">
        <f ca="1">IF(ISNA(VLOOKUP(U75,OFFSET(Pairings!$D$2,($B77-1)*gamesPerRound,0,gamesPerRound,3),3,FALSE)),VLOOKUP(U75,OFFSET(Pairings!$E$2,($B77-1)*gamesPerRound,0,gamesPerRound,3),3,FALSE),VLOOKUP(U75,OFFSET(Pairings!$D$2,($B77-1)*gamesPerRound,0,gamesPerRound,3),3,FALSE))</f>
        <v>#N/A</v>
      </c>
      <c r="V77" s="97" t="e">
        <f ca="1">IF(ISNA(VLOOKUP(V75,OFFSET(Pairings!$D$2,($B77-1)*gamesPerRound,0,gamesPerRound,3),3,FALSE)),VLOOKUP(V75,OFFSET(Pairings!$E$2,($B77-1)*gamesPerRound,0,gamesPerRound,3),3,FALSE),VLOOKUP(V75,OFFSET(Pairings!$D$2,($B77-1)*gamesPerRound,0,gamesPerRound,3),3,FALSE))</f>
        <v>#N/A</v>
      </c>
      <c r="W77" s="97" t="e">
        <f ca="1">IF(ISNA(VLOOKUP(W75,OFFSET(Pairings!$D$2,($B77-1)*gamesPerRound,0,gamesPerRound,3),3,FALSE)),VLOOKUP(W75,OFFSET(Pairings!$E$2,($B77-1)*gamesPerRound,0,gamesPerRound,3),3,FALSE),VLOOKUP(W75,OFFSET(Pairings!$D$2,($B77-1)*gamesPerRound,0,gamesPerRound,3),3,FALSE))</f>
        <v>#N/A</v>
      </c>
      <c r="X77" s="97" t="e">
        <f ca="1">IF(ISNA(VLOOKUP(X75,OFFSET(Pairings!$D$2,($B77-1)*gamesPerRound,0,gamesPerRound,3),3,FALSE)),VLOOKUP(X75,OFFSET(Pairings!$E$2,($B77-1)*gamesPerRound,0,gamesPerRound,3),3,FALSE),VLOOKUP(X75,OFFSET(Pairings!$D$2,($B77-1)*gamesPerRound,0,gamesPerRound,3),3,FALSE))</f>
        <v>#N/A</v>
      </c>
      <c r="Y77" s="97" t="e">
        <f ca="1">IF(ISNA(VLOOKUP(Y75,OFFSET(Pairings!$D$2,($B77-1)*gamesPerRound,0,gamesPerRound,3),3,FALSE)),VLOOKUP(Y75,OFFSET(Pairings!$E$2,($B77-1)*gamesPerRound,0,gamesPerRound,3),3,FALSE),VLOOKUP(Y75,OFFSET(Pairings!$D$2,($B77-1)*gamesPerRound,0,gamesPerRound,3),3,FALSE))</f>
        <v>#N/A</v>
      </c>
      <c r="Z77" s="97" t="e">
        <f ca="1">IF(ISNA(VLOOKUP(Z75,OFFSET(Pairings!$D$2,($B77-1)*gamesPerRound,0,gamesPerRound,3),3,FALSE)),VLOOKUP(Z75,OFFSET(Pairings!$E$2,($B77-1)*gamesPerRound,0,gamesPerRound,3),3,FALSE),VLOOKUP(Z75,OFFSET(Pairings!$D$2,($B77-1)*gamesPerRound,0,gamesPerRound,3),3,FALSE))</f>
        <v>#N/A</v>
      </c>
      <c r="AA77" s="97" t="e">
        <f ca="1">IF(ISNA(VLOOKUP(AA75,OFFSET(Pairings!$D$2,($B77-1)*gamesPerRound,0,gamesPerRound,3),3,FALSE)),VLOOKUP(AA75,OFFSET(Pairings!$E$2,($B77-1)*gamesPerRound,0,gamesPerRound,3),3,FALSE),VLOOKUP(AA75,OFFSET(Pairings!$D$2,($B77-1)*gamesPerRound,0,gamesPerRound,3),3,FALSE))</f>
        <v>#N/A</v>
      </c>
      <c r="AB77" s="97" t="e">
        <f ca="1">IF(ISNA(VLOOKUP(AB75,OFFSET(Pairings!$D$2,($B77-1)*gamesPerRound,0,gamesPerRound,3),3,FALSE)),VLOOKUP(AB75,OFFSET(Pairings!$E$2,($B77-1)*gamesPerRound,0,gamesPerRound,3),3,FALSE),VLOOKUP(AB75,OFFSET(Pairings!$D$2,($B77-1)*gamesPerRound,0,gamesPerRound,3),3,FALSE))</f>
        <v>#N/A</v>
      </c>
      <c r="AC77" s="98" t="e">
        <f ca="1">IF(ISNA(VLOOKUP(AC75,OFFSET(Pairings!$D$2,($B77-1)*gamesPerRound,0,gamesPerRound,3),3,FALSE)),VLOOKUP(AC75,OFFSET(Pairings!$E$2,($B77-1)*gamesPerRound,0,gamesPerRound,3),3,FALSE),VLOOKUP(AC75,OFFSET(Pairings!$D$2,($B77-1)*gamesPerRound,0,gamesPerRound,3),3,FALSE))</f>
        <v>#N/A</v>
      </c>
      <c r="AD77" s="95" t="e">
        <f ca="1">SUM(R77:AC77)</f>
        <v>#N/A</v>
      </c>
    </row>
    <row r="78" spans="1:30" x14ac:dyDescent="0.2">
      <c r="B78" s="41">
        <v>3</v>
      </c>
      <c r="C78" s="47" t="str">
        <f t="shared" ca="1" si="48"/>
        <v/>
      </c>
      <c r="D78" s="48" t="str">
        <f t="shared" ca="1" si="48"/>
        <v/>
      </c>
      <c r="E78" s="48" t="str">
        <f t="shared" ca="1" si="48"/>
        <v/>
      </c>
      <c r="F78" s="48" t="str">
        <f t="shared" ca="1" si="48"/>
        <v/>
      </c>
      <c r="G78" s="48" t="str">
        <f t="shared" ca="1" si="48"/>
        <v/>
      </c>
      <c r="H78" s="48" t="str">
        <f t="shared" ca="1" si="48"/>
        <v/>
      </c>
      <c r="I78" s="48" t="str">
        <f t="shared" ca="1" si="48"/>
        <v/>
      </c>
      <c r="J78" s="48" t="str">
        <f t="shared" ca="1" si="48"/>
        <v/>
      </c>
      <c r="K78" s="48" t="str">
        <f t="shared" ca="1" si="48"/>
        <v/>
      </c>
      <c r="L78" s="48" t="str">
        <f t="shared" ca="1" si="48"/>
        <v/>
      </c>
      <c r="M78" s="48" t="str">
        <f t="shared" ca="1" si="48"/>
        <v/>
      </c>
      <c r="N78" s="49" t="str">
        <f t="shared" ca="1" si="48"/>
        <v/>
      </c>
      <c r="O78" s="50">
        <f ca="1">SUM(C78:N78)</f>
        <v>0</v>
      </c>
      <c r="P78" s="46"/>
      <c r="R78" s="96" t="e">
        <f ca="1">IF(ISNA(VLOOKUP(R75,OFFSET(Pairings!$D$2,($B78-1)*gamesPerRound,0,gamesPerRound,3),3,FALSE)),VLOOKUP(R75,OFFSET(Pairings!$E$2,($B78-1)*gamesPerRound,0,gamesPerRound,3),3,FALSE),VLOOKUP(R75,OFFSET(Pairings!$D$2,($B78-1)*gamesPerRound,0,gamesPerRound,3),3,FALSE))</f>
        <v>#N/A</v>
      </c>
      <c r="S78" s="97" t="e">
        <f ca="1">IF(ISNA(VLOOKUP(S75,OFFSET(Pairings!$D$2,($B78-1)*gamesPerRound,0,gamesPerRound,3),3,FALSE)),VLOOKUP(S75,OFFSET(Pairings!$E$2,($B78-1)*gamesPerRound,0,gamesPerRound,3),3,FALSE),VLOOKUP(S75,OFFSET(Pairings!$D$2,($B78-1)*gamesPerRound,0,gamesPerRound,3),3,FALSE))</f>
        <v>#N/A</v>
      </c>
      <c r="T78" s="97" t="e">
        <f ca="1">IF(ISNA(VLOOKUP(T75,OFFSET(Pairings!$D$2,($B78-1)*gamesPerRound,0,gamesPerRound,3),3,FALSE)),VLOOKUP(T75,OFFSET(Pairings!$E$2,($B78-1)*gamesPerRound,0,gamesPerRound,3),3,FALSE),VLOOKUP(T75,OFFSET(Pairings!$D$2,($B78-1)*gamesPerRound,0,gamesPerRound,3),3,FALSE))</f>
        <v>#N/A</v>
      </c>
      <c r="U78" s="97" t="e">
        <f ca="1">IF(ISNA(VLOOKUP(U75,OFFSET(Pairings!$D$2,($B78-1)*gamesPerRound,0,gamesPerRound,3),3,FALSE)),VLOOKUP(U75,OFFSET(Pairings!$E$2,($B78-1)*gamesPerRound,0,gamesPerRound,3),3,FALSE),VLOOKUP(U75,OFFSET(Pairings!$D$2,($B78-1)*gamesPerRound,0,gamesPerRound,3),3,FALSE))</f>
        <v>#N/A</v>
      </c>
      <c r="V78" s="97" t="e">
        <f ca="1">IF(ISNA(VLOOKUP(V75,OFFSET(Pairings!$D$2,($B78-1)*gamesPerRound,0,gamesPerRound,3),3,FALSE)),VLOOKUP(V75,OFFSET(Pairings!$E$2,($B78-1)*gamesPerRound,0,gamesPerRound,3),3,FALSE),VLOOKUP(V75,OFFSET(Pairings!$D$2,($B78-1)*gamesPerRound,0,gamesPerRound,3),3,FALSE))</f>
        <v>#N/A</v>
      </c>
      <c r="W78" s="97" t="e">
        <f ca="1">IF(ISNA(VLOOKUP(W75,OFFSET(Pairings!$D$2,($B78-1)*gamesPerRound,0,gamesPerRound,3),3,FALSE)),VLOOKUP(W75,OFFSET(Pairings!$E$2,($B78-1)*gamesPerRound,0,gamesPerRound,3),3,FALSE),VLOOKUP(W75,OFFSET(Pairings!$D$2,($B78-1)*gamesPerRound,0,gamesPerRound,3),3,FALSE))</f>
        <v>#N/A</v>
      </c>
      <c r="X78" s="97" t="e">
        <f ca="1">IF(ISNA(VLOOKUP(X75,OFFSET(Pairings!$D$2,($B78-1)*gamesPerRound,0,gamesPerRound,3),3,FALSE)),VLOOKUP(X75,OFFSET(Pairings!$E$2,($B78-1)*gamesPerRound,0,gamesPerRound,3),3,FALSE),VLOOKUP(X75,OFFSET(Pairings!$D$2,($B78-1)*gamesPerRound,0,gamesPerRound,3),3,FALSE))</f>
        <v>#N/A</v>
      </c>
      <c r="Y78" s="97" t="e">
        <f ca="1">IF(ISNA(VLOOKUP(Y75,OFFSET(Pairings!$D$2,($B78-1)*gamesPerRound,0,gamesPerRound,3),3,FALSE)),VLOOKUP(Y75,OFFSET(Pairings!$E$2,($B78-1)*gamesPerRound,0,gamesPerRound,3),3,FALSE),VLOOKUP(Y75,OFFSET(Pairings!$D$2,($B78-1)*gamesPerRound,0,gamesPerRound,3),3,FALSE))</f>
        <v>#N/A</v>
      </c>
      <c r="Z78" s="97" t="e">
        <f ca="1">IF(ISNA(VLOOKUP(Z75,OFFSET(Pairings!$D$2,($B78-1)*gamesPerRound,0,gamesPerRound,3),3,FALSE)),VLOOKUP(Z75,OFFSET(Pairings!$E$2,($B78-1)*gamesPerRound,0,gamesPerRound,3),3,FALSE),VLOOKUP(Z75,OFFSET(Pairings!$D$2,($B78-1)*gamesPerRound,0,gamesPerRound,3),3,FALSE))</f>
        <v>#N/A</v>
      </c>
      <c r="AA78" s="97" t="e">
        <f ca="1">IF(ISNA(VLOOKUP(AA75,OFFSET(Pairings!$D$2,($B78-1)*gamesPerRound,0,gamesPerRound,3),3,FALSE)),VLOOKUP(AA75,OFFSET(Pairings!$E$2,($B78-1)*gamesPerRound,0,gamesPerRound,3),3,FALSE),VLOOKUP(AA75,OFFSET(Pairings!$D$2,($B78-1)*gamesPerRound,0,gamesPerRound,3),3,FALSE))</f>
        <v>#N/A</v>
      </c>
      <c r="AB78" s="97" t="e">
        <f ca="1">IF(ISNA(VLOOKUP(AB75,OFFSET(Pairings!$D$2,($B78-1)*gamesPerRound,0,gamesPerRound,3),3,FALSE)),VLOOKUP(AB75,OFFSET(Pairings!$E$2,($B78-1)*gamesPerRound,0,gamesPerRound,3),3,FALSE),VLOOKUP(AB75,OFFSET(Pairings!$D$2,($B78-1)*gamesPerRound,0,gamesPerRound,3),3,FALSE))</f>
        <v>#N/A</v>
      </c>
      <c r="AC78" s="98" t="e">
        <f ca="1">IF(ISNA(VLOOKUP(AC75,OFFSET(Pairings!$D$2,($B78-1)*gamesPerRound,0,gamesPerRound,3),3,FALSE)),VLOOKUP(AC75,OFFSET(Pairings!$E$2,($B78-1)*gamesPerRound,0,gamesPerRound,3),3,FALSE),VLOOKUP(AC75,OFFSET(Pairings!$D$2,($B78-1)*gamesPerRound,0,gamesPerRound,3),3,FALSE))</f>
        <v>#N/A</v>
      </c>
      <c r="AD78" s="95" t="e">
        <f ca="1">SUM(R78:AC78)</f>
        <v>#N/A</v>
      </c>
    </row>
    <row r="79" spans="1:30" x14ac:dyDescent="0.2">
      <c r="B79" s="41">
        <v>4</v>
      </c>
      <c r="C79" s="47" t="str">
        <f t="shared" ca="1" si="48"/>
        <v/>
      </c>
      <c r="D79" s="48" t="str">
        <f t="shared" ca="1" si="48"/>
        <v/>
      </c>
      <c r="E79" s="48" t="str">
        <f t="shared" ca="1" si="48"/>
        <v/>
      </c>
      <c r="F79" s="48" t="str">
        <f t="shared" ca="1" si="48"/>
        <v/>
      </c>
      <c r="G79" s="48" t="str">
        <f t="shared" ca="1" si="48"/>
        <v/>
      </c>
      <c r="H79" s="48" t="str">
        <f t="shared" ca="1" si="48"/>
        <v/>
      </c>
      <c r="I79" s="48" t="str">
        <f t="shared" ca="1" si="48"/>
        <v/>
      </c>
      <c r="J79" s="48" t="str">
        <f t="shared" ca="1" si="48"/>
        <v/>
      </c>
      <c r="K79" s="48" t="str">
        <f t="shared" ca="1" si="48"/>
        <v/>
      </c>
      <c r="L79" s="48" t="str">
        <f t="shared" ca="1" si="48"/>
        <v/>
      </c>
      <c r="M79" s="48" t="str">
        <f t="shared" ca="1" si="48"/>
        <v/>
      </c>
      <c r="N79" s="49" t="str">
        <f t="shared" ca="1" si="48"/>
        <v/>
      </c>
      <c r="O79" s="50">
        <f ca="1">SUM(C79:N79)</f>
        <v>0</v>
      </c>
      <c r="P79" s="46"/>
      <c r="R79" s="96" t="e">
        <f ca="1">IF(ISNA(VLOOKUP(R75,OFFSET(Pairings!$D$2,($B79-1)*gamesPerRound,0,gamesPerRound,3),3,FALSE)),VLOOKUP(R75,OFFSET(Pairings!$E$2,($B79-1)*gamesPerRound,0,gamesPerRound,3),3,FALSE),VLOOKUP(R75,OFFSET(Pairings!$D$2,($B79-1)*gamesPerRound,0,gamesPerRound,3),3,FALSE))</f>
        <v>#N/A</v>
      </c>
      <c r="S79" s="97" t="e">
        <f ca="1">IF(ISNA(VLOOKUP(S75,OFFSET(Pairings!$D$2,($B79-1)*gamesPerRound,0,gamesPerRound,3),3,FALSE)),VLOOKUP(S75,OFFSET(Pairings!$E$2,($B79-1)*gamesPerRound,0,gamesPerRound,3),3,FALSE),VLOOKUP(S75,OFFSET(Pairings!$D$2,($B79-1)*gamesPerRound,0,gamesPerRound,3),3,FALSE))</f>
        <v>#N/A</v>
      </c>
      <c r="T79" s="97" t="e">
        <f ca="1">IF(ISNA(VLOOKUP(T75,OFFSET(Pairings!$D$2,($B79-1)*gamesPerRound,0,gamesPerRound,3),3,FALSE)),VLOOKUP(T75,OFFSET(Pairings!$E$2,($B79-1)*gamesPerRound,0,gamesPerRound,3),3,FALSE),VLOOKUP(T75,OFFSET(Pairings!$D$2,($B79-1)*gamesPerRound,0,gamesPerRound,3),3,FALSE))</f>
        <v>#N/A</v>
      </c>
      <c r="U79" s="97" t="e">
        <f ca="1">IF(ISNA(VLOOKUP(U75,OFFSET(Pairings!$D$2,($B79-1)*gamesPerRound,0,gamesPerRound,3),3,FALSE)),VLOOKUP(U75,OFFSET(Pairings!$E$2,($B79-1)*gamesPerRound,0,gamesPerRound,3),3,FALSE),VLOOKUP(U75,OFFSET(Pairings!$D$2,($B79-1)*gamesPerRound,0,gamesPerRound,3),3,FALSE))</f>
        <v>#N/A</v>
      </c>
      <c r="V79" s="97" t="e">
        <f ca="1">IF(ISNA(VLOOKUP(V75,OFFSET(Pairings!$D$2,($B79-1)*gamesPerRound,0,gamesPerRound,3),3,FALSE)),VLOOKUP(V75,OFFSET(Pairings!$E$2,($B79-1)*gamesPerRound,0,gamesPerRound,3),3,FALSE),VLOOKUP(V75,OFFSET(Pairings!$D$2,($B79-1)*gamesPerRound,0,gamesPerRound,3),3,FALSE))</f>
        <v>#N/A</v>
      </c>
      <c r="W79" s="97" t="e">
        <f ca="1">IF(ISNA(VLOOKUP(W75,OFFSET(Pairings!$D$2,($B79-1)*gamesPerRound,0,gamesPerRound,3),3,FALSE)),VLOOKUP(W75,OFFSET(Pairings!$E$2,($B79-1)*gamesPerRound,0,gamesPerRound,3),3,FALSE),VLOOKUP(W75,OFFSET(Pairings!$D$2,($B79-1)*gamesPerRound,0,gamesPerRound,3),3,FALSE))</f>
        <v>#N/A</v>
      </c>
      <c r="X79" s="97" t="e">
        <f ca="1">IF(ISNA(VLOOKUP(X75,OFFSET(Pairings!$D$2,($B79-1)*gamesPerRound,0,gamesPerRound,3),3,FALSE)),VLOOKUP(X75,OFFSET(Pairings!$E$2,($B79-1)*gamesPerRound,0,gamesPerRound,3),3,FALSE),VLOOKUP(X75,OFFSET(Pairings!$D$2,($B79-1)*gamesPerRound,0,gamesPerRound,3),3,FALSE))</f>
        <v>#N/A</v>
      </c>
      <c r="Y79" s="97" t="e">
        <f ca="1">IF(ISNA(VLOOKUP(Y75,OFFSET(Pairings!$D$2,($B79-1)*gamesPerRound,0,gamesPerRound,3),3,FALSE)),VLOOKUP(Y75,OFFSET(Pairings!$E$2,($B79-1)*gamesPerRound,0,gamesPerRound,3),3,FALSE),VLOOKUP(Y75,OFFSET(Pairings!$D$2,($B79-1)*gamesPerRound,0,gamesPerRound,3),3,FALSE))</f>
        <v>#N/A</v>
      </c>
      <c r="Z79" s="97" t="e">
        <f ca="1">IF(ISNA(VLOOKUP(Z75,OFFSET(Pairings!$D$2,($B79-1)*gamesPerRound,0,gamesPerRound,3),3,FALSE)),VLOOKUP(Z75,OFFSET(Pairings!$E$2,($B79-1)*gamesPerRound,0,gamesPerRound,3),3,FALSE),VLOOKUP(Z75,OFFSET(Pairings!$D$2,($B79-1)*gamesPerRound,0,gamesPerRound,3),3,FALSE))</f>
        <v>#N/A</v>
      </c>
      <c r="AA79" s="97" t="e">
        <f ca="1">IF(ISNA(VLOOKUP(AA75,OFFSET(Pairings!$D$2,($B79-1)*gamesPerRound,0,gamesPerRound,3),3,FALSE)),VLOOKUP(AA75,OFFSET(Pairings!$E$2,($B79-1)*gamesPerRound,0,gamesPerRound,3),3,FALSE),VLOOKUP(AA75,OFFSET(Pairings!$D$2,($B79-1)*gamesPerRound,0,gamesPerRound,3),3,FALSE))</f>
        <v>#N/A</v>
      </c>
      <c r="AB79" s="97" t="e">
        <f ca="1">IF(ISNA(VLOOKUP(AB75,OFFSET(Pairings!$D$2,($B79-1)*gamesPerRound,0,gamesPerRound,3),3,FALSE)),VLOOKUP(AB75,OFFSET(Pairings!$E$2,($B79-1)*gamesPerRound,0,gamesPerRound,3),3,FALSE),VLOOKUP(AB75,OFFSET(Pairings!$D$2,($B79-1)*gamesPerRound,0,gamesPerRound,3),3,FALSE))</f>
        <v>#N/A</v>
      </c>
      <c r="AC79" s="98" t="e">
        <f ca="1">IF(ISNA(VLOOKUP(AC75,OFFSET(Pairings!$D$2,($B79-1)*gamesPerRound,0,gamesPerRound,3),3,FALSE)),VLOOKUP(AC75,OFFSET(Pairings!$E$2,($B79-1)*gamesPerRound,0,gamesPerRound,3),3,FALSE),VLOOKUP(AC75,OFFSET(Pairings!$D$2,($B79-1)*gamesPerRound,0,gamesPerRound,3),3,FALSE))</f>
        <v>#N/A</v>
      </c>
      <c r="AD79" s="95" t="e">
        <f ca="1">SUM(R79:AC79)</f>
        <v>#N/A</v>
      </c>
    </row>
    <row r="80" spans="1:30" x14ac:dyDescent="0.2">
      <c r="B80" s="41">
        <v>5</v>
      </c>
      <c r="C80" s="51" t="str">
        <f t="shared" ca="1" si="48"/>
        <v/>
      </c>
      <c r="D80" s="52" t="str">
        <f t="shared" ca="1" si="48"/>
        <v/>
      </c>
      <c r="E80" s="52" t="str">
        <f t="shared" ca="1" si="48"/>
        <v/>
      </c>
      <c r="F80" s="52" t="str">
        <f t="shared" ca="1" si="48"/>
        <v/>
      </c>
      <c r="G80" s="52" t="str">
        <f t="shared" ca="1" si="48"/>
        <v/>
      </c>
      <c r="H80" s="52" t="str">
        <f t="shared" ca="1" si="48"/>
        <v/>
      </c>
      <c r="I80" s="52" t="str">
        <f t="shared" ca="1" si="48"/>
        <v/>
      </c>
      <c r="J80" s="52" t="str">
        <f t="shared" ca="1" si="48"/>
        <v/>
      </c>
      <c r="K80" s="52" t="str">
        <f t="shared" ca="1" si="48"/>
        <v/>
      </c>
      <c r="L80" s="52" t="str">
        <f t="shared" ca="1" si="48"/>
        <v/>
      </c>
      <c r="M80" s="52" t="str">
        <f t="shared" ca="1" si="48"/>
        <v/>
      </c>
      <c r="N80" s="53" t="str">
        <f t="shared" ca="1" si="48"/>
        <v/>
      </c>
      <c r="O80" s="54">
        <f ca="1">SUM(C80:N80)</f>
        <v>0</v>
      </c>
      <c r="P80" s="46"/>
      <c r="R80" s="99" t="e">
        <f ca="1">IF(ISNA(VLOOKUP(R75,OFFSET(Pairings!$D$2,($B80-1)*gamesPerRound,0,gamesPerRound,3),3,FALSE)),VLOOKUP(R75,OFFSET(Pairings!$E$2,($B80-1)*gamesPerRound,0,gamesPerRound,3),3,FALSE),VLOOKUP(R75,OFFSET(Pairings!$D$2,($B80-1)*gamesPerRound,0,gamesPerRound,3),3,FALSE))</f>
        <v>#N/A</v>
      </c>
      <c r="S80" s="100" t="e">
        <f ca="1">IF(ISNA(VLOOKUP(S75,OFFSET(Pairings!$D$2,($B80-1)*gamesPerRound,0,gamesPerRound,3),3,FALSE)),VLOOKUP(S75,OFFSET(Pairings!$E$2,($B80-1)*gamesPerRound,0,gamesPerRound,3),3,FALSE),VLOOKUP(S75,OFFSET(Pairings!$D$2,($B80-1)*gamesPerRound,0,gamesPerRound,3),3,FALSE))</f>
        <v>#N/A</v>
      </c>
      <c r="T80" s="100" t="e">
        <f ca="1">IF(ISNA(VLOOKUP(T75,OFFSET(Pairings!$D$2,($B80-1)*gamesPerRound,0,gamesPerRound,3),3,FALSE)),VLOOKUP(T75,OFFSET(Pairings!$E$2,($B80-1)*gamesPerRound,0,gamesPerRound,3),3,FALSE),VLOOKUP(T75,OFFSET(Pairings!$D$2,($B80-1)*gamesPerRound,0,gamesPerRound,3),3,FALSE))</f>
        <v>#N/A</v>
      </c>
      <c r="U80" s="100" t="e">
        <f ca="1">IF(ISNA(VLOOKUP(U75,OFFSET(Pairings!$D$2,($B80-1)*gamesPerRound,0,gamesPerRound,3),3,FALSE)),VLOOKUP(U75,OFFSET(Pairings!$E$2,($B80-1)*gamesPerRound,0,gamesPerRound,3),3,FALSE),VLOOKUP(U75,OFFSET(Pairings!$D$2,($B80-1)*gamesPerRound,0,gamesPerRound,3),3,FALSE))</f>
        <v>#N/A</v>
      </c>
      <c r="V80" s="100" t="e">
        <f ca="1">IF(ISNA(VLOOKUP(V75,OFFSET(Pairings!$D$2,($B80-1)*gamesPerRound,0,gamesPerRound,3),3,FALSE)),VLOOKUP(V75,OFFSET(Pairings!$E$2,($B80-1)*gamesPerRound,0,gamesPerRound,3),3,FALSE),VLOOKUP(V75,OFFSET(Pairings!$D$2,($B80-1)*gamesPerRound,0,gamesPerRound,3),3,FALSE))</f>
        <v>#N/A</v>
      </c>
      <c r="W80" s="100" t="e">
        <f ca="1">IF(ISNA(VLOOKUP(W75,OFFSET(Pairings!$D$2,($B80-1)*gamesPerRound,0,gamesPerRound,3),3,FALSE)),VLOOKUP(W75,OFFSET(Pairings!$E$2,($B80-1)*gamesPerRound,0,gamesPerRound,3),3,FALSE),VLOOKUP(W75,OFFSET(Pairings!$D$2,($B80-1)*gamesPerRound,0,gamesPerRound,3),3,FALSE))</f>
        <v>#N/A</v>
      </c>
      <c r="X80" s="100" t="e">
        <f ca="1">IF(ISNA(VLOOKUP(X75,OFFSET(Pairings!$D$2,($B80-1)*gamesPerRound,0,gamesPerRound,3),3,FALSE)),VLOOKUP(X75,OFFSET(Pairings!$E$2,($B80-1)*gamesPerRound,0,gamesPerRound,3),3,FALSE),VLOOKUP(X75,OFFSET(Pairings!$D$2,($B80-1)*gamesPerRound,0,gamesPerRound,3),3,FALSE))</f>
        <v>#N/A</v>
      </c>
      <c r="Y80" s="100" t="e">
        <f ca="1">IF(ISNA(VLOOKUP(Y75,OFFSET(Pairings!$D$2,($B80-1)*gamesPerRound,0,gamesPerRound,3),3,FALSE)),VLOOKUP(Y75,OFFSET(Pairings!$E$2,($B80-1)*gamesPerRound,0,gamesPerRound,3),3,FALSE),VLOOKUP(Y75,OFFSET(Pairings!$D$2,($B80-1)*gamesPerRound,0,gamesPerRound,3),3,FALSE))</f>
        <v>#N/A</v>
      </c>
      <c r="Z80" s="100" t="e">
        <f ca="1">IF(ISNA(VLOOKUP(Z75,OFFSET(Pairings!$D$2,($B80-1)*gamesPerRound,0,gamesPerRound,3),3,FALSE)),VLOOKUP(Z75,OFFSET(Pairings!$E$2,($B80-1)*gamesPerRound,0,gamesPerRound,3),3,FALSE),VLOOKUP(Z75,OFFSET(Pairings!$D$2,($B80-1)*gamesPerRound,0,gamesPerRound,3),3,FALSE))</f>
        <v>#N/A</v>
      </c>
      <c r="AA80" s="100" t="e">
        <f ca="1">IF(ISNA(VLOOKUP(AA75,OFFSET(Pairings!$D$2,($B80-1)*gamesPerRound,0,gamesPerRound,3),3,FALSE)),VLOOKUP(AA75,OFFSET(Pairings!$E$2,($B80-1)*gamesPerRound,0,gamesPerRound,3),3,FALSE),VLOOKUP(AA75,OFFSET(Pairings!$D$2,($B80-1)*gamesPerRound,0,gamesPerRound,3),3,FALSE))</f>
        <v>#N/A</v>
      </c>
      <c r="AB80" s="100" t="e">
        <f ca="1">IF(ISNA(VLOOKUP(AB75,OFFSET(Pairings!$D$2,($B80-1)*gamesPerRound,0,gamesPerRound,3),3,FALSE)),VLOOKUP(AB75,OFFSET(Pairings!$E$2,($B80-1)*gamesPerRound,0,gamesPerRound,3),3,FALSE),VLOOKUP(AB75,OFFSET(Pairings!$D$2,($B80-1)*gamesPerRound,0,gamesPerRound,3),3,FALSE))</f>
        <v>#N/A</v>
      </c>
      <c r="AC80" s="101" t="e">
        <f ca="1">IF(ISNA(VLOOKUP(AC75,OFFSET(Pairings!$D$2,($B80-1)*gamesPerRound,0,gamesPerRound,3),3,FALSE)),VLOOKUP(AC75,OFFSET(Pairings!$E$2,($B80-1)*gamesPerRound,0,gamesPerRound,3),3,FALSE),VLOOKUP(AC75,OFFSET(Pairings!$D$2,($B80-1)*gamesPerRound,0,gamesPerRound,3),3,FALSE))</f>
        <v>#N/A</v>
      </c>
      <c r="AD80" s="95" t="e">
        <f ca="1">SUM(R80:AC80)</f>
        <v>#N/A</v>
      </c>
    </row>
    <row r="81" spans="1:30" ht="15.75" thickBot="1" x14ac:dyDescent="0.25">
      <c r="B81" s="55" t="s">
        <v>22</v>
      </c>
      <c r="C81" s="56">
        <f t="shared" ref="C81:O81" ca="1" si="49">SUM(C76:C80)</f>
        <v>0</v>
      </c>
      <c r="D81" s="57">
        <f t="shared" ca="1" si="49"/>
        <v>0</v>
      </c>
      <c r="E81" s="57">
        <f t="shared" ca="1" si="49"/>
        <v>0</v>
      </c>
      <c r="F81" s="57">
        <f t="shared" ca="1" si="49"/>
        <v>0</v>
      </c>
      <c r="G81" s="57">
        <f t="shared" ca="1" si="49"/>
        <v>0</v>
      </c>
      <c r="H81" s="57">
        <f t="shared" ca="1" si="49"/>
        <v>0</v>
      </c>
      <c r="I81" s="57">
        <f t="shared" ca="1" si="49"/>
        <v>0</v>
      </c>
      <c r="J81" s="57">
        <f t="shared" ca="1" si="49"/>
        <v>0</v>
      </c>
      <c r="K81" s="57">
        <f t="shared" ca="1" si="49"/>
        <v>0</v>
      </c>
      <c r="L81" s="57">
        <f t="shared" ca="1" si="49"/>
        <v>0</v>
      </c>
      <c r="M81" s="57">
        <f t="shared" ca="1" si="49"/>
        <v>0</v>
      </c>
      <c r="N81" s="57">
        <f t="shared" ca="1" si="49"/>
        <v>0</v>
      </c>
      <c r="O81" s="58">
        <f t="shared" ca="1" si="49"/>
        <v>0</v>
      </c>
      <c r="P81" s="59">
        <f ca="1">VLOOKUP(A75,OFFSET(Teams!$C$1,1,0,teams,4),4,FALSE)</f>
        <v>1</v>
      </c>
      <c r="R81" s="102" t="e">
        <f t="shared" ref="R81:AD81" ca="1" si="50">SUM(R76:R78)</f>
        <v>#N/A</v>
      </c>
      <c r="S81" s="103" t="e">
        <f t="shared" ca="1" si="50"/>
        <v>#N/A</v>
      </c>
      <c r="T81" s="103" t="e">
        <f t="shared" ca="1" si="50"/>
        <v>#N/A</v>
      </c>
      <c r="U81" s="103" t="e">
        <f t="shared" ca="1" si="50"/>
        <v>#N/A</v>
      </c>
      <c r="V81" s="103" t="e">
        <f t="shared" ca="1" si="50"/>
        <v>#N/A</v>
      </c>
      <c r="W81" s="103" t="e">
        <f t="shared" ca="1" si="50"/>
        <v>#N/A</v>
      </c>
      <c r="X81" s="103" t="e">
        <f t="shared" ca="1" si="50"/>
        <v>#N/A</v>
      </c>
      <c r="Y81" s="103" t="e">
        <f t="shared" ca="1" si="50"/>
        <v>#N/A</v>
      </c>
      <c r="Z81" s="103" t="e">
        <f t="shared" ca="1" si="50"/>
        <v>#N/A</v>
      </c>
      <c r="AA81" s="103" t="e">
        <f t="shared" ca="1" si="50"/>
        <v>#N/A</v>
      </c>
      <c r="AB81" s="103" t="e">
        <f t="shared" ca="1" si="50"/>
        <v>#N/A</v>
      </c>
      <c r="AC81" s="103" t="e">
        <f t="shared" ca="1" si="50"/>
        <v>#N/A</v>
      </c>
      <c r="AD81" s="104" t="e">
        <f t="shared" ca="1" si="50"/>
        <v>#N/A</v>
      </c>
    </row>
    <row r="82" spans="1:30" ht="15.75" thickBot="1" x14ac:dyDescent="0.25">
      <c r="P82" s="60"/>
    </row>
    <row r="83" spans="1:30" s="9" customFormat="1" x14ac:dyDescent="0.2">
      <c r="A83" s="9" t="s">
        <v>18</v>
      </c>
      <c r="B83" s="10">
        <f>VLOOKUP(A83,TeamLookup,2,FALSE)</f>
        <v>0</v>
      </c>
      <c r="C83" s="37" t="str">
        <f t="shared" ref="C83:N83" si="51">$A83&amp;"."&amp;TEXT(C$1,"00")</f>
        <v>K.01</v>
      </c>
      <c r="D83" s="38" t="str">
        <f t="shared" si="51"/>
        <v>K.02</v>
      </c>
      <c r="E83" s="38" t="str">
        <f t="shared" si="51"/>
        <v>K.03</v>
      </c>
      <c r="F83" s="38" t="str">
        <f t="shared" si="51"/>
        <v>K.04</v>
      </c>
      <c r="G83" s="38" t="str">
        <f t="shared" si="51"/>
        <v>K.05</v>
      </c>
      <c r="H83" s="38" t="str">
        <f t="shared" si="51"/>
        <v>K.06</v>
      </c>
      <c r="I83" s="38" t="str">
        <f t="shared" si="51"/>
        <v>K.07</v>
      </c>
      <c r="J83" s="38" t="str">
        <f t="shared" si="51"/>
        <v>K.08</v>
      </c>
      <c r="K83" s="38" t="str">
        <f t="shared" si="51"/>
        <v>K.09</v>
      </c>
      <c r="L83" s="38" t="str">
        <f t="shared" si="51"/>
        <v>K.10</v>
      </c>
      <c r="M83" s="38" t="str">
        <f t="shared" si="51"/>
        <v>K.11</v>
      </c>
      <c r="N83" s="38" t="str">
        <f t="shared" si="51"/>
        <v>K.12</v>
      </c>
      <c r="O83" s="39" t="s">
        <v>22</v>
      </c>
      <c r="P83" s="40" t="s">
        <v>30</v>
      </c>
      <c r="R83" s="90" t="str">
        <f t="shared" ref="R83:AC83" si="52">$A83&amp;"."&amp;TEXT(R$1,"00")</f>
        <v>K.01</v>
      </c>
      <c r="S83" s="91" t="str">
        <f t="shared" si="52"/>
        <v>K.02</v>
      </c>
      <c r="T83" s="91" t="str">
        <f t="shared" si="52"/>
        <v>K.03</v>
      </c>
      <c r="U83" s="91" t="str">
        <f t="shared" si="52"/>
        <v>K.04</v>
      </c>
      <c r="V83" s="91" t="str">
        <f t="shared" si="52"/>
        <v>K.05</v>
      </c>
      <c r="W83" s="91" t="str">
        <f t="shared" si="52"/>
        <v>K.06</v>
      </c>
      <c r="X83" s="91" t="str">
        <f t="shared" si="52"/>
        <v>K.07</v>
      </c>
      <c r="Y83" s="91" t="str">
        <f t="shared" si="52"/>
        <v>K.08</v>
      </c>
      <c r="Z83" s="91" t="str">
        <f t="shared" si="52"/>
        <v>K.09</v>
      </c>
      <c r="AA83" s="91" t="str">
        <f t="shared" si="52"/>
        <v>K.10</v>
      </c>
      <c r="AB83" s="91" t="str">
        <f t="shared" si="52"/>
        <v>K.11</v>
      </c>
      <c r="AC83" s="91" t="str">
        <f t="shared" si="52"/>
        <v>K.12</v>
      </c>
      <c r="AD83" s="92" t="s">
        <v>22</v>
      </c>
    </row>
    <row r="84" spans="1:30" x14ac:dyDescent="0.2">
      <c r="B84" s="41">
        <v>1</v>
      </c>
      <c r="C84" s="42" t="str">
        <f t="shared" ref="C84:N88" ca="1" si="53">IF(ISNA(R84),"",R84)</f>
        <v/>
      </c>
      <c r="D84" s="43" t="str">
        <f t="shared" ca="1" si="53"/>
        <v/>
      </c>
      <c r="E84" s="43" t="str">
        <f t="shared" ca="1" si="53"/>
        <v/>
      </c>
      <c r="F84" s="43" t="str">
        <f t="shared" ca="1" si="53"/>
        <v/>
      </c>
      <c r="G84" s="43" t="str">
        <f t="shared" ca="1" si="53"/>
        <v/>
      </c>
      <c r="H84" s="43" t="str">
        <f t="shared" ca="1" si="53"/>
        <v/>
      </c>
      <c r="I84" s="43" t="str">
        <f t="shared" ca="1" si="53"/>
        <v/>
      </c>
      <c r="J84" s="43" t="str">
        <f t="shared" ca="1" si="53"/>
        <v/>
      </c>
      <c r="K84" s="43" t="str">
        <f t="shared" ca="1" si="53"/>
        <v/>
      </c>
      <c r="L84" s="43" t="str">
        <f t="shared" ca="1" si="53"/>
        <v/>
      </c>
      <c r="M84" s="43" t="str">
        <f t="shared" ca="1" si="53"/>
        <v/>
      </c>
      <c r="N84" s="44" t="str">
        <f t="shared" ca="1" si="53"/>
        <v/>
      </c>
      <c r="O84" s="45">
        <f ca="1">SUM(C84:N84)</f>
        <v>0</v>
      </c>
      <c r="P84" s="46"/>
      <c r="R84" s="93" t="e">
        <f ca="1">IF(ISNA(VLOOKUP(R83,OFFSET(Pairings!$D$2,($B84-1)*gamesPerRound,0,gamesPerRound,3),3,FALSE)),VLOOKUP(R83,OFFSET(Pairings!$E$2,($B84-1)*gamesPerRound,0,gamesPerRound,3),3,FALSE),VLOOKUP(R83,OFFSET(Pairings!$D$2,($B84-1)*gamesPerRound,0,gamesPerRound,3),3,FALSE))</f>
        <v>#N/A</v>
      </c>
      <c r="S84" s="93" t="e">
        <f ca="1">IF(ISNA(VLOOKUP(S83,OFFSET(Pairings!$D$2,($B84-1)*gamesPerRound,0,gamesPerRound,3),3,FALSE)),VLOOKUP(S83,OFFSET(Pairings!$E$2,($B84-1)*gamesPerRound,0,gamesPerRound,3),3,FALSE),VLOOKUP(S83,OFFSET(Pairings!$D$2,($B84-1)*gamesPerRound,0,gamesPerRound,3),3,FALSE))</f>
        <v>#N/A</v>
      </c>
      <c r="T84" s="93" t="e">
        <f ca="1">IF(ISNA(VLOOKUP(T83,OFFSET(Pairings!$D$2,($B84-1)*gamesPerRound,0,gamesPerRound,3),3,FALSE)),VLOOKUP(T83,OFFSET(Pairings!$E$2,($B84-1)*gamesPerRound,0,gamesPerRound,3),3,FALSE),VLOOKUP(T83,OFFSET(Pairings!$D$2,($B84-1)*gamesPerRound,0,gamesPerRound,3),3,FALSE))</f>
        <v>#N/A</v>
      </c>
      <c r="U84" s="93" t="e">
        <f ca="1">IF(ISNA(VLOOKUP(U83,OFFSET(Pairings!$D$2,($B84-1)*gamesPerRound,0,gamesPerRound,3),3,FALSE)),VLOOKUP(U83,OFFSET(Pairings!$E$2,($B84-1)*gamesPerRound,0,gamesPerRound,3),3,FALSE),VLOOKUP(U83,OFFSET(Pairings!$D$2,($B84-1)*gamesPerRound,0,gamesPerRound,3),3,FALSE))</f>
        <v>#N/A</v>
      </c>
      <c r="V84" s="93" t="e">
        <f ca="1">IF(ISNA(VLOOKUP(V83,OFFSET(Pairings!$D$2,($B84-1)*gamesPerRound,0,gamesPerRound,3),3,FALSE)),VLOOKUP(V83,OFFSET(Pairings!$E$2,($B84-1)*gamesPerRound,0,gamesPerRound,3),3,FALSE),VLOOKUP(V83,OFFSET(Pairings!$D$2,($B84-1)*gamesPerRound,0,gamesPerRound,3),3,FALSE))</f>
        <v>#N/A</v>
      </c>
      <c r="W84" s="93" t="e">
        <f ca="1">IF(ISNA(VLOOKUP(W83,OFFSET(Pairings!$D$2,($B84-1)*gamesPerRound,0,gamesPerRound,3),3,FALSE)),VLOOKUP(W83,OFFSET(Pairings!$E$2,($B84-1)*gamesPerRound,0,gamesPerRound,3),3,FALSE),VLOOKUP(W83,OFFSET(Pairings!$D$2,($B84-1)*gamesPerRound,0,gamesPerRound,3),3,FALSE))</f>
        <v>#N/A</v>
      </c>
      <c r="X84" s="93" t="e">
        <f ca="1">IF(ISNA(VLOOKUP(X83,OFFSET(Pairings!$D$2,($B84-1)*gamesPerRound,0,gamesPerRound,3),3,FALSE)),VLOOKUP(X83,OFFSET(Pairings!$E$2,($B84-1)*gamesPerRound,0,gamesPerRound,3),3,FALSE),VLOOKUP(X83,OFFSET(Pairings!$D$2,($B84-1)*gamesPerRound,0,gamesPerRound,3),3,FALSE))</f>
        <v>#N/A</v>
      </c>
      <c r="Y84" s="93" t="e">
        <f ca="1">IF(ISNA(VLOOKUP(Y83,OFFSET(Pairings!$D$2,($B84-1)*gamesPerRound,0,gamesPerRound,3),3,FALSE)),VLOOKUP(Y83,OFFSET(Pairings!$E$2,($B84-1)*gamesPerRound,0,gamesPerRound,3),3,FALSE),VLOOKUP(Y83,OFFSET(Pairings!$D$2,($B84-1)*gamesPerRound,0,gamesPerRound,3),3,FALSE))</f>
        <v>#N/A</v>
      </c>
      <c r="Z84" s="93" t="e">
        <f ca="1">IF(ISNA(VLOOKUP(Z83,OFFSET(Pairings!$D$2,($B84-1)*gamesPerRound,0,gamesPerRound,3),3,FALSE)),VLOOKUP(Z83,OFFSET(Pairings!$E$2,($B84-1)*gamesPerRound,0,gamesPerRound,3),3,FALSE),VLOOKUP(Z83,OFFSET(Pairings!$D$2,($B84-1)*gamesPerRound,0,gamesPerRound,3),3,FALSE))</f>
        <v>#N/A</v>
      </c>
      <c r="AA84" s="93" t="e">
        <f ca="1">IF(ISNA(VLOOKUP(AA83,OFFSET(Pairings!$D$2,($B84-1)*gamesPerRound,0,gamesPerRound,3),3,FALSE)),VLOOKUP(AA83,OFFSET(Pairings!$E$2,($B84-1)*gamesPerRound,0,gamesPerRound,3),3,FALSE),VLOOKUP(AA83,OFFSET(Pairings!$D$2,($B84-1)*gamesPerRound,0,gamesPerRound,3),3,FALSE))</f>
        <v>#N/A</v>
      </c>
      <c r="AB84" s="93" t="e">
        <f ca="1">IF(ISNA(VLOOKUP(AB83,OFFSET(Pairings!$D$2,($B84-1)*gamesPerRound,0,gamesPerRound,3),3,FALSE)),VLOOKUP(AB83,OFFSET(Pairings!$E$2,($B84-1)*gamesPerRound,0,gamesPerRound,3),3,FALSE),VLOOKUP(AB83,OFFSET(Pairings!$D$2,($B84-1)*gamesPerRound,0,gamesPerRound,3),3,FALSE))</f>
        <v>#N/A</v>
      </c>
      <c r="AC84" s="94" t="e">
        <f ca="1">IF(ISNA(VLOOKUP(AC83,OFFSET(Pairings!$D$2,($B84-1)*gamesPerRound,0,gamesPerRound,3),3,FALSE)),VLOOKUP(AC83,OFFSET(Pairings!$E$2,($B84-1)*gamesPerRound,0,gamesPerRound,3),3,FALSE),VLOOKUP(AC83,OFFSET(Pairings!$D$2,($B84-1)*gamesPerRound,0,gamesPerRound,3),3,FALSE))</f>
        <v>#N/A</v>
      </c>
      <c r="AD84" s="95" t="e">
        <f ca="1">SUM(R84:AC84)</f>
        <v>#N/A</v>
      </c>
    </row>
    <row r="85" spans="1:30" x14ac:dyDescent="0.2">
      <c r="B85" s="41">
        <v>2</v>
      </c>
      <c r="C85" s="47" t="str">
        <f t="shared" ca="1" si="53"/>
        <v/>
      </c>
      <c r="D85" s="48" t="str">
        <f t="shared" ca="1" si="53"/>
        <v/>
      </c>
      <c r="E85" s="48" t="str">
        <f t="shared" ca="1" si="53"/>
        <v/>
      </c>
      <c r="F85" s="48" t="str">
        <f t="shared" ca="1" si="53"/>
        <v/>
      </c>
      <c r="G85" s="48" t="str">
        <f t="shared" ca="1" si="53"/>
        <v/>
      </c>
      <c r="H85" s="48" t="str">
        <f t="shared" ca="1" si="53"/>
        <v/>
      </c>
      <c r="I85" s="48" t="str">
        <f t="shared" ca="1" si="53"/>
        <v/>
      </c>
      <c r="J85" s="48" t="str">
        <f t="shared" ca="1" si="53"/>
        <v/>
      </c>
      <c r="K85" s="48" t="str">
        <f t="shared" ca="1" si="53"/>
        <v/>
      </c>
      <c r="L85" s="48" t="str">
        <f t="shared" ca="1" si="53"/>
        <v/>
      </c>
      <c r="M85" s="48" t="str">
        <f t="shared" ca="1" si="53"/>
        <v/>
      </c>
      <c r="N85" s="49" t="str">
        <f t="shared" ca="1" si="53"/>
        <v/>
      </c>
      <c r="O85" s="50">
        <f ca="1">SUM(C85:N85)</f>
        <v>0</v>
      </c>
      <c r="P85" s="46"/>
      <c r="R85" s="96" t="e">
        <f ca="1">IF(ISNA(VLOOKUP(R83,OFFSET(Pairings!$D$2,($B85-1)*gamesPerRound,0,gamesPerRound,3),3,FALSE)),VLOOKUP(R83,OFFSET(Pairings!$E$2,($B85-1)*gamesPerRound,0,gamesPerRound,3),3,FALSE),VLOOKUP(R83,OFFSET(Pairings!$D$2,($B85-1)*gamesPerRound,0,gamesPerRound,3),3,FALSE))</f>
        <v>#N/A</v>
      </c>
      <c r="S85" s="97" t="e">
        <f ca="1">IF(ISNA(VLOOKUP(S83,OFFSET(Pairings!$D$2,($B85-1)*gamesPerRound,0,gamesPerRound,3),3,FALSE)),VLOOKUP(S83,OFFSET(Pairings!$E$2,($B85-1)*gamesPerRound,0,gamesPerRound,3),3,FALSE),VLOOKUP(S83,OFFSET(Pairings!$D$2,($B85-1)*gamesPerRound,0,gamesPerRound,3),3,FALSE))</f>
        <v>#N/A</v>
      </c>
      <c r="T85" s="97" t="e">
        <f ca="1">IF(ISNA(VLOOKUP(T83,OFFSET(Pairings!$D$2,($B85-1)*gamesPerRound,0,gamesPerRound,3),3,FALSE)),VLOOKUP(T83,OFFSET(Pairings!$E$2,($B85-1)*gamesPerRound,0,gamesPerRound,3),3,FALSE),VLOOKUP(T83,OFFSET(Pairings!$D$2,($B85-1)*gamesPerRound,0,gamesPerRound,3),3,FALSE))</f>
        <v>#N/A</v>
      </c>
      <c r="U85" s="97" t="e">
        <f ca="1">IF(ISNA(VLOOKUP(U83,OFFSET(Pairings!$D$2,($B85-1)*gamesPerRound,0,gamesPerRound,3),3,FALSE)),VLOOKUP(U83,OFFSET(Pairings!$E$2,($B85-1)*gamesPerRound,0,gamesPerRound,3),3,FALSE),VLOOKUP(U83,OFFSET(Pairings!$D$2,($B85-1)*gamesPerRound,0,gamesPerRound,3),3,FALSE))</f>
        <v>#N/A</v>
      </c>
      <c r="V85" s="97" t="e">
        <f ca="1">IF(ISNA(VLOOKUP(V83,OFFSET(Pairings!$D$2,($B85-1)*gamesPerRound,0,gamesPerRound,3),3,FALSE)),VLOOKUP(V83,OFFSET(Pairings!$E$2,($B85-1)*gamesPerRound,0,gamesPerRound,3),3,FALSE),VLOOKUP(V83,OFFSET(Pairings!$D$2,($B85-1)*gamesPerRound,0,gamesPerRound,3),3,FALSE))</f>
        <v>#N/A</v>
      </c>
      <c r="W85" s="97" t="e">
        <f ca="1">IF(ISNA(VLOOKUP(W83,OFFSET(Pairings!$D$2,($B85-1)*gamesPerRound,0,gamesPerRound,3),3,FALSE)),VLOOKUP(W83,OFFSET(Pairings!$E$2,($B85-1)*gamesPerRound,0,gamesPerRound,3),3,FALSE),VLOOKUP(W83,OFFSET(Pairings!$D$2,($B85-1)*gamesPerRound,0,gamesPerRound,3),3,FALSE))</f>
        <v>#N/A</v>
      </c>
      <c r="X85" s="97" t="e">
        <f ca="1">IF(ISNA(VLOOKUP(X83,OFFSET(Pairings!$D$2,($B85-1)*gamesPerRound,0,gamesPerRound,3),3,FALSE)),VLOOKUP(X83,OFFSET(Pairings!$E$2,($B85-1)*gamesPerRound,0,gamesPerRound,3),3,FALSE),VLOOKUP(X83,OFFSET(Pairings!$D$2,($B85-1)*gamesPerRound,0,gamesPerRound,3),3,FALSE))</f>
        <v>#N/A</v>
      </c>
      <c r="Y85" s="97" t="e">
        <f ca="1">IF(ISNA(VLOOKUP(Y83,OFFSET(Pairings!$D$2,($B85-1)*gamesPerRound,0,gamesPerRound,3),3,FALSE)),VLOOKUP(Y83,OFFSET(Pairings!$E$2,($B85-1)*gamesPerRound,0,gamesPerRound,3),3,FALSE),VLOOKUP(Y83,OFFSET(Pairings!$D$2,($B85-1)*gamesPerRound,0,gamesPerRound,3),3,FALSE))</f>
        <v>#N/A</v>
      </c>
      <c r="Z85" s="97" t="e">
        <f ca="1">IF(ISNA(VLOOKUP(Z83,OFFSET(Pairings!$D$2,($B85-1)*gamesPerRound,0,gamesPerRound,3),3,FALSE)),VLOOKUP(Z83,OFFSET(Pairings!$E$2,($B85-1)*gamesPerRound,0,gamesPerRound,3),3,FALSE),VLOOKUP(Z83,OFFSET(Pairings!$D$2,($B85-1)*gamesPerRound,0,gamesPerRound,3),3,FALSE))</f>
        <v>#N/A</v>
      </c>
      <c r="AA85" s="97" t="e">
        <f ca="1">IF(ISNA(VLOOKUP(AA83,OFFSET(Pairings!$D$2,($B85-1)*gamesPerRound,0,gamesPerRound,3),3,FALSE)),VLOOKUP(AA83,OFFSET(Pairings!$E$2,($B85-1)*gamesPerRound,0,gamesPerRound,3),3,FALSE),VLOOKUP(AA83,OFFSET(Pairings!$D$2,($B85-1)*gamesPerRound,0,gamesPerRound,3),3,FALSE))</f>
        <v>#N/A</v>
      </c>
      <c r="AB85" s="97" t="e">
        <f ca="1">IF(ISNA(VLOOKUP(AB83,OFFSET(Pairings!$D$2,($B85-1)*gamesPerRound,0,gamesPerRound,3),3,FALSE)),VLOOKUP(AB83,OFFSET(Pairings!$E$2,($B85-1)*gamesPerRound,0,gamesPerRound,3),3,FALSE),VLOOKUP(AB83,OFFSET(Pairings!$D$2,($B85-1)*gamesPerRound,0,gamesPerRound,3),3,FALSE))</f>
        <v>#N/A</v>
      </c>
      <c r="AC85" s="98" t="e">
        <f ca="1">IF(ISNA(VLOOKUP(AC83,OFFSET(Pairings!$D$2,($B85-1)*gamesPerRound,0,gamesPerRound,3),3,FALSE)),VLOOKUP(AC83,OFFSET(Pairings!$E$2,($B85-1)*gamesPerRound,0,gamesPerRound,3),3,FALSE),VLOOKUP(AC83,OFFSET(Pairings!$D$2,($B85-1)*gamesPerRound,0,gamesPerRound,3),3,FALSE))</f>
        <v>#N/A</v>
      </c>
      <c r="AD85" s="95" t="e">
        <f ca="1">SUM(R85:AC85)</f>
        <v>#N/A</v>
      </c>
    </row>
    <row r="86" spans="1:30" x14ac:dyDescent="0.2">
      <c r="B86" s="41">
        <v>3</v>
      </c>
      <c r="C86" s="47" t="str">
        <f t="shared" ca="1" si="53"/>
        <v/>
      </c>
      <c r="D86" s="48" t="str">
        <f t="shared" ca="1" si="53"/>
        <v/>
      </c>
      <c r="E86" s="48" t="str">
        <f t="shared" ca="1" si="53"/>
        <v/>
      </c>
      <c r="F86" s="48" t="str">
        <f t="shared" ca="1" si="53"/>
        <v/>
      </c>
      <c r="G86" s="48" t="str">
        <f t="shared" ca="1" si="53"/>
        <v/>
      </c>
      <c r="H86" s="48" t="str">
        <f t="shared" ca="1" si="53"/>
        <v/>
      </c>
      <c r="I86" s="48" t="str">
        <f t="shared" ca="1" si="53"/>
        <v/>
      </c>
      <c r="J86" s="48" t="str">
        <f t="shared" ca="1" si="53"/>
        <v/>
      </c>
      <c r="K86" s="48" t="str">
        <f t="shared" ca="1" si="53"/>
        <v/>
      </c>
      <c r="L86" s="48" t="str">
        <f t="shared" ca="1" si="53"/>
        <v/>
      </c>
      <c r="M86" s="48" t="str">
        <f t="shared" ca="1" si="53"/>
        <v/>
      </c>
      <c r="N86" s="49" t="str">
        <f t="shared" ca="1" si="53"/>
        <v/>
      </c>
      <c r="O86" s="50">
        <f ca="1">SUM(C86:N86)</f>
        <v>0</v>
      </c>
      <c r="P86" s="46"/>
      <c r="R86" s="96" t="e">
        <f ca="1">IF(ISNA(VLOOKUP(R83,OFFSET(Pairings!$D$2,($B86-1)*gamesPerRound,0,gamesPerRound,3),3,FALSE)),VLOOKUP(R83,OFFSET(Pairings!$E$2,($B86-1)*gamesPerRound,0,gamesPerRound,3),3,FALSE),VLOOKUP(R83,OFFSET(Pairings!$D$2,($B86-1)*gamesPerRound,0,gamesPerRound,3),3,FALSE))</f>
        <v>#N/A</v>
      </c>
      <c r="S86" s="97" t="e">
        <f ca="1">IF(ISNA(VLOOKUP(S83,OFFSET(Pairings!$D$2,($B86-1)*gamesPerRound,0,gamesPerRound,3),3,FALSE)),VLOOKUP(S83,OFFSET(Pairings!$E$2,($B86-1)*gamesPerRound,0,gamesPerRound,3),3,FALSE),VLOOKUP(S83,OFFSET(Pairings!$D$2,($B86-1)*gamesPerRound,0,gamesPerRound,3),3,FALSE))</f>
        <v>#N/A</v>
      </c>
      <c r="T86" s="97" t="e">
        <f ca="1">IF(ISNA(VLOOKUP(T83,OFFSET(Pairings!$D$2,($B86-1)*gamesPerRound,0,gamesPerRound,3),3,FALSE)),VLOOKUP(T83,OFFSET(Pairings!$E$2,($B86-1)*gamesPerRound,0,gamesPerRound,3),3,FALSE),VLOOKUP(T83,OFFSET(Pairings!$D$2,($B86-1)*gamesPerRound,0,gamesPerRound,3),3,FALSE))</f>
        <v>#N/A</v>
      </c>
      <c r="U86" s="97" t="e">
        <f ca="1">IF(ISNA(VLOOKUP(U83,OFFSET(Pairings!$D$2,($B86-1)*gamesPerRound,0,gamesPerRound,3),3,FALSE)),VLOOKUP(U83,OFFSET(Pairings!$E$2,($B86-1)*gamesPerRound,0,gamesPerRound,3),3,FALSE),VLOOKUP(U83,OFFSET(Pairings!$D$2,($B86-1)*gamesPerRound,0,gamesPerRound,3),3,FALSE))</f>
        <v>#N/A</v>
      </c>
      <c r="V86" s="97" t="e">
        <f ca="1">IF(ISNA(VLOOKUP(V83,OFFSET(Pairings!$D$2,($B86-1)*gamesPerRound,0,gamesPerRound,3),3,FALSE)),VLOOKUP(V83,OFFSET(Pairings!$E$2,($B86-1)*gamesPerRound,0,gamesPerRound,3),3,FALSE),VLOOKUP(V83,OFFSET(Pairings!$D$2,($B86-1)*gamesPerRound,0,gamesPerRound,3),3,FALSE))</f>
        <v>#N/A</v>
      </c>
      <c r="W86" s="97" t="e">
        <f ca="1">IF(ISNA(VLOOKUP(W83,OFFSET(Pairings!$D$2,($B86-1)*gamesPerRound,0,gamesPerRound,3),3,FALSE)),VLOOKUP(W83,OFFSET(Pairings!$E$2,($B86-1)*gamesPerRound,0,gamesPerRound,3),3,FALSE),VLOOKUP(W83,OFFSET(Pairings!$D$2,($B86-1)*gamesPerRound,0,gamesPerRound,3),3,FALSE))</f>
        <v>#N/A</v>
      </c>
      <c r="X86" s="97" t="e">
        <f ca="1">IF(ISNA(VLOOKUP(X83,OFFSET(Pairings!$D$2,($B86-1)*gamesPerRound,0,gamesPerRound,3),3,FALSE)),VLOOKUP(X83,OFFSET(Pairings!$E$2,($B86-1)*gamesPerRound,0,gamesPerRound,3),3,FALSE),VLOOKUP(X83,OFFSET(Pairings!$D$2,($B86-1)*gamesPerRound,0,gamesPerRound,3),3,FALSE))</f>
        <v>#N/A</v>
      </c>
      <c r="Y86" s="97" t="e">
        <f ca="1">IF(ISNA(VLOOKUP(Y83,OFFSET(Pairings!$D$2,($B86-1)*gamesPerRound,0,gamesPerRound,3),3,FALSE)),VLOOKUP(Y83,OFFSET(Pairings!$E$2,($B86-1)*gamesPerRound,0,gamesPerRound,3),3,FALSE),VLOOKUP(Y83,OFFSET(Pairings!$D$2,($B86-1)*gamesPerRound,0,gamesPerRound,3),3,FALSE))</f>
        <v>#N/A</v>
      </c>
      <c r="Z86" s="97" t="e">
        <f ca="1">IF(ISNA(VLOOKUP(Z83,OFFSET(Pairings!$D$2,($B86-1)*gamesPerRound,0,gamesPerRound,3),3,FALSE)),VLOOKUP(Z83,OFFSET(Pairings!$E$2,($B86-1)*gamesPerRound,0,gamesPerRound,3),3,FALSE),VLOOKUP(Z83,OFFSET(Pairings!$D$2,($B86-1)*gamesPerRound,0,gamesPerRound,3),3,FALSE))</f>
        <v>#N/A</v>
      </c>
      <c r="AA86" s="97" t="e">
        <f ca="1">IF(ISNA(VLOOKUP(AA83,OFFSET(Pairings!$D$2,($B86-1)*gamesPerRound,0,gamesPerRound,3),3,FALSE)),VLOOKUP(AA83,OFFSET(Pairings!$E$2,($B86-1)*gamesPerRound,0,gamesPerRound,3),3,FALSE),VLOOKUP(AA83,OFFSET(Pairings!$D$2,($B86-1)*gamesPerRound,0,gamesPerRound,3),3,FALSE))</f>
        <v>#N/A</v>
      </c>
      <c r="AB86" s="97" t="e">
        <f ca="1">IF(ISNA(VLOOKUP(AB83,OFFSET(Pairings!$D$2,($B86-1)*gamesPerRound,0,gamesPerRound,3),3,FALSE)),VLOOKUP(AB83,OFFSET(Pairings!$E$2,($B86-1)*gamesPerRound,0,gamesPerRound,3),3,FALSE),VLOOKUP(AB83,OFFSET(Pairings!$D$2,($B86-1)*gamesPerRound,0,gamesPerRound,3),3,FALSE))</f>
        <v>#N/A</v>
      </c>
      <c r="AC86" s="98" t="e">
        <f ca="1">IF(ISNA(VLOOKUP(AC83,OFFSET(Pairings!$D$2,($B86-1)*gamesPerRound,0,gamesPerRound,3),3,FALSE)),VLOOKUP(AC83,OFFSET(Pairings!$E$2,($B86-1)*gamesPerRound,0,gamesPerRound,3),3,FALSE),VLOOKUP(AC83,OFFSET(Pairings!$D$2,($B86-1)*gamesPerRound,0,gamesPerRound,3),3,FALSE))</f>
        <v>#N/A</v>
      </c>
      <c r="AD86" s="95" t="e">
        <f ca="1">SUM(R86:AC86)</f>
        <v>#N/A</v>
      </c>
    </row>
    <row r="87" spans="1:30" x14ac:dyDescent="0.2">
      <c r="B87" s="41">
        <v>4</v>
      </c>
      <c r="C87" s="47" t="str">
        <f t="shared" ca="1" si="53"/>
        <v/>
      </c>
      <c r="D87" s="48" t="str">
        <f t="shared" ca="1" si="53"/>
        <v/>
      </c>
      <c r="E87" s="48" t="str">
        <f t="shared" ca="1" si="53"/>
        <v/>
      </c>
      <c r="F87" s="48" t="str">
        <f t="shared" ca="1" si="53"/>
        <v/>
      </c>
      <c r="G87" s="48" t="str">
        <f t="shared" ca="1" si="53"/>
        <v/>
      </c>
      <c r="H87" s="48" t="str">
        <f t="shared" ca="1" si="53"/>
        <v/>
      </c>
      <c r="I87" s="48" t="str">
        <f t="shared" ca="1" si="53"/>
        <v/>
      </c>
      <c r="J87" s="48" t="str">
        <f t="shared" ca="1" si="53"/>
        <v/>
      </c>
      <c r="K87" s="48" t="str">
        <f t="shared" ca="1" si="53"/>
        <v/>
      </c>
      <c r="L87" s="48" t="str">
        <f t="shared" ca="1" si="53"/>
        <v/>
      </c>
      <c r="M87" s="48" t="str">
        <f t="shared" ca="1" si="53"/>
        <v/>
      </c>
      <c r="N87" s="49" t="str">
        <f t="shared" ca="1" si="53"/>
        <v/>
      </c>
      <c r="O87" s="50">
        <f ca="1">SUM(C87:N87)</f>
        <v>0</v>
      </c>
      <c r="P87" s="46"/>
      <c r="R87" s="96" t="e">
        <f ca="1">IF(ISNA(VLOOKUP(R83,OFFSET(Pairings!$D$2,($B87-1)*gamesPerRound,0,gamesPerRound,3),3,FALSE)),VLOOKUP(R83,OFFSET(Pairings!$E$2,($B87-1)*gamesPerRound,0,gamesPerRound,3),3,FALSE),VLOOKUP(R83,OFFSET(Pairings!$D$2,($B87-1)*gamesPerRound,0,gamesPerRound,3),3,FALSE))</f>
        <v>#N/A</v>
      </c>
      <c r="S87" s="97" t="e">
        <f ca="1">IF(ISNA(VLOOKUP(S83,OFFSET(Pairings!$D$2,($B87-1)*gamesPerRound,0,gamesPerRound,3),3,FALSE)),VLOOKUP(S83,OFFSET(Pairings!$E$2,($B87-1)*gamesPerRound,0,gamesPerRound,3),3,FALSE),VLOOKUP(S83,OFFSET(Pairings!$D$2,($B87-1)*gamesPerRound,0,gamesPerRound,3),3,FALSE))</f>
        <v>#N/A</v>
      </c>
      <c r="T87" s="97" t="e">
        <f ca="1">IF(ISNA(VLOOKUP(T83,OFFSET(Pairings!$D$2,($B87-1)*gamesPerRound,0,gamesPerRound,3),3,FALSE)),VLOOKUP(T83,OFFSET(Pairings!$E$2,($B87-1)*gamesPerRound,0,gamesPerRound,3),3,FALSE),VLOOKUP(T83,OFFSET(Pairings!$D$2,($B87-1)*gamesPerRound,0,gamesPerRound,3),3,FALSE))</f>
        <v>#N/A</v>
      </c>
      <c r="U87" s="97" t="e">
        <f ca="1">IF(ISNA(VLOOKUP(U83,OFFSET(Pairings!$D$2,($B87-1)*gamesPerRound,0,gamesPerRound,3),3,FALSE)),VLOOKUP(U83,OFFSET(Pairings!$E$2,($B87-1)*gamesPerRound,0,gamesPerRound,3),3,FALSE),VLOOKUP(U83,OFFSET(Pairings!$D$2,($B87-1)*gamesPerRound,0,gamesPerRound,3),3,FALSE))</f>
        <v>#N/A</v>
      </c>
      <c r="V87" s="97" t="e">
        <f ca="1">IF(ISNA(VLOOKUP(V83,OFFSET(Pairings!$D$2,($B87-1)*gamesPerRound,0,gamesPerRound,3),3,FALSE)),VLOOKUP(V83,OFFSET(Pairings!$E$2,($B87-1)*gamesPerRound,0,gamesPerRound,3),3,FALSE),VLOOKUP(V83,OFFSET(Pairings!$D$2,($B87-1)*gamesPerRound,0,gamesPerRound,3),3,FALSE))</f>
        <v>#N/A</v>
      </c>
      <c r="W87" s="97" t="e">
        <f ca="1">IF(ISNA(VLOOKUP(W83,OFFSET(Pairings!$D$2,($B87-1)*gamesPerRound,0,gamesPerRound,3),3,FALSE)),VLOOKUP(W83,OFFSET(Pairings!$E$2,($B87-1)*gamesPerRound,0,gamesPerRound,3),3,FALSE),VLOOKUP(W83,OFFSET(Pairings!$D$2,($B87-1)*gamesPerRound,0,gamesPerRound,3),3,FALSE))</f>
        <v>#N/A</v>
      </c>
      <c r="X87" s="97" t="e">
        <f ca="1">IF(ISNA(VLOOKUP(X83,OFFSET(Pairings!$D$2,($B87-1)*gamesPerRound,0,gamesPerRound,3),3,FALSE)),VLOOKUP(X83,OFFSET(Pairings!$E$2,($B87-1)*gamesPerRound,0,gamesPerRound,3),3,FALSE),VLOOKUP(X83,OFFSET(Pairings!$D$2,($B87-1)*gamesPerRound,0,gamesPerRound,3),3,FALSE))</f>
        <v>#N/A</v>
      </c>
      <c r="Y87" s="97" t="e">
        <f ca="1">IF(ISNA(VLOOKUP(Y83,OFFSET(Pairings!$D$2,($B87-1)*gamesPerRound,0,gamesPerRound,3),3,FALSE)),VLOOKUP(Y83,OFFSET(Pairings!$E$2,($B87-1)*gamesPerRound,0,gamesPerRound,3),3,FALSE),VLOOKUP(Y83,OFFSET(Pairings!$D$2,($B87-1)*gamesPerRound,0,gamesPerRound,3),3,FALSE))</f>
        <v>#N/A</v>
      </c>
      <c r="Z87" s="97" t="e">
        <f ca="1">IF(ISNA(VLOOKUP(Z83,OFFSET(Pairings!$D$2,($B87-1)*gamesPerRound,0,gamesPerRound,3),3,FALSE)),VLOOKUP(Z83,OFFSET(Pairings!$E$2,($B87-1)*gamesPerRound,0,gamesPerRound,3),3,FALSE),VLOOKUP(Z83,OFFSET(Pairings!$D$2,($B87-1)*gamesPerRound,0,gamesPerRound,3),3,FALSE))</f>
        <v>#N/A</v>
      </c>
      <c r="AA87" s="97" t="e">
        <f ca="1">IF(ISNA(VLOOKUP(AA83,OFFSET(Pairings!$D$2,($B87-1)*gamesPerRound,0,gamesPerRound,3),3,FALSE)),VLOOKUP(AA83,OFFSET(Pairings!$E$2,($B87-1)*gamesPerRound,0,gamesPerRound,3),3,FALSE),VLOOKUP(AA83,OFFSET(Pairings!$D$2,($B87-1)*gamesPerRound,0,gamesPerRound,3),3,FALSE))</f>
        <v>#N/A</v>
      </c>
      <c r="AB87" s="97" t="e">
        <f ca="1">IF(ISNA(VLOOKUP(AB83,OFFSET(Pairings!$D$2,($B87-1)*gamesPerRound,0,gamesPerRound,3),3,FALSE)),VLOOKUP(AB83,OFFSET(Pairings!$E$2,($B87-1)*gamesPerRound,0,gamesPerRound,3),3,FALSE),VLOOKUP(AB83,OFFSET(Pairings!$D$2,($B87-1)*gamesPerRound,0,gamesPerRound,3),3,FALSE))</f>
        <v>#N/A</v>
      </c>
      <c r="AC87" s="98" t="e">
        <f ca="1">IF(ISNA(VLOOKUP(AC83,OFFSET(Pairings!$D$2,($B87-1)*gamesPerRound,0,gamesPerRound,3),3,FALSE)),VLOOKUP(AC83,OFFSET(Pairings!$E$2,($B87-1)*gamesPerRound,0,gamesPerRound,3),3,FALSE),VLOOKUP(AC83,OFFSET(Pairings!$D$2,($B87-1)*gamesPerRound,0,gamesPerRound,3),3,FALSE))</f>
        <v>#N/A</v>
      </c>
      <c r="AD87" s="95" t="e">
        <f ca="1">SUM(R87:AC87)</f>
        <v>#N/A</v>
      </c>
    </row>
    <row r="88" spans="1:30" x14ac:dyDescent="0.2">
      <c r="B88" s="41">
        <v>5</v>
      </c>
      <c r="C88" s="51" t="str">
        <f t="shared" ca="1" si="53"/>
        <v/>
      </c>
      <c r="D88" s="52" t="str">
        <f t="shared" ca="1" si="53"/>
        <v/>
      </c>
      <c r="E88" s="52" t="str">
        <f t="shared" ca="1" si="53"/>
        <v/>
      </c>
      <c r="F88" s="52" t="str">
        <f t="shared" ca="1" si="53"/>
        <v/>
      </c>
      <c r="G88" s="52" t="str">
        <f t="shared" ca="1" si="53"/>
        <v/>
      </c>
      <c r="H88" s="52" t="str">
        <f t="shared" ca="1" si="53"/>
        <v/>
      </c>
      <c r="I88" s="52" t="str">
        <f t="shared" ca="1" si="53"/>
        <v/>
      </c>
      <c r="J88" s="52" t="str">
        <f t="shared" ca="1" si="53"/>
        <v/>
      </c>
      <c r="K88" s="52" t="str">
        <f t="shared" ca="1" si="53"/>
        <v/>
      </c>
      <c r="L88" s="52" t="str">
        <f t="shared" ca="1" si="53"/>
        <v/>
      </c>
      <c r="M88" s="52" t="str">
        <f t="shared" ca="1" si="53"/>
        <v/>
      </c>
      <c r="N88" s="53" t="str">
        <f t="shared" ca="1" si="53"/>
        <v/>
      </c>
      <c r="O88" s="54">
        <f ca="1">SUM(C88:N88)</f>
        <v>0</v>
      </c>
      <c r="P88" s="46"/>
      <c r="R88" s="99" t="e">
        <f ca="1">IF(ISNA(VLOOKUP(R83,OFFSET(Pairings!$D$2,($B88-1)*gamesPerRound,0,gamesPerRound,3),3,FALSE)),VLOOKUP(R83,OFFSET(Pairings!$E$2,($B88-1)*gamesPerRound,0,gamesPerRound,3),3,FALSE),VLOOKUP(R83,OFFSET(Pairings!$D$2,($B88-1)*gamesPerRound,0,gamesPerRound,3),3,FALSE))</f>
        <v>#N/A</v>
      </c>
      <c r="S88" s="100" t="e">
        <f ca="1">IF(ISNA(VLOOKUP(S83,OFFSET(Pairings!$D$2,($B88-1)*gamesPerRound,0,gamesPerRound,3),3,FALSE)),VLOOKUP(S83,OFFSET(Pairings!$E$2,($B88-1)*gamesPerRound,0,gamesPerRound,3),3,FALSE),VLOOKUP(S83,OFFSET(Pairings!$D$2,($B88-1)*gamesPerRound,0,gamesPerRound,3),3,FALSE))</f>
        <v>#N/A</v>
      </c>
      <c r="T88" s="100" t="e">
        <f ca="1">IF(ISNA(VLOOKUP(T83,OFFSET(Pairings!$D$2,($B88-1)*gamesPerRound,0,gamesPerRound,3),3,FALSE)),VLOOKUP(T83,OFFSET(Pairings!$E$2,($B88-1)*gamesPerRound,0,gamesPerRound,3),3,FALSE),VLOOKUP(T83,OFFSET(Pairings!$D$2,($B88-1)*gamesPerRound,0,gamesPerRound,3),3,FALSE))</f>
        <v>#N/A</v>
      </c>
      <c r="U88" s="100" t="e">
        <f ca="1">IF(ISNA(VLOOKUP(U83,OFFSET(Pairings!$D$2,($B88-1)*gamesPerRound,0,gamesPerRound,3),3,FALSE)),VLOOKUP(U83,OFFSET(Pairings!$E$2,($B88-1)*gamesPerRound,0,gamesPerRound,3),3,FALSE),VLOOKUP(U83,OFFSET(Pairings!$D$2,($B88-1)*gamesPerRound,0,gamesPerRound,3),3,FALSE))</f>
        <v>#N/A</v>
      </c>
      <c r="V88" s="100" t="e">
        <f ca="1">IF(ISNA(VLOOKUP(V83,OFFSET(Pairings!$D$2,($B88-1)*gamesPerRound,0,gamesPerRound,3),3,FALSE)),VLOOKUP(V83,OFFSET(Pairings!$E$2,($B88-1)*gamesPerRound,0,gamesPerRound,3),3,FALSE),VLOOKUP(V83,OFFSET(Pairings!$D$2,($B88-1)*gamesPerRound,0,gamesPerRound,3),3,FALSE))</f>
        <v>#N/A</v>
      </c>
      <c r="W88" s="100" t="e">
        <f ca="1">IF(ISNA(VLOOKUP(W83,OFFSET(Pairings!$D$2,($B88-1)*gamesPerRound,0,gamesPerRound,3),3,FALSE)),VLOOKUP(W83,OFFSET(Pairings!$E$2,($B88-1)*gamesPerRound,0,gamesPerRound,3),3,FALSE),VLOOKUP(W83,OFFSET(Pairings!$D$2,($B88-1)*gamesPerRound,0,gamesPerRound,3),3,FALSE))</f>
        <v>#N/A</v>
      </c>
      <c r="X88" s="100" t="e">
        <f ca="1">IF(ISNA(VLOOKUP(X83,OFFSET(Pairings!$D$2,($B88-1)*gamesPerRound,0,gamesPerRound,3),3,FALSE)),VLOOKUP(X83,OFFSET(Pairings!$E$2,($B88-1)*gamesPerRound,0,gamesPerRound,3),3,FALSE),VLOOKUP(X83,OFFSET(Pairings!$D$2,($B88-1)*gamesPerRound,0,gamesPerRound,3),3,FALSE))</f>
        <v>#N/A</v>
      </c>
      <c r="Y88" s="100" t="e">
        <f ca="1">IF(ISNA(VLOOKUP(Y83,OFFSET(Pairings!$D$2,($B88-1)*gamesPerRound,0,gamesPerRound,3),3,FALSE)),VLOOKUP(Y83,OFFSET(Pairings!$E$2,($B88-1)*gamesPerRound,0,gamesPerRound,3),3,FALSE),VLOOKUP(Y83,OFFSET(Pairings!$D$2,($B88-1)*gamesPerRound,0,gamesPerRound,3),3,FALSE))</f>
        <v>#N/A</v>
      </c>
      <c r="Z88" s="100" t="e">
        <f ca="1">IF(ISNA(VLOOKUP(Z83,OFFSET(Pairings!$D$2,($B88-1)*gamesPerRound,0,gamesPerRound,3),3,FALSE)),VLOOKUP(Z83,OFFSET(Pairings!$E$2,($B88-1)*gamesPerRound,0,gamesPerRound,3),3,FALSE),VLOOKUP(Z83,OFFSET(Pairings!$D$2,($B88-1)*gamesPerRound,0,gamesPerRound,3),3,FALSE))</f>
        <v>#N/A</v>
      </c>
      <c r="AA88" s="100" t="e">
        <f ca="1">IF(ISNA(VLOOKUP(AA83,OFFSET(Pairings!$D$2,($B88-1)*gamesPerRound,0,gamesPerRound,3),3,FALSE)),VLOOKUP(AA83,OFFSET(Pairings!$E$2,($B88-1)*gamesPerRound,0,gamesPerRound,3),3,FALSE),VLOOKUP(AA83,OFFSET(Pairings!$D$2,($B88-1)*gamesPerRound,0,gamesPerRound,3),3,FALSE))</f>
        <v>#N/A</v>
      </c>
      <c r="AB88" s="100" t="e">
        <f ca="1">IF(ISNA(VLOOKUP(AB83,OFFSET(Pairings!$D$2,($B88-1)*gamesPerRound,0,gamesPerRound,3),3,FALSE)),VLOOKUP(AB83,OFFSET(Pairings!$E$2,($B88-1)*gamesPerRound,0,gamesPerRound,3),3,FALSE),VLOOKUP(AB83,OFFSET(Pairings!$D$2,($B88-1)*gamesPerRound,0,gamesPerRound,3),3,FALSE))</f>
        <v>#N/A</v>
      </c>
      <c r="AC88" s="101" t="e">
        <f ca="1">IF(ISNA(VLOOKUP(AC83,OFFSET(Pairings!$D$2,($B88-1)*gamesPerRound,0,gamesPerRound,3),3,FALSE)),VLOOKUP(AC83,OFFSET(Pairings!$E$2,($B88-1)*gamesPerRound,0,gamesPerRound,3),3,FALSE),VLOOKUP(AC83,OFFSET(Pairings!$D$2,($B88-1)*gamesPerRound,0,gamesPerRound,3),3,FALSE))</f>
        <v>#N/A</v>
      </c>
      <c r="AD88" s="95" t="e">
        <f ca="1">SUM(R88:AC88)</f>
        <v>#N/A</v>
      </c>
    </row>
    <row r="89" spans="1:30" ht="15.75" thickBot="1" x14ac:dyDescent="0.25">
      <c r="B89" s="55" t="s">
        <v>22</v>
      </c>
      <c r="C89" s="56">
        <f t="shared" ref="C89:O89" ca="1" si="54">SUM(C84:C88)</f>
        <v>0</v>
      </c>
      <c r="D89" s="57">
        <f t="shared" ca="1" si="54"/>
        <v>0</v>
      </c>
      <c r="E89" s="57">
        <f t="shared" ca="1" si="54"/>
        <v>0</v>
      </c>
      <c r="F89" s="57">
        <f t="shared" ca="1" si="54"/>
        <v>0</v>
      </c>
      <c r="G89" s="57">
        <f t="shared" ca="1" si="54"/>
        <v>0</v>
      </c>
      <c r="H89" s="57">
        <f t="shared" ca="1" si="54"/>
        <v>0</v>
      </c>
      <c r="I89" s="57">
        <f t="shared" ca="1" si="54"/>
        <v>0</v>
      </c>
      <c r="J89" s="57">
        <f t="shared" ca="1" si="54"/>
        <v>0</v>
      </c>
      <c r="K89" s="57">
        <f t="shared" ca="1" si="54"/>
        <v>0</v>
      </c>
      <c r="L89" s="57">
        <f t="shared" ca="1" si="54"/>
        <v>0</v>
      </c>
      <c r="M89" s="57">
        <f t="shared" ca="1" si="54"/>
        <v>0</v>
      </c>
      <c r="N89" s="57">
        <f t="shared" ca="1" si="54"/>
        <v>0</v>
      </c>
      <c r="O89" s="58">
        <f t="shared" ca="1" si="54"/>
        <v>0</v>
      </c>
      <c r="P89" s="59" t="e">
        <f ca="1">VLOOKUP(A83,OFFSET(Teams!$C$1,1,0,teams,4),4,FALSE)</f>
        <v>#N/A</v>
      </c>
      <c r="R89" s="102" t="e">
        <f t="shared" ref="R89:AD89" ca="1" si="55">SUM(R84:R86)</f>
        <v>#N/A</v>
      </c>
      <c r="S89" s="103" t="e">
        <f t="shared" ca="1" si="55"/>
        <v>#N/A</v>
      </c>
      <c r="T89" s="103" t="e">
        <f t="shared" ca="1" si="55"/>
        <v>#N/A</v>
      </c>
      <c r="U89" s="103" t="e">
        <f t="shared" ca="1" si="55"/>
        <v>#N/A</v>
      </c>
      <c r="V89" s="103" t="e">
        <f t="shared" ca="1" si="55"/>
        <v>#N/A</v>
      </c>
      <c r="W89" s="103" t="e">
        <f t="shared" ca="1" si="55"/>
        <v>#N/A</v>
      </c>
      <c r="X89" s="103" t="e">
        <f t="shared" ca="1" si="55"/>
        <v>#N/A</v>
      </c>
      <c r="Y89" s="103" t="e">
        <f t="shared" ca="1" si="55"/>
        <v>#N/A</v>
      </c>
      <c r="Z89" s="103" t="e">
        <f t="shared" ca="1" si="55"/>
        <v>#N/A</v>
      </c>
      <c r="AA89" s="103" t="e">
        <f t="shared" ca="1" si="55"/>
        <v>#N/A</v>
      </c>
      <c r="AB89" s="103" t="e">
        <f t="shared" ca="1" si="55"/>
        <v>#N/A</v>
      </c>
      <c r="AC89" s="103" t="e">
        <f t="shared" ca="1" si="55"/>
        <v>#N/A</v>
      </c>
      <c r="AD89" s="104" t="e">
        <f t="shared" ca="1" si="55"/>
        <v>#N/A</v>
      </c>
    </row>
    <row r="90" spans="1:30" ht="15.75" thickBot="1" x14ac:dyDescent="0.25">
      <c r="P90" s="60"/>
    </row>
    <row r="91" spans="1:30" s="9" customFormat="1" x14ac:dyDescent="0.2">
      <c r="A91" s="9" t="s">
        <v>19</v>
      </c>
      <c r="B91" s="10">
        <f>VLOOKUP(A91,TeamLookup,2,FALSE)</f>
        <v>0</v>
      </c>
      <c r="C91" s="37" t="str">
        <f t="shared" ref="C91:N91" si="56">$A91&amp;"."&amp;TEXT(C$1,"00")</f>
        <v>L.01</v>
      </c>
      <c r="D91" s="38" t="str">
        <f t="shared" si="56"/>
        <v>L.02</v>
      </c>
      <c r="E91" s="38" t="str">
        <f t="shared" si="56"/>
        <v>L.03</v>
      </c>
      <c r="F91" s="38" t="str">
        <f t="shared" si="56"/>
        <v>L.04</v>
      </c>
      <c r="G91" s="38" t="str">
        <f t="shared" si="56"/>
        <v>L.05</v>
      </c>
      <c r="H91" s="38" t="str">
        <f t="shared" si="56"/>
        <v>L.06</v>
      </c>
      <c r="I91" s="38" t="str">
        <f t="shared" si="56"/>
        <v>L.07</v>
      </c>
      <c r="J91" s="38" t="str">
        <f t="shared" si="56"/>
        <v>L.08</v>
      </c>
      <c r="K91" s="38" t="str">
        <f t="shared" si="56"/>
        <v>L.09</v>
      </c>
      <c r="L91" s="38" t="str">
        <f t="shared" si="56"/>
        <v>L.10</v>
      </c>
      <c r="M91" s="38" t="str">
        <f t="shared" si="56"/>
        <v>L.11</v>
      </c>
      <c r="N91" s="38" t="str">
        <f t="shared" si="56"/>
        <v>L.12</v>
      </c>
      <c r="O91" s="39" t="s">
        <v>22</v>
      </c>
      <c r="P91" s="40" t="s">
        <v>30</v>
      </c>
      <c r="R91" s="90" t="str">
        <f t="shared" ref="R91:AC91" si="57">$A91&amp;"."&amp;TEXT(R$1,"00")</f>
        <v>L.01</v>
      </c>
      <c r="S91" s="91" t="str">
        <f t="shared" si="57"/>
        <v>L.02</v>
      </c>
      <c r="T91" s="91" t="str">
        <f t="shared" si="57"/>
        <v>L.03</v>
      </c>
      <c r="U91" s="91" t="str">
        <f t="shared" si="57"/>
        <v>L.04</v>
      </c>
      <c r="V91" s="91" t="str">
        <f t="shared" si="57"/>
        <v>L.05</v>
      </c>
      <c r="W91" s="91" t="str">
        <f t="shared" si="57"/>
        <v>L.06</v>
      </c>
      <c r="X91" s="91" t="str">
        <f t="shared" si="57"/>
        <v>L.07</v>
      </c>
      <c r="Y91" s="91" t="str">
        <f t="shared" si="57"/>
        <v>L.08</v>
      </c>
      <c r="Z91" s="91" t="str">
        <f t="shared" si="57"/>
        <v>L.09</v>
      </c>
      <c r="AA91" s="91" t="str">
        <f t="shared" si="57"/>
        <v>L.10</v>
      </c>
      <c r="AB91" s="91" t="str">
        <f t="shared" si="57"/>
        <v>L.11</v>
      </c>
      <c r="AC91" s="91" t="str">
        <f t="shared" si="57"/>
        <v>L.12</v>
      </c>
      <c r="AD91" s="92" t="s">
        <v>22</v>
      </c>
    </row>
    <row r="92" spans="1:30" x14ac:dyDescent="0.2">
      <c r="B92" s="41">
        <v>1</v>
      </c>
      <c r="C92" s="42" t="str">
        <f t="shared" ref="C92:N96" ca="1" si="58">IF(ISNA(R92),"",R92)</f>
        <v/>
      </c>
      <c r="D92" s="43" t="str">
        <f t="shared" ca="1" si="58"/>
        <v/>
      </c>
      <c r="E92" s="43" t="str">
        <f t="shared" ca="1" si="58"/>
        <v/>
      </c>
      <c r="F92" s="43" t="str">
        <f t="shared" ca="1" si="58"/>
        <v/>
      </c>
      <c r="G92" s="43" t="str">
        <f t="shared" ca="1" si="58"/>
        <v/>
      </c>
      <c r="H92" s="43" t="str">
        <f t="shared" ca="1" si="58"/>
        <v/>
      </c>
      <c r="I92" s="43" t="str">
        <f t="shared" ca="1" si="58"/>
        <v/>
      </c>
      <c r="J92" s="43" t="str">
        <f t="shared" ca="1" si="58"/>
        <v/>
      </c>
      <c r="K92" s="43" t="str">
        <f t="shared" ca="1" si="58"/>
        <v/>
      </c>
      <c r="L92" s="43" t="str">
        <f t="shared" ca="1" si="58"/>
        <v/>
      </c>
      <c r="M92" s="43" t="str">
        <f t="shared" ca="1" si="58"/>
        <v/>
      </c>
      <c r="N92" s="44" t="str">
        <f t="shared" ca="1" si="58"/>
        <v/>
      </c>
      <c r="O92" s="45">
        <f ca="1">SUM(C92:N92)</f>
        <v>0</v>
      </c>
      <c r="P92" s="46"/>
      <c r="R92" s="93" t="e">
        <f ca="1">IF(ISNA(VLOOKUP(R91,OFFSET(Pairings!$D$2,($B92-1)*gamesPerRound,0,gamesPerRound,3),3,FALSE)),VLOOKUP(R91,OFFSET(Pairings!$E$2,($B92-1)*gamesPerRound,0,gamesPerRound,3),3,FALSE),VLOOKUP(R91,OFFSET(Pairings!$D$2,($B92-1)*gamesPerRound,0,gamesPerRound,3),3,FALSE))</f>
        <v>#N/A</v>
      </c>
      <c r="S92" s="93" t="e">
        <f ca="1">IF(ISNA(VLOOKUP(S91,OFFSET(Pairings!$D$2,($B92-1)*gamesPerRound,0,gamesPerRound,3),3,FALSE)),VLOOKUP(S91,OFFSET(Pairings!$E$2,($B92-1)*gamesPerRound,0,gamesPerRound,3),3,FALSE),VLOOKUP(S91,OFFSET(Pairings!$D$2,($B92-1)*gamesPerRound,0,gamesPerRound,3),3,FALSE))</f>
        <v>#N/A</v>
      </c>
      <c r="T92" s="93" t="e">
        <f ca="1">IF(ISNA(VLOOKUP(T91,OFFSET(Pairings!$D$2,($B92-1)*gamesPerRound,0,gamesPerRound,3),3,FALSE)),VLOOKUP(T91,OFFSET(Pairings!$E$2,($B92-1)*gamesPerRound,0,gamesPerRound,3),3,FALSE),VLOOKUP(T91,OFFSET(Pairings!$D$2,($B92-1)*gamesPerRound,0,gamesPerRound,3),3,FALSE))</f>
        <v>#N/A</v>
      </c>
      <c r="U92" s="93" t="e">
        <f ca="1">IF(ISNA(VLOOKUP(U91,OFFSET(Pairings!$D$2,($B92-1)*gamesPerRound,0,gamesPerRound,3),3,FALSE)),VLOOKUP(U91,OFFSET(Pairings!$E$2,($B92-1)*gamesPerRound,0,gamesPerRound,3),3,FALSE),VLOOKUP(U91,OFFSET(Pairings!$D$2,($B92-1)*gamesPerRound,0,gamesPerRound,3),3,FALSE))</f>
        <v>#N/A</v>
      </c>
      <c r="V92" s="93" t="e">
        <f ca="1">IF(ISNA(VLOOKUP(V91,OFFSET(Pairings!$D$2,($B92-1)*gamesPerRound,0,gamesPerRound,3),3,FALSE)),VLOOKUP(V91,OFFSET(Pairings!$E$2,($B92-1)*gamesPerRound,0,gamesPerRound,3),3,FALSE),VLOOKUP(V91,OFFSET(Pairings!$D$2,($B92-1)*gamesPerRound,0,gamesPerRound,3),3,FALSE))</f>
        <v>#N/A</v>
      </c>
      <c r="W92" s="93" t="e">
        <f ca="1">IF(ISNA(VLOOKUP(W91,OFFSET(Pairings!$D$2,($B92-1)*gamesPerRound,0,gamesPerRound,3),3,FALSE)),VLOOKUP(W91,OFFSET(Pairings!$E$2,($B92-1)*gamesPerRound,0,gamesPerRound,3),3,FALSE),VLOOKUP(W91,OFFSET(Pairings!$D$2,($B92-1)*gamesPerRound,0,gamesPerRound,3),3,FALSE))</f>
        <v>#N/A</v>
      </c>
      <c r="X92" s="93" t="e">
        <f ca="1">IF(ISNA(VLOOKUP(X91,OFFSET(Pairings!$D$2,($B92-1)*gamesPerRound,0,gamesPerRound,3),3,FALSE)),VLOOKUP(X91,OFFSET(Pairings!$E$2,($B92-1)*gamesPerRound,0,gamesPerRound,3),3,FALSE),VLOOKUP(X91,OFFSET(Pairings!$D$2,($B92-1)*gamesPerRound,0,gamesPerRound,3),3,FALSE))</f>
        <v>#N/A</v>
      </c>
      <c r="Y92" s="93" t="e">
        <f ca="1">IF(ISNA(VLOOKUP(Y91,OFFSET(Pairings!$D$2,($B92-1)*gamesPerRound,0,gamesPerRound,3),3,FALSE)),VLOOKUP(Y91,OFFSET(Pairings!$E$2,($B92-1)*gamesPerRound,0,gamesPerRound,3),3,FALSE),VLOOKUP(Y91,OFFSET(Pairings!$D$2,($B92-1)*gamesPerRound,0,gamesPerRound,3),3,FALSE))</f>
        <v>#N/A</v>
      </c>
      <c r="Z92" s="93" t="e">
        <f ca="1">IF(ISNA(VLOOKUP(Z91,OFFSET(Pairings!$D$2,($B92-1)*gamesPerRound,0,gamesPerRound,3),3,FALSE)),VLOOKUP(Z91,OFFSET(Pairings!$E$2,($B92-1)*gamesPerRound,0,gamesPerRound,3),3,FALSE),VLOOKUP(Z91,OFFSET(Pairings!$D$2,($B92-1)*gamesPerRound,0,gamesPerRound,3),3,FALSE))</f>
        <v>#N/A</v>
      </c>
      <c r="AA92" s="93" t="e">
        <f ca="1">IF(ISNA(VLOOKUP(AA91,OFFSET(Pairings!$D$2,($B92-1)*gamesPerRound,0,gamesPerRound,3),3,FALSE)),VLOOKUP(AA91,OFFSET(Pairings!$E$2,($B92-1)*gamesPerRound,0,gamesPerRound,3),3,FALSE),VLOOKUP(AA91,OFFSET(Pairings!$D$2,($B92-1)*gamesPerRound,0,gamesPerRound,3),3,FALSE))</f>
        <v>#N/A</v>
      </c>
      <c r="AB92" s="93" t="e">
        <f ca="1">IF(ISNA(VLOOKUP(AB91,OFFSET(Pairings!$D$2,($B92-1)*gamesPerRound,0,gamesPerRound,3),3,FALSE)),VLOOKUP(AB91,OFFSET(Pairings!$E$2,($B92-1)*gamesPerRound,0,gamesPerRound,3),3,FALSE),VLOOKUP(AB91,OFFSET(Pairings!$D$2,($B92-1)*gamesPerRound,0,gamesPerRound,3),3,FALSE))</f>
        <v>#N/A</v>
      </c>
      <c r="AC92" s="94" t="e">
        <f ca="1">IF(ISNA(VLOOKUP(AC91,OFFSET(Pairings!$D$2,($B92-1)*gamesPerRound,0,gamesPerRound,3),3,FALSE)),VLOOKUP(AC91,OFFSET(Pairings!$E$2,($B92-1)*gamesPerRound,0,gamesPerRound,3),3,FALSE),VLOOKUP(AC91,OFFSET(Pairings!$D$2,($B92-1)*gamesPerRound,0,gamesPerRound,3),3,FALSE))</f>
        <v>#N/A</v>
      </c>
      <c r="AD92" s="95" t="e">
        <f ca="1">SUM(R92:AC92)</f>
        <v>#N/A</v>
      </c>
    </row>
    <row r="93" spans="1:30" x14ac:dyDescent="0.2">
      <c r="B93" s="41">
        <v>2</v>
      </c>
      <c r="C93" s="47" t="str">
        <f t="shared" ca="1" si="58"/>
        <v/>
      </c>
      <c r="D93" s="48" t="str">
        <f t="shared" ca="1" si="58"/>
        <v/>
      </c>
      <c r="E93" s="48" t="str">
        <f t="shared" ca="1" si="58"/>
        <v/>
      </c>
      <c r="F93" s="48" t="str">
        <f t="shared" ca="1" si="58"/>
        <v/>
      </c>
      <c r="G93" s="48" t="str">
        <f t="shared" ca="1" si="58"/>
        <v/>
      </c>
      <c r="H93" s="48" t="str">
        <f t="shared" ca="1" si="58"/>
        <v/>
      </c>
      <c r="I93" s="48" t="str">
        <f t="shared" ca="1" si="58"/>
        <v/>
      </c>
      <c r="J93" s="48" t="str">
        <f t="shared" ca="1" si="58"/>
        <v/>
      </c>
      <c r="K93" s="48" t="str">
        <f t="shared" ca="1" si="58"/>
        <v/>
      </c>
      <c r="L93" s="48" t="str">
        <f t="shared" ca="1" si="58"/>
        <v/>
      </c>
      <c r="M93" s="48" t="str">
        <f t="shared" ca="1" si="58"/>
        <v/>
      </c>
      <c r="N93" s="49" t="str">
        <f t="shared" ca="1" si="58"/>
        <v/>
      </c>
      <c r="O93" s="50">
        <f ca="1">SUM(C93:N93)</f>
        <v>0</v>
      </c>
      <c r="P93" s="46"/>
      <c r="R93" s="96" t="e">
        <f ca="1">IF(ISNA(VLOOKUP(R91,OFFSET(Pairings!$D$2,($B93-1)*gamesPerRound,0,gamesPerRound,3),3,FALSE)),VLOOKUP(R91,OFFSET(Pairings!$E$2,($B93-1)*gamesPerRound,0,gamesPerRound,3),3,FALSE),VLOOKUP(R91,OFFSET(Pairings!$D$2,($B93-1)*gamesPerRound,0,gamesPerRound,3),3,FALSE))</f>
        <v>#N/A</v>
      </c>
      <c r="S93" s="97" t="e">
        <f ca="1">IF(ISNA(VLOOKUP(S91,OFFSET(Pairings!$D$2,($B93-1)*gamesPerRound,0,gamesPerRound,3),3,FALSE)),VLOOKUP(S91,OFFSET(Pairings!$E$2,($B93-1)*gamesPerRound,0,gamesPerRound,3),3,FALSE),VLOOKUP(S91,OFFSET(Pairings!$D$2,($B93-1)*gamesPerRound,0,gamesPerRound,3),3,FALSE))</f>
        <v>#N/A</v>
      </c>
      <c r="T93" s="97" t="e">
        <f ca="1">IF(ISNA(VLOOKUP(T91,OFFSET(Pairings!$D$2,($B93-1)*gamesPerRound,0,gamesPerRound,3),3,FALSE)),VLOOKUP(T91,OFFSET(Pairings!$E$2,($B93-1)*gamesPerRound,0,gamesPerRound,3),3,FALSE),VLOOKUP(T91,OFFSET(Pairings!$D$2,($B93-1)*gamesPerRound,0,gamesPerRound,3),3,FALSE))</f>
        <v>#N/A</v>
      </c>
      <c r="U93" s="97" t="e">
        <f ca="1">IF(ISNA(VLOOKUP(U91,OFFSET(Pairings!$D$2,($B93-1)*gamesPerRound,0,gamesPerRound,3),3,FALSE)),VLOOKUP(U91,OFFSET(Pairings!$E$2,($B93-1)*gamesPerRound,0,gamesPerRound,3),3,FALSE),VLOOKUP(U91,OFFSET(Pairings!$D$2,($B93-1)*gamesPerRound,0,gamesPerRound,3),3,FALSE))</f>
        <v>#N/A</v>
      </c>
      <c r="V93" s="97" t="e">
        <f ca="1">IF(ISNA(VLOOKUP(V91,OFFSET(Pairings!$D$2,($B93-1)*gamesPerRound,0,gamesPerRound,3),3,FALSE)),VLOOKUP(V91,OFFSET(Pairings!$E$2,($B93-1)*gamesPerRound,0,gamesPerRound,3),3,FALSE),VLOOKUP(V91,OFFSET(Pairings!$D$2,($B93-1)*gamesPerRound,0,gamesPerRound,3),3,FALSE))</f>
        <v>#N/A</v>
      </c>
      <c r="W93" s="97" t="e">
        <f ca="1">IF(ISNA(VLOOKUP(W91,OFFSET(Pairings!$D$2,($B93-1)*gamesPerRound,0,gamesPerRound,3),3,FALSE)),VLOOKUP(W91,OFFSET(Pairings!$E$2,($B93-1)*gamesPerRound,0,gamesPerRound,3),3,FALSE),VLOOKUP(W91,OFFSET(Pairings!$D$2,($B93-1)*gamesPerRound,0,gamesPerRound,3),3,FALSE))</f>
        <v>#N/A</v>
      </c>
      <c r="X93" s="97" t="e">
        <f ca="1">IF(ISNA(VLOOKUP(X91,OFFSET(Pairings!$D$2,($B93-1)*gamesPerRound,0,gamesPerRound,3),3,FALSE)),VLOOKUP(X91,OFFSET(Pairings!$E$2,($B93-1)*gamesPerRound,0,gamesPerRound,3),3,FALSE),VLOOKUP(X91,OFFSET(Pairings!$D$2,($B93-1)*gamesPerRound,0,gamesPerRound,3),3,FALSE))</f>
        <v>#N/A</v>
      </c>
      <c r="Y93" s="97" t="e">
        <f ca="1">IF(ISNA(VLOOKUP(Y91,OFFSET(Pairings!$D$2,($B93-1)*gamesPerRound,0,gamesPerRound,3),3,FALSE)),VLOOKUP(Y91,OFFSET(Pairings!$E$2,($B93-1)*gamesPerRound,0,gamesPerRound,3),3,FALSE),VLOOKUP(Y91,OFFSET(Pairings!$D$2,($B93-1)*gamesPerRound,0,gamesPerRound,3),3,FALSE))</f>
        <v>#N/A</v>
      </c>
      <c r="Z93" s="97" t="e">
        <f ca="1">IF(ISNA(VLOOKUP(Z91,OFFSET(Pairings!$D$2,($B93-1)*gamesPerRound,0,gamesPerRound,3),3,FALSE)),VLOOKUP(Z91,OFFSET(Pairings!$E$2,($B93-1)*gamesPerRound,0,gamesPerRound,3),3,FALSE),VLOOKUP(Z91,OFFSET(Pairings!$D$2,($B93-1)*gamesPerRound,0,gamesPerRound,3),3,FALSE))</f>
        <v>#N/A</v>
      </c>
      <c r="AA93" s="97" t="e">
        <f ca="1">IF(ISNA(VLOOKUP(AA91,OFFSET(Pairings!$D$2,($B93-1)*gamesPerRound,0,gamesPerRound,3),3,FALSE)),VLOOKUP(AA91,OFFSET(Pairings!$E$2,($B93-1)*gamesPerRound,0,gamesPerRound,3),3,FALSE),VLOOKUP(AA91,OFFSET(Pairings!$D$2,($B93-1)*gamesPerRound,0,gamesPerRound,3),3,FALSE))</f>
        <v>#N/A</v>
      </c>
      <c r="AB93" s="97" t="e">
        <f ca="1">IF(ISNA(VLOOKUP(AB91,OFFSET(Pairings!$D$2,($B93-1)*gamesPerRound,0,gamesPerRound,3),3,FALSE)),VLOOKUP(AB91,OFFSET(Pairings!$E$2,($B93-1)*gamesPerRound,0,gamesPerRound,3),3,FALSE),VLOOKUP(AB91,OFFSET(Pairings!$D$2,($B93-1)*gamesPerRound,0,gamesPerRound,3),3,FALSE))</f>
        <v>#N/A</v>
      </c>
      <c r="AC93" s="98" t="e">
        <f ca="1">IF(ISNA(VLOOKUP(AC91,OFFSET(Pairings!$D$2,($B93-1)*gamesPerRound,0,gamesPerRound,3),3,FALSE)),VLOOKUP(AC91,OFFSET(Pairings!$E$2,($B93-1)*gamesPerRound,0,gamesPerRound,3),3,FALSE),VLOOKUP(AC91,OFFSET(Pairings!$D$2,($B93-1)*gamesPerRound,0,gamesPerRound,3),3,FALSE))</f>
        <v>#N/A</v>
      </c>
      <c r="AD93" s="95" t="e">
        <f ca="1">SUM(R93:AC93)</f>
        <v>#N/A</v>
      </c>
    </row>
    <row r="94" spans="1:30" x14ac:dyDescent="0.2">
      <c r="B94" s="41">
        <v>3</v>
      </c>
      <c r="C94" s="47" t="str">
        <f t="shared" ca="1" si="58"/>
        <v/>
      </c>
      <c r="D94" s="48" t="str">
        <f t="shared" ca="1" si="58"/>
        <v/>
      </c>
      <c r="E94" s="48" t="str">
        <f t="shared" ca="1" si="58"/>
        <v/>
      </c>
      <c r="F94" s="48" t="str">
        <f t="shared" ca="1" si="58"/>
        <v/>
      </c>
      <c r="G94" s="48" t="str">
        <f t="shared" ca="1" si="58"/>
        <v/>
      </c>
      <c r="H94" s="48" t="str">
        <f t="shared" ca="1" si="58"/>
        <v/>
      </c>
      <c r="I94" s="48" t="str">
        <f t="shared" ca="1" si="58"/>
        <v/>
      </c>
      <c r="J94" s="48" t="str">
        <f t="shared" ca="1" si="58"/>
        <v/>
      </c>
      <c r="K94" s="48" t="str">
        <f t="shared" ca="1" si="58"/>
        <v/>
      </c>
      <c r="L94" s="48" t="str">
        <f t="shared" ca="1" si="58"/>
        <v/>
      </c>
      <c r="M94" s="48" t="str">
        <f t="shared" ca="1" si="58"/>
        <v/>
      </c>
      <c r="N94" s="49" t="str">
        <f t="shared" ca="1" si="58"/>
        <v/>
      </c>
      <c r="O94" s="50">
        <f ca="1">SUM(C94:N94)</f>
        <v>0</v>
      </c>
      <c r="P94" s="46"/>
      <c r="R94" s="96" t="e">
        <f ca="1">IF(ISNA(VLOOKUP(R91,OFFSET(Pairings!$D$2,($B94-1)*gamesPerRound,0,gamesPerRound,3),3,FALSE)),VLOOKUP(R91,OFFSET(Pairings!$E$2,($B94-1)*gamesPerRound,0,gamesPerRound,3),3,FALSE),VLOOKUP(R91,OFFSET(Pairings!$D$2,($B94-1)*gamesPerRound,0,gamesPerRound,3),3,FALSE))</f>
        <v>#N/A</v>
      </c>
      <c r="S94" s="97" t="e">
        <f ca="1">IF(ISNA(VLOOKUP(S91,OFFSET(Pairings!$D$2,($B94-1)*gamesPerRound,0,gamesPerRound,3),3,FALSE)),VLOOKUP(S91,OFFSET(Pairings!$E$2,($B94-1)*gamesPerRound,0,gamesPerRound,3),3,FALSE),VLOOKUP(S91,OFFSET(Pairings!$D$2,($B94-1)*gamesPerRound,0,gamesPerRound,3),3,FALSE))</f>
        <v>#N/A</v>
      </c>
      <c r="T94" s="97" t="e">
        <f ca="1">IF(ISNA(VLOOKUP(T91,OFFSET(Pairings!$D$2,($B94-1)*gamesPerRound,0,gamesPerRound,3),3,FALSE)),VLOOKUP(T91,OFFSET(Pairings!$E$2,($B94-1)*gamesPerRound,0,gamesPerRound,3),3,FALSE),VLOOKUP(T91,OFFSET(Pairings!$D$2,($B94-1)*gamesPerRound,0,gamesPerRound,3),3,FALSE))</f>
        <v>#N/A</v>
      </c>
      <c r="U94" s="97" t="e">
        <f ca="1">IF(ISNA(VLOOKUP(U91,OFFSET(Pairings!$D$2,($B94-1)*gamesPerRound,0,gamesPerRound,3),3,FALSE)),VLOOKUP(U91,OFFSET(Pairings!$E$2,($B94-1)*gamesPerRound,0,gamesPerRound,3),3,FALSE),VLOOKUP(U91,OFFSET(Pairings!$D$2,($B94-1)*gamesPerRound,0,gamesPerRound,3),3,FALSE))</f>
        <v>#N/A</v>
      </c>
      <c r="V94" s="97" t="e">
        <f ca="1">IF(ISNA(VLOOKUP(V91,OFFSET(Pairings!$D$2,($B94-1)*gamesPerRound,0,gamesPerRound,3),3,FALSE)),VLOOKUP(V91,OFFSET(Pairings!$E$2,($B94-1)*gamesPerRound,0,gamesPerRound,3),3,FALSE),VLOOKUP(V91,OFFSET(Pairings!$D$2,($B94-1)*gamesPerRound,0,gamesPerRound,3),3,FALSE))</f>
        <v>#N/A</v>
      </c>
      <c r="W94" s="97" t="e">
        <f ca="1">IF(ISNA(VLOOKUP(W91,OFFSET(Pairings!$D$2,($B94-1)*gamesPerRound,0,gamesPerRound,3),3,FALSE)),VLOOKUP(W91,OFFSET(Pairings!$E$2,($B94-1)*gamesPerRound,0,gamesPerRound,3),3,FALSE),VLOOKUP(W91,OFFSET(Pairings!$D$2,($B94-1)*gamesPerRound,0,gamesPerRound,3),3,FALSE))</f>
        <v>#N/A</v>
      </c>
      <c r="X94" s="97" t="e">
        <f ca="1">IF(ISNA(VLOOKUP(X91,OFFSET(Pairings!$D$2,($B94-1)*gamesPerRound,0,gamesPerRound,3),3,FALSE)),VLOOKUP(X91,OFFSET(Pairings!$E$2,($B94-1)*gamesPerRound,0,gamesPerRound,3),3,FALSE),VLOOKUP(X91,OFFSET(Pairings!$D$2,($B94-1)*gamesPerRound,0,gamesPerRound,3),3,FALSE))</f>
        <v>#N/A</v>
      </c>
      <c r="Y94" s="97" t="e">
        <f ca="1">IF(ISNA(VLOOKUP(Y91,OFFSET(Pairings!$D$2,($B94-1)*gamesPerRound,0,gamesPerRound,3),3,FALSE)),VLOOKUP(Y91,OFFSET(Pairings!$E$2,($B94-1)*gamesPerRound,0,gamesPerRound,3),3,FALSE),VLOOKUP(Y91,OFFSET(Pairings!$D$2,($B94-1)*gamesPerRound,0,gamesPerRound,3),3,FALSE))</f>
        <v>#N/A</v>
      </c>
      <c r="Z94" s="97" t="e">
        <f ca="1">IF(ISNA(VLOOKUP(Z91,OFFSET(Pairings!$D$2,($B94-1)*gamesPerRound,0,gamesPerRound,3),3,FALSE)),VLOOKUP(Z91,OFFSET(Pairings!$E$2,($B94-1)*gamesPerRound,0,gamesPerRound,3),3,FALSE),VLOOKUP(Z91,OFFSET(Pairings!$D$2,($B94-1)*gamesPerRound,0,gamesPerRound,3),3,FALSE))</f>
        <v>#N/A</v>
      </c>
      <c r="AA94" s="97" t="e">
        <f ca="1">IF(ISNA(VLOOKUP(AA91,OFFSET(Pairings!$D$2,($B94-1)*gamesPerRound,0,gamesPerRound,3),3,FALSE)),VLOOKUP(AA91,OFFSET(Pairings!$E$2,($B94-1)*gamesPerRound,0,gamesPerRound,3),3,FALSE),VLOOKUP(AA91,OFFSET(Pairings!$D$2,($B94-1)*gamesPerRound,0,gamesPerRound,3),3,FALSE))</f>
        <v>#N/A</v>
      </c>
      <c r="AB94" s="97" t="e">
        <f ca="1">IF(ISNA(VLOOKUP(AB91,OFFSET(Pairings!$D$2,($B94-1)*gamesPerRound,0,gamesPerRound,3),3,FALSE)),VLOOKUP(AB91,OFFSET(Pairings!$E$2,($B94-1)*gamesPerRound,0,gamesPerRound,3),3,FALSE),VLOOKUP(AB91,OFFSET(Pairings!$D$2,($B94-1)*gamesPerRound,0,gamesPerRound,3),3,FALSE))</f>
        <v>#N/A</v>
      </c>
      <c r="AC94" s="98" t="e">
        <f ca="1">IF(ISNA(VLOOKUP(AC91,OFFSET(Pairings!$D$2,($B94-1)*gamesPerRound,0,gamesPerRound,3),3,FALSE)),VLOOKUP(AC91,OFFSET(Pairings!$E$2,($B94-1)*gamesPerRound,0,gamesPerRound,3),3,FALSE),VLOOKUP(AC91,OFFSET(Pairings!$D$2,($B94-1)*gamesPerRound,0,gamesPerRound,3),3,FALSE))</f>
        <v>#N/A</v>
      </c>
      <c r="AD94" s="95" t="e">
        <f ca="1">SUM(R94:AC94)</f>
        <v>#N/A</v>
      </c>
    </row>
    <row r="95" spans="1:30" x14ac:dyDescent="0.2">
      <c r="B95" s="41">
        <v>4</v>
      </c>
      <c r="C95" s="47" t="str">
        <f t="shared" ca="1" si="58"/>
        <v/>
      </c>
      <c r="D95" s="48" t="str">
        <f t="shared" ca="1" si="58"/>
        <v/>
      </c>
      <c r="E95" s="48" t="str">
        <f t="shared" ca="1" si="58"/>
        <v/>
      </c>
      <c r="F95" s="48" t="str">
        <f t="shared" ca="1" si="58"/>
        <v/>
      </c>
      <c r="G95" s="48" t="str">
        <f t="shared" ca="1" si="58"/>
        <v/>
      </c>
      <c r="H95" s="48" t="str">
        <f t="shared" ca="1" si="58"/>
        <v/>
      </c>
      <c r="I95" s="48" t="str">
        <f t="shared" ca="1" si="58"/>
        <v/>
      </c>
      <c r="J95" s="48" t="str">
        <f t="shared" ca="1" si="58"/>
        <v/>
      </c>
      <c r="K95" s="48" t="str">
        <f t="shared" ca="1" si="58"/>
        <v/>
      </c>
      <c r="L95" s="48" t="str">
        <f t="shared" ca="1" si="58"/>
        <v/>
      </c>
      <c r="M95" s="48" t="str">
        <f t="shared" ca="1" si="58"/>
        <v/>
      </c>
      <c r="N95" s="49" t="str">
        <f t="shared" ca="1" si="58"/>
        <v/>
      </c>
      <c r="O95" s="50">
        <f ca="1">SUM(C95:N95)</f>
        <v>0</v>
      </c>
      <c r="P95" s="46"/>
      <c r="R95" s="96" t="e">
        <f ca="1">IF(ISNA(VLOOKUP(R91,OFFSET(Pairings!$D$2,($B95-1)*gamesPerRound,0,gamesPerRound,3),3,FALSE)),VLOOKUP(R91,OFFSET(Pairings!$E$2,($B95-1)*gamesPerRound,0,gamesPerRound,3),3,FALSE),VLOOKUP(R91,OFFSET(Pairings!$D$2,($B95-1)*gamesPerRound,0,gamesPerRound,3),3,FALSE))</f>
        <v>#N/A</v>
      </c>
      <c r="S95" s="97" t="e">
        <f ca="1">IF(ISNA(VLOOKUP(S91,OFFSET(Pairings!$D$2,($B95-1)*gamesPerRound,0,gamesPerRound,3),3,FALSE)),VLOOKUP(S91,OFFSET(Pairings!$E$2,($B95-1)*gamesPerRound,0,gamesPerRound,3),3,FALSE),VLOOKUP(S91,OFFSET(Pairings!$D$2,($B95-1)*gamesPerRound,0,gamesPerRound,3),3,FALSE))</f>
        <v>#N/A</v>
      </c>
      <c r="T95" s="97" t="e">
        <f ca="1">IF(ISNA(VLOOKUP(T91,OFFSET(Pairings!$D$2,($B95-1)*gamesPerRound,0,gamesPerRound,3),3,FALSE)),VLOOKUP(T91,OFFSET(Pairings!$E$2,($B95-1)*gamesPerRound,0,gamesPerRound,3),3,FALSE),VLOOKUP(T91,OFFSET(Pairings!$D$2,($B95-1)*gamesPerRound,0,gamesPerRound,3),3,FALSE))</f>
        <v>#N/A</v>
      </c>
      <c r="U95" s="97" t="e">
        <f ca="1">IF(ISNA(VLOOKUP(U91,OFFSET(Pairings!$D$2,($B95-1)*gamesPerRound,0,gamesPerRound,3),3,FALSE)),VLOOKUP(U91,OFFSET(Pairings!$E$2,($B95-1)*gamesPerRound,0,gamesPerRound,3),3,FALSE),VLOOKUP(U91,OFFSET(Pairings!$D$2,($B95-1)*gamesPerRound,0,gamesPerRound,3),3,FALSE))</f>
        <v>#N/A</v>
      </c>
      <c r="V95" s="97" t="e">
        <f ca="1">IF(ISNA(VLOOKUP(V91,OFFSET(Pairings!$D$2,($B95-1)*gamesPerRound,0,gamesPerRound,3),3,FALSE)),VLOOKUP(V91,OFFSET(Pairings!$E$2,($B95-1)*gamesPerRound,0,gamesPerRound,3),3,FALSE),VLOOKUP(V91,OFFSET(Pairings!$D$2,($B95-1)*gamesPerRound,0,gamesPerRound,3),3,FALSE))</f>
        <v>#N/A</v>
      </c>
      <c r="W95" s="97" t="e">
        <f ca="1">IF(ISNA(VLOOKUP(W91,OFFSET(Pairings!$D$2,($B95-1)*gamesPerRound,0,gamesPerRound,3),3,FALSE)),VLOOKUP(W91,OFFSET(Pairings!$E$2,($B95-1)*gamesPerRound,0,gamesPerRound,3),3,FALSE),VLOOKUP(W91,OFFSET(Pairings!$D$2,($B95-1)*gamesPerRound,0,gamesPerRound,3),3,FALSE))</f>
        <v>#N/A</v>
      </c>
      <c r="X95" s="97" t="e">
        <f ca="1">IF(ISNA(VLOOKUP(X91,OFFSET(Pairings!$D$2,($B95-1)*gamesPerRound,0,gamesPerRound,3),3,FALSE)),VLOOKUP(X91,OFFSET(Pairings!$E$2,($B95-1)*gamesPerRound,0,gamesPerRound,3),3,FALSE),VLOOKUP(X91,OFFSET(Pairings!$D$2,($B95-1)*gamesPerRound,0,gamesPerRound,3),3,FALSE))</f>
        <v>#N/A</v>
      </c>
      <c r="Y95" s="97" t="e">
        <f ca="1">IF(ISNA(VLOOKUP(Y91,OFFSET(Pairings!$D$2,($B95-1)*gamesPerRound,0,gamesPerRound,3),3,FALSE)),VLOOKUP(Y91,OFFSET(Pairings!$E$2,($B95-1)*gamesPerRound,0,gamesPerRound,3),3,FALSE),VLOOKUP(Y91,OFFSET(Pairings!$D$2,($B95-1)*gamesPerRound,0,gamesPerRound,3),3,FALSE))</f>
        <v>#N/A</v>
      </c>
      <c r="Z95" s="97" t="e">
        <f ca="1">IF(ISNA(VLOOKUP(Z91,OFFSET(Pairings!$D$2,($B95-1)*gamesPerRound,0,gamesPerRound,3),3,FALSE)),VLOOKUP(Z91,OFFSET(Pairings!$E$2,($B95-1)*gamesPerRound,0,gamesPerRound,3),3,FALSE),VLOOKUP(Z91,OFFSET(Pairings!$D$2,($B95-1)*gamesPerRound,0,gamesPerRound,3),3,FALSE))</f>
        <v>#N/A</v>
      </c>
      <c r="AA95" s="97" t="e">
        <f ca="1">IF(ISNA(VLOOKUP(AA91,OFFSET(Pairings!$D$2,($B95-1)*gamesPerRound,0,gamesPerRound,3),3,FALSE)),VLOOKUP(AA91,OFFSET(Pairings!$E$2,($B95-1)*gamesPerRound,0,gamesPerRound,3),3,FALSE),VLOOKUP(AA91,OFFSET(Pairings!$D$2,($B95-1)*gamesPerRound,0,gamesPerRound,3),3,FALSE))</f>
        <v>#N/A</v>
      </c>
      <c r="AB95" s="97" t="e">
        <f ca="1">IF(ISNA(VLOOKUP(AB91,OFFSET(Pairings!$D$2,($B95-1)*gamesPerRound,0,gamesPerRound,3),3,FALSE)),VLOOKUP(AB91,OFFSET(Pairings!$E$2,($B95-1)*gamesPerRound,0,gamesPerRound,3),3,FALSE),VLOOKUP(AB91,OFFSET(Pairings!$D$2,($B95-1)*gamesPerRound,0,gamesPerRound,3),3,FALSE))</f>
        <v>#N/A</v>
      </c>
      <c r="AC95" s="98" t="e">
        <f ca="1">IF(ISNA(VLOOKUP(AC91,OFFSET(Pairings!$D$2,($B95-1)*gamesPerRound,0,gamesPerRound,3),3,FALSE)),VLOOKUP(AC91,OFFSET(Pairings!$E$2,($B95-1)*gamesPerRound,0,gamesPerRound,3),3,FALSE),VLOOKUP(AC91,OFFSET(Pairings!$D$2,($B95-1)*gamesPerRound,0,gamesPerRound,3),3,FALSE))</f>
        <v>#N/A</v>
      </c>
      <c r="AD95" s="95" t="e">
        <f ca="1">SUM(R95:AC95)</f>
        <v>#N/A</v>
      </c>
    </row>
    <row r="96" spans="1:30" x14ac:dyDescent="0.2">
      <c r="B96" s="41">
        <v>5</v>
      </c>
      <c r="C96" s="51" t="str">
        <f t="shared" ca="1" si="58"/>
        <v/>
      </c>
      <c r="D96" s="52" t="str">
        <f t="shared" ca="1" si="58"/>
        <v/>
      </c>
      <c r="E96" s="52" t="str">
        <f t="shared" ca="1" si="58"/>
        <v/>
      </c>
      <c r="F96" s="52" t="str">
        <f t="shared" ca="1" si="58"/>
        <v/>
      </c>
      <c r="G96" s="52" t="str">
        <f t="shared" ca="1" si="58"/>
        <v/>
      </c>
      <c r="H96" s="52" t="str">
        <f t="shared" ca="1" si="58"/>
        <v/>
      </c>
      <c r="I96" s="52" t="str">
        <f t="shared" ca="1" si="58"/>
        <v/>
      </c>
      <c r="J96" s="52" t="str">
        <f t="shared" ca="1" si="58"/>
        <v/>
      </c>
      <c r="K96" s="52" t="str">
        <f t="shared" ca="1" si="58"/>
        <v/>
      </c>
      <c r="L96" s="52" t="str">
        <f t="shared" ca="1" si="58"/>
        <v/>
      </c>
      <c r="M96" s="52" t="str">
        <f t="shared" ca="1" si="58"/>
        <v/>
      </c>
      <c r="N96" s="53" t="str">
        <f t="shared" ca="1" si="58"/>
        <v/>
      </c>
      <c r="O96" s="54">
        <f ca="1">SUM(C96:N96)</f>
        <v>0</v>
      </c>
      <c r="P96" s="46"/>
      <c r="R96" s="99" t="e">
        <f ca="1">IF(ISNA(VLOOKUP(R91,OFFSET(Pairings!$D$2,($B96-1)*gamesPerRound,0,gamesPerRound,3),3,FALSE)),VLOOKUP(R91,OFFSET(Pairings!$E$2,($B96-1)*gamesPerRound,0,gamesPerRound,3),3,FALSE),VLOOKUP(R91,OFFSET(Pairings!$D$2,($B96-1)*gamesPerRound,0,gamesPerRound,3),3,FALSE))</f>
        <v>#N/A</v>
      </c>
      <c r="S96" s="100" t="e">
        <f ca="1">IF(ISNA(VLOOKUP(S91,OFFSET(Pairings!$D$2,($B96-1)*gamesPerRound,0,gamesPerRound,3),3,FALSE)),VLOOKUP(S91,OFFSET(Pairings!$E$2,($B96-1)*gamesPerRound,0,gamesPerRound,3),3,FALSE),VLOOKUP(S91,OFFSET(Pairings!$D$2,($B96-1)*gamesPerRound,0,gamesPerRound,3),3,FALSE))</f>
        <v>#N/A</v>
      </c>
      <c r="T96" s="100" t="e">
        <f ca="1">IF(ISNA(VLOOKUP(T91,OFFSET(Pairings!$D$2,($B96-1)*gamesPerRound,0,gamesPerRound,3),3,FALSE)),VLOOKUP(T91,OFFSET(Pairings!$E$2,($B96-1)*gamesPerRound,0,gamesPerRound,3),3,FALSE),VLOOKUP(T91,OFFSET(Pairings!$D$2,($B96-1)*gamesPerRound,0,gamesPerRound,3),3,FALSE))</f>
        <v>#N/A</v>
      </c>
      <c r="U96" s="100" t="e">
        <f ca="1">IF(ISNA(VLOOKUP(U91,OFFSET(Pairings!$D$2,($B96-1)*gamesPerRound,0,gamesPerRound,3),3,FALSE)),VLOOKUP(U91,OFFSET(Pairings!$E$2,($B96-1)*gamesPerRound,0,gamesPerRound,3),3,FALSE),VLOOKUP(U91,OFFSET(Pairings!$D$2,($B96-1)*gamesPerRound,0,gamesPerRound,3),3,FALSE))</f>
        <v>#N/A</v>
      </c>
      <c r="V96" s="100" t="e">
        <f ca="1">IF(ISNA(VLOOKUP(V91,OFFSET(Pairings!$D$2,($B96-1)*gamesPerRound,0,gamesPerRound,3),3,FALSE)),VLOOKUP(V91,OFFSET(Pairings!$E$2,($B96-1)*gamesPerRound,0,gamesPerRound,3),3,FALSE),VLOOKUP(V91,OFFSET(Pairings!$D$2,($B96-1)*gamesPerRound,0,gamesPerRound,3),3,FALSE))</f>
        <v>#N/A</v>
      </c>
      <c r="W96" s="100" t="e">
        <f ca="1">IF(ISNA(VLOOKUP(W91,OFFSET(Pairings!$D$2,($B96-1)*gamesPerRound,0,gamesPerRound,3),3,FALSE)),VLOOKUP(W91,OFFSET(Pairings!$E$2,($B96-1)*gamesPerRound,0,gamesPerRound,3),3,FALSE),VLOOKUP(W91,OFFSET(Pairings!$D$2,($B96-1)*gamesPerRound,0,gamesPerRound,3),3,FALSE))</f>
        <v>#N/A</v>
      </c>
      <c r="X96" s="100" t="e">
        <f ca="1">IF(ISNA(VLOOKUP(X91,OFFSET(Pairings!$D$2,($B96-1)*gamesPerRound,0,gamesPerRound,3),3,FALSE)),VLOOKUP(X91,OFFSET(Pairings!$E$2,($B96-1)*gamesPerRound,0,gamesPerRound,3),3,FALSE),VLOOKUP(X91,OFFSET(Pairings!$D$2,($B96-1)*gamesPerRound,0,gamesPerRound,3),3,FALSE))</f>
        <v>#N/A</v>
      </c>
      <c r="Y96" s="100" t="e">
        <f ca="1">IF(ISNA(VLOOKUP(Y91,OFFSET(Pairings!$D$2,($B96-1)*gamesPerRound,0,gamesPerRound,3),3,FALSE)),VLOOKUP(Y91,OFFSET(Pairings!$E$2,($B96-1)*gamesPerRound,0,gamesPerRound,3),3,FALSE),VLOOKUP(Y91,OFFSET(Pairings!$D$2,($B96-1)*gamesPerRound,0,gamesPerRound,3),3,FALSE))</f>
        <v>#N/A</v>
      </c>
      <c r="Z96" s="100" t="e">
        <f ca="1">IF(ISNA(VLOOKUP(Z91,OFFSET(Pairings!$D$2,($B96-1)*gamesPerRound,0,gamesPerRound,3),3,FALSE)),VLOOKUP(Z91,OFFSET(Pairings!$E$2,($B96-1)*gamesPerRound,0,gamesPerRound,3),3,FALSE),VLOOKUP(Z91,OFFSET(Pairings!$D$2,($B96-1)*gamesPerRound,0,gamesPerRound,3),3,FALSE))</f>
        <v>#N/A</v>
      </c>
      <c r="AA96" s="100" t="e">
        <f ca="1">IF(ISNA(VLOOKUP(AA91,OFFSET(Pairings!$D$2,($B96-1)*gamesPerRound,0,gamesPerRound,3),3,FALSE)),VLOOKUP(AA91,OFFSET(Pairings!$E$2,($B96-1)*gamesPerRound,0,gamesPerRound,3),3,FALSE),VLOOKUP(AA91,OFFSET(Pairings!$D$2,($B96-1)*gamesPerRound,0,gamesPerRound,3),3,FALSE))</f>
        <v>#N/A</v>
      </c>
      <c r="AB96" s="100" t="e">
        <f ca="1">IF(ISNA(VLOOKUP(AB91,OFFSET(Pairings!$D$2,($B96-1)*gamesPerRound,0,gamesPerRound,3),3,FALSE)),VLOOKUP(AB91,OFFSET(Pairings!$E$2,($B96-1)*gamesPerRound,0,gamesPerRound,3),3,FALSE),VLOOKUP(AB91,OFFSET(Pairings!$D$2,($B96-1)*gamesPerRound,0,gamesPerRound,3),3,FALSE))</f>
        <v>#N/A</v>
      </c>
      <c r="AC96" s="101" t="e">
        <f ca="1">IF(ISNA(VLOOKUP(AC91,OFFSET(Pairings!$D$2,($B96-1)*gamesPerRound,0,gamesPerRound,3),3,FALSE)),VLOOKUP(AC91,OFFSET(Pairings!$E$2,($B96-1)*gamesPerRound,0,gamesPerRound,3),3,FALSE),VLOOKUP(AC91,OFFSET(Pairings!$D$2,($B96-1)*gamesPerRound,0,gamesPerRound,3),3,FALSE))</f>
        <v>#N/A</v>
      </c>
      <c r="AD96" s="95" t="e">
        <f ca="1">SUM(R96:AC96)</f>
        <v>#N/A</v>
      </c>
    </row>
    <row r="97" spans="1:30" ht="15.75" thickBot="1" x14ac:dyDescent="0.25">
      <c r="B97" s="55" t="s">
        <v>22</v>
      </c>
      <c r="C97" s="56">
        <f t="shared" ref="C97:O97" ca="1" si="59">SUM(C92:C96)</f>
        <v>0</v>
      </c>
      <c r="D97" s="57">
        <f t="shared" ca="1" si="59"/>
        <v>0</v>
      </c>
      <c r="E97" s="57">
        <f t="shared" ca="1" si="59"/>
        <v>0</v>
      </c>
      <c r="F97" s="57">
        <f t="shared" ca="1" si="59"/>
        <v>0</v>
      </c>
      <c r="G97" s="57">
        <f t="shared" ca="1" si="59"/>
        <v>0</v>
      </c>
      <c r="H97" s="57">
        <f t="shared" ca="1" si="59"/>
        <v>0</v>
      </c>
      <c r="I97" s="57">
        <f t="shared" ca="1" si="59"/>
        <v>0</v>
      </c>
      <c r="J97" s="57">
        <f t="shared" ca="1" si="59"/>
        <v>0</v>
      </c>
      <c r="K97" s="57">
        <f t="shared" ca="1" si="59"/>
        <v>0</v>
      </c>
      <c r="L97" s="57">
        <f t="shared" ca="1" si="59"/>
        <v>0</v>
      </c>
      <c r="M97" s="57">
        <f t="shared" ca="1" si="59"/>
        <v>0</v>
      </c>
      <c r="N97" s="57">
        <f t="shared" ca="1" si="59"/>
        <v>0</v>
      </c>
      <c r="O97" s="58">
        <f t="shared" ca="1" si="59"/>
        <v>0</v>
      </c>
      <c r="P97" s="59" t="e">
        <f ca="1">VLOOKUP(A91,OFFSET(Teams!$C$1,1,0,teams,4),4,FALSE)</f>
        <v>#N/A</v>
      </c>
      <c r="R97" s="102" t="e">
        <f t="shared" ref="R97:AD97" ca="1" si="60">SUM(R92:R94)</f>
        <v>#N/A</v>
      </c>
      <c r="S97" s="103" t="e">
        <f t="shared" ca="1" si="60"/>
        <v>#N/A</v>
      </c>
      <c r="T97" s="103" t="e">
        <f t="shared" ca="1" si="60"/>
        <v>#N/A</v>
      </c>
      <c r="U97" s="103" t="e">
        <f t="shared" ca="1" si="60"/>
        <v>#N/A</v>
      </c>
      <c r="V97" s="103" t="e">
        <f t="shared" ca="1" si="60"/>
        <v>#N/A</v>
      </c>
      <c r="W97" s="103" t="e">
        <f t="shared" ca="1" si="60"/>
        <v>#N/A</v>
      </c>
      <c r="X97" s="103" t="e">
        <f t="shared" ca="1" si="60"/>
        <v>#N/A</v>
      </c>
      <c r="Y97" s="103" t="e">
        <f t="shared" ca="1" si="60"/>
        <v>#N/A</v>
      </c>
      <c r="Z97" s="103" t="e">
        <f t="shared" ca="1" si="60"/>
        <v>#N/A</v>
      </c>
      <c r="AA97" s="103" t="e">
        <f t="shared" ca="1" si="60"/>
        <v>#N/A</v>
      </c>
      <c r="AB97" s="103" t="e">
        <f t="shared" ca="1" si="60"/>
        <v>#N/A</v>
      </c>
      <c r="AC97" s="103" t="e">
        <f t="shared" ca="1" si="60"/>
        <v>#N/A</v>
      </c>
      <c r="AD97" s="104" t="e">
        <f t="shared" ca="1" si="60"/>
        <v>#N/A</v>
      </c>
    </row>
    <row r="98" spans="1:30" ht="15.75" thickBot="1" x14ac:dyDescent="0.25">
      <c r="P98" s="60"/>
    </row>
    <row r="99" spans="1:30" s="9" customFormat="1" x14ac:dyDescent="0.2">
      <c r="A99" s="9" t="s">
        <v>20</v>
      </c>
      <c r="B99" s="10" t="str">
        <f>VLOOKUP(A99,TeamLookup,2,FALSE)</f>
        <v>pairings not currently</v>
      </c>
      <c r="C99" s="37" t="str">
        <f t="shared" ref="C99:N99" si="61">$A99&amp;"."&amp;TEXT(C$1,"00")</f>
        <v>M.01</v>
      </c>
      <c r="D99" s="38" t="str">
        <f t="shared" si="61"/>
        <v>M.02</v>
      </c>
      <c r="E99" s="38" t="str">
        <f t="shared" si="61"/>
        <v>M.03</v>
      </c>
      <c r="F99" s="38" t="str">
        <f t="shared" si="61"/>
        <v>M.04</v>
      </c>
      <c r="G99" s="38" t="str">
        <f t="shared" si="61"/>
        <v>M.05</v>
      </c>
      <c r="H99" s="38" t="str">
        <f t="shared" si="61"/>
        <v>M.06</v>
      </c>
      <c r="I99" s="38" t="str">
        <f t="shared" si="61"/>
        <v>M.07</v>
      </c>
      <c r="J99" s="38" t="str">
        <f t="shared" si="61"/>
        <v>M.08</v>
      </c>
      <c r="K99" s="38" t="str">
        <f t="shared" si="61"/>
        <v>M.09</v>
      </c>
      <c r="L99" s="38" t="str">
        <f t="shared" si="61"/>
        <v>M.10</v>
      </c>
      <c r="M99" s="38" t="str">
        <f t="shared" si="61"/>
        <v>M.11</v>
      </c>
      <c r="N99" s="38" t="str">
        <f t="shared" si="61"/>
        <v>M.12</v>
      </c>
      <c r="O99" s="39" t="s">
        <v>22</v>
      </c>
      <c r="P99" s="40" t="s">
        <v>30</v>
      </c>
      <c r="R99" s="90" t="str">
        <f t="shared" ref="R99:AC99" si="62">$A99&amp;"."&amp;TEXT(R$1,"00")</f>
        <v>M.01</v>
      </c>
      <c r="S99" s="91" t="str">
        <f t="shared" si="62"/>
        <v>M.02</v>
      </c>
      <c r="T99" s="91" t="str">
        <f t="shared" si="62"/>
        <v>M.03</v>
      </c>
      <c r="U99" s="91" t="str">
        <f t="shared" si="62"/>
        <v>M.04</v>
      </c>
      <c r="V99" s="91" t="str">
        <f t="shared" si="62"/>
        <v>M.05</v>
      </c>
      <c r="W99" s="91" t="str">
        <f t="shared" si="62"/>
        <v>M.06</v>
      </c>
      <c r="X99" s="91" t="str">
        <f t="shared" si="62"/>
        <v>M.07</v>
      </c>
      <c r="Y99" s="91" t="str">
        <f t="shared" si="62"/>
        <v>M.08</v>
      </c>
      <c r="Z99" s="91" t="str">
        <f t="shared" si="62"/>
        <v>M.09</v>
      </c>
      <c r="AA99" s="91" t="str">
        <f t="shared" si="62"/>
        <v>M.10</v>
      </c>
      <c r="AB99" s="91" t="str">
        <f t="shared" si="62"/>
        <v>M.11</v>
      </c>
      <c r="AC99" s="91" t="str">
        <f t="shared" si="62"/>
        <v>M.12</v>
      </c>
      <c r="AD99" s="92" t="s">
        <v>22</v>
      </c>
    </row>
    <row r="100" spans="1:30" x14ac:dyDescent="0.2">
      <c r="B100" s="41">
        <v>1</v>
      </c>
      <c r="C100" s="42" t="str">
        <f t="shared" ref="C100:N104" ca="1" si="63">IF(ISNA(R100),"",R100)</f>
        <v/>
      </c>
      <c r="D100" s="43" t="str">
        <f t="shared" ca="1" si="63"/>
        <v/>
      </c>
      <c r="E100" s="43" t="str">
        <f t="shared" ca="1" si="63"/>
        <v/>
      </c>
      <c r="F100" s="43" t="str">
        <f t="shared" ca="1" si="63"/>
        <v/>
      </c>
      <c r="G100" s="43" t="str">
        <f t="shared" ca="1" si="63"/>
        <v/>
      </c>
      <c r="H100" s="43" t="str">
        <f t="shared" ca="1" si="63"/>
        <v/>
      </c>
      <c r="I100" s="43" t="str">
        <f t="shared" ca="1" si="63"/>
        <v/>
      </c>
      <c r="J100" s="43" t="str">
        <f t="shared" ca="1" si="63"/>
        <v/>
      </c>
      <c r="K100" s="43" t="str">
        <f t="shared" ca="1" si="63"/>
        <v/>
      </c>
      <c r="L100" s="43" t="str">
        <f t="shared" ca="1" si="63"/>
        <v/>
      </c>
      <c r="M100" s="43" t="str">
        <f t="shared" ca="1" si="63"/>
        <v/>
      </c>
      <c r="N100" s="44" t="str">
        <f t="shared" ca="1" si="63"/>
        <v/>
      </c>
      <c r="O100" s="45">
        <f ca="1">SUM(C100:N100)</f>
        <v>0</v>
      </c>
      <c r="P100" s="46"/>
      <c r="R100" s="93" t="e">
        <f ca="1">IF(ISNA(VLOOKUP(R99,OFFSET(Pairings!$D$2,($B100-1)*gamesPerRound,0,gamesPerRound,3),3,FALSE)),VLOOKUP(R99,OFFSET(Pairings!$E$2,($B100-1)*gamesPerRound,0,gamesPerRound,3),3,FALSE),VLOOKUP(R99,OFFSET(Pairings!$D$2,($B100-1)*gamesPerRound,0,gamesPerRound,3),3,FALSE))</f>
        <v>#N/A</v>
      </c>
      <c r="S100" s="93" t="e">
        <f ca="1">IF(ISNA(VLOOKUP(S99,OFFSET(Pairings!$D$2,($B100-1)*gamesPerRound,0,gamesPerRound,3),3,FALSE)),VLOOKUP(S99,OFFSET(Pairings!$E$2,($B100-1)*gamesPerRound,0,gamesPerRound,3),3,FALSE),VLOOKUP(S99,OFFSET(Pairings!$D$2,($B100-1)*gamesPerRound,0,gamesPerRound,3),3,FALSE))</f>
        <v>#N/A</v>
      </c>
      <c r="T100" s="93" t="e">
        <f ca="1">IF(ISNA(VLOOKUP(T99,OFFSET(Pairings!$D$2,($B100-1)*gamesPerRound,0,gamesPerRound,3),3,FALSE)),VLOOKUP(T99,OFFSET(Pairings!$E$2,($B100-1)*gamesPerRound,0,gamesPerRound,3),3,FALSE),VLOOKUP(T99,OFFSET(Pairings!$D$2,($B100-1)*gamesPerRound,0,gamesPerRound,3),3,FALSE))</f>
        <v>#N/A</v>
      </c>
      <c r="U100" s="93" t="e">
        <f ca="1">IF(ISNA(VLOOKUP(U99,OFFSET(Pairings!$D$2,($B100-1)*gamesPerRound,0,gamesPerRound,3),3,FALSE)),VLOOKUP(U99,OFFSET(Pairings!$E$2,($B100-1)*gamesPerRound,0,gamesPerRound,3),3,FALSE),VLOOKUP(U99,OFFSET(Pairings!$D$2,($B100-1)*gamesPerRound,0,gamesPerRound,3),3,FALSE))</f>
        <v>#N/A</v>
      </c>
      <c r="V100" s="93" t="e">
        <f ca="1">IF(ISNA(VLOOKUP(V99,OFFSET(Pairings!$D$2,($B100-1)*gamesPerRound,0,gamesPerRound,3),3,FALSE)),VLOOKUP(V99,OFFSET(Pairings!$E$2,($B100-1)*gamesPerRound,0,gamesPerRound,3),3,FALSE),VLOOKUP(V99,OFFSET(Pairings!$D$2,($B100-1)*gamesPerRound,0,gamesPerRound,3),3,FALSE))</f>
        <v>#N/A</v>
      </c>
      <c r="W100" s="93" t="e">
        <f ca="1">IF(ISNA(VLOOKUP(W99,OFFSET(Pairings!$D$2,($B100-1)*gamesPerRound,0,gamesPerRound,3),3,FALSE)),VLOOKUP(W99,OFFSET(Pairings!$E$2,($B100-1)*gamesPerRound,0,gamesPerRound,3),3,FALSE),VLOOKUP(W99,OFFSET(Pairings!$D$2,($B100-1)*gamesPerRound,0,gamesPerRound,3),3,FALSE))</f>
        <v>#N/A</v>
      </c>
      <c r="X100" s="93" t="e">
        <f ca="1">IF(ISNA(VLOOKUP(X99,OFFSET(Pairings!$D$2,($B100-1)*gamesPerRound,0,gamesPerRound,3),3,FALSE)),VLOOKUP(X99,OFFSET(Pairings!$E$2,($B100-1)*gamesPerRound,0,gamesPerRound,3),3,FALSE),VLOOKUP(X99,OFFSET(Pairings!$D$2,($B100-1)*gamesPerRound,0,gamesPerRound,3),3,FALSE))</f>
        <v>#N/A</v>
      </c>
      <c r="Y100" s="93" t="e">
        <f ca="1">IF(ISNA(VLOOKUP(Y99,OFFSET(Pairings!$D$2,($B100-1)*gamesPerRound,0,gamesPerRound,3),3,FALSE)),VLOOKUP(Y99,OFFSET(Pairings!$E$2,($B100-1)*gamesPerRound,0,gamesPerRound,3),3,FALSE),VLOOKUP(Y99,OFFSET(Pairings!$D$2,($B100-1)*gamesPerRound,0,gamesPerRound,3),3,FALSE))</f>
        <v>#N/A</v>
      </c>
      <c r="Z100" s="93" t="e">
        <f ca="1">IF(ISNA(VLOOKUP(Z99,OFFSET(Pairings!$D$2,($B100-1)*gamesPerRound,0,gamesPerRound,3),3,FALSE)),VLOOKUP(Z99,OFFSET(Pairings!$E$2,($B100-1)*gamesPerRound,0,gamesPerRound,3),3,FALSE),VLOOKUP(Z99,OFFSET(Pairings!$D$2,($B100-1)*gamesPerRound,0,gamesPerRound,3),3,FALSE))</f>
        <v>#N/A</v>
      </c>
      <c r="AA100" s="93" t="e">
        <f ca="1">IF(ISNA(VLOOKUP(AA99,OFFSET(Pairings!$D$2,($B100-1)*gamesPerRound,0,gamesPerRound,3),3,FALSE)),VLOOKUP(AA99,OFFSET(Pairings!$E$2,($B100-1)*gamesPerRound,0,gamesPerRound,3),3,FALSE),VLOOKUP(AA99,OFFSET(Pairings!$D$2,($B100-1)*gamesPerRound,0,gamesPerRound,3),3,FALSE))</f>
        <v>#N/A</v>
      </c>
      <c r="AB100" s="93" t="e">
        <f ca="1">IF(ISNA(VLOOKUP(AB99,OFFSET(Pairings!$D$2,($B100-1)*gamesPerRound,0,gamesPerRound,3),3,FALSE)),VLOOKUP(AB99,OFFSET(Pairings!$E$2,($B100-1)*gamesPerRound,0,gamesPerRound,3),3,FALSE),VLOOKUP(AB99,OFFSET(Pairings!$D$2,($B100-1)*gamesPerRound,0,gamesPerRound,3),3,FALSE))</f>
        <v>#N/A</v>
      </c>
      <c r="AC100" s="94" t="e">
        <f ca="1">IF(ISNA(VLOOKUP(AC99,OFFSET(Pairings!$D$2,($B100-1)*gamesPerRound,0,gamesPerRound,3),3,FALSE)),VLOOKUP(AC99,OFFSET(Pairings!$E$2,($B100-1)*gamesPerRound,0,gamesPerRound,3),3,FALSE),VLOOKUP(AC99,OFFSET(Pairings!$D$2,($B100-1)*gamesPerRound,0,gamesPerRound,3),3,FALSE))</f>
        <v>#N/A</v>
      </c>
      <c r="AD100" s="95" t="e">
        <f ca="1">SUM(R100:AC100)</f>
        <v>#N/A</v>
      </c>
    </row>
    <row r="101" spans="1:30" x14ac:dyDescent="0.2">
      <c r="B101" s="41">
        <v>2</v>
      </c>
      <c r="C101" s="47" t="str">
        <f t="shared" ca="1" si="63"/>
        <v/>
      </c>
      <c r="D101" s="48" t="str">
        <f t="shared" ca="1" si="63"/>
        <v/>
      </c>
      <c r="E101" s="48" t="str">
        <f t="shared" ca="1" si="63"/>
        <v/>
      </c>
      <c r="F101" s="48" t="str">
        <f t="shared" ca="1" si="63"/>
        <v/>
      </c>
      <c r="G101" s="48" t="str">
        <f t="shared" ca="1" si="63"/>
        <v/>
      </c>
      <c r="H101" s="48" t="str">
        <f t="shared" ca="1" si="63"/>
        <v/>
      </c>
      <c r="I101" s="48" t="str">
        <f t="shared" ca="1" si="63"/>
        <v/>
      </c>
      <c r="J101" s="48" t="str">
        <f t="shared" ca="1" si="63"/>
        <v/>
      </c>
      <c r="K101" s="48" t="str">
        <f t="shared" ca="1" si="63"/>
        <v/>
      </c>
      <c r="L101" s="48" t="str">
        <f t="shared" ca="1" si="63"/>
        <v/>
      </c>
      <c r="M101" s="48" t="str">
        <f t="shared" ca="1" si="63"/>
        <v/>
      </c>
      <c r="N101" s="49" t="str">
        <f t="shared" ca="1" si="63"/>
        <v/>
      </c>
      <c r="O101" s="50">
        <f ca="1">SUM(C101:N101)</f>
        <v>0</v>
      </c>
      <c r="P101" s="46"/>
      <c r="R101" s="96" t="e">
        <f ca="1">IF(ISNA(VLOOKUP(R99,OFFSET(Pairings!$D$2,($B101-1)*gamesPerRound,0,gamesPerRound,3),3,FALSE)),VLOOKUP(R99,OFFSET(Pairings!$E$2,($B101-1)*gamesPerRound,0,gamesPerRound,3),3,FALSE),VLOOKUP(R99,OFFSET(Pairings!$D$2,($B101-1)*gamesPerRound,0,gamesPerRound,3),3,FALSE))</f>
        <v>#N/A</v>
      </c>
      <c r="S101" s="97" t="e">
        <f ca="1">IF(ISNA(VLOOKUP(S99,OFFSET(Pairings!$D$2,($B101-1)*gamesPerRound,0,gamesPerRound,3),3,FALSE)),VLOOKUP(S99,OFFSET(Pairings!$E$2,($B101-1)*gamesPerRound,0,gamesPerRound,3),3,FALSE),VLOOKUP(S99,OFFSET(Pairings!$D$2,($B101-1)*gamesPerRound,0,gamesPerRound,3),3,FALSE))</f>
        <v>#N/A</v>
      </c>
      <c r="T101" s="97" t="e">
        <f ca="1">IF(ISNA(VLOOKUP(T99,OFFSET(Pairings!$D$2,($B101-1)*gamesPerRound,0,gamesPerRound,3),3,FALSE)),VLOOKUP(T99,OFFSET(Pairings!$E$2,($B101-1)*gamesPerRound,0,gamesPerRound,3),3,FALSE),VLOOKUP(T99,OFFSET(Pairings!$D$2,($B101-1)*gamesPerRound,0,gamesPerRound,3),3,FALSE))</f>
        <v>#N/A</v>
      </c>
      <c r="U101" s="97" t="e">
        <f ca="1">IF(ISNA(VLOOKUP(U99,OFFSET(Pairings!$D$2,($B101-1)*gamesPerRound,0,gamesPerRound,3),3,FALSE)),VLOOKUP(U99,OFFSET(Pairings!$E$2,($B101-1)*gamesPerRound,0,gamesPerRound,3),3,FALSE),VLOOKUP(U99,OFFSET(Pairings!$D$2,($B101-1)*gamesPerRound,0,gamesPerRound,3),3,FALSE))</f>
        <v>#N/A</v>
      </c>
      <c r="V101" s="97" t="e">
        <f ca="1">IF(ISNA(VLOOKUP(V99,OFFSET(Pairings!$D$2,($B101-1)*gamesPerRound,0,gamesPerRound,3),3,FALSE)),VLOOKUP(V99,OFFSET(Pairings!$E$2,($B101-1)*gamesPerRound,0,gamesPerRound,3),3,FALSE),VLOOKUP(V99,OFFSET(Pairings!$D$2,($B101-1)*gamesPerRound,0,gamesPerRound,3),3,FALSE))</f>
        <v>#N/A</v>
      </c>
      <c r="W101" s="97" t="e">
        <f ca="1">IF(ISNA(VLOOKUP(W99,OFFSET(Pairings!$D$2,($B101-1)*gamesPerRound,0,gamesPerRound,3),3,FALSE)),VLOOKUP(W99,OFFSET(Pairings!$E$2,($B101-1)*gamesPerRound,0,gamesPerRound,3),3,FALSE),VLOOKUP(W99,OFFSET(Pairings!$D$2,($B101-1)*gamesPerRound,0,gamesPerRound,3),3,FALSE))</f>
        <v>#N/A</v>
      </c>
      <c r="X101" s="97" t="e">
        <f ca="1">IF(ISNA(VLOOKUP(X99,OFFSET(Pairings!$D$2,($B101-1)*gamesPerRound,0,gamesPerRound,3),3,FALSE)),VLOOKUP(X99,OFFSET(Pairings!$E$2,($B101-1)*gamesPerRound,0,gamesPerRound,3),3,FALSE),VLOOKUP(X99,OFFSET(Pairings!$D$2,($B101-1)*gamesPerRound,0,gamesPerRound,3),3,FALSE))</f>
        <v>#N/A</v>
      </c>
      <c r="Y101" s="97" t="e">
        <f ca="1">IF(ISNA(VLOOKUP(Y99,OFFSET(Pairings!$D$2,($B101-1)*gamesPerRound,0,gamesPerRound,3),3,FALSE)),VLOOKUP(Y99,OFFSET(Pairings!$E$2,($B101-1)*gamesPerRound,0,gamesPerRound,3),3,FALSE),VLOOKUP(Y99,OFFSET(Pairings!$D$2,($B101-1)*gamesPerRound,0,gamesPerRound,3),3,FALSE))</f>
        <v>#N/A</v>
      </c>
      <c r="Z101" s="97" t="e">
        <f ca="1">IF(ISNA(VLOOKUP(Z99,OFFSET(Pairings!$D$2,($B101-1)*gamesPerRound,0,gamesPerRound,3),3,FALSE)),VLOOKUP(Z99,OFFSET(Pairings!$E$2,($B101-1)*gamesPerRound,0,gamesPerRound,3),3,FALSE),VLOOKUP(Z99,OFFSET(Pairings!$D$2,($B101-1)*gamesPerRound,0,gamesPerRound,3),3,FALSE))</f>
        <v>#N/A</v>
      </c>
      <c r="AA101" s="97" t="e">
        <f ca="1">IF(ISNA(VLOOKUP(AA99,OFFSET(Pairings!$D$2,($B101-1)*gamesPerRound,0,gamesPerRound,3),3,FALSE)),VLOOKUP(AA99,OFFSET(Pairings!$E$2,($B101-1)*gamesPerRound,0,gamesPerRound,3),3,FALSE),VLOOKUP(AA99,OFFSET(Pairings!$D$2,($B101-1)*gamesPerRound,0,gamesPerRound,3),3,FALSE))</f>
        <v>#N/A</v>
      </c>
      <c r="AB101" s="97" t="e">
        <f ca="1">IF(ISNA(VLOOKUP(AB99,OFFSET(Pairings!$D$2,($B101-1)*gamesPerRound,0,gamesPerRound,3),3,FALSE)),VLOOKUP(AB99,OFFSET(Pairings!$E$2,($B101-1)*gamesPerRound,0,gamesPerRound,3),3,FALSE),VLOOKUP(AB99,OFFSET(Pairings!$D$2,($B101-1)*gamesPerRound,0,gamesPerRound,3),3,FALSE))</f>
        <v>#N/A</v>
      </c>
      <c r="AC101" s="98" t="e">
        <f ca="1">IF(ISNA(VLOOKUP(AC99,OFFSET(Pairings!$D$2,($B101-1)*gamesPerRound,0,gamesPerRound,3),3,FALSE)),VLOOKUP(AC99,OFFSET(Pairings!$E$2,($B101-1)*gamesPerRound,0,gamesPerRound,3),3,FALSE),VLOOKUP(AC99,OFFSET(Pairings!$D$2,($B101-1)*gamesPerRound,0,gamesPerRound,3),3,FALSE))</f>
        <v>#N/A</v>
      </c>
      <c r="AD101" s="95" t="e">
        <f ca="1">SUM(R101:AC101)</f>
        <v>#N/A</v>
      </c>
    </row>
    <row r="102" spans="1:30" x14ac:dyDescent="0.2">
      <c r="B102" s="41">
        <v>3</v>
      </c>
      <c r="C102" s="47" t="str">
        <f t="shared" ca="1" si="63"/>
        <v/>
      </c>
      <c r="D102" s="48" t="str">
        <f t="shared" ca="1" si="63"/>
        <v/>
      </c>
      <c r="E102" s="48" t="str">
        <f t="shared" ca="1" si="63"/>
        <v/>
      </c>
      <c r="F102" s="48" t="str">
        <f t="shared" ca="1" si="63"/>
        <v/>
      </c>
      <c r="G102" s="48" t="str">
        <f t="shared" ca="1" si="63"/>
        <v/>
      </c>
      <c r="H102" s="48" t="str">
        <f t="shared" ca="1" si="63"/>
        <v/>
      </c>
      <c r="I102" s="48" t="str">
        <f t="shared" ca="1" si="63"/>
        <v/>
      </c>
      <c r="J102" s="48" t="str">
        <f t="shared" ca="1" si="63"/>
        <v/>
      </c>
      <c r="K102" s="48" t="str">
        <f t="shared" ca="1" si="63"/>
        <v/>
      </c>
      <c r="L102" s="48" t="str">
        <f t="shared" ca="1" si="63"/>
        <v/>
      </c>
      <c r="M102" s="48" t="str">
        <f t="shared" ca="1" si="63"/>
        <v/>
      </c>
      <c r="N102" s="49" t="str">
        <f t="shared" ca="1" si="63"/>
        <v/>
      </c>
      <c r="O102" s="50">
        <f ca="1">SUM(C102:N102)</f>
        <v>0</v>
      </c>
      <c r="P102" s="46"/>
      <c r="R102" s="96" t="e">
        <f ca="1">IF(ISNA(VLOOKUP(R99,OFFSET(Pairings!$D$2,($B102-1)*gamesPerRound,0,gamesPerRound,3),3,FALSE)),VLOOKUP(R99,OFFSET(Pairings!$E$2,($B102-1)*gamesPerRound,0,gamesPerRound,3),3,FALSE),VLOOKUP(R99,OFFSET(Pairings!$D$2,($B102-1)*gamesPerRound,0,gamesPerRound,3),3,FALSE))</f>
        <v>#N/A</v>
      </c>
      <c r="S102" s="97" t="e">
        <f ca="1">IF(ISNA(VLOOKUP(S99,OFFSET(Pairings!$D$2,($B102-1)*gamesPerRound,0,gamesPerRound,3),3,FALSE)),VLOOKUP(S99,OFFSET(Pairings!$E$2,($B102-1)*gamesPerRound,0,gamesPerRound,3),3,FALSE),VLOOKUP(S99,OFFSET(Pairings!$D$2,($B102-1)*gamesPerRound,0,gamesPerRound,3),3,FALSE))</f>
        <v>#N/A</v>
      </c>
      <c r="T102" s="97" t="e">
        <f ca="1">IF(ISNA(VLOOKUP(T99,OFFSET(Pairings!$D$2,($B102-1)*gamesPerRound,0,gamesPerRound,3),3,FALSE)),VLOOKUP(T99,OFFSET(Pairings!$E$2,($B102-1)*gamesPerRound,0,gamesPerRound,3),3,FALSE),VLOOKUP(T99,OFFSET(Pairings!$D$2,($B102-1)*gamesPerRound,0,gamesPerRound,3),3,FALSE))</f>
        <v>#N/A</v>
      </c>
      <c r="U102" s="97" t="e">
        <f ca="1">IF(ISNA(VLOOKUP(U99,OFFSET(Pairings!$D$2,($B102-1)*gamesPerRound,0,gamesPerRound,3),3,FALSE)),VLOOKUP(U99,OFFSET(Pairings!$E$2,($B102-1)*gamesPerRound,0,gamesPerRound,3),3,FALSE),VLOOKUP(U99,OFFSET(Pairings!$D$2,($B102-1)*gamesPerRound,0,gamesPerRound,3),3,FALSE))</f>
        <v>#N/A</v>
      </c>
      <c r="V102" s="97" t="e">
        <f ca="1">IF(ISNA(VLOOKUP(V99,OFFSET(Pairings!$D$2,($B102-1)*gamesPerRound,0,gamesPerRound,3),3,FALSE)),VLOOKUP(V99,OFFSET(Pairings!$E$2,($B102-1)*gamesPerRound,0,gamesPerRound,3),3,FALSE),VLOOKUP(V99,OFFSET(Pairings!$D$2,($B102-1)*gamesPerRound,0,gamesPerRound,3),3,FALSE))</f>
        <v>#N/A</v>
      </c>
      <c r="W102" s="97" t="e">
        <f ca="1">IF(ISNA(VLOOKUP(W99,OFFSET(Pairings!$D$2,($B102-1)*gamesPerRound,0,gamesPerRound,3),3,FALSE)),VLOOKUP(W99,OFFSET(Pairings!$E$2,($B102-1)*gamesPerRound,0,gamesPerRound,3),3,FALSE),VLOOKUP(W99,OFFSET(Pairings!$D$2,($B102-1)*gamesPerRound,0,gamesPerRound,3),3,FALSE))</f>
        <v>#N/A</v>
      </c>
      <c r="X102" s="97" t="e">
        <f ca="1">IF(ISNA(VLOOKUP(X99,OFFSET(Pairings!$D$2,($B102-1)*gamesPerRound,0,gamesPerRound,3),3,FALSE)),VLOOKUP(X99,OFFSET(Pairings!$E$2,($B102-1)*gamesPerRound,0,gamesPerRound,3),3,FALSE),VLOOKUP(X99,OFFSET(Pairings!$D$2,($B102-1)*gamesPerRound,0,gamesPerRound,3),3,FALSE))</f>
        <v>#N/A</v>
      </c>
      <c r="Y102" s="97" t="e">
        <f ca="1">IF(ISNA(VLOOKUP(Y99,OFFSET(Pairings!$D$2,($B102-1)*gamesPerRound,0,gamesPerRound,3),3,FALSE)),VLOOKUP(Y99,OFFSET(Pairings!$E$2,($B102-1)*gamesPerRound,0,gamesPerRound,3),3,FALSE),VLOOKUP(Y99,OFFSET(Pairings!$D$2,($B102-1)*gamesPerRound,0,gamesPerRound,3),3,FALSE))</f>
        <v>#N/A</v>
      </c>
      <c r="Z102" s="97" t="e">
        <f ca="1">IF(ISNA(VLOOKUP(Z99,OFFSET(Pairings!$D$2,($B102-1)*gamesPerRound,0,gamesPerRound,3),3,FALSE)),VLOOKUP(Z99,OFFSET(Pairings!$E$2,($B102-1)*gamesPerRound,0,gamesPerRound,3),3,FALSE),VLOOKUP(Z99,OFFSET(Pairings!$D$2,($B102-1)*gamesPerRound,0,gamesPerRound,3),3,FALSE))</f>
        <v>#N/A</v>
      </c>
      <c r="AA102" s="97" t="e">
        <f ca="1">IF(ISNA(VLOOKUP(AA99,OFFSET(Pairings!$D$2,($B102-1)*gamesPerRound,0,gamesPerRound,3),3,FALSE)),VLOOKUP(AA99,OFFSET(Pairings!$E$2,($B102-1)*gamesPerRound,0,gamesPerRound,3),3,FALSE),VLOOKUP(AA99,OFFSET(Pairings!$D$2,($B102-1)*gamesPerRound,0,gamesPerRound,3),3,FALSE))</f>
        <v>#N/A</v>
      </c>
      <c r="AB102" s="97" t="e">
        <f ca="1">IF(ISNA(VLOOKUP(AB99,OFFSET(Pairings!$D$2,($B102-1)*gamesPerRound,0,gamesPerRound,3),3,FALSE)),VLOOKUP(AB99,OFFSET(Pairings!$E$2,($B102-1)*gamesPerRound,0,gamesPerRound,3),3,FALSE),VLOOKUP(AB99,OFFSET(Pairings!$D$2,($B102-1)*gamesPerRound,0,gamesPerRound,3),3,FALSE))</f>
        <v>#N/A</v>
      </c>
      <c r="AC102" s="98" t="e">
        <f ca="1">IF(ISNA(VLOOKUP(AC99,OFFSET(Pairings!$D$2,($B102-1)*gamesPerRound,0,gamesPerRound,3),3,FALSE)),VLOOKUP(AC99,OFFSET(Pairings!$E$2,($B102-1)*gamesPerRound,0,gamesPerRound,3),3,FALSE),VLOOKUP(AC99,OFFSET(Pairings!$D$2,($B102-1)*gamesPerRound,0,gamesPerRound,3),3,FALSE))</f>
        <v>#N/A</v>
      </c>
      <c r="AD102" s="95" t="e">
        <f ca="1">SUM(R102:AC102)</f>
        <v>#N/A</v>
      </c>
    </row>
    <row r="103" spans="1:30" x14ac:dyDescent="0.2">
      <c r="B103" s="41">
        <v>4</v>
      </c>
      <c r="C103" s="47" t="str">
        <f t="shared" ca="1" si="63"/>
        <v/>
      </c>
      <c r="D103" s="48" t="str">
        <f t="shared" ca="1" si="63"/>
        <v/>
      </c>
      <c r="E103" s="48" t="str">
        <f t="shared" ca="1" si="63"/>
        <v/>
      </c>
      <c r="F103" s="48" t="str">
        <f t="shared" ca="1" si="63"/>
        <v/>
      </c>
      <c r="G103" s="48" t="str">
        <f t="shared" ca="1" si="63"/>
        <v/>
      </c>
      <c r="H103" s="48" t="str">
        <f t="shared" ca="1" si="63"/>
        <v/>
      </c>
      <c r="I103" s="48" t="str">
        <f t="shared" ca="1" si="63"/>
        <v/>
      </c>
      <c r="J103" s="48" t="str">
        <f t="shared" ca="1" si="63"/>
        <v/>
      </c>
      <c r="K103" s="48" t="str">
        <f t="shared" ca="1" si="63"/>
        <v/>
      </c>
      <c r="L103" s="48" t="str">
        <f t="shared" ca="1" si="63"/>
        <v/>
      </c>
      <c r="M103" s="48" t="str">
        <f t="shared" ca="1" si="63"/>
        <v/>
      </c>
      <c r="N103" s="49" t="str">
        <f t="shared" ca="1" si="63"/>
        <v/>
      </c>
      <c r="O103" s="50">
        <f ca="1">SUM(C103:N103)</f>
        <v>0</v>
      </c>
      <c r="P103" s="46"/>
      <c r="R103" s="96" t="e">
        <f ca="1">IF(ISNA(VLOOKUP(R99,OFFSET(Pairings!$D$2,($B103-1)*gamesPerRound,0,gamesPerRound,3),3,FALSE)),VLOOKUP(R99,OFFSET(Pairings!$E$2,($B103-1)*gamesPerRound,0,gamesPerRound,3),3,FALSE),VLOOKUP(R99,OFFSET(Pairings!$D$2,($B103-1)*gamesPerRound,0,gamesPerRound,3),3,FALSE))</f>
        <v>#N/A</v>
      </c>
      <c r="S103" s="97" t="e">
        <f ca="1">IF(ISNA(VLOOKUP(S99,OFFSET(Pairings!$D$2,($B103-1)*gamesPerRound,0,gamesPerRound,3),3,FALSE)),VLOOKUP(S99,OFFSET(Pairings!$E$2,($B103-1)*gamesPerRound,0,gamesPerRound,3),3,FALSE),VLOOKUP(S99,OFFSET(Pairings!$D$2,($B103-1)*gamesPerRound,0,gamesPerRound,3),3,FALSE))</f>
        <v>#N/A</v>
      </c>
      <c r="T103" s="97" t="e">
        <f ca="1">IF(ISNA(VLOOKUP(T99,OFFSET(Pairings!$D$2,($B103-1)*gamesPerRound,0,gamesPerRound,3),3,FALSE)),VLOOKUP(T99,OFFSET(Pairings!$E$2,($B103-1)*gamesPerRound,0,gamesPerRound,3),3,FALSE),VLOOKUP(T99,OFFSET(Pairings!$D$2,($B103-1)*gamesPerRound,0,gamesPerRound,3),3,FALSE))</f>
        <v>#N/A</v>
      </c>
      <c r="U103" s="97" t="e">
        <f ca="1">IF(ISNA(VLOOKUP(U99,OFFSET(Pairings!$D$2,($B103-1)*gamesPerRound,0,gamesPerRound,3),3,FALSE)),VLOOKUP(U99,OFFSET(Pairings!$E$2,($B103-1)*gamesPerRound,0,gamesPerRound,3),3,FALSE),VLOOKUP(U99,OFFSET(Pairings!$D$2,($B103-1)*gamesPerRound,0,gamesPerRound,3),3,FALSE))</f>
        <v>#N/A</v>
      </c>
      <c r="V103" s="97" t="e">
        <f ca="1">IF(ISNA(VLOOKUP(V99,OFFSET(Pairings!$D$2,($B103-1)*gamesPerRound,0,gamesPerRound,3),3,FALSE)),VLOOKUP(V99,OFFSET(Pairings!$E$2,($B103-1)*gamesPerRound,0,gamesPerRound,3),3,FALSE),VLOOKUP(V99,OFFSET(Pairings!$D$2,($B103-1)*gamesPerRound,0,gamesPerRound,3),3,FALSE))</f>
        <v>#N/A</v>
      </c>
      <c r="W103" s="97" t="e">
        <f ca="1">IF(ISNA(VLOOKUP(W99,OFFSET(Pairings!$D$2,($B103-1)*gamesPerRound,0,gamesPerRound,3),3,FALSE)),VLOOKUP(W99,OFFSET(Pairings!$E$2,($B103-1)*gamesPerRound,0,gamesPerRound,3),3,FALSE),VLOOKUP(W99,OFFSET(Pairings!$D$2,($B103-1)*gamesPerRound,0,gamesPerRound,3),3,FALSE))</f>
        <v>#N/A</v>
      </c>
      <c r="X103" s="97" t="e">
        <f ca="1">IF(ISNA(VLOOKUP(X99,OFFSET(Pairings!$D$2,($B103-1)*gamesPerRound,0,gamesPerRound,3),3,FALSE)),VLOOKUP(X99,OFFSET(Pairings!$E$2,($B103-1)*gamesPerRound,0,gamesPerRound,3),3,FALSE),VLOOKUP(X99,OFFSET(Pairings!$D$2,($B103-1)*gamesPerRound,0,gamesPerRound,3),3,FALSE))</f>
        <v>#N/A</v>
      </c>
      <c r="Y103" s="97" t="e">
        <f ca="1">IF(ISNA(VLOOKUP(Y99,OFFSET(Pairings!$D$2,($B103-1)*gamesPerRound,0,gamesPerRound,3),3,FALSE)),VLOOKUP(Y99,OFFSET(Pairings!$E$2,($B103-1)*gamesPerRound,0,gamesPerRound,3),3,FALSE),VLOOKUP(Y99,OFFSET(Pairings!$D$2,($B103-1)*gamesPerRound,0,gamesPerRound,3),3,FALSE))</f>
        <v>#N/A</v>
      </c>
      <c r="Z103" s="97" t="e">
        <f ca="1">IF(ISNA(VLOOKUP(Z99,OFFSET(Pairings!$D$2,($B103-1)*gamesPerRound,0,gamesPerRound,3),3,FALSE)),VLOOKUP(Z99,OFFSET(Pairings!$E$2,($B103-1)*gamesPerRound,0,gamesPerRound,3),3,FALSE),VLOOKUP(Z99,OFFSET(Pairings!$D$2,($B103-1)*gamesPerRound,0,gamesPerRound,3),3,FALSE))</f>
        <v>#N/A</v>
      </c>
      <c r="AA103" s="97" t="e">
        <f ca="1">IF(ISNA(VLOOKUP(AA99,OFFSET(Pairings!$D$2,($B103-1)*gamesPerRound,0,gamesPerRound,3),3,FALSE)),VLOOKUP(AA99,OFFSET(Pairings!$E$2,($B103-1)*gamesPerRound,0,gamesPerRound,3),3,FALSE),VLOOKUP(AA99,OFFSET(Pairings!$D$2,($B103-1)*gamesPerRound,0,gamesPerRound,3),3,FALSE))</f>
        <v>#N/A</v>
      </c>
      <c r="AB103" s="97" t="e">
        <f ca="1">IF(ISNA(VLOOKUP(AB99,OFFSET(Pairings!$D$2,($B103-1)*gamesPerRound,0,gamesPerRound,3),3,FALSE)),VLOOKUP(AB99,OFFSET(Pairings!$E$2,($B103-1)*gamesPerRound,0,gamesPerRound,3),3,FALSE),VLOOKUP(AB99,OFFSET(Pairings!$D$2,($B103-1)*gamesPerRound,0,gamesPerRound,3),3,FALSE))</f>
        <v>#N/A</v>
      </c>
      <c r="AC103" s="98" t="e">
        <f ca="1">IF(ISNA(VLOOKUP(AC99,OFFSET(Pairings!$D$2,($B103-1)*gamesPerRound,0,gamesPerRound,3),3,FALSE)),VLOOKUP(AC99,OFFSET(Pairings!$E$2,($B103-1)*gamesPerRound,0,gamesPerRound,3),3,FALSE),VLOOKUP(AC99,OFFSET(Pairings!$D$2,($B103-1)*gamesPerRound,0,gamesPerRound,3),3,FALSE))</f>
        <v>#N/A</v>
      </c>
      <c r="AD103" s="95" t="e">
        <f ca="1">SUM(R103:AC103)</f>
        <v>#N/A</v>
      </c>
    </row>
    <row r="104" spans="1:30" x14ac:dyDescent="0.2">
      <c r="B104" s="41">
        <v>5</v>
      </c>
      <c r="C104" s="51" t="str">
        <f t="shared" ca="1" si="63"/>
        <v/>
      </c>
      <c r="D104" s="52" t="str">
        <f t="shared" ca="1" si="63"/>
        <v/>
      </c>
      <c r="E104" s="52" t="str">
        <f t="shared" ca="1" si="63"/>
        <v/>
      </c>
      <c r="F104" s="52" t="str">
        <f t="shared" ca="1" si="63"/>
        <v/>
      </c>
      <c r="G104" s="52" t="str">
        <f t="shared" ca="1" si="63"/>
        <v/>
      </c>
      <c r="H104" s="52" t="str">
        <f t="shared" ca="1" si="63"/>
        <v/>
      </c>
      <c r="I104" s="52" t="str">
        <f t="shared" ca="1" si="63"/>
        <v/>
      </c>
      <c r="J104" s="52" t="str">
        <f t="shared" ca="1" si="63"/>
        <v/>
      </c>
      <c r="K104" s="52" t="str">
        <f t="shared" ca="1" si="63"/>
        <v/>
      </c>
      <c r="L104" s="52" t="str">
        <f t="shared" ca="1" si="63"/>
        <v/>
      </c>
      <c r="M104" s="52" t="str">
        <f t="shared" ca="1" si="63"/>
        <v/>
      </c>
      <c r="N104" s="53" t="str">
        <f t="shared" ca="1" si="63"/>
        <v/>
      </c>
      <c r="O104" s="54">
        <f ca="1">SUM(C104:N104)</f>
        <v>0</v>
      </c>
      <c r="P104" s="46"/>
      <c r="R104" s="99" t="e">
        <f ca="1">IF(ISNA(VLOOKUP(R99,OFFSET(Pairings!$D$2,($B104-1)*gamesPerRound,0,gamesPerRound,3),3,FALSE)),VLOOKUP(R99,OFFSET(Pairings!$E$2,($B104-1)*gamesPerRound,0,gamesPerRound,3),3,FALSE),VLOOKUP(R99,OFFSET(Pairings!$D$2,($B104-1)*gamesPerRound,0,gamesPerRound,3),3,FALSE))</f>
        <v>#N/A</v>
      </c>
      <c r="S104" s="100" t="e">
        <f ca="1">IF(ISNA(VLOOKUP(S99,OFFSET(Pairings!$D$2,($B104-1)*gamesPerRound,0,gamesPerRound,3),3,FALSE)),VLOOKUP(S99,OFFSET(Pairings!$E$2,($B104-1)*gamesPerRound,0,gamesPerRound,3),3,FALSE),VLOOKUP(S99,OFFSET(Pairings!$D$2,($B104-1)*gamesPerRound,0,gamesPerRound,3),3,FALSE))</f>
        <v>#N/A</v>
      </c>
      <c r="T104" s="100" t="e">
        <f ca="1">IF(ISNA(VLOOKUP(T99,OFFSET(Pairings!$D$2,($B104-1)*gamesPerRound,0,gamesPerRound,3),3,FALSE)),VLOOKUP(T99,OFFSET(Pairings!$E$2,($B104-1)*gamesPerRound,0,gamesPerRound,3),3,FALSE),VLOOKUP(T99,OFFSET(Pairings!$D$2,($B104-1)*gamesPerRound,0,gamesPerRound,3),3,FALSE))</f>
        <v>#N/A</v>
      </c>
      <c r="U104" s="100" t="e">
        <f ca="1">IF(ISNA(VLOOKUP(U99,OFFSET(Pairings!$D$2,($B104-1)*gamesPerRound,0,gamesPerRound,3),3,FALSE)),VLOOKUP(U99,OFFSET(Pairings!$E$2,($B104-1)*gamesPerRound,0,gamesPerRound,3),3,FALSE),VLOOKUP(U99,OFFSET(Pairings!$D$2,($B104-1)*gamesPerRound,0,gamesPerRound,3),3,FALSE))</f>
        <v>#N/A</v>
      </c>
      <c r="V104" s="100" t="e">
        <f ca="1">IF(ISNA(VLOOKUP(V99,OFFSET(Pairings!$D$2,($B104-1)*gamesPerRound,0,gamesPerRound,3),3,FALSE)),VLOOKUP(V99,OFFSET(Pairings!$E$2,($B104-1)*gamesPerRound,0,gamesPerRound,3),3,FALSE),VLOOKUP(V99,OFFSET(Pairings!$D$2,($B104-1)*gamesPerRound,0,gamesPerRound,3),3,FALSE))</f>
        <v>#N/A</v>
      </c>
      <c r="W104" s="100" t="e">
        <f ca="1">IF(ISNA(VLOOKUP(W99,OFFSET(Pairings!$D$2,($B104-1)*gamesPerRound,0,gamesPerRound,3),3,FALSE)),VLOOKUP(W99,OFFSET(Pairings!$E$2,($B104-1)*gamesPerRound,0,gamesPerRound,3),3,FALSE),VLOOKUP(W99,OFFSET(Pairings!$D$2,($B104-1)*gamesPerRound,0,gamesPerRound,3),3,FALSE))</f>
        <v>#N/A</v>
      </c>
      <c r="X104" s="100" t="e">
        <f ca="1">IF(ISNA(VLOOKUP(X99,OFFSET(Pairings!$D$2,($B104-1)*gamesPerRound,0,gamesPerRound,3),3,FALSE)),VLOOKUP(X99,OFFSET(Pairings!$E$2,($B104-1)*gamesPerRound,0,gamesPerRound,3),3,FALSE),VLOOKUP(X99,OFFSET(Pairings!$D$2,($B104-1)*gamesPerRound,0,gamesPerRound,3),3,FALSE))</f>
        <v>#N/A</v>
      </c>
      <c r="Y104" s="100" t="e">
        <f ca="1">IF(ISNA(VLOOKUP(Y99,OFFSET(Pairings!$D$2,($B104-1)*gamesPerRound,0,gamesPerRound,3),3,FALSE)),VLOOKUP(Y99,OFFSET(Pairings!$E$2,($B104-1)*gamesPerRound,0,gamesPerRound,3),3,FALSE),VLOOKUP(Y99,OFFSET(Pairings!$D$2,($B104-1)*gamesPerRound,0,gamesPerRound,3),3,FALSE))</f>
        <v>#N/A</v>
      </c>
      <c r="Z104" s="100" t="e">
        <f ca="1">IF(ISNA(VLOOKUP(Z99,OFFSET(Pairings!$D$2,($B104-1)*gamesPerRound,0,gamesPerRound,3),3,FALSE)),VLOOKUP(Z99,OFFSET(Pairings!$E$2,($B104-1)*gamesPerRound,0,gamesPerRound,3),3,FALSE),VLOOKUP(Z99,OFFSET(Pairings!$D$2,($B104-1)*gamesPerRound,0,gamesPerRound,3),3,FALSE))</f>
        <v>#N/A</v>
      </c>
      <c r="AA104" s="100" t="e">
        <f ca="1">IF(ISNA(VLOOKUP(AA99,OFFSET(Pairings!$D$2,($B104-1)*gamesPerRound,0,gamesPerRound,3),3,FALSE)),VLOOKUP(AA99,OFFSET(Pairings!$E$2,($B104-1)*gamesPerRound,0,gamesPerRound,3),3,FALSE),VLOOKUP(AA99,OFFSET(Pairings!$D$2,($B104-1)*gamesPerRound,0,gamesPerRound,3),3,FALSE))</f>
        <v>#N/A</v>
      </c>
      <c r="AB104" s="100" t="e">
        <f ca="1">IF(ISNA(VLOOKUP(AB99,OFFSET(Pairings!$D$2,($B104-1)*gamesPerRound,0,gamesPerRound,3),3,FALSE)),VLOOKUP(AB99,OFFSET(Pairings!$E$2,($B104-1)*gamesPerRound,0,gamesPerRound,3),3,FALSE),VLOOKUP(AB99,OFFSET(Pairings!$D$2,($B104-1)*gamesPerRound,0,gamesPerRound,3),3,FALSE))</f>
        <v>#N/A</v>
      </c>
      <c r="AC104" s="101" t="e">
        <f ca="1">IF(ISNA(VLOOKUP(AC99,OFFSET(Pairings!$D$2,($B104-1)*gamesPerRound,0,gamesPerRound,3),3,FALSE)),VLOOKUP(AC99,OFFSET(Pairings!$E$2,($B104-1)*gamesPerRound,0,gamesPerRound,3),3,FALSE),VLOOKUP(AC99,OFFSET(Pairings!$D$2,($B104-1)*gamesPerRound,0,gamesPerRound,3),3,FALSE))</f>
        <v>#N/A</v>
      </c>
      <c r="AD104" s="95" t="e">
        <f ca="1">SUM(R104:AC104)</f>
        <v>#N/A</v>
      </c>
    </row>
    <row r="105" spans="1:30" ht="15.75" thickBot="1" x14ac:dyDescent="0.25">
      <c r="B105" s="55" t="s">
        <v>22</v>
      </c>
      <c r="C105" s="56">
        <f t="shared" ref="C105:O105" ca="1" si="64">SUM(C100:C104)</f>
        <v>0</v>
      </c>
      <c r="D105" s="57">
        <f t="shared" ca="1" si="64"/>
        <v>0</v>
      </c>
      <c r="E105" s="57">
        <f t="shared" ca="1" si="64"/>
        <v>0</v>
      </c>
      <c r="F105" s="57">
        <f t="shared" ca="1" si="64"/>
        <v>0</v>
      </c>
      <c r="G105" s="57">
        <f t="shared" ca="1" si="64"/>
        <v>0</v>
      </c>
      <c r="H105" s="57">
        <f t="shared" ca="1" si="64"/>
        <v>0</v>
      </c>
      <c r="I105" s="57">
        <f t="shared" ca="1" si="64"/>
        <v>0</v>
      </c>
      <c r="J105" s="57">
        <f t="shared" ca="1" si="64"/>
        <v>0</v>
      </c>
      <c r="K105" s="57">
        <f t="shared" ca="1" si="64"/>
        <v>0</v>
      </c>
      <c r="L105" s="57">
        <f t="shared" ca="1" si="64"/>
        <v>0</v>
      </c>
      <c r="M105" s="57">
        <f t="shared" ca="1" si="64"/>
        <v>0</v>
      </c>
      <c r="N105" s="57">
        <f t="shared" ca="1" si="64"/>
        <v>0</v>
      </c>
      <c r="O105" s="58">
        <f t="shared" ca="1" si="64"/>
        <v>0</v>
      </c>
      <c r="P105" s="59" t="e">
        <f ca="1">VLOOKUP(A99,OFFSET(Teams!$C$1,1,0,teams,4),4,FALSE)</f>
        <v>#N/A</v>
      </c>
      <c r="R105" s="102" t="e">
        <f t="shared" ref="R105:AD105" ca="1" si="65">SUM(R100:R102)</f>
        <v>#N/A</v>
      </c>
      <c r="S105" s="103" t="e">
        <f t="shared" ca="1" si="65"/>
        <v>#N/A</v>
      </c>
      <c r="T105" s="103" t="e">
        <f t="shared" ca="1" si="65"/>
        <v>#N/A</v>
      </c>
      <c r="U105" s="103" t="e">
        <f t="shared" ca="1" si="65"/>
        <v>#N/A</v>
      </c>
      <c r="V105" s="103" t="e">
        <f t="shared" ca="1" si="65"/>
        <v>#N/A</v>
      </c>
      <c r="W105" s="103" t="e">
        <f t="shared" ca="1" si="65"/>
        <v>#N/A</v>
      </c>
      <c r="X105" s="103" t="e">
        <f t="shared" ca="1" si="65"/>
        <v>#N/A</v>
      </c>
      <c r="Y105" s="103" t="e">
        <f t="shared" ca="1" si="65"/>
        <v>#N/A</v>
      </c>
      <c r="Z105" s="103" t="e">
        <f t="shared" ca="1" si="65"/>
        <v>#N/A</v>
      </c>
      <c r="AA105" s="103" t="e">
        <f t="shared" ca="1" si="65"/>
        <v>#N/A</v>
      </c>
      <c r="AB105" s="103" t="e">
        <f t="shared" ca="1" si="65"/>
        <v>#N/A</v>
      </c>
      <c r="AC105" s="103" t="e">
        <f t="shared" ca="1" si="65"/>
        <v>#N/A</v>
      </c>
      <c r="AD105" s="104" t="e">
        <f t="shared" ca="1" si="65"/>
        <v>#N/A</v>
      </c>
    </row>
    <row r="106" spans="1:30" ht="15.75" thickBot="1" x14ac:dyDescent="0.25">
      <c r="P106" s="60"/>
    </row>
    <row r="107" spans="1:30" s="9" customFormat="1" x14ac:dyDescent="0.2">
      <c r="A107" s="9" t="s">
        <v>21</v>
      </c>
      <c r="B107" s="10" t="str">
        <f>VLOOKUP(A107,TeamLookup,2,FALSE)</f>
        <v>available for more</v>
      </c>
      <c r="C107" s="37" t="str">
        <f t="shared" ref="C107:N107" si="66">$A107&amp;"."&amp;TEXT(C$1,"00")</f>
        <v>N.01</v>
      </c>
      <c r="D107" s="38" t="str">
        <f t="shared" si="66"/>
        <v>N.02</v>
      </c>
      <c r="E107" s="38" t="str">
        <f t="shared" si="66"/>
        <v>N.03</v>
      </c>
      <c r="F107" s="38" t="str">
        <f t="shared" si="66"/>
        <v>N.04</v>
      </c>
      <c r="G107" s="38" t="str">
        <f t="shared" si="66"/>
        <v>N.05</v>
      </c>
      <c r="H107" s="38" t="str">
        <f t="shared" si="66"/>
        <v>N.06</v>
      </c>
      <c r="I107" s="38" t="str">
        <f t="shared" si="66"/>
        <v>N.07</v>
      </c>
      <c r="J107" s="38" t="str">
        <f t="shared" si="66"/>
        <v>N.08</v>
      </c>
      <c r="K107" s="38" t="str">
        <f t="shared" si="66"/>
        <v>N.09</v>
      </c>
      <c r="L107" s="38" t="str">
        <f t="shared" si="66"/>
        <v>N.10</v>
      </c>
      <c r="M107" s="38" t="str">
        <f t="shared" si="66"/>
        <v>N.11</v>
      </c>
      <c r="N107" s="38" t="str">
        <f t="shared" si="66"/>
        <v>N.12</v>
      </c>
      <c r="O107" s="39" t="s">
        <v>22</v>
      </c>
      <c r="P107" s="40" t="s">
        <v>30</v>
      </c>
      <c r="R107" s="90" t="str">
        <f t="shared" ref="R107:AC107" si="67">$A107&amp;"."&amp;TEXT(R$1,"00")</f>
        <v>N.01</v>
      </c>
      <c r="S107" s="91" t="str">
        <f t="shared" si="67"/>
        <v>N.02</v>
      </c>
      <c r="T107" s="91" t="str">
        <f t="shared" si="67"/>
        <v>N.03</v>
      </c>
      <c r="U107" s="91" t="str">
        <f t="shared" si="67"/>
        <v>N.04</v>
      </c>
      <c r="V107" s="91" t="str">
        <f t="shared" si="67"/>
        <v>N.05</v>
      </c>
      <c r="W107" s="91" t="str">
        <f t="shared" si="67"/>
        <v>N.06</v>
      </c>
      <c r="X107" s="91" t="str">
        <f t="shared" si="67"/>
        <v>N.07</v>
      </c>
      <c r="Y107" s="91" t="str">
        <f t="shared" si="67"/>
        <v>N.08</v>
      </c>
      <c r="Z107" s="91" t="str">
        <f t="shared" si="67"/>
        <v>N.09</v>
      </c>
      <c r="AA107" s="91" t="str">
        <f t="shared" si="67"/>
        <v>N.10</v>
      </c>
      <c r="AB107" s="91" t="str">
        <f t="shared" si="67"/>
        <v>N.11</v>
      </c>
      <c r="AC107" s="91" t="str">
        <f t="shared" si="67"/>
        <v>N.12</v>
      </c>
      <c r="AD107" s="92" t="s">
        <v>22</v>
      </c>
    </row>
    <row r="108" spans="1:30" x14ac:dyDescent="0.2">
      <c r="B108" s="41">
        <v>1</v>
      </c>
      <c r="C108" s="42" t="str">
        <f t="shared" ref="C108:N112" ca="1" si="68">IF(ISNA(R108),"",R108)</f>
        <v/>
      </c>
      <c r="D108" s="43" t="str">
        <f t="shared" ca="1" si="68"/>
        <v/>
      </c>
      <c r="E108" s="43" t="str">
        <f t="shared" ca="1" si="68"/>
        <v/>
      </c>
      <c r="F108" s="43" t="str">
        <f t="shared" ca="1" si="68"/>
        <v/>
      </c>
      <c r="G108" s="43" t="str">
        <f t="shared" ca="1" si="68"/>
        <v/>
      </c>
      <c r="H108" s="43" t="str">
        <f t="shared" ca="1" si="68"/>
        <v/>
      </c>
      <c r="I108" s="43" t="str">
        <f t="shared" ca="1" si="68"/>
        <v/>
      </c>
      <c r="J108" s="43" t="str">
        <f t="shared" ca="1" si="68"/>
        <v/>
      </c>
      <c r="K108" s="43" t="str">
        <f t="shared" ca="1" si="68"/>
        <v/>
      </c>
      <c r="L108" s="43" t="str">
        <f t="shared" ca="1" si="68"/>
        <v/>
      </c>
      <c r="M108" s="43" t="str">
        <f t="shared" ca="1" si="68"/>
        <v/>
      </c>
      <c r="N108" s="44" t="str">
        <f t="shared" ca="1" si="68"/>
        <v/>
      </c>
      <c r="O108" s="45">
        <f ca="1">SUM(C108:N108)</f>
        <v>0</v>
      </c>
      <c r="P108" s="46"/>
      <c r="R108" s="93" t="e">
        <f ca="1">IF(ISNA(VLOOKUP(R107,OFFSET(Pairings!$D$2,($B108-1)*gamesPerRound,0,gamesPerRound,3),3,FALSE)),VLOOKUP(R107,OFFSET(Pairings!$E$2,($B108-1)*gamesPerRound,0,gamesPerRound,3),3,FALSE),VLOOKUP(R107,OFFSET(Pairings!$D$2,($B108-1)*gamesPerRound,0,gamesPerRound,3),3,FALSE))</f>
        <v>#N/A</v>
      </c>
      <c r="S108" s="93" t="e">
        <f ca="1">IF(ISNA(VLOOKUP(S107,OFFSET(Pairings!$D$2,($B108-1)*gamesPerRound,0,gamesPerRound,3),3,FALSE)),VLOOKUP(S107,OFFSET(Pairings!$E$2,($B108-1)*gamesPerRound,0,gamesPerRound,3),3,FALSE),VLOOKUP(S107,OFFSET(Pairings!$D$2,($B108-1)*gamesPerRound,0,gamesPerRound,3),3,FALSE))</f>
        <v>#N/A</v>
      </c>
      <c r="T108" s="93" t="e">
        <f ca="1">IF(ISNA(VLOOKUP(T107,OFFSET(Pairings!$D$2,($B108-1)*gamesPerRound,0,gamesPerRound,3),3,FALSE)),VLOOKUP(T107,OFFSET(Pairings!$E$2,($B108-1)*gamesPerRound,0,gamesPerRound,3),3,FALSE),VLOOKUP(T107,OFFSET(Pairings!$D$2,($B108-1)*gamesPerRound,0,gamesPerRound,3),3,FALSE))</f>
        <v>#N/A</v>
      </c>
      <c r="U108" s="93" t="e">
        <f ca="1">IF(ISNA(VLOOKUP(U107,OFFSET(Pairings!$D$2,($B108-1)*gamesPerRound,0,gamesPerRound,3),3,FALSE)),VLOOKUP(U107,OFFSET(Pairings!$E$2,($B108-1)*gamesPerRound,0,gamesPerRound,3),3,FALSE),VLOOKUP(U107,OFFSET(Pairings!$D$2,($B108-1)*gamesPerRound,0,gamesPerRound,3),3,FALSE))</f>
        <v>#N/A</v>
      </c>
      <c r="V108" s="93" t="e">
        <f ca="1">IF(ISNA(VLOOKUP(V107,OFFSET(Pairings!$D$2,($B108-1)*gamesPerRound,0,gamesPerRound,3),3,FALSE)),VLOOKUP(V107,OFFSET(Pairings!$E$2,($B108-1)*gamesPerRound,0,gamesPerRound,3),3,FALSE),VLOOKUP(V107,OFFSET(Pairings!$D$2,($B108-1)*gamesPerRound,0,gamesPerRound,3),3,FALSE))</f>
        <v>#N/A</v>
      </c>
      <c r="W108" s="93" t="e">
        <f ca="1">IF(ISNA(VLOOKUP(W107,OFFSET(Pairings!$D$2,($B108-1)*gamesPerRound,0,gamesPerRound,3),3,FALSE)),VLOOKUP(W107,OFFSET(Pairings!$E$2,($B108-1)*gamesPerRound,0,gamesPerRound,3),3,FALSE),VLOOKUP(W107,OFFSET(Pairings!$D$2,($B108-1)*gamesPerRound,0,gamesPerRound,3),3,FALSE))</f>
        <v>#N/A</v>
      </c>
      <c r="X108" s="93" t="e">
        <f ca="1">IF(ISNA(VLOOKUP(X107,OFFSET(Pairings!$D$2,($B108-1)*gamesPerRound,0,gamesPerRound,3),3,FALSE)),VLOOKUP(X107,OFFSET(Pairings!$E$2,($B108-1)*gamesPerRound,0,gamesPerRound,3),3,FALSE),VLOOKUP(X107,OFFSET(Pairings!$D$2,($B108-1)*gamesPerRound,0,gamesPerRound,3),3,FALSE))</f>
        <v>#N/A</v>
      </c>
      <c r="Y108" s="93" t="e">
        <f ca="1">IF(ISNA(VLOOKUP(Y107,OFFSET(Pairings!$D$2,($B108-1)*gamesPerRound,0,gamesPerRound,3),3,FALSE)),VLOOKUP(Y107,OFFSET(Pairings!$E$2,($B108-1)*gamesPerRound,0,gamesPerRound,3),3,FALSE),VLOOKUP(Y107,OFFSET(Pairings!$D$2,($B108-1)*gamesPerRound,0,gamesPerRound,3),3,FALSE))</f>
        <v>#N/A</v>
      </c>
      <c r="Z108" s="93" t="e">
        <f ca="1">IF(ISNA(VLOOKUP(Z107,OFFSET(Pairings!$D$2,($B108-1)*gamesPerRound,0,gamesPerRound,3),3,FALSE)),VLOOKUP(Z107,OFFSET(Pairings!$E$2,($B108-1)*gamesPerRound,0,gamesPerRound,3),3,FALSE),VLOOKUP(Z107,OFFSET(Pairings!$D$2,($B108-1)*gamesPerRound,0,gamesPerRound,3),3,FALSE))</f>
        <v>#N/A</v>
      </c>
      <c r="AA108" s="93" t="e">
        <f ca="1">IF(ISNA(VLOOKUP(AA107,OFFSET(Pairings!$D$2,($B108-1)*gamesPerRound,0,gamesPerRound,3),3,FALSE)),VLOOKUP(AA107,OFFSET(Pairings!$E$2,($B108-1)*gamesPerRound,0,gamesPerRound,3),3,FALSE),VLOOKUP(AA107,OFFSET(Pairings!$D$2,($B108-1)*gamesPerRound,0,gamesPerRound,3),3,FALSE))</f>
        <v>#N/A</v>
      </c>
      <c r="AB108" s="93" t="e">
        <f ca="1">IF(ISNA(VLOOKUP(AB107,OFFSET(Pairings!$D$2,($B108-1)*gamesPerRound,0,gamesPerRound,3),3,FALSE)),VLOOKUP(AB107,OFFSET(Pairings!$E$2,($B108-1)*gamesPerRound,0,gamesPerRound,3),3,FALSE),VLOOKUP(AB107,OFFSET(Pairings!$D$2,($B108-1)*gamesPerRound,0,gamesPerRound,3),3,FALSE))</f>
        <v>#N/A</v>
      </c>
      <c r="AC108" s="94" t="e">
        <f ca="1">IF(ISNA(VLOOKUP(AC107,OFFSET(Pairings!$D$2,($B108-1)*gamesPerRound,0,gamesPerRound,3),3,FALSE)),VLOOKUP(AC107,OFFSET(Pairings!$E$2,($B108-1)*gamesPerRound,0,gamesPerRound,3),3,FALSE),VLOOKUP(AC107,OFFSET(Pairings!$D$2,($B108-1)*gamesPerRound,0,gamesPerRound,3),3,FALSE))</f>
        <v>#N/A</v>
      </c>
      <c r="AD108" s="95" t="e">
        <f ca="1">SUM(R108:AC108)</f>
        <v>#N/A</v>
      </c>
    </row>
    <row r="109" spans="1:30" x14ac:dyDescent="0.2">
      <c r="B109" s="41">
        <v>2</v>
      </c>
      <c r="C109" s="47" t="str">
        <f t="shared" ca="1" si="68"/>
        <v/>
      </c>
      <c r="D109" s="48" t="str">
        <f t="shared" ca="1" si="68"/>
        <v/>
      </c>
      <c r="E109" s="48" t="str">
        <f t="shared" ca="1" si="68"/>
        <v/>
      </c>
      <c r="F109" s="48" t="str">
        <f t="shared" ca="1" si="68"/>
        <v/>
      </c>
      <c r="G109" s="48" t="str">
        <f t="shared" ca="1" si="68"/>
        <v/>
      </c>
      <c r="H109" s="48" t="str">
        <f t="shared" ca="1" si="68"/>
        <v/>
      </c>
      <c r="I109" s="48" t="str">
        <f t="shared" ca="1" si="68"/>
        <v/>
      </c>
      <c r="J109" s="48" t="str">
        <f t="shared" ca="1" si="68"/>
        <v/>
      </c>
      <c r="K109" s="48" t="str">
        <f t="shared" ca="1" si="68"/>
        <v/>
      </c>
      <c r="L109" s="48" t="str">
        <f t="shared" ca="1" si="68"/>
        <v/>
      </c>
      <c r="M109" s="48" t="str">
        <f t="shared" ca="1" si="68"/>
        <v/>
      </c>
      <c r="N109" s="49" t="str">
        <f t="shared" ca="1" si="68"/>
        <v/>
      </c>
      <c r="O109" s="50">
        <f ca="1">SUM(C109:N109)</f>
        <v>0</v>
      </c>
      <c r="P109" s="46"/>
      <c r="R109" s="96" t="e">
        <f ca="1">IF(ISNA(VLOOKUP(R107,OFFSET(Pairings!$D$2,($B109-1)*gamesPerRound,0,gamesPerRound,3),3,FALSE)),VLOOKUP(R107,OFFSET(Pairings!$E$2,($B109-1)*gamesPerRound,0,gamesPerRound,3),3,FALSE),VLOOKUP(R107,OFFSET(Pairings!$D$2,($B109-1)*gamesPerRound,0,gamesPerRound,3),3,FALSE))</f>
        <v>#N/A</v>
      </c>
      <c r="S109" s="97" t="e">
        <f ca="1">IF(ISNA(VLOOKUP(S107,OFFSET(Pairings!$D$2,($B109-1)*gamesPerRound,0,gamesPerRound,3),3,FALSE)),VLOOKUP(S107,OFFSET(Pairings!$E$2,($B109-1)*gamesPerRound,0,gamesPerRound,3),3,FALSE),VLOOKUP(S107,OFFSET(Pairings!$D$2,($B109-1)*gamesPerRound,0,gamesPerRound,3),3,FALSE))</f>
        <v>#N/A</v>
      </c>
      <c r="T109" s="97" t="e">
        <f ca="1">IF(ISNA(VLOOKUP(T107,OFFSET(Pairings!$D$2,($B109-1)*gamesPerRound,0,gamesPerRound,3),3,FALSE)),VLOOKUP(T107,OFFSET(Pairings!$E$2,($B109-1)*gamesPerRound,0,gamesPerRound,3),3,FALSE),VLOOKUP(T107,OFFSET(Pairings!$D$2,($B109-1)*gamesPerRound,0,gamesPerRound,3),3,FALSE))</f>
        <v>#N/A</v>
      </c>
      <c r="U109" s="97" t="e">
        <f ca="1">IF(ISNA(VLOOKUP(U107,OFFSET(Pairings!$D$2,($B109-1)*gamesPerRound,0,gamesPerRound,3),3,FALSE)),VLOOKUP(U107,OFFSET(Pairings!$E$2,($B109-1)*gamesPerRound,0,gamesPerRound,3),3,FALSE),VLOOKUP(U107,OFFSET(Pairings!$D$2,($B109-1)*gamesPerRound,0,gamesPerRound,3),3,FALSE))</f>
        <v>#N/A</v>
      </c>
      <c r="V109" s="97" t="e">
        <f ca="1">IF(ISNA(VLOOKUP(V107,OFFSET(Pairings!$D$2,($B109-1)*gamesPerRound,0,gamesPerRound,3),3,FALSE)),VLOOKUP(V107,OFFSET(Pairings!$E$2,($B109-1)*gamesPerRound,0,gamesPerRound,3),3,FALSE),VLOOKUP(V107,OFFSET(Pairings!$D$2,($B109-1)*gamesPerRound,0,gamesPerRound,3),3,FALSE))</f>
        <v>#N/A</v>
      </c>
      <c r="W109" s="97" t="e">
        <f ca="1">IF(ISNA(VLOOKUP(W107,OFFSET(Pairings!$D$2,($B109-1)*gamesPerRound,0,gamesPerRound,3),3,FALSE)),VLOOKUP(W107,OFFSET(Pairings!$E$2,($B109-1)*gamesPerRound,0,gamesPerRound,3),3,FALSE),VLOOKUP(W107,OFFSET(Pairings!$D$2,($B109-1)*gamesPerRound,0,gamesPerRound,3),3,FALSE))</f>
        <v>#N/A</v>
      </c>
      <c r="X109" s="97" t="e">
        <f ca="1">IF(ISNA(VLOOKUP(X107,OFFSET(Pairings!$D$2,($B109-1)*gamesPerRound,0,gamesPerRound,3),3,FALSE)),VLOOKUP(X107,OFFSET(Pairings!$E$2,($B109-1)*gamesPerRound,0,gamesPerRound,3),3,FALSE),VLOOKUP(X107,OFFSET(Pairings!$D$2,($B109-1)*gamesPerRound,0,gamesPerRound,3),3,FALSE))</f>
        <v>#N/A</v>
      </c>
      <c r="Y109" s="97" t="e">
        <f ca="1">IF(ISNA(VLOOKUP(Y107,OFFSET(Pairings!$D$2,($B109-1)*gamesPerRound,0,gamesPerRound,3),3,FALSE)),VLOOKUP(Y107,OFFSET(Pairings!$E$2,($B109-1)*gamesPerRound,0,gamesPerRound,3),3,FALSE),VLOOKUP(Y107,OFFSET(Pairings!$D$2,($B109-1)*gamesPerRound,0,gamesPerRound,3),3,FALSE))</f>
        <v>#N/A</v>
      </c>
      <c r="Z109" s="97" t="e">
        <f ca="1">IF(ISNA(VLOOKUP(Z107,OFFSET(Pairings!$D$2,($B109-1)*gamesPerRound,0,gamesPerRound,3),3,FALSE)),VLOOKUP(Z107,OFFSET(Pairings!$E$2,($B109-1)*gamesPerRound,0,gamesPerRound,3),3,FALSE),VLOOKUP(Z107,OFFSET(Pairings!$D$2,($B109-1)*gamesPerRound,0,gamesPerRound,3),3,FALSE))</f>
        <v>#N/A</v>
      </c>
      <c r="AA109" s="97" t="e">
        <f ca="1">IF(ISNA(VLOOKUP(AA107,OFFSET(Pairings!$D$2,($B109-1)*gamesPerRound,0,gamesPerRound,3),3,FALSE)),VLOOKUP(AA107,OFFSET(Pairings!$E$2,($B109-1)*gamesPerRound,0,gamesPerRound,3),3,FALSE),VLOOKUP(AA107,OFFSET(Pairings!$D$2,($B109-1)*gamesPerRound,0,gamesPerRound,3),3,FALSE))</f>
        <v>#N/A</v>
      </c>
      <c r="AB109" s="97" t="e">
        <f ca="1">IF(ISNA(VLOOKUP(AB107,OFFSET(Pairings!$D$2,($B109-1)*gamesPerRound,0,gamesPerRound,3),3,FALSE)),VLOOKUP(AB107,OFFSET(Pairings!$E$2,($B109-1)*gamesPerRound,0,gamesPerRound,3),3,FALSE),VLOOKUP(AB107,OFFSET(Pairings!$D$2,($B109-1)*gamesPerRound,0,gamesPerRound,3),3,FALSE))</f>
        <v>#N/A</v>
      </c>
      <c r="AC109" s="98" t="e">
        <f ca="1">IF(ISNA(VLOOKUP(AC107,OFFSET(Pairings!$D$2,($B109-1)*gamesPerRound,0,gamesPerRound,3),3,FALSE)),VLOOKUP(AC107,OFFSET(Pairings!$E$2,($B109-1)*gamesPerRound,0,gamesPerRound,3),3,FALSE),VLOOKUP(AC107,OFFSET(Pairings!$D$2,($B109-1)*gamesPerRound,0,gamesPerRound,3),3,FALSE))</f>
        <v>#N/A</v>
      </c>
      <c r="AD109" s="95" t="e">
        <f ca="1">SUM(R109:AC109)</f>
        <v>#N/A</v>
      </c>
    </row>
    <row r="110" spans="1:30" x14ac:dyDescent="0.2">
      <c r="B110" s="41">
        <v>3</v>
      </c>
      <c r="C110" s="47" t="str">
        <f t="shared" ca="1" si="68"/>
        <v/>
      </c>
      <c r="D110" s="48" t="str">
        <f t="shared" ca="1" si="68"/>
        <v/>
      </c>
      <c r="E110" s="48" t="str">
        <f t="shared" ca="1" si="68"/>
        <v/>
      </c>
      <c r="F110" s="48" t="str">
        <f t="shared" ca="1" si="68"/>
        <v/>
      </c>
      <c r="G110" s="48" t="str">
        <f t="shared" ca="1" si="68"/>
        <v/>
      </c>
      <c r="H110" s="48" t="str">
        <f t="shared" ca="1" si="68"/>
        <v/>
      </c>
      <c r="I110" s="48" t="str">
        <f t="shared" ca="1" si="68"/>
        <v/>
      </c>
      <c r="J110" s="48" t="str">
        <f t="shared" ca="1" si="68"/>
        <v/>
      </c>
      <c r="K110" s="48" t="str">
        <f t="shared" ca="1" si="68"/>
        <v/>
      </c>
      <c r="L110" s="48" t="str">
        <f t="shared" ca="1" si="68"/>
        <v/>
      </c>
      <c r="M110" s="48" t="str">
        <f t="shared" ca="1" si="68"/>
        <v/>
      </c>
      <c r="N110" s="49" t="str">
        <f t="shared" ca="1" si="68"/>
        <v/>
      </c>
      <c r="O110" s="50">
        <f ca="1">SUM(C110:N110)</f>
        <v>0</v>
      </c>
      <c r="P110" s="46"/>
      <c r="R110" s="96" t="e">
        <f ca="1">IF(ISNA(VLOOKUP(R107,OFFSET(Pairings!$D$2,($B110-1)*gamesPerRound,0,gamesPerRound,3),3,FALSE)),VLOOKUP(R107,OFFSET(Pairings!$E$2,($B110-1)*gamesPerRound,0,gamesPerRound,3),3,FALSE),VLOOKUP(R107,OFFSET(Pairings!$D$2,($B110-1)*gamesPerRound,0,gamesPerRound,3),3,FALSE))</f>
        <v>#N/A</v>
      </c>
      <c r="S110" s="97" t="e">
        <f ca="1">IF(ISNA(VLOOKUP(S107,OFFSET(Pairings!$D$2,($B110-1)*gamesPerRound,0,gamesPerRound,3),3,FALSE)),VLOOKUP(S107,OFFSET(Pairings!$E$2,($B110-1)*gamesPerRound,0,gamesPerRound,3),3,FALSE),VLOOKUP(S107,OFFSET(Pairings!$D$2,($B110-1)*gamesPerRound,0,gamesPerRound,3),3,FALSE))</f>
        <v>#N/A</v>
      </c>
      <c r="T110" s="97" t="e">
        <f ca="1">IF(ISNA(VLOOKUP(T107,OFFSET(Pairings!$D$2,($B110-1)*gamesPerRound,0,gamesPerRound,3),3,FALSE)),VLOOKUP(T107,OFFSET(Pairings!$E$2,($B110-1)*gamesPerRound,0,gamesPerRound,3),3,FALSE),VLOOKUP(T107,OFFSET(Pairings!$D$2,($B110-1)*gamesPerRound,0,gamesPerRound,3),3,FALSE))</f>
        <v>#N/A</v>
      </c>
      <c r="U110" s="97" t="e">
        <f ca="1">IF(ISNA(VLOOKUP(U107,OFFSET(Pairings!$D$2,($B110-1)*gamesPerRound,0,gamesPerRound,3),3,FALSE)),VLOOKUP(U107,OFFSET(Pairings!$E$2,($B110-1)*gamesPerRound,0,gamesPerRound,3),3,FALSE),VLOOKUP(U107,OFFSET(Pairings!$D$2,($B110-1)*gamesPerRound,0,gamesPerRound,3),3,FALSE))</f>
        <v>#N/A</v>
      </c>
      <c r="V110" s="97" t="e">
        <f ca="1">IF(ISNA(VLOOKUP(V107,OFFSET(Pairings!$D$2,($B110-1)*gamesPerRound,0,gamesPerRound,3),3,FALSE)),VLOOKUP(V107,OFFSET(Pairings!$E$2,($B110-1)*gamesPerRound,0,gamesPerRound,3),3,FALSE),VLOOKUP(V107,OFFSET(Pairings!$D$2,($B110-1)*gamesPerRound,0,gamesPerRound,3),3,FALSE))</f>
        <v>#N/A</v>
      </c>
      <c r="W110" s="97" t="e">
        <f ca="1">IF(ISNA(VLOOKUP(W107,OFFSET(Pairings!$D$2,($B110-1)*gamesPerRound,0,gamesPerRound,3),3,FALSE)),VLOOKUP(W107,OFFSET(Pairings!$E$2,($B110-1)*gamesPerRound,0,gamesPerRound,3),3,FALSE),VLOOKUP(W107,OFFSET(Pairings!$D$2,($B110-1)*gamesPerRound,0,gamesPerRound,3),3,FALSE))</f>
        <v>#N/A</v>
      </c>
      <c r="X110" s="97" t="e">
        <f ca="1">IF(ISNA(VLOOKUP(X107,OFFSET(Pairings!$D$2,($B110-1)*gamesPerRound,0,gamesPerRound,3),3,FALSE)),VLOOKUP(X107,OFFSET(Pairings!$E$2,($B110-1)*gamesPerRound,0,gamesPerRound,3),3,FALSE),VLOOKUP(X107,OFFSET(Pairings!$D$2,($B110-1)*gamesPerRound,0,gamesPerRound,3),3,FALSE))</f>
        <v>#N/A</v>
      </c>
      <c r="Y110" s="97" t="e">
        <f ca="1">IF(ISNA(VLOOKUP(Y107,OFFSET(Pairings!$D$2,($B110-1)*gamesPerRound,0,gamesPerRound,3),3,FALSE)),VLOOKUP(Y107,OFFSET(Pairings!$E$2,($B110-1)*gamesPerRound,0,gamesPerRound,3),3,FALSE),VLOOKUP(Y107,OFFSET(Pairings!$D$2,($B110-1)*gamesPerRound,0,gamesPerRound,3),3,FALSE))</f>
        <v>#N/A</v>
      </c>
      <c r="Z110" s="97" t="e">
        <f ca="1">IF(ISNA(VLOOKUP(Z107,OFFSET(Pairings!$D$2,($B110-1)*gamesPerRound,0,gamesPerRound,3),3,FALSE)),VLOOKUP(Z107,OFFSET(Pairings!$E$2,($B110-1)*gamesPerRound,0,gamesPerRound,3),3,FALSE),VLOOKUP(Z107,OFFSET(Pairings!$D$2,($B110-1)*gamesPerRound,0,gamesPerRound,3),3,FALSE))</f>
        <v>#N/A</v>
      </c>
      <c r="AA110" s="97" t="e">
        <f ca="1">IF(ISNA(VLOOKUP(AA107,OFFSET(Pairings!$D$2,($B110-1)*gamesPerRound,0,gamesPerRound,3),3,FALSE)),VLOOKUP(AA107,OFFSET(Pairings!$E$2,($B110-1)*gamesPerRound,0,gamesPerRound,3),3,FALSE),VLOOKUP(AA107,OFFSET(Pairings!$D$2,($B110-1)*gamesPerRound,0,gamesPerRound,3),3,FALSE))</f>
        <v>#N/A</v>
      </c>
      <c r="AB110" s="97" t="e">
        <f ca="1">IF(ISNA(VLOOKUP(AB107,OFFSET(Pairings!$D$2,($B110-1)*gamesPerRound,0,gamesPerRound,3),3,FALSE)),VLOOKUP(AB107,OFFSET(Pairings!$E$2,($B110-1)*gamesPerRound,0,gamesPerRound,3),3,FALSE),VLOOKUP(AB107,OFFSET(Pairings!$D$2,($B110-1)*gamesPerRound,0,gamesPerRound,3),3,FALSE))</f>
        <v>#N/A</v>
      </c>
      <c r="AC110" s="98" t="e">
        <f ca="1">IF(ISNA(VLOOKUP(AC107,OFFSET(Pairings!$D$2,($B110-1)*gamesPerRound,0,gamesPerRound,3),3,FALSE)),VLOOKUP(AC107,OFFSET(Pairings!$E$2,($B110-1)*gamesPerRound,0,gamesPerRound,3),3,FALSE),VLOOKUP(AC107,OFFSET(Pairings!$D$2,($B110-1)*gamesPerRound,0,gamesPerRound,3),3,FALSE))</f>
        <v>#N/A</v>
      </c>
      <c r="AD110" s="95" t="e">
        <f ca="1">SUM(R110:AC110)</f>
        <v>#N/A</v>
      </c>
    </row>
    <row r="111" spans="1:30" x14ac:dyDescent="0.2">
      <c r="B111" s="41">
        <v>4</v>
      </c>
      <c r="C111" s="47" t="str">
        <f t="shared" ca="1" si="68"/>
        <v/>
      </c>
      <c r="D111" s="48" t="str">
        <f t="shared" ca="1" si="68"/>
        <v/>
      </c>
      <c r="E111" s="48" t="str">
        <f t="shared" ca="1" si="68"/>
        <v/>
      </c>
      <c r="F111" s="48" t="str">
        <f t="shared" ca="1" si="68"/>
        <v/>
      </c>
      <c r="G111" s="48" t="str">
        <f t="shared" ca="1" si="68"/>
        <v/>
      </c>
      <c r="H111" s="48" t="str">
        <f t="shared" ca="1" si="68"/>
        <v/>
      </c>
      <c r="I111" s="48" t="str">
        <f t="shared" ca="1" si="68"/>
        <v/>
      </c>
      <c r="J111" s="48" t="str">
        <f t="shared" ca="1" si="68"/>
        <v/>
      </c>
      <c r="K111" s="48" t="str">
        <f t="shared" ca="1" si="68"/>
        <v/>
      </c>
      <c r="L111" s="48" t="str">
        <f t="shared" ca="1" si="68"/>
        <v/>
      </c>
      <c r="M111" s="48" t="str">
        <f t="shared" ca="1" si="68"/>
        <v/>
      </c>
      <c r="N111" s="49" t="str">
        <f t="shared" ca="1" si="68"/>
        <v/>
      </c>
      <c r="O111" s="50">
        <f ca="1">SUM(C111:N111)</f>
        <v>0</v>
      </c>
      <c r="P111" s="46"/>
      <c r="R111" s="96" t="e">
        <f ca="1">IF(ISNA(VLOOKUP(R107,OFFSET(Pairings!$D$2,($B111-1)*gamesPerRound,0,gamesPerRound,3),3,FALSE)),VLOOKUP(R107,OFFSET(Pairings!$E$2,($B111-1)*gamesPerRound,0,gamesPerRound,3),3,FALSE),VLOOKUP(R107,OFFSET(Pairings!$D$2,($B111-1)*gamesPerRound,0,gamesPerRound,3),3,FALSE))</f>
        <v>#N/A</v>
      </c>
      <c r="S111" s="97" t="e">
        <f ca="1">IF(ISNA(VLOOKUP(S107,OFFSET(Pairings!$D$2,($B111-1)*gamesPerRound,0,gamesPerRound,3),3,FALSE)),VLOOKUP(S107,OFFSET(Pairings!$E$2,($B111-1)*gamesPerRound,0,gamesPerRound,3),3,FALSE),VLOOKUP(S107,OFFSET(Pairings!$D$2,($B111-1)*gamesPerRound,0,gamesPerRound,3),3,FALSE))</f>
        <v>#N/A</v>
      </c>
      <c r="T111" s="97" t="e">
        <f ca="1">IF(ISNA(VLOOKUP(T107,OFFSET(Pairings!$D$2,($B111-1)*gamesPerRound,0,gamesPerRound,3),3,FALSE)),VLOOKUP(T107,OFFSET(Pairings!$E$2,($B111-1)*gamesPerRound,0,gamesPerRound,3),3,FALSE),VLOOKUP(T107,OFFSET(Pairings!$D$2,($B111-1)*gamesPerRound,0,gamesPerRound,3),3,FALSE))</f>
        <v>#N/A</v>
      </c>
      <c r="U111" s="97" t="e">
        <f ca="1">IF(ISNA(VLOOKUP(U107,OFFSET(Pairings!$D$2,($B111-1)*gamesPerRound,0,gamesPerRound,3),3,FALSE)),VLOOKUP(U107,OFFSET(Pairings!$E$2,($B111-1)*gamesPerRound,0,gamesPerRound,3),3,FALSE),VLOOKUP(U107,OFFSET(Pairings!$D$2,($B111-1)*gamesPerRound,0,gamesPerRound,3),3,FALSE))</f>
        <v>#N/A</v>
      </c>
      <c r="V111" s="97" t="e">
        <f ca="1">IF(ISNA(VLOOKUP(V107,OFFSET(Pairings!$D$2,($B111-1)*gamesPerRound,0,gamesPerRound,3),3,FALSE)),VLOOKUP(V107,OFFSET(Pairings!$E$2,($B111-1)*gamesPerRound,0,gamesPerRound,3),3,FALSE),VLOOKUP(V107,OFFSET(Pairings!$D$2,($B111-1)*gamesPerRound,0,gamesPerRound,3),3,FALSE))</f>
        <v>#N/A</v>
      </c>
      <c r="W111" s="97" t="e">
        <f ca="1">IF(ISNA(VLOOKUP(W107,OFFSET(Pairings!$D$2,($B111-1)*gamesPerRound,0,gamesPerRound,3),3,FALSE)),VLOOKUP(W107,OFFSET(Pairings!$E$2,($B111-1)*gamesPerRound,0,gamesPerRound,3),3,FALSE),VLOOKUP(W107,OFFSET(Pairings!$D$2,($B111-1)*gamesPerRound,0,gamesPerRound,3),3,FALSE))</f>
        <v>#N/A</v>
      </c>
      <c r="X111" s="97" t="e">
        <f ca="1">IF(ISNA(VLOOKUP(X107,OFFSET(Pairings!$D$2,($B111-1)*gamesPerRound,0,gamesPerRound,3),3,FALSE)),VLOOKUP(X107,OFFSET(Pairings!$E$2,($B111-1)*gamesPerRound,0,gamesPerRound,3),3,FALSE),VLOOKUP(X107,OFFSET(Pairings!$D$2,($B111-1)*gamesPerRound,0,gamesPerRound,3),3,FALSE))</f>
        <v>#N/A</v>
      </c>
      <c r="Y111" s="97" t="e">
        <f ca="1">IF(ISNA(VLOOKUP(Y107,OFFSET(Pairings!$D$2,($B111-1)*gamesPerRound,0,gamesPerRound,3),3,FALSE)),VLOOKUP(Y107,OFFSET(Pairings!$E$2,($B111-1)*gamesPerRound,0,gamesPerRound,3),3,FALSE),VLOOKUP(Y107,OFFSET(Pairings!$D$2,($B111-1)*gamesPerRound,0,gamesPerRound,3),3,FALSE))</f>
        <v>#N/A</v>
      </c>
      <c r="Z111" s="97" t="e">
        <f ca="1">IF(ISNA(VLOOKUP(Z107,OFFSET(Pairings!$D$2,($B111-1)*gamesPerRound,0,gamesPerRound,3),3,FALSE)),VLOOKUP(Z107,OFFSET(Pairings!$E$2,($B111-1)*gamesPerRound,0,gamesPerRound,3),3,FALSE),VLOOKUP(Z107,OFFSET(Pairings!$D$2,($B111-1)*gamesPerRound,0,gamesPerRound,3),3,FALSE))</f>
        <v>#N/A</v>
      </c>
      <c r="AA111" s="97" t="e">
        <f ca="1">IF(ISNA(VLOOKUP(AA107,OFFSET(Pairings!$D$2,($B111-1)*gamesPerRound,0,gamesPerRound,3),3,FALSE)),VLOOKUP(AA107,OFFSET(Pairings!$E$2,($B111-1)*gamesPerRound,0,gamesPerRound,3),3,FALSE),VLOOKUP(AA107,OFFSET(Pairings!$D$2,($B111-1)*gamesPerRound,0,gamesPerRound,3),3,FALSE))</f>
        <v>#N/A</v>
      </c>
      <c r="AB111" s="97" t="e">
        <f ca="1">IF(ISNA(VLOOKUP(AB107,OFFSET(Pairings!$D$2,($B111-1)*gamesPerRound,0,gamesPerRound,3),3,FALSE)),VLOOKUP(AB107,OFFSET(Pairings!$E$2,($B111-1)*gamesPerRound,0,gamesPerRound,3),3,FALSE),VLOOKUP(AB107,OFFSET(Pairings!$D$2,($B111-1)*gamesPerRound,0,gamesPerRound,3),3,FALSE))</f>
        <v>#N/A</v>
      </c>
      <c r="AC111" s="98" t="e">
        <f ca="1">IF(ISNA(VLOOKUP(AC107,OFFSET(Pairings!$D$2,($B111-1)*gamesPerRound,0,gamesPerRound,3),3,FALSE)),VLOOKUP(AC107,OFFSET(Pairings!$E$2,($B111-1)*gamesPerRound,0,gamesPerRound,3),3,FALSE),VLOOKUP(AC107,OFFSET(Pairings!$D$2,($B111-1)*gamesPerRound,0,gamesPerRound,3),3,FALSE))</f>
        <v>#N/A</v>
      </c>
      <c r="AD111" s="95" t="e">
        <f ca="1">SUM(R111:AC111)</f>
        <v>#N/A</v>
      </c>
    </row>
    <row r="112" spans="1:30" x14ac:dyDescent="0.2">
      <c r="B112" s="41">
        <v>5</v>
      </c>
      <c r="C112" s="51" t="str">
        <f t="shared" ca="1" si="68"/>
        <v/>
      </c>
      <c r="D112" s="52" t="str">
        <f t="shared" ca="1" si="68"/>
        <v/>
      </c>
      <c r="E112" s="52" t="str">
        <f t="shared" ca="1" si="68"/>
        <v/>
      </c>
      <c r="F112" s="52" t="str">
        <f t="shared" ca="1" si="68"/>
        <v/>
      </c>
      <c r="G112" s="52" t="str">
        <f t="shared" ca="1" si="68"/>
        <v/>
      </c>
      <c r="H112" s="52" t="str">
        <f t="shared" ca="1" si="68"/>
        <v/>
      </c>
      <c r="I112" s="52" t="str">
        <f t="shared" ca="1" si="68"/>
        <v/>
      </c>
      <c r="J112" s="52" t="str">
        <f t="shared" ca="1" si="68"/>
        <v/>
      </c>
      <c r="K112" s="52" t="str">
        <f t="shared" ca="1" si="68"/>
        <v/>
      </c>
      <c r="L112" s="52" t="str">
        <f t="shared" ca="1" si="68"/>
        <v/>
      </c>
      <c r="M112" s="52" t="str">
        <f t="shared" ca="1" si="68"/>
        <v/>
      </c>
      <c r="N112" s="53" t="str">
        <f t="shared" ca="1" si="68"/>
        <v/>
      </c>
      <c r="O112" s="54">
        <f ca="1">SUM(C112:N112)</f>
        <v>0</v>
      </c>
      <c r="P112" s="46"/>
      <c r="R112" s="99" t="e">
        <f ca="1">IF(ISNA(VLOOKUP(R107,OFFSET(Pairings!$D$2,($B112-1)*gamesPerRound,0,gamesPerRound,3),3,FALSE)),VLOOKUP(R107,OFFSET(Pairings!$E$2,($B112-1)*gamesPerRound,0,gamesPerRound,3),3,FALSE),VLOOKUP(R107,OFFSET(Pairings!$D$2,($B112-1)*gamesPerRound,0,gamesPerRound,3),3,FALSE))</f>
        <v>#N/A</v>
      </c>
      <c r="S112" s="100" t="e">
        <f ca="1">IF(ISNA(VLOOKUP(S107,OFFSET(Pairings!$D$2,($B112-1)*gamesPerRound,0,gamesPerRound,3),3,FALSE)),VLOOKUP(S107,OFFSET(Pairings!$E$2,($B112-1)*gamesPerRound,0,gamesPerRound,3),3,FALSE),VLOOKUP(S107,OFFSET(Pairings!$D$2,($B112-1)*gamesPerRound,0,gamesPerRound,3),3,FALSE))</f>
        <v>#N/A</v>
      </c>
      <c r="T112" s="100" t="e">
        <f ca="1">IF(ISNA(VLOOKUP(T107,OFFSET(Pairings!$D$2,($B112-1)*gamesPerRound,0,gamesPerRound,3),3,FALSE)),VLOOKUP(T107,OFFSET(Pairings!$E$2,($B112-1)*gamesPerRound,0,gamesPerRound,3),3,FALSE),VLOOKUP(T107,OFFSET(Pairings!$D$2,($B112-1)*gamesPerRound,0,gamesPerRound,3),3,FALSE))</f>
        <v>#N/A</v>
      </c>
      <c r="U112" s="100" t="e">
        <f ca="1">IF(ISNA(VLOOKUP(U107,OFFSET(Pairings!$D$2,($B112-1)*gamesPerRound,0,gamesPerRound,3),3,FALSE)),VLOOKUP(U107,OFFSET(Pairings!$E$2,($B112-1)*gamesPerRound,0,gamesPerRound,3),3,FALSE),VLOOKUP(U107,OFFSET(Pairings!$D$2,($B112-1)*gamesPerRound,0,gamesPerRound,3),3,FALSE))</f>
        <v>#N/A</v>
      </c>
      <c r="V112" s="100" t="e">
        <f ca="1">IF(ISNA(VLOOKUP(V107,OFFSET(Pairings!$D$2,($B112-1)*gamesPerRound,0,gamesPerRound,3),3,FALSE)),VLOOKUP(V107,OFFSET(Pairings!$E$2,($B112-1)*gamesPerRound,0,gamesPerRound,3),3,FALSE),VLOOKUP(V107,OFFSET(Pairings!$D$2,($B112-1)*gamesPerRound,0,gamesPerRound,3),3,FALSE))</f>
        <v>#N/A</v>
      </c>
      <c r="W112" s="100" t="e">
        <f ca="1">IF(ISNA(VLOOKUP(W107,OFFSET(Pairings!$D$2,($B112-1)*gamesPerRound,0,gamesPerRound,3),3,FALSE)),VLOOKUP(W107,OFFSET(Pairings!$E$2,($B112-1)*gamesPerRound,0,gamesPerRound,3),3,FALSE),VLOOKUP(W107,OFFSET(Pairings!$D$2,($B112-1)*gamesPerRound,0,gamesPerRound,3),3,FALSE))</f>
        <v>#N/A</v>
      </c>
      <c r="X112" s="100" t="e">
        <f ca="1">IF(ISNA(VLOOKUP(X107,OFFSET(Pairings!$D$2,($B112-1)*gamesPerRound,0,gamesPerRound,3),3,FALSE)),VLOOKUP(X107,OFFSET(Pairings!$E$2,($B112-1)*gamesPerRound,0,gamesPerRound,3),3,FALSE),VLOOKUP(X107,OFFSET(Pairings!$D$2,($B112-1)*gamesPerRound,0,gamesPerRound,3),3,FALSE))</f>
        <v>#N/A</v>
      </c>
      <c r="Y112" s="100" t="e">
        <f ca="1">IF(ISNA(VLOOKUP(Y107,OFFSET(Pairings!$D$2,($B112-1)*gamesPerRound,0,gamesPerRound,3),3,FALSE)),VLOOKUP(Y107,OFFSET(Pairings!$E$2,($B112-1)*gamesPerRound,0,gamesPerRound,3),3,FALSE),VLOOKUP(Y107,OFFSET(Pairings!$D$2,($B112-1)*gamesPerRound,0,gamesPerRound,3),3,FALSE))</f>
        <v>#N/A</v>
      </c>
      <c r="Z112" s="100" t="e">
        <f ca="1">IF(ISNA(VLOOKUP(Z107,OFFSET(Pairings!$D$2,($B112-1)*gamesPerRound,0,gamesPerRound,3),3,FALSE)),VLOOKUP(Z107,OFFSET(Pairings!$E$2,($B112-1)*gamesPerRound,0,gamesPerRound,3),3,FALSE),VLOOKUP(Z107,OFFSET(Pairings!$D$2,($B112-1)*gamesPerRound,0,gamesPerRound,3),3,FALSE))</f>
        <v>#N/A</v>
      </c>
      <c r="AA112" s="100" t="e">
        <f ca="1">IF(ISNA(VLOOKUP(AA107,OFFSET(Pairings!$D$2,($B112-1)*gamesPerRound,0,gamesPerRound,3),3,FALSE)),VLOOKUP(AA107,OFFSET(Pairings!$E$2,($B112-1)*gamesPerRound,0,gamesPerRound,3),3,FALSE),VLOOKUP(AA107,OFFSET(Pairings!$D$2,($B112-1)*gamesPerRound,0,gamesPerRound,3),3,FALSE))</f>
        <v>#N/A</v>
      </c>
      <c r="AB112" s="100" t="e">
        <f ca="1">IF(ISNA(VLOOKUP(AB107,OFFSET(Pairings!$D$2,($B112-1)*gamesPerRound,0,gamesPerRound,3),3,FALSE)),VLOOKUP(AB107,OFFSET(Pairings!$E$2,($B112-1)*gamesPerRound,0,gamesPerRound,3),3,FALSE),VLOOKUP(AB107,OFFSET(Pairings!$D$2,($B112-1)*gamesPerRound,0,gamesPerRound,3),3,FALSE))</f>
        <v>#N/A</v>
      </c>
      <c r="AC112" s="101" t="e">
        <f ca="1">IF(ISNA(VLOOKUP(AC107,OFFSET(Pairings!$D$2,($B112-1)*gamesPerRound,0,gamesPerRound,3),3,FALSE)),VLOOKUP(AC107,OFFSET(Pairings!$E$2,($B112-1)*gamesPerRound,0,gamesPerRound,3),3,FALSE),VLOOKUP(AC107,OFFSET(Pairings!$D$2,($B112-1)*gamesPerRound,0,gamesPerRound,3),3,FALSE))</f>
        <v>#N/A</v>
      </c>
      <c r="AD112" s="95" t="e">
        <f ca="1">SUM(R112:AC112)</f>
        <v>#N/A</v>
      </c>
    </row>
    <row r="113" spans="1:30" ht="15.75" thickBot="1" x14ac:dyDescent="0.25">
      <c r="B113" s="55" t="s">
        <v>22</v>
      </c>
      <c r="C113" s="56">
        <f t="shared" ref="C113:O113" ca="1" si="69">SUM(C108:C112)</f>
        <v>0</v>
      </c>
      <c r="D113" s="57">
        <f t="shared" ca="1" si="69"/>
        <v>0</v>
      </c>
      <c r="E113" s="57">
        <f t="shared" ca="1" si="69"/>
        <v>0</v>
      </c>
      <c r="F113" s="57">
        <f t="shared" ca="1" si="69"/>
        <v>0</v>
      </c>
      <c r="G113" s="57">
        <f t="shared" ca="1" si="69"/>
        <v>0</v>
      </c>
      <c r="H113" s="57">
        <f t="shared" ca="1" si="69"/>
        <v>0</v>
      </c>
      <c r="I113" s="57">
        <f t="shared" ca="1" si="69"/>
        <v>0</v>
      </c>
      <c r="J113" s="57">
        <f t="shared" ca="1" si="69"/>
        <v>0</v>
      </c>
      <c r="K113" s="57">
        <f t="shared" ca="1" si="69"/>
        <v>0</v>
      </c>
      <c r="L113" s="57">
        <f t="shared" ca="1" si="69"/>
        <v>0</v>
      </c>
      <c r="M113" s="57">
        <f t="shared" ca="1" si="69"/>
        <v>0</v>
      </c>
      <c r="N113" s="57">
        <f t="shared" ca="1" si="69"/>
        <v>0</v>
      </c>
      <c r="O113" s="58">
        <f t="shared" ca="1" si="69"/>
        <v>0</v>
      </c>
      <c r="P113" s="59" t="e">
        <f ca="1">VLOOKUP(A107,OFFSET(Teams!$C$1,1,0,teams,4),4,FALSE)</f>
        <v>#N/A</v>
      </c>
      <c r="R113" s="102" t="e">
        <f t="shared" ref="R113:AD113" ca="1" si="70">SUM(R108:R110)</f>
        <v>#N/A</v>
      </c>
      <c r="S113" s="103" t="e">
        <f t="shared" ca="1" si="70"/>
        <v>#N/A</v>
      </c>
      <c r="T113" s="103" t="e">
        <f t="shared" ca="1" si="70"/>
        <v>#N/A</v>
      </c>
      <c r="U113" s="103" t="e">
        <f t="shared" ca="1" si="70"/>
        <v>#N/A</v>
      </c>
      <c r="V113" s="103" t="e">
        <f t="shared" ca="1" si="70"/>
        <v>#N/A</v>
      </c>
      <c r="W113" s="103" t="e">
        <f t="shared" ca="1" si="70"/>
        <v>#N/A</v>
      </c>
      <c r="X113" s="103" t="e">
        <f t="shared" ca="1" si="70"/>
        <v>#N/A</v>
      </c>
      <c r="Y113" s="103" t="e">
        <f t="shared" ca="1" si="70"/>
        <v>#N/A</v>
      </c>
      <c r="Z113" s="103" t="e">
        <f t="shared" ca="1" si="70"/>
        <v>#N/A</v>
      </c>
      <c r="AA113" s="103" t="e">
        <f t="shared" ca="1" si="70"/>
        <v>#N/A</v>
      </c>
      <c r="AB113" s="103" t="e">
        <f t="shared" ca="1" si="70"/>
        <v>#N/A</v>
      </c>
      <c r="AC113" s="103" t="e">
        <f t="shared" ca="1" si="70"/>
        <v>#N/A</v>
      </c>
      <c r="AD113" s="104" t="e">
        <f t="shared" ca="1" si="70"/>
        <v>#N/A</v>
      </c>
    </row>
    <row r="114" spans="1:30" ht="15.75" thickBot="1" x14ac:dyDescent="0.25">
      <c r="P114" s="60"/>
    </row>
    <row r="115" spans="1:30" s="9" customFormat="1" x14ac:dyDescent="0.2">
      <c r="A115" s="9" t="s">
        <v>217</v>
      </c>
      <c r="B115" s="10" t="str">
        <f>VLOOKUP(A115,TeamLookup,2,FALSE)</f>
        <v>than 12 teams</v>
      </c>
      <c r="C115" s="37" t="str">
        <f t="shared" ref="C115:N115" si="71">$A115&amp;"."&amp;TEXT(C$1,"00")</f>
        <v>O.01</v>
      </c>
      <c r="D115" s="38" t="str">
        <f t="shared" si="71"/>
        <v>O.02</v>
      </c>
      <c r="E115" s="38" t="str">
        <f t="shared" si="71"/>
        <v>O.03</v>
      </c>
      <c r="F115" s="38" t="str">
        <f t="shared" si="71"/>
        <v>O.04</v>
      </c>
      <c r="G115" s="38" t="str">
        <f t="shared" si="71"/>
        <v>O.05</v>
      </c>
      <c r="H115" s="38" t="str">
        <f t="shared" si="71"/>
        <v>O.06</v>
      </c>
      <c r="I115" s="38" t="str">
        <f t="shared" si="71"/>
        <v>O.07</v>
      </c>
      <c r="J115" s="38" t="str">
        <f t="shared" si="71"/>
        <v>O.08</v>
      </c>
      <c r="K115" s="38" t="str">
        <f t="shared" si="71"/>
        <v>O.09</v>
      </c>
      <c r="L115" s="38" t="str">
        <f t="shared" si="71"/>
        <v>O.10</v>
      </c>
      <c r="M115" s="38" t="str">
        <f t="shared" si="71"/>
        <v>O.11</v>
      </c>
      <c r="N115" s="38" t="str">
        <f t="shared" si="71"/>
        <v>O.12</v>
      </c>
      <c r="O115" s="39" t="s">
        <v>22</v>
      </c>
      <c r="P115" s="40" t="s">
        <v>30</v>
      </c>
      <c r="R115" s="90" t="str">
        <f t="shared" ref="R115:AC115" si="72">$A115&amp;"."&amp;TEXT(R$1,"00")</f>
        <v>O.01</v>
      </c>
      <c r="S115" s="91" t="str">
        <f t="shared" si="72"/>
        <v>O.02</v>
      </c>
      <c r="T115" s="91" t="str">
        <f t="shared" si="72"/>
        <v>O.03</v>
      </c>
      <c r="U115" s="91" t="str">
        <f t="shared" si="72"/>
        <v>O.04</v>
      </c>
      <c r="V115" s="91" t="str">
        <f t="shared" si="72"/>
        <v>O.05</v>
      </c>
      <c r="W115" s="91" t="str">
        <f t="shared" si="72"/>
        <v>O.06</v>
      </c>
      <c r="X115" s="91" t="str">
        <f t="shared" si="72"/>
        <v>O.07</v>
      </c>
      <c r="Y115" s="91" t="str">
        <f t="shared" si="72"/>
        <v>O.08</v>
      </c>
      <c r="Z115" s="91" t="str">
        <f t="shared" si="72"/>
        <v>O.09</v>
      </c>
      <c r="AA115" s="91" t="str">
        <f t="shared" si="72"/>
        <v>O.10</v>
      </c>
      <c r="AB115" s="91" t="str">
        <f t="shared" si="72"/>
        <v>O.11</v>
      </c>
      <c r="AC115" s="91" t="str">
        <f t="shared" si="72"/>
        <v>O.12</v>
      </c>
      <c r="AD115" s="92" t="s">
        <v>22</v>
      </c>
    </row>
    <row r="116" spans="1:30" x14ac:dyDescent="0.2">
      <c r="B116" s="41">
        <v>1</v>
      </c>
      <c r="C116" s="42" t="str">
        <f t="shared" ref="C116:N120" ca="1" si="73">IF(ISNA(R116),"",R116)</f>
        <v/>
      </c>
      <c r="D116" s="43" t="str">
        <f t="shared" ca="1" si="73"/>
        <v/>
      </c>
      <c r="E116" s="43" t="str">
        <f t="shared" ca="1" si="73"/>
        <v/>
      </c>
      <c r="F116" s="43" t="str">
        <f t="shared" ca="1" si="73"/>
        <v/>
      </c>
      <c r="G116" s="43" t="str">
        <f t="shared" ca="1" si="73"/>
        <v/>
      </c>
      <c r="H116" s="43" t="str">
        <f t="shared" ca="1" si="73"/>
        <v/>
      </c>
      <c r="I116" s="43" t="str">
        <f t="shared" ca="1" si="73"/>
        <v/>
      </c>
      <c r="J116" s="43" t="str">
        <f t="shared" ca="1" si="73"/>
        <v/>
      </c>
      <c r="K116" s="43" t="str">
        <f t="shared" ca="1" si="73"/>
        <v/>
      </c>
      <c r="L116" s="43" t="str">
        <f t="shared" ca="1" si="73"/>
        <v/>
      </c>
      <c r="M116" s="43" t="str">
        <f t="shared" ca="1" si="73"/>
        <v/>
      </c>
      <c r="N116" s="44" t="str">
        <f t="shared" ca="1" si="73"/>
        <v/>
      </c>
      <c r="O116" s="45">
        <f ca="1">SUM(C116:N116)</f>
        <v>0</v>
      </c>
      <c r="P116" s="46"/>
      <c r="R116" s="93" t="e">
        <f ca="1">IF(ISNA(VLOOKUP(R115,OFFSET(Pairings!$D$2,($B116-1)*gamesPerRound,0,gamesPerRound,3),3,FALSE)),VLOOKUP(R115,OFFSET(Pairings!$E$2,($B116-1)*gamesPerRound,0,gamesPerRound,3),3,FALSE),VLOOKUP(R115,OFFSET(Pairings!$D$2,($B116-1)*gamesPerRound,0,gamesPerRound,3),3,FALSE))</f>
        <v>#N/A</v>
      </c>
      <c r="S116" s="93" t="e">
        <f ca="1">IF(ISNA(VLOOKUP(S115,OFFSET(Pairings!$D$2,($B116-1)*gamesPerRound,0,gamesPerRound,3),3,FALSE)),VLOOKUP(S115,OFFSET(Pairings!$E$2,($B116-1)*gamesPerRound,0,gamesPerRound,3),3,FALSE),VLOOKUP(S115,OFFSET(Pairings!$D$2,($B116-1)*gamesPerRound,0,gamesPerRound,3),3,FALSE))</f>
        <v>#N/A</v>
      </c>
      <c r="T116" s="93" t="e">
        <f ca="1">IF(ISNA(VLOOKUP(T115,OFFSET(Pairings!$D$2,($B116-1)*gamesPerRound,0,gamesPerRound,3),3,FALSE)),VLOOKUP(T115,OFFSET(Pairings!$E$2,($B116-1)*gamesPerRound,0,gamesPerRound,3),3,FALSE),VLOOKUP(T115,OFFSET(Pairings!$D$2,($B116-1)*gamesPerRound,0,gamesPerRound,3),3,FALSE))</f>
        <v>#N/A</v>
      </c>
      <c r="U116" s="93" t="e">
        <f ca="1">IF(ISNA(VLOOKUP(U115,OFFSET(Pairings!$D$2,($B116-1)*gamesPerRound,0,gamesPerRound,3),3,FALSE)),VLOOKUP(U115,OFFSET(Pairings!$E$2,($B116-1)*gamesPerRound,0,gamesPerRound,3),3,FALSE),VLOOKUP(U115,OFFSET(Pairings!$D$2,($B116-1)*gamesPerRound,0,gamesPerRound,3),3,FALSE))</f>
        <v>#N/A</v>
      </c>
      <c r="V116" s="93" t="e">
        <f ca="1">IF(ISNA(VLOOKUP(V115,OFFSET(Pairings!$D$2,($B116-1)*gamesPerRound,0,gamesPerRound,3),3,FALSE)),VLOOKUP(V115,OFFSET(Pairings!$E$2,($B116-1)*gamesPerRound,0,gamesPerRound,3),3,FALSE),VLOOKUP(V115,OFFSET(Pairings!$D$2,($B116-1)*gamesPerRound,0,gamesPerRound,3),3,FALSE))</f>
        <v>#N/A</v>
      </c>
      <c r="W116" s="93" t="e">
        <f ca="1">IF(ISNA(VLOOKUP(W115,OFFSET(Pairings!$D$2,($B116-1)*gamesPerRound,0,gamesPerRound,3),3,FALSE)),VLOOKUP(W115,OFFSET(Pairings!$E$2,($B116-1)*gamesPerRound,0,gamesPerRound,3),3,FALSE),VLOOKUP(W115,OFFSET(Pairings!$D$2,($B116-1)*gamesPerRound,0,gamesPerRound,3),3,FALSE))</f>
        <v>#N/A</v>
      </c>
      <c r="X116" s="93" t="e">
        <f ca="1">IF(ISNA(VLOOKUP(X115,OFFSET(Pairings!$D$2,($B116-1)*gamesPerRound,0,gamesPerRound,3),3,FALSE)),VLOOKUP(X115,OFFSET(Pairings!$E$2,($B116-1)*gamesPerRound,0,gamesPerRound,3),3,FALSE),VLOOKUP(X115,OFFSET(Pairings!$D$2,($B116-1)*gamesPerRound,0,gamesPerRound,3),3,FALSE))</f>
        <v>#N/A</v>
      </c>
      <c r="Y116" s="93" t="e">
        <f ca="1">IF(ISNA(VLOOKUP(Y115,OFFSET(Pairings!$D$2,($B116-1)*gamesPerRound,0,gamesPerRound,3),3,FALSE)),VLOOKUP(Y115,OFFSET(Pairings!$E$2,($B116-1)*gamesPerRound,0,gamesPerRound,3),3,FALSE),VLOOKUP(Y115,OFFSET(Pairings!$D$2,($B116-1)*gamesPerRound,0,gamesPerRound,3),3,FALSE))</f>
        <v>#N/A</v>
      </c>
      <c r="Z116" s="93" t="e">
        <f ca="1">IF(ISNA(VLOOKUP(Z115,OFFSET(Pairings!$D$2,($B116-1)*gamesPerRound,0,gamesPerRound,3),3,FALSE)),VLOOKUP(Z115,OFFSET(Pairings!$E$2,($B116-1)*gamesPerRound,0,gamesPerRound,3),3,FALSE),VLOOKUP(Z115,OFFSET(Pairings!$D$2,($B116-1)*gamesPerRound,0,gamesPerRound,3),3,FALSE))</f>
        <v>#N/A</v>
      </c>
      <c r="AA116" s="93" t="e">
        <f ca="1">IF(ISNA(VLOOKUP(AA115,OFFSET(Pairings!$D$2,($B116-1)*gamesPerRound,0,gamesPerRound,3),3,FALSE)),VLOOKUP(AA115,OFFSET(Pairings!$E$2,($B116-1)*gamesPerRound,0,gamesPerRound,3),3,FALSE),VLOOKUP(AA115,OFFSET(Pairings!$D$2,($B116-1)*gamesPerRound,0,gamesPerRound,3),3,FALSE))</f>
        <v>#N/A</v>
      </c>
      <c r="AB116" s="93" t="e">
        <f ca="1">IF(ISNA(VLOOKUP(AB115,OFFSET(Pairings!$D$2,($B116-1)*gamesPerRound,0,gamesPerRound,3),3,FALSE)),VLOOKUP(AB115,OFFSET(Pairings!$E$2,($B116-1)*gamesPerRound,0,gamesPerRound,3),3,FALSE),VLOOKUP(AB115,OFFSET(Pairings!$D$2,($B116-1)*gamesPerRound,0,gamesPerRound,3),3,FALSE))</f>
        <v>#N/A</v>
      </c>
      <c r="AC116" s="94" t="e">
        <f ca="1">IF(ISNA(VLOOKUP(AC115,OFFSET(Pairings!$D$2,($B116-1)*gamesPerRound,0,gamesPerRound,3),3,FALSE)),VLOOKUP(AC115,OFFSET(Pairings!$E$2,($B116-1)*gamesPerRound,0,gamesPerRound,3),3,FALSE),VLOOKUP(AC115,OFFSET(Pairings!$D$2,($B116-1)*gamesPerRound,0,gamesPerRound,3),3,FALSE))</f>
        <v>#N/A</v>
      </c>
      <c r="AD116" s="95" t="e">
        <f ca="1">SUM(R116:AC116)</f>
        <v>#N/A</v>
      </c>
    </row>
    <row r="117" spans="1:30" x14ac:dyDescent="0.2">
      <c r="B117" s="41">
        <v>2</v>
      </c>
      <c r="C117" s="47" t="str">
        <f t="shared" ca="1" si="73"/>
        <v/>
      </c>
      <c r="D117" s="48" t="str">
        <f t="shared" ca="1" si="73"/>
        <v/>
      </c>
      <c r="E117" s="48" t="str">
        <f t="shared" ca="1" si="73"/>
        <v/>
      </c>
      <c r="F117" s="48" t="str">
        <f t="shared" ca="1" si="73"/>
        <v/>
      </c>
      <c r="G117" s="48" t="str">
        <f t="shared" ca="1" si="73"/>
        <v/>
      </c>
      <c r="H117" s="48" t="str">
        <f t="shared" ca="1" si="73"/>
        <v/>
      </c>
      <c r="I117" s="48" t="str">
        <f t="shared" ca="1" si="73"/>
        <v/>
      </c>
      <c r="J117" s="48" t="str">
        <f t="shared" ca="1" si="73"/>
        <v/>
      </c>
      <c r="K117" s="48" t="str">
        <f t="shared" ca="1" si="73"/>
        <v/>
      </c>
      <c r="L117" s="48" t="str">
        <f t="shared" ca="1" si="73"/>
        <v/>
      </c>
      <c r="M117" s="48" t="str">
        <f t="shared" ca="1" si="73"/>
        <v/>
      </c>
      <c r="N117" s="49" t="str">
        <f t="shared" ca="1" si="73"/>
        <v/>
      </c>
      <c r="O117" s="50">
        <f ca="1">SUM(C117:N117)</f>
        <v>0</v>
      </c>
      <c r="P117" s="46"/>
      <c r="R117" s="96" t="e">
        <f ca="1">IF(ISNA(VLOOKUP(R115,OFFSET(Pairings!$D$2,($B117-1)*gamesPerRound,0,gamesPerRound,3),3,FALSE)),VLOOKUP(R115,OFFSET(Pairings!$E$2,($B117-1)*gamesPerRound,0,gamesPerRound,3),3,FALSE),VLOOKUP(R115,OFFSET(Pairings!$D$2,($B117-1)*gamesPerRound,0,gamesPerRound,3),3,FALSE))</f>
        <v>#N/A</v>
      </c>
      <c r="S117" s="97" t="e">
        <f ca="1">IF(ISNA(VLOOKUP(S115,OFFSET(Pairings!$D$2,($B117-1)*gamesPerRound,0,gamesPerRound,3),3,FALSE)),VLOOKUP(S115,OFFSET(Pairings!$E$2,($B117-1)*gamesPerRound,0,gamesPerRound,3),3,FALSE),VLOOKUP(S115,OFFSET(Pairings!$D$2,($B117-1)*gamesPerRound,0,gamesPerRound,3),3,FALSE))</f>
        <v>#N/A</v>
      </c>
      <c r="T117" s="97" t="e">
        <f ca="1">IF(ISNA(VLOOKUP(T115,OFFSET(Pairings!$D$2,($B117-1)*gamesPerRound,0,gamesPerRound,3),3,FALSE)),VLOOKUP(T115,OFFSET(Pairings!$E$2,($B117-1)*gamesPerRound,0,gamesPerRound,3),3,FALSE),VLOOKUP(T115,OFFSET(Pairings!$D$2,($B117-1)*gamesPerRound,0,gamesPerRound,3),3,FALSE))</f>
        <v>#N/A</v>
      </c>
      <c r="U117" s="97" t="e">
        <f ca="1">IF(ISNA(VLOOKUP(U115,OFFSET(Pairings!$D$2,($B117-1)*gamesPerRound,0,gamesPerRound,3),3,FALSE)),VLOOKUP(U115,OFFSET(Pairings!$E$2,($B117-1)*gamesPerRound,0,gamesPerRound,3),3,FALSE),VLOOKUP(U115,OFFSET(Pairings!$D$2,($B117-1)*gamesPerRound,0,gamesPerRound,3),3,FALSE))</f>
        <v>#N/A</v>
      </c>
      <c r="V117" s="97" t="e">
        <f ca="1">IF(ISNA(VLOOKUP(V115,OFFSET(Pairings!$D$2,($B117-1)*gamesPerRound,0,gamesPerRound,3),3,FALSE)),VLOOKUP(V115,OFFSET(Pairings!$E$2,($B117-1)*gamesPerRound,0,gamesPerRound,3),3,FALSE),VLOOKUP(V115,OFFSET(Pairings!$D$2,($B117-1)*gamesPerRound,0,gamesPerRound,3),3,FALSE))</f>
        <v>#N/A</v>
      </c>
      <c r="W117" s="97" t="e">
        <f ca="1">IF(ISNA(VLOOKUP(W115,OFFSET(Pairings!$D$2,($B117-1)*gamesPerRound,0,gamesPerRound,3),3,FALSE)),VLOOKUP(W115,OFFSET(Pairings!$E$2,($B117-1)*gamesPerRound,0,gamesPerRound,3),3,FALSE),VLOOKUP(W115,OFFSET(Pairings!$D$2,($B117-1)*gamesPerRound,0,gamesPerRound,3),3,FALSE))</f>
        <v>#N/A</v>
      </c>
      <c r="X117" s="97" t="e">
        <f ca="1">IF(ISNA(VLOOKUP(X115,OFFSET(Pairings!$D$2,($B117-1)*gamesPerRound,0,gamesPerRound,3),3,FALSE)),VLOOKUP(X115,OFFSET(Pairings!$E$2,($B117-1)*gamesPerRound,0,gamesPerRound,3),3,FALSE),VLOOKUP(X115,OFFSET(Pairings!$D$2,($B117-1)*gamesPerRound,0,gamesPerRound,3),3,FALSE))</f>
        <v>#N/A</v>
      </c>
      <c r="Y117" s="97" t="e">
        <f ca="1">IF(ISNA(VLOOKUP(Y115,OFFSET(Pairings!$D$2,($B117-1)*gamesPerRound,0,gamesPerRound,3),3,FALSE)),VLOOKUP(Y115,OFFSET(Pairings!$E$2,($B117-1)*gamesPerRound,0,gamesPerRound,3),3,FALSE),VLOOKUP(Y115,OFFSET(Pairings!$D$2,($B117-1)*gamesPerRound,0,gamesPerRound,3),3,FALSE))</f>
        <v>#N/A</v>
      </c>
      <c r="Z117" s="97" t="e">
        <f ca="1">IF(ISNA(VLOOKUP(Z115,OFFSET(Pairings!$D$2,($B117-1)*gamesPerRound,0,gamesPerRound,3),3,FALSE)),VLOOKUP(Z115,OFFSET(Pairings!$E$2,($B117-1)*gamesPerRound,0,gamesPerRound,3),3,FALSE),VLOOKUP(Z115,OFFSET(Pairings!$D$2,($B117-1)*gamesPerRound,0,gamesPerRound,3),3,FALSE))</f>
        <v>#N/A</v>
      </c>
      <c r="AA117" s="97" t="e">
        <f ca="1">IF(ISNA(VLOOKUP(AA115,OFFSET(Pairings!$D$2,($B117-1)*gamesPerRound,0,gamesPerRound,3),3,FALSE)),VLOOKUP(AA115,OFFSET(Pairings!$E$2,($B117-1)*gamesPerRound,0,gamesPerRound,3),3,FALSE),VLOOKUP(AA115,OFFSET(Pairings!$D$2,($B117-1)*gamesPerRound,0,gamesPerRound,3),3,FALSE))</f>
        <v>#N/A</v>
      </c>
      <c r="AB117" s="97" t="e">
        <f ca="1">IF(ISNA(VLOOKUP(AB115,OFFSET(Pairings!$D$2,($B117-1)*gamesPerRound,0,gamesPerRound,3),3,FALSE)),VLOOKUP(AB115,OFFSET(Pairings!$E$2,($B117-1)*gamesPerRound,0,gamesPerRound,3),3,FALSE),VLOOKUP(AB115,OFFSET(Pairings!$D$2,($B117-1)*gamesPerRound,0,gamesPerRound,3),3,FALSE))</f>
        <v>#N/A</v>
      </c>
      <c r="AC117" s="98" t="e">
        <f ca="1">IF(ISNA(VLOOKUP(AC115,OFFSET(Pairings!$D$2,($B117-1)*gamesPerRound,0,gamesPerRound,3),3,FALSE)),VLOOKUP(AC115,OFFSET(Pairings!$E$2,($B117-1)*gamesPerRound,0,gamesPerRound,3),3,FALSE),VLOOKUP(AC115,OFFSET(Pairings!$D$2,($B117-1)*gamesPerRound,0,gamesPerRound,3),3,FALSE))</f>
        <v>#N/A</v>
      </c>
      <c r="AD117" s="95" t="e">
        <f ca="1">SUM(R117:AC117)</f>
        <v>#N/A</v>
      </c>
    </row>
    <row r="118" spans="1:30" x14ac:dyDescent="0.2">
      <c r="B118" s="41">
        <v>3</v>
      </c>
      <c r="C118" s="47" t="str">
        <f t="shared" ca="1" si="73"/>
        <v/>
      </c>
      <c r="D118" s="48" t="str">
        <f t="shared" ca="1" si="73"/>
        <v/>
      </c>
      <c r="E118" s="48" t="str">
        <f t="shared" ca="1" si="73"/>
        <v/>
      </c>
      <c r="F118" s="48" t="str">
        <f t="shared" ca="1" si="73"/>
        <v/>
      </c>
      <c r="G118" s="48" t="str">
        <f t="shared" ca="1" si="73"/>
        <v/>
      </c>
      <c r="H118" s="48" t="str">
        <f t="shared" ca="1" si="73"/>
        <v/>
      </c>
      <c r="I118" s="48" t="str">
        <f t="shared" ca="1" si="73"/>
        <v/>
      </c>
      <c r="J118" s="48" t="str">
        <f t="shared" ca="1" si="73"/>
        <v/>
      </c>
      <c r="K118" s="48" t="str">
        <f t="shared" ca="1" si="73"/>
        <v/>
      </c>
      <c r="L118" s="48" t="str">
        <f t="shared" ca="1" si="73"/>
        <v/>
      </c>
      <c r="M118" s="48" t="str">
        <f t="shared" ca="1" si="73"/>
        <v/>
      </c>
      <c r="N118" s="49" t="str">
        <f t="shared" ca="1" si="73"/>
        <v/>
      </c>
      <c r="O118" s="50">
        <f ca="1">SUM(C118:N118)</f>
        <v>0</v>
      </c>
      <c r="P118" s="46"/>
      <c r="R118" s="96" t="e">
        <f ca="1">IF(ISNA(VLOOKUP(R115,OFFSET(Pairings!$D$2,($B118-1)*gamesPerRound,0,gamesPerRound,3),3,FALSE)),VLOOKUP(R115,OFFSET(Pairings!$E$2,($B118-1)*gamesPerRound,0,gamesPerRound,3),3,FALSE),VLOOKUP(R115,OFFSET(Pairings!$D$2,($B118-1)*gamesPerRound,0,gamesPerRound,3),3,FALSE))</f>
        <v>#N/A</v>
      </c>
      <c r="S118" s="97" t="e">
        <f ca="1">IF(ISNA(VLOOKUP(S115,OFFSET(Pairings!$D$2,($B118-1)*gamesPerRound,0,gamesPerRound,3),3,FALSE)),VLOOKUP(S115,OFFSET(Pairings!$E$2,($B118-1)*gamesPerRound,0,gamesPerRound,3),3,FALSE),VLOOKUP(S115,OFFSET(Pairings!$D$2,($B118-1)*gamesPerRound,0,gamesPerRound,3),3,FALSE))</f>
        <v>#N/A</v>
      </c>
      <c r="T118" s="97" t="e">
        <f ca="1">IF(ISNA(VLOOKUP(T115,OFFSET(Pairings!$D$2,($B118-1)*gamesPerRound,0,gamesPerRound,3),3,FALSE)),VLOOKUP(T115,OFFSET(Pairings!$E$2,($B118-1)*gamesPerRound,0,gamesPerRound,3),3,FALSE),VLOOKUP(T115,OFFSET(Pairings!$D$2,($B118-1)*gamesPerRound,0,gamesPerRound,3),3,FALSE))</f>
        <v>#N/A</v>
      </c>
      <c r="U118" s="97" t="e">
        <f ca="1">IF(ISNA(VLOOKUP(U115,OFFSET(Pairings!$D$2,($B118-1)*gamesPerRound,0,gamesPerRound,3),3,FALSE)),VLOOKUP(U115,OFFSET(Pairings!$E$2,($B118-1)*gamesPerRound,0,gamesPerRound,3),3,FALSE),VLOOKUP(U115,OFFSET(Pairings!$D$2,($B118-1)*gamesPerRound,0,gamesPerRound,3),3,FALSE))</f>
        <v>#N/A</v>
      </c>
      <c r="V118" s="97" t="e">
        <f ca="1">IF(ISNA(VLOOKUP(V115,OFFSET(Pairings!$D$2,($B118-1)*gamesPerRound,0,gamesPerRound,3),3,FALSE)),VLOOKUP(V115,OFFSET(Pairings!$E$2,($B118-1)*gamesPerRound,0,gamesPerRound,3),3,FALSE),VLOOKUP(V115,OFFSET(Pairings!$D$2,($B118-1)*gamesPerRound,0,gamesPerRound,3),3,FALSE))</f>
        <v>#N/A</v>
      </c>
      <c r="W118" s="97" t="e">
        <f ca="1">IF(ISNA(VLOOKUP(W115,OFFSET(Pairings!$D$2,($B118-1)*gamesPerRound,0,gamesPerRound,3),3,FALSE)),VLOOKUP(W115,OFFSET(Pairings!$E$2,($B118-1)*gamesPerRound,0,gamesPerRound,3),3,FALSE),VLOOKUP(W115,OFFSET(Pairings!$D$2,($B118-1)*gamesPerRound,0,gamesPerRound,3),3,FALSE))</f>
        <v>#N/A</v>
      </c>
      <c r="X118" s="97" t="e">
        <f ca="1">IF(ISNA(VLOOKUP(X115,OFFSET(Pairings!$D$2,($B118-1)*gamesPerRound,0,gamesPerRound,3),3,FALSE)),VLOOKUP(X115,OFFSET(Pairings!$E$2,($B118-1)*gamesPerRound,0,gamesPerRound,3),3,FALSE),VLOOKUP(X115,OFFSET(Pairings!$D$2,($B118-1)*gamesPerRound,0,gamesPerRound,3),3,FALSE))</f>
        <v>#N/A</v>
      </c>
      <c r="Y118" s="97" t="e">
        <f ca="1">IF(ISNA(VLOOKUP(Y115,OFFSET(Pairings!$D$2,($B118-1)*gamesPerRound,0,gamesPerRound,3),3,FALSE)),VLOOKUP(Y115,OFFSET(Pairings!$E$2,($B118-1)*gamesPerRound,0,gamesPerRound,3),3,FALSE),VLOOKUP(Y115,OFFSET(Pairings!$D$2,($B118-1)*gamesPerRound,0,gamesPerRound,3),3,FALSE))</f>
        <v>#N/A</v>
      </c>
      <c r="Z118" s="97" t="e">
        <f ca="1">IF(ISNA(VLOOKUP(Z115,OFFSET(Pairings!$D$2,($B118-1)*gamesPerRound,0,gamesPerRound,3),3,FALSE)),VLOOKUP(Z115,OFFSET(Pairings!$E$2,($B118-1)*gamesPerRound,0,gamesPerRound,3),3,FALSE),VLOOKUP(Z115,OFFSET(Pairings!$D$2,($B118-1)*gamesPerRound,0,gamesPerRound,3),3,FALSE))</f>
        <v>#N/A</v>
      </c>
      <c r="AA118" s="97" t="e">
        <f ca="1">IF(ISNA(VLOOKUP(AA115,OFFSET(Pairings!$D$2,($B118-1)*gamesPerRound,0,gamesPerRound,3),3,FALSE)),VLOOKUP(AA115,OFFSET(Pairings!$E$2,($B118-1)*gamesPerRound,0,gamesPerRound,3),3,FALSE),VLOOKUP(AA115,OFFSET(Pairings!$D$2,($B118-1)*gamesPerRound,0,gamesPerRound,3),3,FALSE))</f>
        <v>#N/A</v>
      </c>
      <c r="AB118" s="97" t="e">
        <f ca="1">IF(ISNA(VLOOKUP(AB115,OFFSET(Pairings!$D$2,($B118-1)*gamesPerRound,0,gamesPerRound,3),3,FALSE)),VLOOKUP(AB115,OFFSET(Pairings!$E$2,($B118-1)*gamesPerRound,0,gamesPerRound,3),3,FALSE),VLOOKUP(AB115,OFFSET(Pairings!$D$2,($B118-1)*gamesPerRound,0,gamesPerRound,3),3,FALSE))</f>
        <v>#N/A</v>
      </c>
      <c r="AC118" s="98" t="e">
        <f ca="1">IF(ISNA(VLOOKUP(AC115,OFFSET(Pairings!$D$2,($B118-1)*gamesPerRound,0,gamesPerRound,3),3,FALSE)),VLOOKUP(AC115,OFFSET(Pairings!$E$2,($B118-1)*gamesPerRound,0,gamesPerRound,3),3,FALSE),VLOOKUP(AC115,OFFSET(Pairings!$D$2,($B118-1)*gamesPerRound,0,gamesPerRound,3),3,FALSE))</f>
        <v>#N/A</v>
      </c>
      <c r="AD118" s="95" t="e">
        <f ca="1">SUM(R118:AC118)</f>
        <v>#N/A</v>
      </c>
    </row>
    <row r="119" spans="1:30" x14ac:dyDescent="0.2">
      <c r="B119" s="41">
        <v>4</v>
      </c>
      <c r="C119" s="47" t="str">
        <f t="shared" ca="1" si="73"/>
        <v/>
      </c>
      <c r="D119" s="48" t="str">
        <f t="shared" ca="1" si="73"/>
        <v/>
      </c>
      <c r="E119" s="48" t="str">
        <f t="shared" ca="1" si="73"/>
        <v/>
      </c>
      <c r="F119" s="48" t="str">
        <f t="shared" ca="1" si="73"/>
        <v/>
      </c>
      <c r="G119" s="48" t="str">
        <f t="shared" ca="1" si="73"/>
        <v/>
      </c>
      <c r="H119" s="48" t="str">
        <f t="shared" ca="1" si="73"/>
        <v/>
      </c>
      <c r="I119" s="48" t="str">
        <f t="shared" ca="1" si="73"/>
        <v/>
      </c>
      <c r="J119" s="48" t="str">
        <f t="shared" ca="1" si="73"/>
        <v/>
      </c>
      <c r="K119" s="48" t="str">
        <f t="shared" ca="1" si="73"/>
        <v/>
      </c>
      <c r="L119" s="48" t="str">
        <f t="shared" ca="1" si="73"/>
        <v/>
      </c>
      <c r="M119" s="48" t="str">
        <f t="shared" ca="1" si="73"/>
        <v/>
      </c>
      <c r="N119" s="49" t="str">
        <f t="shared" ca="1" si="73"/>
        <v/>
      </c>
      <c r="O119" s="50">
        <f ca="1">SUM(C119:N119)</f>
        <v>0</v>
      </c>
      <c r="P119" s="46"/>
      <c r="R119" s="96" t="e">
        <f ca="1">IF(ISNA(VLOOKUP(R115,OFFSET(Pairings!$D$2,($B119-1)*gamesPerRound,0,gamesPerRound,3),3,FALSE)),VLOOKUP(R115,OFFSET(Pairings!$E$2,($B119-1)*gamesPerRound,0,gamesPerRound,3),3,FALSE),VLOOKUP(R115,OFFSET(Pairings!$D$2,($B119-1)*gamesPerRound,0,gamesPerRound,3),3,FALSE))</f>
        <v>#N/A</v>
      </c>
      <c r="S119" s="97" t="e">
        <f ca="1">IF(ISNA(VLOOKUP(S115,OFFSET(Pairings!$D$2,($B119-1)*gamesPerRound,0,gamesPerRound,3),3,FALSE)),VLOOKUP(S115,OFFSET(Pairings!$E$2,($B119-1)*gamesPerRound,0,gamesPerRound,3),3,FALSE),VLOOKUP(S115,OFFSET(Pairings!$D$2,($B119-1)*gamesPerRound,0,gamesPerRound,3),3,FALSE))</f>
        <v>#N/A</v>
      </c>
      <c r="T119" s="97" t="e">
        <f ca="1">IF(ISNA(VLOOKUP(T115,OFFSET(Pairings!$D$2,($B119-1)*gamesPerRound,0,gamesPerRound,3),3,FALSE)),VLOOKUP(T115,OFFSET(Pairings!$E$2,($B119-1)*gamesPerRound,0,gamesPerRound,3),3,FALSE),VLOOKUP(T115,OFFSET(Pairings!$D$2,($B119-1)*gamesPerRound,0,gamesPerRound,3),3,FALSE))</f>
        <v>#N/A</v>
      </c>
      <c r="U119" s="97" t="e">
        <f ca="1">IF(ISNA(VLOOKUP(U115,OFFSET(Pairings!$D$2,($B119-1)*gamesPerRound,0,gamesPerRound,3),3,FALSE)),VLOOKUP(U115,OFFSET(Pairings!$E$2,($B119-1)*gamesPerRound,0,gamesPerRound,3),3,FALSE),VLOOKUP(U115,OFFSET(Pairings!$D$2,($B119-1)*gamesPerRound,0,gamesPerRound,3),3,FALSE))</f>
        <v>#N/A</v>
      </c>
      <c r="V119" s="97" t="e">
        <f ca="1">IF(ISNA(VLOOKUP(V115,OFFSET(Pairings!$D$2,($B119-1)*gamesPerRound,0,gamesPerRound,3),3,FALSE)),VLOOKUP(V115,OFFSET(Pairings!$E$2,($B119-1)*gamesPerRound,0,gamesPerRound,3),3,FALSE),VLOOKUP(V115,OFFSET(Pairings!$D$2,($B119-1)*gamesPerRound,0,gamesPerRound,3),3,FALSE))</f>
        <v>#N/A</v>
      </c>
      <c r="W119" s="97" t="e">
        <f ca="1">IF(ISNA(VLOOKUP(W115,OFFSET(Pairings!$D$2,($B119-1)*gamesPerRound,0,gamesPerRound,3),3,FALSE)),VLOOKUP(W115,OFFSET(Pairings!$E$2,($B119-1)*gamesPerRound,0,gamesPerRound,3),3,FALSE),VLOOKUP(W115,OFFSET(Pairings!$D$2,($B119-1)*gamesPerRound,0,gamesPerRound,3),3,FALSE))</f>
        <v>#N/A</v>
      </c>
      <c r="X119" s="97" t="e">
        <f ca="1">IF(ISNA(VLOOKUP(X115,OFFSET(Pairings!$D$2,($B119-1)*gamesPerRound,0,gamesPerRound,3),3,FALSE)),VLOOKUP(X115,OFFSET(Pairings!$E$2,($B119-1)*gamesPerRound,0,gamesPerRound,3),3,FALSE),VLOOKUP(X115,OFFSET(Pairings!$D$2,($B119-1)*gamesPerRound,0,gamesPerRound,3),3,FALSE))</f>
        <v>#N/A</v>
      </c>
      <c r="Y119" s="97" t="e">
        <f ca="1">IF(ISNA(VLOOKUP(Y115,OFFSET(Pairings!$D$2,($B119-1)*gamesPerRound,0,gamesPerRound,3),3,FALSE)),VLOOKUP(Y115,OFFSET(Pairings!$E$2,($B119-1)*gamesPerRound,0,gamesPerRound,3),3,FALSE),VLOOKUP(Y115,OFFSET(Pairings!$D$2,($B119-1)*gamesPerRound,0,gamesPerRound,3),3,FALSE))</f>
        <v>#N/A</v>
      </c>
      <c r="Z119" s="97" t="e">
        <f ca="1">IF(ISNA(VLOOKUP(Z115,OFFSET(Pairings!$D$2,($B119-1)*gamesPerRound,0,gamesPerRound,3),3,FALSE)),VLOOKUP(Z115,OFFSET(Pairings!$E$2,($B119-1)*gamesPerRound,0,gamesPerRound,3),3,FALSE),VLOOKUP(Z115,OFFSET(Pairings!$D$2,($B119-1)*gamesPerRound,0,gamesPerRound,3),3,FALSE))</f>
        <v>#N/A</v>
      </c>
      <c r="AA119" s="97" t="e">
        <f ca="1">IF(ISNA(VLOOKUP(AA115,OFFSET(Pairings!$D$2,($B119-1)*gamesPerRound,0,gamesPerRound,3),3,FALSE)),VLOOKUP(AA115,OFFSET(Pairings!$E$2,($B119-1)*gamesPerRound,0,gamesPerRound,3),3,FALSE),VLOOKUP(AA115,OFFSET(Pairings!$D$2,($B119-1)*gamesPerRound,0,gamesPerRound,3),3,FALSE))</f>
        <v>#N/A</v>
      </c>
      <c r="AB119" s="97" t="e">
        <f ca="1">IF(ISNA(VLOOKUP(AB115,OFFSET(Pairings!$D$2,($B119-1)*gamesPerRound,0,gamesPerRound,3),3,FALSE)),VLOOKUP(AB115,OFFSET(Pairings!$E$2,($B119-1)*gamesPerRound,0,gamesPerRound,3),3,FALSE),VLOOKUP(AB115,OFFSET(Pairings!$D$2,($B119-1)*gamesPerRound,0,gamesPerRound,3),3,FALSE))</f>
        <v>#N/A</v>
      </c>
      <c r="AC119" s="98" t="e">
        <f ca="1">IF(ISNA(VLOOKUP(AC115,OFFSET(Pairings!$D$2,($B119-1)*gamesPerRound,0,gamesPerRound,3),3,FALSE)),VLOOKUP(AC115,OFFSET(Pairings!$E$2,($B119-1)*gamesPerRound,0,gamesPerRound,3),3,FALSE),VLOOKUP(AC115,OFFSET(Pairings!$D$2,($B119-1)*gamesPerRound,0,gamesPerRound,3),3,FALSE))</f>
        <v>#N/A</v>
      </c>
      <c r="AD119" s="95" t="e">
        <f ca="1">SUM(R119:AC119)</f>
        <v>#N/A</v>
      </c>
    </row>
    <row r="120" spans="1:30" x14ac:dyDescent="0.2">
      <c r="B120" s="41">
        <v>5</v>
      </c>
      <c r="C120" s="51" t="str">
        <f t="shared" ca="1" si="73"/>
        <v/>
      </c>
      <c r="D120" s="52" t="str">
        <f t="shared" ca="1" si="73"/>
        <v/>
      </c>
      <c r="E120" s="52" t="str">
        <f t="shared" ca="1" si="73"/>
        <v/>
      </c>
      <c r="F120" s="52" t="str">
        <f t="shared" ca="1" si="73"/>
        <v/>
      </c>
      <c r="G120" s="52" t="str">
        <f t="shared" ca="1" si="73"/>
        <v/>
      </c>
      <c r="H120" s="52" t="str">
        <f t="shared" ca="1" si="73"/>
        <v/>
      </c>
      <c r="I120" s="52" t="str">
        <f t="shared" ca="1" si="73"/>
        <v/>
      </c>
      <c r="J120" s="52" t="str">
        <f t="shared" ca="1" si="73"/>
        <v/>
      </c>
      <c r="K120" s="52" t="str">
        <f t="shared" ca="1" si="73"/>
        <v/>
      </c>
      <c r="L120" s="52" t="str">
        <f t="shared" ca="1" si="73"/>
        <v/>
      </c>
      <c r="M120" s="52" t="str">
        <f t="shared" ca="1" si="73"/>
        <v/>
      </c>
      <c r="N120" s="53" t="str">
        <f t="shared" ca="1" si="73"/>
        <v/>
      </c>
      <c r="O120" s="54">
        <f ca="1">SUM(C120:N120)</f>
        <v>0</v>
      </c>
      <c r="P120" s="46"/>
      <c r="R120" s="99" t="e">
        <f ca="1">IF(ISNA(VLOOKUP(R115,OFFSET(Pairings!$D$2,($B120-1)*gamesPerRound,0,gamesPerRound,3),3,FALSE)),VLOOKUP(R115,OFFSET(Pairings!$E$2,($B120-1)*gamesPerRound,0,gamesPerRound,3),3,FALSE),VLOOKUP(R115,OFFSET(Pairings!$D$2,($B120-1)*gamesPerRound,0,gamesPerRound,3),3,FALSE))</f>
        <v>#N/A</v>
      </c>
      <c r="S120" s="100" t="e">
        <f ca="1">IF(ISNA(VLOOKUP(S115,OFFSET(Pairings!$D$2,($B120-1)*gamesPerRound,0,gamesPerRound,3),3,FALSE)),VLOOKUP(S115,OFFSET(Pairings!$E$2,($B120-1)*gamesPerRound,0,gamesPerRound,3),3,FALSE),VLOOKUP(S115,OFFSET(Pairings!$D$2,($B120-1)*gamesPerRound,0,gamesPerRound,3),3,FALSE))</f>
        <v>#N/A</v>
      </c>
      <c r="T120" s="100" t="e">
        <f ca="1">IF(ISNA(VLOOKUP(T115,OFFSET(Pairings!$D$2,($B120-1)*gamesPerRound,0,gamesPerRound,3),3,FALSE)),VLOOKUP(T115,OFFSET(Pairings!$E$2,($B120-1)*gamesPerRound,0,gamesPerRound,3),3,FALSE),VLOOKUP(T115,OFFSET(Pairings!$D$2,($B120-1)*gamesPerRound,0,gamesPerRound,3),3,FALSE))</f>
        <v>#N/A</v>
      </c>
      <c r="U120" s="100" t="e">
        <f ca="1">IF(ISNA(VLOOKUP(U115,OFFSET(Pairings!$D$2,($B120-1)*gamesPerRound,0,gamesPerRound,3),3,FALSE)),VLOOKUP(U115,OFFSET(Pairings!$E$2,($B120-1)*gamesPerRound,0,gamesPerRound,3),3,FALSE),VLOOKUP(U115,OFFSET(Pairings!$D$2,($B120-1)*gamesPerRound,0,gamesPerRound,3),3,FALSE))</f>
        <v>#N/A</v>
      </c>
      <c r="V120" s="100" t="e">
        <f ca="1">IF(ISNA(VLOOKUP(V115,OFFSET(Pairings!$D$2,($B120-1)*gamesPerRound,0,gamesPerRound,3),3,FALSE)),VLOOKUP(V115,OFFSET(Pairings!$E$2,($B120-1)*gamesPerRound,0,gamesPerRound,3),3,FALSE),VLOOKUP(V115,OFFSET(Pairings!$D$2,($B120-1)*gamesPerRound,0,gamesPerRound,3),3,FALSE))</f>
        <v>#N/A</v>
      </c>
      <c r="W120" s="100" t="e">
        <f ca="1">IF(ISNA(VLOOKUP(W115,OFFSET(Pairings!$D$2,($B120-1)*gamesPerRound,0,gamesPerRound,3),3,FALSE)),VLOOKUP(W115,OFFSET(Pairings!$E$2,($B120-1)*gamesPerRound,0,gamesPerRound,3),3,FALSE),VLOOKUP(W115,OFFSET(Pairings!$D$2,($B120-1)*gamesPerRound,0,gamesPerRound,3),3,FALSE))</f>
        <v>#N/A</v>
      </c>
      <c r="X120" s="100" t="e">
        <f ca="1">IF(ISNA(VLOOKUP(X115,OFFSET(Pairings!$D$2,($B120-1)*gamesPerRound,0,gamesPerRound,3),3,FALSE)),VLOOKUP(X115,OFFSET(Pairings!$E$2,($B120-1)*gamesPerRound,0,gamesPerRound,3),3,FALSE),VLOOKUP(X115,OFFSET(Pairings!$D$2,($B120-1)*gamesPerRound,0,gamesPerRound,3),3,FALSE))</f>
        <v>#N/A</v>
      </c>
      <c r="Y120" s="100" t="e">
        <f ca="1">IF(ISNA(VLOOKUP(Y115,OFFSET(Pairings!$D$2,($B120-1)*gamesPerRound,0,gamesPerRound,3),3,FALSE)),VLOOKUP(Y115,OFFSET(Pairings!$E$2,($B120-1)*gamesPerRound,0,gamesPerRound,3),3,FALSE),VLOOKUP(Y115,OFFSET(Pairings!$D$2,($B120-1)*gamesPerRound,0,gamesPerRound,3),3,FALSE))</f>
        <v>#N/A</v>
      </c>
      <c r="Z120" s="100" t="e">
        <f ca="1">IF(ISNA(VLOOKUP(Z115,OFFSET(Pairings!$D$2,($B120-1)*gamesPerRound,0,gamesPerRound,3),3,FALSE)),VLOOKUP(Z115,OFFSET(Pairings!$E$2,($B120-1)*gamesPerRound,0,gamesPerRound,3),3,FALSE),VLOOKUP(Z115,OFFSET(Pairings!$D$2,($B120-1)*gamesPerRound,0,gamesPerRound,3),3,FALSE))</f>
        <v>#N/A</v>
      </c>
      <c r="AA120" s="100" t="e">
        <f ca="1">IF(ISNA(VLOOKUP(AA115,OFFSET(Pairings!$D$2,($B120-1)*gamesPerRound,0,gamesPerRound,3),3,FALSE)),VLOOKUP(AA115,OFFSET(Pairings!$E$2,($B120-1)*gamesPerRound,0,gamesPerRound,3),3,FALSE),VLOOKUP(AA115,OFFSET(Pairings!$D$2,($B120-1)*gamesPerRound,0,gamesPerRound,3),3,FALSE))</f>
        <v>#N/A</v>
      </c>
      <c r="AB120" s="100" t="e">
        <f ca="1">IF(ISNA(VLOOKUP(AB115,OFFSET(Pairings!$D$2,($B120-1)*gamesPerRound,0,gamesPerRound,3),3,FALSE)),VLOOKUP(AB115,OFFSET(Pairings!$E$2,($B120-1)*gamesPerRound,0,gamesPerRound,3),3,FALSE),VLOOKUP(AB115,OFFSET(Pairings!$D$2,($B120-1)*gamesPerRound,0,gamesPerRound,3),3,FALSE))</f>
        <v>#N/A</v>
      </c>
      <c r="AC120" s="101" t="e">
        <f ca="1">IF(ISNA(VLOOKUP(AC115,OFFSET(Pairings!$D$2,($B120-1)*gamesPerRound,0,gamesPerRound,3),3,FALSE)),VLOOKUP(AC115,OFFSET(Pairings!$E$2,($B120-1)*gamesPerRound,0,gamesPerRound,3),3,FALSE),VLOOKUP(AC115,OFFSET(Pairings!$D$2,($B120-1)*gamesPerRound,0,gamesPerRound,3),3,FALSE))</f>
        <v>#N/A</v>
      </c>
      <c r="AD120" s="95" t="e">
        <f ca="1">SUM(R120:AC120)</f>
        <v>#N/A</v>
      </c>
    </row>
    <row r="121" spans="1:30" ht="15.75" thickBot="1" x14ac:dyDescent="0.25">
      <c r="B121" s="55" t="s">
        <v>22</v>
      </c>
      <c r="C121" s="56">
        <f t="shared" ref="C121:O121" ca="1" si="74">SUM(C116:C120)</f>
        <v>0</v>
      </c>
      <c r="D121" s="57">
        <f t="shared" ca="1" si="74"/>
        <v>0</v>
      </c>
      <c r="E121" s="57">
        <f t="shared" ca="1" si="74"/>
        <v>0</v>
      </c>
      <c r="F121" s="57">
        <f t="shared" ca="1" si="74"/>
        <v>0</v>
      </c>
      <c r="G121" s="57">
        <f t="shared" ca="1" si="74"/>
        <v>0</v>
      </c>
      <c r="H121" s="57">
        <f t="shared" ca="1" si="74"/>
        <v>0</v>
      </c>
      <c r="I121" s="57">
        <f t="shared" ca="1" si="74"/>
        <v>0</v>
      </c>
      <c r="J121" s="57">
        <f t="shared" ca="1" si="74"/>
        <v>0</v>
      </c>
      <c r="K121" s="57">
        <f t="shared" ca="1" si="74"/>
        <v>0</v>
      </c>
      <c r="L121" s="57">
        <f t="shared" ca="1" si="74"/>
        <v>0</v>
      </c>
      <c r="M121" s="57">
        <f t="shared" ca="1" si="74"/>
        <v>0</v>
      </c>
      <c r="N121" s="57">
        <f t="shared" ca="1" si="74"/>
        <v>0</v>
      </c>
      <c r="O121" s="58">
        <f t="shared" ca="1" si="74"/>
        <v>0</v>
      </c>
      <c r="P121" s="59" t="e">
        <f ca="1">VLOOKUP(A115,OFFSET(Teams!$C$1,1,0,teams,4),4,FALSE)</f>
        <v>#N/A</v>
      </c>
      <c r="R121" s="102" t="e">
        <f t="shared" ref="R121:AD121" ca="1" si="75">SUM(R116:R118)</f>
        <v>#N/A</v>
      </c>
      <c r="S121" s="103" t="e">
        <f t="shared" ca="1" si="75"/>
        <v>#N/A</v>
      </c>
      <c r="T121" s="103" t="e">
        <f t="shared" ca="1" si="75"/>
        <v>#N/A</v>
      </c>
      <c r="U121" s="103" t="e">
        <f t="shared" ca="1" si="75"/>
        <v>#N/A</v>
      </c>
      <c r="V121" s="103" t="e">
        <f t="shared" ca="1" si="75"/>
        <v>#N/A</v>
      </c>
      <c r="W121" s="103" t="e">
        <f t="shared" ca="1" si="75"/>
        <v>#N/A</v>
      </c>
      <c r="X121" s="103" t="e">
        <f t="shared" ca="1" si="75"/>
        <v>#N/A</v>
      </c>
      <c r="Y121" s="103" t="e">
        <f t="shared" ca="1" si="75"/>
        <v>#N/A</v>
      </c>
      <c r="Z121" s="103" t="e">
        <f t="shared" ca="1" si="75"/>
        <v>#N/A</v>
      </c>
      <c r="AA121" s="103" t="e">
        <f t="shared" ca="1" si="75"/>
        <v>#N/A</v>
      </c>
      <c r="AB121" s="103" t="e">
        <f t="shared" ca="1" si="75"/>
        <v>#N/A</v>
      </c>
      <c r="AC121" s="103" t="e">
        <f t="shared" ca="1" si="75"/>
        <v>#N/A</v>
      </c>
      <c r="AD121" s="104" t="e">
        <f t="shared" ca="1" si="75"/>
        <v>#N/A</v>
      </c>
    </row>
    <row r="122" spans="1:30" ht="15.75" thickBot="1" x14ac:dyDescent="0.25">
      <c r="P122" s="60"/>
    </row>
    <row r="123" spans="1:30" s="9" customFormat="1" x14ac:dyDescent="0.2">
      <c r="A123" s="9" t="s">
        <v>216</v>
      </c>
      <c r="B123" s="10">
        <f>VLOOKUP(A123,TeamLookup,2,FALSE)</f>
        <v>0</v>
      </c>
      <c r="C123" s="37" t="str">
        <f t="shared" ref="C123:N123" si="76">$A123&amp;"."&amp;TEXT(C$1,"00")</f>
        <v>P.01</v>
      </c>
      <c r="D123" s="38" t="str">
        <f t="shared" si="76"/>
        <v>P.02</v>
      </c>
      <c r="E123" s="38" t="str">
        <f t="shared" si="76"/>
        <v>P.03</v>
      </c>
      <c r="F123" s="38" t="str">
        <f t="shared" si="76"/>
        <v>P.04</v>
      </c>
      <c r="G123" s="38" t="str">
        <f t="shared" si="76"/>
        <v>P.05</v>
      </c>
      <c r="H123" s="38" t="str">
        <f t="shared" si="76"/>
        <v>P.06</v>
      </c>
      <c r="I123" s="38" t="str">
        <f t="shared" si="76"/>
        <v>P.07</v>
      </c>
      <c r="J123" s="38" t="str">
        <f t="shared" si="76"/>
        <v>P.08</v>
      </c>
      <c r="K123" s="38" t="str">
        <f t="shared" si="76"/>
        <v>P.09</v>
      </c>
      <c r="L123" s="38" t="str">
        <f t="shared" si="76"/>
        <v>P.10</v>
      </c>
      <c r="M123" s="38" t="str">
        <f t="shared" si="76"/>
        <v>P.11</v>
      </c>
      <c r="N123" s="38" t="str">
        <f t="shared" si="76"/>
        <v>P.12</v>
      </c>
      <c r="O123" s="39" t="s">
        <v>22</v>
      </c>
      <c r="P123" s="40" t="s">
        <v>30</v>
      </c>
      <c r="R123" s="90" t="str">
        <f t="shared" ref="R123:AC123" si="77">$A123&amp;"."&amp;TEXT(R$1,"00")</f>
        <v>P.01</v>
      </c>
      <c r="S123" s="91" t="str">
        <f t="shared" si="77"/>
        <v>P.02</v>
      </c>
      <c r="T123" s="91" t="str">
        <f t="shared" si="77"/>
        <v>P.03</v>
      </c>
      <c r="U123" s="91" t="str">
        <f t="shared" si="77"/>
        <v>P.04</v>
      </c>
      <c r="V123" s="91" t="str">
        <f t="shared" si="77"/>
        <v>P.05</v>
      </c>
      <c r="W123" s="91" t="str">
        <f t="shared" si="77"/>
        <v>P.06</v>
      </c>
      <c r="X123" s="91" t="str">
        <f t="shared" si="77"/>
        <v>P.07</v>
      </c>
      <c r="Y123" s="91" t="str">
        <f t="shared" si="77"/>
        <v>P.08</v>
      </c>
      <c r="Z123" s="91" t="str">
        <f t="shared" si="77"/>
        <v>P.09</v>
      </c>
      <c r="AA123" s="91" t="str">
        <f t="shared" si="77"/>
        <v>P.10</v>
      </c>
      <c r="AB123" s="91" t="str">
        <f t="shared" si="77"/>
        <v>P.11</v>
      </c>
      <c r="AC123" s="91" t="str">
        <f t="shared" si="77"/>
        <v>P.12</v>
      </c>
      <c r="AD123" s="92" t="s">
        <v>22</v>
      </c>
    </row>
    <row r="124" spans="1:30" x14ac:dyDescent="0.2">
      <c r="B124" s="41">
        <v>1</v>
      </c>
      <c r="C124" s="42" t="str">
        <f t="shared" ref="C124:N128" ca="1" si="78">IF(ISNA(R124),"",R124)</f>
        <v/>
      </c>
      <c r="D124" s="43" t="str">
        <f t="shared" ca="1" si="78"/>
        <v/>
      </c>
      <c r="E124" s="43" t="str">
        <f t="shared" ca="1" si="78"/>
        <v/>
      </c>
      <c r="F124" s="43" t="str">
        <f t="shared" ca="1" si="78"/>
        <v/>
      </c>
      <c r="G124" s="43" t="str">
        <f t="shared" ca="1" si="78"/>
        <v/>
      </c>
      <c r="H124" s="43" t="str">
        <f t="shared" ca="1" si="78"/>
        <v/>
      </c>
      <c r="I124" s="43" t="str">
        <f t="shared" ca="1" si="78"/>
        <v/>
      </c>
      <c r="J124" s="43" t="str">
        <f t="shared" ca="1" si="78"/>
        <v/>
      </c>
      <c r="K124" s="43" t="str">
        <f t="shared" ca="1" si="78"/>
        <v/>
      </c>
      <c r="L124" s="43" t="str">
        <f t="shared" ca="1" si="78"/>
        <v/>
      </c>
      <c r="M124" s="43" t="str">
        <f t="shared" ca="1" si="78"/>
        <v/>
      </c>
      <c r="N124" s="44" t="str">
        <f t="shared" ca="1" si="78"/>
        <v/>
      </c>
      <c r="O124" s="45">
        <f ca="1">SUM(C124:N124)</f>
        <v>0</v>
      </c>
      <c r="P124" s="46"/>
      <c r="R124" s="93" t="e">
        <f ca="1">IF(ISNA(VLOOKUP(R123,OFFSET(Pairings!$D$2,($B124-1)*gamesPerRound,0,gamesPerRound,3),3,FALSE)),VLOOKUP(R123,OFFSET(Pairings!$E$2,($B124-1)*gamesPerRound,0,gamesPerRound,3),3,FALSE),VLOOKUP(R123,OFFSET(Pairings!$D$2,($B124-1)*gamesPerRound,0,gamesPerRound,3),3,FALSE))</f>
        <v>#N/A</v>
      </c>
      <c r="S124" s="93" t="e">
        <f ca="1">IF(ISNA(VLOOKUP(S123,OFFSET(Pairings!$D$2,($B124-1)*gamesPerRound,0,gamesPerRound,3),3,FALSE)),VLOOKUP(S123,OFFSET(Pairings!$E$2,($B124-1)*gamesPerRound,0,gamesPerRound,3),3,FALSE),VLOOKUP(S123,OFFSET(Pairings!$D$2,($B124-1)*gamesPerRound,0,gamesPerRound,3),3,FALSE))</f>
        <v>#N/A</v>
      </c>
      <c r="T124" s="93" t="e">
        <f ca="1">IF(ISNA(VLOOKUP(T123,OFFSET(Pairings!$D$2,($B124-1)*gamesPerRound,0,gamesPerRound,3),3,FALSE)),VLOOKUP(T123,OFFSET(Pairings!$E$2,($B124-1)*gamesPerRound,0,gamesPerRound,3),3,FALSE),VLOOKUP(T123,OFFSET(Pairings!$D$2,($B124-1)*gamesPerRound,0,gamesPerRound,3),3,FALSE))</f>
        <v>#N/A</v>
      </c>
      <c r="U124" s="93" t="e">
        <f ca="1">IF(ISNA(VLOOKUP(U123,OFFSET(Pairings!$D$2,($B124-1)*gamesPerRound,0,gamesPerRound,3),3,FALSE)),VLOOKUP(U123,OFFSET(Pairings!$E$2,($B124-1)*gamesPerRound,0,gamesPerRound,3),3,FALSE),VLOOKUP(U123,OFFSET(Pairings!$D$2,($B124-1)*gamesPerRound,0,gamesPerRound,3),3,FALSE))</f>
        <v>#N/A</v>
      </c>
      <c r="V124" s="93" t="e">
        <f ca="1">IF(ISNA(VLOOKUP(V123,OFFSET(Pairings!$D$2,($B124-1)*gamesPerRound,0,gamesPerRound,3),3,FALSE)),VLOOKUP(V123,OFFSET(Pairings!$E$2,($B124-1)*gamesPerRound,0,gamesPerRound,3),3,FALSE),VLOOKUP(V123,OFFSET(Pairings!$D$2,($B124-1)*gamesPerRound,0,gamesPerRound,3),3,FALSE))</f>
        <v>#N/A</v>
      </c>
      <c r="W124" s="93" t="e">
        <f ca="1">IF(ISNA(VLOOKUP(W123,OFFSET(Pairings!$D$2,($B124-1)*gamesPerRound,0,gamesPerRound,3),3,FALSE)),VLOOKUP(W123,OFFSET(Pairings!$E$2,($B124-1)*gamesPerRound,0,gamesPerRound,3),3,FALSE),VLOOKUP(W123,OFFSET(Pairings!$D$2,($B124-1)*gamesPerRound,0,gamesPerRound,3),3,FALSE))</f>
        <v>#N/A</v>
      </c>
      <c r="X124" s="93" t="e">
        <f ca="1">IF(ISNA(VLOOKUP(X123,OFFSET(Pairings!$D$2,($B124-1)*gamesPerRound,0,gamesPerRound,3),3,FALSE)),VLOOKUP(X123,OFFSET(Pairings!$E$2,($B124-1)*gamesPerRound,0,gamesPerRound,3),3,FALSE),VLOOKUP(X123,OFFSET(Pairings!$D$2,($B124-1)*gamesPerRound,0,gamesPerRound,3),3,FALSE))</f>
        <v>#N/A</v>
      </c>
      <c r="Y124" s="93" t="e">
        <f ca="1">IF(ISNA(VLOOKUP(Y123,OFFSET(Pairings!$D$2,($B124-1)*gamesPerRound,0,gamesPerRound,3),3,FALSE)),VLOOKUP(Y123,OFFSET(Pairings!$E$2,($B124-1)*gamesPerRound,0,gamesPerRound,3),3,FALSE),VLOOKUP(Y123,OFFSET(Pairings!$D$2,($B124-1)*gamesPerRound,0,gamesPerRound,3),3,FALSE))</f>
        <v>#N/A</v>
      </c>
      <c r="Z124" s="93" t="e">
        <f ca="1">IF(ISNA(VLOOKUP(Z123,OFFSET(Pairings!$D$2,($B124-1)*gamesPerRound,0,gamesPerRound,3),3,FALSE)),VLOOKUP(Z123,OFFSET(Pairings!$E$2,($B124-1)*gamesPerRound,0,gamesPerRound,3),3,FALSE),VLOOKUP(Z123,OFFSET(Pairings!$D$2,($B124-1)*gamesPerRound,0,gamesPerRound,3),3,FALSE))</f>
        <v>#N/A</v>
      </c>
      <c r="AA124" s="93" t="e">
        <f ca="1">IF(ISNA(VLOOKUP(AA123,OFFSET(Pairings!$D$2,($B124-1)*gamesPerRound,0,gamesPerRound,3),3,FALSE)),VLOOKUP(AA123,OFFSET(Pairings!$E$2,($B124-1)*gamesPerRound,0,gamesPerRound,3),3,FALSE),VLOOKUP(AA123,OFFSET(Pairings!$D$2,($B124-1)*gamesPerRound,0,gamesPerRound,3),3,FALSE))</f>
        <v>#N/A</v>
      </c>
      <c r="AB124" s="93" t="e">
        <f ca="1">IF(ISNA(VLOOKUP(AB123,OFFSET(Pairings!$D$2,($B124-1)*gamesPerRound,0,gamesPerRound,3),3,FALSE)),VLOOKUP(AB123,OFFSET(Pairings!$E$2,($B124-1)*gamesPerRound,0,gamesPerRound,3),3,FALSE),VLOOKUP(AB123,OFFSET(Pairings!$D$2,($B124-1)*gamesPerRound,0,gamesPerRound,3),3,FALSE))</f>
        <v>#N/A</v>
      </c>
      <c r="AC124" s="94" t="e">
        <f ca="1">IF(ISNA(VLOOKUP(AC123,OFFSET(Pairings!$D$2,($B124-1)*gamesPerRound,0,gamesPerRound,3),3,FALSE)),VLOOKUP(AC123,OFFSET(Pairings!$E$2,($B124-1)*gamesPerRound,0,gamesPerRound,3),3,FALSE),VLOOKUP(AC123,OFFSET(Pairings!$D$2,($B124-1)*gamesPerRound,0,gamesPerRound,3),3,FALSE))</f>
        <v>#N/A</v>
      </c>
      <c r="AD124" s="95" t="e">
        <f ca="1">SUM(R124:AC124)</f>
        <v>#N/A</v>
      </c>
    </row>
    <row r="125" spans="1:30" x14ac:dyDescent="0.2">
      <c r="B125" s="41">
        <v>2</v>
      </c>
      <c r="C125" s="47" t="str">
        <f t="shared" ca="1" si="78"/>
        <v/>
      </c>
      <c r="D125" s="48" t="str">
        <f t="shared" ca="1" si="78"/>
        <v/>
      </c>
      <c r="E125" s="48" t="str">
        <f t="shared" ca="1" si="78"/>
        <v/>
      </c>
      <c r="F125" s="48" t="str">
        <f t="shared" ca="1" si="78"/>
        <v/>
      </c>
      <c r="G125" s="48" t="str">
        <f t="shared" ca="1" si="78"/>
        <v/>
      </c>
      <c r="H125" s="48" t="str">
        <f t="shared" ca="1" si="78"/>
        <v/>
      </c>
      <c r="I125" s="48" t="str">
        <f t="shared" ca="1" si="78"/>
        <v/>
      </c>
      <c r="J125" s="48" t="str">
        <f t="shared" ca="1" si="78"/>
        <v/>
      </c>
      <c r="K125" s="48" t="str">
        <f t="shared" ca="1" si="78"/>
        <v/>
      </c>
      <c r="L125" s="48" t="str">
        <f t="shared" ca="1" si="78"/>
        <v/>
      </c>
      <c r="M125" s="48" t="str">
        <f t="shared" ca="1" si="78"/>
        <v/>
      </c>
      <c r="N125" s="49" t="str">
        <f t="shared" ca="1" si="78"/>
        <v/>
      </c>
      <c r="O125" s="50">
        <f ca="1">SUM(C125:N125)</f>
        <v>0</v>
      </c>
      <c r="P125" s="46"/>
      <c r="R125" s="96" t="e">
        <f ca="1">IF(ISNA(VLOOKUP(R123,OFFSET(Pairings!$D$2,($B125-1)*gamesPerRound,0,gamesPerRound,3),3,FALSE)),VLOOKUP(R123,OFFSET(Pairings!$E$2,($B125-1)*gamesPerRound,0,gamesPerRound,3),3,FALSE),VLOOKUP(R123,OFFSET(Pairings!$D$2,($B125-1)*gamesPerRound,0,gamesPerRound,3),3,FALSE))</f>
        <v>#N/A</v>
      </c>
      <c r="S125" s="97" t="e">
        <f ca="1">IF(ISNA(VLOOKUP(S123,OFFSET(Pairings!$D$2,($B125-1)*gamesPerRound,0,gamesPerRound,3),3,FALSE)),VLOOKUP(S123,OFFSET(Pairings!$E$2,($B125-1)*gamesPerRound,0,gamesPerRound,3),3,FALSE),VLOOKUP(S123,OFFSET(Pairings!$D$2,($B125-1)*gamesPerRound,0,gamesPerRound,3),3,FALSE))</f>
        <v>#N/A</v>
      </c>
      <c r="T125" s="97" t="e">
        <f ca="1">IF(ISNA(VLOOKUP(T123,OFFSET(Pairings!$D$2,($B125-1)*gamesPerRound,0,gamesPerRound,3),3,FALSE)),VLOOKUP(T123,OFFSET(Pairings!$E$2,($B125-1)*gamesPerRound,0,gamesPerRound,3),3,FALSE),VLOOKUP(T123,OFFSET(Pairings!$D$2,($B125-1)*gamesPerRound,0,gamesPerRound,3),3,FALSE))</f>
        <v>#N/A</v>
      </c>
      <c r="U125" s="97" t="e">
        <f ca="1">IF(ISNA(VLOOKUP(U123,OFFSET(Pairings!$D$2,($B125-1)*gamesPerRound,0,gamesPerRound,3),3,FALSE)),VLOOKUP(U123,OFFSET(Pairings!$E$2,($B125-1)*gamesPerRound,0,gamesPerRound,3),3,FALSE),VLOOKUP(U123,OFFSET(Pairings!$D$2,($B125-1)*gamesPerRound,0,gamesPerRound,3),3,FALSE))</f>
        <v>#N/A</v>
      </c>
      <c r="V125" s="97" t="e">
        <f ca="1">IF(ISNA(VLOOKUP(V123,OFFSET(Pairings!$D$2,($B125-1)*gamesPerRound,0,gamesPerRound,3),3,FALSE)),VLOOKUP(V123,OFFSET(Pairings!$E$2,($B125-1)*gamesPerRound,0,gamesPerRound,3),3,FALSE),VLOOKUP(V123,OFFSET(Pairings!$D$2,($B125-1)*gamesPerRound,0,gamesPerRound,3),3,FALSE))</f>
        <v>#N/A</v>
      </c>
      <c r="W125" s="97" t="e">
        <f ca="1">IF(ISNA(VLOOKUP(W123,OFFSET(Pairings!$D$2,($B125-1)*gamesPerRound,0,gamesPerRound,3),3,FALSE)),VLOOKUP(W123,OFFSET(Pairings!$E$2,($B125-1)*gamesPerRound,0,gamesPerRound,3),3,FALSE),VLOOKUP(W123,OFFSET(Pairings!$D$2,($B125-1)*gamesPerRound,0,gamesPerRound,3),3,FALSE))</f>
        <v>#N/A</v>
      </c>
      <c r="X125" s="97" t="e">
        <f ca="1">IF(ISNA(VLOOKUP(X123,OFFSET(Pairings!$D$2,($B125-1)*gamesPerRound,0,gamesPerRound,3),3,FALSE)),VLOOKUP(X123,OFFSET(Pairings!$E$2,($B125-1)*gamesPerRound,0,gamesPerRound,3),3,FALSE),VLOOKUP(X123,OFFSET(Pairings!$D$2,($B125-1)*gamesPerRound,0,gamesPerRound,3),3,FALSE))</f>
        <v>#N/A</v>
      </c>
      <c r="Y125" s="97" t="e">
        <f ca="1">IF(ISNA(VLOOKUP(Y123,OFFSET(Pairings!$D$2,($B125-1)*gamesPerRound,0,gamesPerRound,3),3,FALSE)),VLOOKUP(Y123,OFFSET(Pairings!$E$2,($B125-1)*gamesPerRound,0,gamesPerRound,3),3,FALSE),VLOOKUP(Y123,OFFSET(Pairings!$D$2,($B125-1)*gamesPerRound,0,gamesPerRound,3),3,FALSE))</f>
        <v>#N/A</v>
      </c>
      <c r="Z125" s="97" t="e">
        <f ca="1">IF(ISNA(VLOOKUP(Z123,OFFSET(Pairings!$D$2,($B125-1)*gamesPerRound,0,gamesPerRound,3),3,FALSE)),VLOOKUP(Z123,OFFSET(Pairings!$E$2,($B125-1)*gamesPerRound,0,gamesPerRound,3),3,FALSE),VLOOKUP(Z123,OFFSET(Pairings!$D$2,($B125-1)*gamesPerRound,0,gamesPerRound,3),3,FALSE))</f>
        <v>#N/A</v>
      </c>
      <c r="AA125" s="97" t="e">
        <f ca="1">IF(ISNA(VLOOKUP(AA123,OFFSET(Pairings!$D$2,($B125-1)*gamesPerRound,0,gamesPerRound,3),3,FALSE)),VLOOKUP(AA123,OFFSET(Pairings!$E$2,($B125-1)*gamesPerRound,0,gamesPerRound,3),3,FALSE),VLOOKUP(AA123,OFFSET(Pairings!$D$2,($B125-1)*gamesPerRound,0,gamesPerRound,3),3,FALSE))</f>
        <v>#N/A</v>
      </c>
      <c r="AB125" s="97" t="e">
        <f ca="1">IF(ISNA(VLOOKUP(AB123,OFFSET(Pairings!$D$2,($B125-1)*gamesPerRound,0,gamesPerRound,3),3,FALSE)),VLOOKUP(AB123,OFFSET(Pairings!$E$2,($B125-1)*gamesPerRound,0,gamesPerRound,3),3,FALSE),VLOOKUP(AB123,OFFSET(Pairings!$D$2,($B125-1)*gamesPerRound,0,gamesPerRound,3),3,FALSE))</f>
        <v>#N/A</v>
      </c>
      <c r="AC125" s="98" t="e">
        <f ca="1">IF(ISNA(VLOOKUP(AC123,OFFSET(Pairings!$D$2,($B125-1)*gamesPerRound,0,gamesPerRound,3),3,FALSE)),VLOOKUP(AC123,OFFSET(Pairings!$E$2,($B125-1)*gamesPerRound,0,gamesPerRound,3),3,FALSE),VLOOKUP(AC123,OFFSET(Pairings!$D$2,($B125-1)*gamesPerRound,0,gamesPerRound,3),3,FALSE))</f>
        <v>#N/A</v>
      </c>
      <c r="AD125" s="95" t="e">
        <f ca="1">SUM(R125:AC125)</f>
        <v>#N/A</v>
      </c>
    </row>
    <row r="126" spans="1:30" x14ac:dyDescent="0.2">
      <c r="B126" s="41">
        <v>3</v>
      </c>
      <c r="C126" s="47" t="str">
        <f t="shared" ca="1" si="78"/>
        <v/>
      </c>
      <c r="D126" s="48" t="str">
        <f t="shared" ca="1" si="78"/>
        <v/>
      </c>
      <c r="E126" s="48" t="str">
        <f t="shared" ca="1" si="78"/>
        <v/>
      </c>
      <c r="F126" s="48" t="str">
        <f t="shared" ca="1" si="78"/>
        <v/>
      </c>
      <c r="G126" s="48" t="str">
        <f t="shared" ca="1" si="78"/>
        <v/>
      </c>
      <c r="H126" s="48" t="str">
        <f t="shared" ca="1" si="78"/>
        <v/>
      </c>
      <c r="I126" s="48" t="str">
        <f t="shared" ca="1" si="78"/>
        <v/>
      </c>
      <c r="J126" s="48" t="str">
        <f t="shared" ca="1" si="78"/>
        <v/>
      </c>
      <c r="K126" s="48" t="str">
        <f t="shared" ca="1" si="78"/>
        <v/>
      </c>
      <c r="L126" s="48" t="str">
        <f t="shared" ca="1" si="78"/>
        <v/>
      </c>
      <c r="M126" s="48" t="str">
        <f t="shared" ca="1" si="78"/>
        <v/>
      </c>
      <c r="N126" s="49" t="str">
        <f t="shared" ca="1" si="78"/>
        <v/>
      </c>
      <c r="O126" s="50">
        <f ca="1">SUM(C126:N126)</f>
        <v>0</v>
      </c>
      <c r="P126" s="46"/>
      <c r="R126" s="96" t="e">
        <f ca="1">IF(ISNA(VLOOKUP(R123,OFFSET(Pairings!$D$2,($B126-1)*gamesPerRound,0,gamesPerRound,3),3,FALSE)),VLOOKUP(R123,OFFSET(Pairings!$E$2,($B126-1)*gamesPerRound,0,gamesPerRound,3),3,FALSE),VLOOKUP(R123,OFFSET(Pairings!$D$2,($B126-1)*gamesPerRound,0,gamesPerRound,3),3,FALSE))</f>
        <v>#N/A</v>
      </c>
      <c r="S126" s="97" t="e">
        <f ca="1">IF(ISNA(VLOOKUP(S123,OFFSET(Pairings!$D$2,($B126-1)*gamesPerRound,0,gamesPerRound,3),3,FALSE)),VLOOKUP(S123,OFFSET(Pairings!$E$2,($B126-1)*gamesPerRound,0,gamesPerRound,3),3,FALSE),VLOOKUP(S123,OFFSET(Pairings!$D$2,($B126-1)*gamesPerRound,0,gamesPerRound,3),3,FALSE))</f>
        <v>#N/A</v>
      </c>
      <c r="T126" s="97" t="e">
        <f ca="1">IF(ISNA(VLOOKUP(T123,OFFSET(Pairings!$D$2,($B126-1)*gamesPerRound,0,gamesPerRound,3),3,FALSE)),VLOOKUP(T123,OFFSET(Pairings!$E$2,($B126-1)*gamesPerRound,0,gamesPerRound,3),3,FALSE),VLOOKUP(T123,OFFSET(Pairings!$D$2,($B126-1)*gamesPerRound,0,gamesPerRound,3),3,FALSE))</f>
        <v>#N/A</v>
      </c>
      <c r="U126" s="97" t="e">
        <f ca="1">IF(ISNA(VLOOKUP(U123,OFFSET(Pairings!$D$2,($B126-1)*gamesPerRound,0,gamesPerRound,3),3,FALSE)),VLOOKUP(U123,OFFSET(Pairings!$E$2,($B126-1)*gamesPerRound,0,gamesPerRound,3),3,FALSE),VLOOKUP(U123,OFFSET(Pairings!$D$2,($B126-1)*gamesPerRound,0,gamesPerRound,3),3,FALSE))</f>
        <v>#N/A</v>
      </c>
      <c r="V126" s="97" t="e">
        <f ca="1">IF(ISNA(VLOOKUP(V123,OFFSET(Pairings!$D$2,($B126-1)*gamesPerRound,0,gamesPerRound,3),3,FALSE)),VLOOKUP(V123,OFFSET(Pairings!$E$2,($B126-1)*gamesPerRound,0,gamesPerRound,3),3,FALSE),VLOOKUP(V123,OFFSET(Pairings!$D$2,($B126-1)*gamesPerRound,0,gamesPerRound,3),3,FALSE))</f>
        <v>#N/A</v>
      </c>
      <c r="W126" s="97" t="e">
        <f ca="1">IF(ISNA(VLOOKUP(W123,OFFSET(Pairings!$D$2,($B126-1)*gamesPerRound,0,gamesPerRound,3),3,FALSE)),VLOOKUP(W123,OFFSET(Pairings!$E$2,($B126-1)*gamesPerRound,0,gamesPerRound,3),3,FALSE),VLOOKUP(W123,OFFSET(Pairings!$D$2,($B126-1)*gamesPerRound,0,gamesPerRound,3),3,FALSE))</f>
        <v>#N/A</v>
      </c>
      <c r="X126" s="97" t="e">
        <f ca="1">IF(ISNA(VLOOKUP(X123,OFFSET(Pairings!$D$2,($B126-1)*gamesPerRound,0,gamesPerRound,3),3,FALSE)),VLOOKUP(X123,OFFSET(Pairings!$E$2,($B126-1)*gamesPerRound,0,gamesPerRound,3),3,FALSE),VLOOKUP(X123,OFFSET(Pairings!$D$2,($B126-1)*gamesPerRound,0,gamesPerRound,3),3,FALSE))</f>
        <v>#N/A</v>
      </c>
      <c r="Y126" s="97" t="e">
        <f ca="1">IF(ISNA(VLOOKUP(Y123,OFFSET(Pairings!$D$2,($B126-1)*gamesPerRound,0,gamesPerRound,3),3,FALSE)),VLOOKUP(Y123,OFFSET(Pairings!$E$2,($B126-1)*gamesPerRound,0,gamesPerRound,3),3,FALSE),VLOOKUP(Y123,OFFSET(Pairings!$D$2,($B126-1)*gamesPerRound,0,gamesPerRound,3),3,FALSE))</f>
        <v>#N/A</v>
      </c>
      <c r="Z126" s="97" t="e">
        <f ca="1">IF(ISNA(VLOOKUP(Z123,OFFSET(Pairings!$D$2,($B126-1)*gamesPerRound,0,gamesPerRound,3),3,FALSE)),VLOOKUP(Z123,OFFSET(Pairings!$E$2,($B126-1)*gamesPerRound,0,gamesPerRound,3),3,FALSE),VLOOKUP(Z123,OFFSET(Pairings!$D$2,($B126-1)*gamesPerRound,0,gamesPerRound,3),3,FALSE))</f>
        <v>#N/A</v>
      </c>
      <c r="AA126" s="97" t="e">
        <f ca="1">IF(ISNA(VLOOKUP(AA123,OFFSET(Pairings!$D$2,($B126-1)*gamesPerRound,0,gamesPerRound,3),3,FALSE)),VLOOKUP(AA123,OFFSET(Pairings!$E$2,($B126-1)*gamesPerRound,0,gamesPerRound,3),3,FALSE),VLOOKUP(AA123,OFFSET(Pairings!$D$2,($B126-1)*gamesPerRound,0,gamesPerRound,3),3,FALSE))</f>
        <v>#N/A</v>
      </c>
      <c r="AB126" s="97" t="e">
        <f ca="1">IF(ISNA(VLOOKUP(AB123,OFFSET(Pairings!$D$2,($B126-1)*gamesPerRound,0,gamesPerRound,3),3,FALSE)),VLOOKUP(AB123,OFFSET(Pairings!$E$2,($B126-1)*gamesPerRound,0,gamesPerRound,3),3,FALSE),VLOOKUP(AB123,OFFSET(Pairings!$D$2,($B126-1)*gamesPerRound,0,gamesPerRound,3),3,FALSE))</f>
        <v>#N/A</v>
      </c>
      <c r="AC126" s="98" t="e">
        <f ca="1">IF(ISNA(VLOOKUP(AC123,OFFSET(Pairings!$D$2,($B126-1)*gamesPerRound,0,gamesPerRound,3),3,FALSE)),VLOOKUP(AC123,OFFSET(Pairings!$E$2,($B126-1)*gamesPerRound,0,gamesPerRound,3),3,FALSE),VLOOKUP(AC123,OFFSET(Pairings!$D$2,($B126-1)*gamesPerRound,0,gamesPerRound,3),3,FALSE))</f>
        <v>#N/A</v>
      </c>
      <c r="AD126" s="95" t="e">
        <f ca="1">SUM(R126:AC126)</f>
        <v>#N/A</v>
      </c>
    </row>
    <row r="127" spans="1:30" x14ac:dyDescent="0.2">
      <c r="B127" s="41">
        <v>4</v>
      </c>
      <c r="C127" s="47" t="str">
        <f t="shared" ca="1" si="78"/>
        <v/>
      </c>
      <c r="D127" s="48" t="str">
        <f t="shared" ca="1" si="78"/>
        <v/>
      </c>
      <c r="E127" s="48" t="str">
        <f t="shared" ca="1" si="78"/>
        <v/>
      </c>
      <c r="F127" s="48" t="str">
        <f t="shared" ca="1" si="78"/>
        <v/>
      </c>
      <c r="G127" s="48" t="str">
        <f t="shared" ca="1" si="78"/>
        <v/>
      </c>
      <c r="H127" s="48" t="str">
        <f t="shared" ca="1" si="78"/>
        <v/>
      </c>
      <c r="I127" s="48" t="str">
        <f t="shared" ca="1" si="78"/>
        <v/>
      </c>
      <c r="J127" s="48" t="str">
        <f t="shared" ca="1" si="78"/>
        <v/>
      </c>
      <c r="K127" s="48" t="str">
        <f t="shared" ca="1" si="78"/>
        <v/>
      </c>
      <c r="L127" s="48" t="str">
        <f t="shared" ca="1" si="78"/>
        <v/>
      </c>
      <c r="M127" s="48" t="str">
        <f t="shared" ca="1" si="78"/>
        <v/>
      </c>
      <c r="N127" s="49" t="str">
        <f t="shared" ca="1" si="78"/>
        <v/>
      </c>
      <c r="O127" s="50">
        <f ca="1">SUM(C127:N127)</f>
        <v>0</v>
      </c>
      <c r="P127" s="46"/>
      <c r="R127" s="96" t="e">
        <f ca="1">IF(ISNA(VLOOKUP(R123,OFFSET(Pairings!$D$2,($B127-1)*gamesPerRound,0,gamesPerRound,3),3,FALSE)),VLOOKUP(R123,OFFSET(Pairings!$E$2,($B127-1)*gamesPerRound,0,gamesPerRound,3),3,FALSE),VLOOKUP(R123,OFFSET(Pairings!$D$2,($B127-1)*gamesPerRound,0,gamesPerRound,3),3,FALSE))</f>
        <v>#N/A</v>
      </c>
      <c r="S127" s="97" t="e">
        <f ca="1">IF(ISNA(VLOOKUP(S123,OFFSET(Pairings!$D$2,($B127-1)*gamesPerRound,0,gamesPerRound,3),3,FALSE)),VLOOKUP(S123,OFFSET(Pairings!$E$2,($B127-1)*gamesPerRound,0,gamesPerRound,3),3,FALSE),VLOOKUP(S123,OFFSET(Pairings!$D$2,($B127-1)*gamesPerRound,0,gamesPerRound,3),3,FALSE))</f>
        <v>#N/A</v>
      </c>
      <c r="T127" s="97" t="e">
        <f ca="1">IF(ISNA(VLOOKUP(T123,OFFSET(Pairings!$D$2,($B127-1)*gamesPerRound,0,gamesPerRound,3),3,FALSE)),VLOOKUP(T123,OFFSET(Pairings!$E$2,($B127-1)*gamesPerRound,0,gamesPerRound,3),3,FALSE),VLOOKUP(T123,OFFSET(Pairings!$D$2,($B127-1)*gamesPerRound,0,gamesPerRound,3),3,FALSE))</f>
        <v>#N/A</v>
      </c>
      <c r="U127" s="97" t="e">
        <f ca="1">IF(ISNA(VLOOKUP(U123,OFFSET(Pairings!$D$2,($B127-1)*gamesPerRound,0,gamesPerRound,3),3,FALSE)),VLOOKUP(U123,OFFSET(Pairings!$E$2,($B127-1)*gamesPerRound,0,gamesPerRound,3),3,FALSE),VLOOKUP(U123,OFFSET(Pairings!$D$2,($B127-1)*gamesPerRound,0,gamesPerRound,3),3,FALSE))</f>
        <v>#N/A</v>
      </c>
      <c r="V127" s="97" t="e">
        <f ca="1">IF(ISNA(VLOOKUP(V123,OFFSET(Pairings!$D$2,($B127-1)*gamesPerRound,0,gamesPerRound,3),3,FALSE)),VLOOKUP(V123,OFFSET(Pairings!$E$2,($B127-1)*gamesPerRound,0,gamesPerRound,3),3,FALSE),VLOOKUP(V123,OFFSET(Pairings!$D$2,($B127-1)*gamesPerRound,0,gamesPerRound,3),3,FALSE))</f>
        <v>#N/A</v>
      </c>
      <c r="W127" s="97" t="e">
        <f ca="1">IF(ISNA(VLOOKUP(W123,OFFSET(Pairings!$D$2,($B127-1)*gamesPerRound,0,gamesPerRound,3),3,FALSE)),VLOOKUP(W123,OFFSET(Pairings!$E$2,($B127-1)*gamesPerRound,0,gamesPerRound,3),3,FALSE),VLOOKUP(W123,OFFSET(Pairings!$D$2,($B127-1)*gamesPerRound,0,gamesPerRound,3),3,FALSE))</f>
        <v>#N/A</v>
      </c>
      <c r="X127" s="97" t="e">
        <f ca="1">IF(ISNA(VLOOKUP(X123,OFFSET(Pairings!$D$2,($B127-1)*gamesPerRound,0,gamesPerRound,3),3,FALSE)),VLOOKUP(X123,OFFSET(Pairings!$E$2,($B127-1)*gamesPerRound,0,gamesPerRound,3),3,FALSE),VLOOKUP(X123,OFFSET(Pairings!$D$2,($B127-1)*gamesPerRound,0,gamesPerRound,3),3,FALSE))</f>
        <v>#N/A</v>
      </c>
      <c r="Y127" s="97" t="e">
        <f ca="1">IF(ISNA(VLOOKUP(Y123,OFFSET(Pairings!$D$2,($B127-1)*gamesPerRound,0,gamesPerRound,3),3,FALSE)),VLOOKUP(Y123,OFFSET(Pairings!$E$2,($B127-1)*gamesPerRound,0,gamesPerRound,3),3,FALSE),VLOOKUP(Y123,OFFSET(Pairings!$D$2,($B127-1)*gamesPerRound,0,gamesPerRound,3),3,FALSE))</f>
        <v>#N/A</v>
      </c>
      <c r="Z127" s="97" t="e">
        <f ca="1">IF(ISNA(VLOOKUP(Z123,OFFSET(Pairings!$D$2,($B127-1)*gamesPerRound,0,gamesPerRound,3),3,FALSE)),VLOOKUP(Z123,OFFSET(Pairings!$E$2,($B127-1)*gamesPerRound,0,gamesPerRound,3),3,FALSE),VLOOKUP(Z123,OFFSET(Pairings!$D$2,($B127-1)*gamesPerRound,0,gamesPerRound,3),3,FALSE))</f>
        <v>#N/A</v>
      </c>
      <c r="AA127" s="97" t="e">
        <f ca="1">IF(ISNA(VLOOKUP(AA123,OFFSET(Pairings!$D$2,($B127-1)*gamesPerRound,0,gamesPerRound,3),3,FALSE)),VLOOKUP(AA123,OFFSET(Pairings!$E$2,($B127-1)*gamesPerRound,0,gamesPerRound,3),3,FALSE),VLOOKUP(AA123,OFFSET(Pairings!$D$2,($B127-1)*gamesPerRound,0,gamesPerRound,3),3,FALSE))</f>
        <v>#N/A</v>
      </c>
      <c r="AB127" s="97" t="e">
        <f ca="1">IF(ISNA(VLOOKUP(AB123,OFFSET(Pairings!$D$2,($B127-1)*gamesPerRound,0,gamesPerRound,3),3,FALSE)),VLOOKUP(AB123,OFFSET(Pairings!$E$2,($B127-1)*gamesPerRound,0,gamesPerRound,3),3,FALSE),VLOOKUP(AB123,OFFSET(Pairings!$D$2,($B127-1)*gamesPerRound,0,gamesPerRound,3),3,FALSE))</f>
        <v>#N/A</v>
      </c>
      <c r="AC127" s="98" t="e">
        <f ca="1">IF(ISNA(VLOOKUP(AC123,OFFSET(Pairings!$D$2,($B127-1)*gamesPerRound,0,gamesPerRound,3),3,FALSE)),VLOOKUP(AC123,OFFSET(Pairings!$E$2,($B127-1)*gamesPerRound,0,gamesPerRound,3),3,FALSE),VLOOKUP(AC123,OFFSET(Pairings!$D$2,($B127-1)*gamesPerRound,0,gamesPerRound,3),3,FALSE))</f>
        <v>#N/A</v>
      </c>
      <c r="AD127" s="95" t="e">
        <f ca="1">SUM(R127:AC127)</f>
        <v>#N/A</v>
      </c>
    </row>
    <row r="128" spans="1:30" x14ac:dyDescent="0.2">
      <c r="B128" s="41">
        <v>5</v>
      </c>
      <c r="C128" s="51" t="str">
        <f t="shared" ca="1" si="78"/>
        <v/>
      </c>
      <c r="D128" s="52" t="str">
        <f t="shared" ca="1" si="78"/>
        <v/>
      </c>
      <c r="E128" s="52" t="str">
        <f t="shared" ca="1" si="78"/>
        <v/>
      </c>
      <c r="F128" s="52" t="str">
        <f t="shared" ca="1" si="78"/>
        <v/>
      </c>
      <c r="G128" s="52" t="str">
        <f t="shared" ca="1" si="78"/>
        <v/>
      </c>
      <c r="H128" s="52" t="str">
        <f t="shared" ca="1" si="78"/>
        <v/>
      </c>
      <c r="I128" s="52" t="str">
        <f t="shared" ca="1" si="78"/>
        <v/>
      </c>
      <c r="J128" s="52" t="str">
        <f t="shared" ca="1" si="78"/>
        <v/>
      </c>
      <c r="K128" s="52" t="str">
        <f t="shared" ca="1" si="78"/>
        <v/>
      </c>
      <c r="L128" s="52" t="str">
        <f t="shared" ca="1" si="78"/>
        <v/>
      </c>
      <c r="M128" s="52" t="str">
        <f t="shared" ca="1" si="78"/>
        <v/>
      </c>
      <c r="N128" s="53" t="str">
        <f t="shared" ca="1" si="78"/>
        <v/>
      </c>
      <c r="O128" s="54">
        <f ca="1">SUM(C128:N128)</f>
        <v>0</v>
      </c>
      <c r="P128" s="46"/>
      <c r="R128" s="99" t="e">
        <f ca="1">IF(ISNA(VLOOKUP(R123,OFFSET(Pairings!$D$2,($B128-1)*gamesPerRound,0,gamesPerRound,3),3,FALSE)),VLOOKUP(R123,OFFSET(Pairings!$E$2,($B128-1)*gamesPerRound,0,gamesPerRound,3),3,FALSE),VLOOKUP(R123,OFFSET(Pairings!$D$2,($B128-1)*gamesPerRound,0,gamesPerRound,3),3,FALSE))</f>
        <v>#N/A</v>
      </c>
      <c r="S128" s="100" t="e">
        <f ca="1">IF(ISNA(VLOOKUP(S123,OFFSET(Pairings!$D$2,($B128-1)*gamesPerRound,0,gamesPerRound,3),3,FALSE)),VLOOKUP(S123,OFFSET(Pairings!$E$2,($B128-1)*gamesPerRound,0,gamesPerRound,3),3,FALSE),VLOOKUP(S123,OFFSET(Pairings!$D$2,($B128-1)*gamesPerRound,0,gamesPerRound,3),3,FALSE))</f>
        <v>#N/A</v>
      </c>
      <c r="T128" s="100" t="e">
        <f ca="1">IF(ISNA(VLOOKUP(T123,OFFSET(Pairings!$D$2,($B128-1)*gamesPerRound,0,gamesPerRound,3),3,FALSE)),VLOOKUP(T123,OFFSET(Pairings!$E$2,($B128-1)*gamesPerRound,0,gamesPerRound,3),3,FALSE),VLOOKUP(T123,OFFSET(Pairings!$D$2,($B128-1)*gamesPerRound,0,gamesPerRound,3),3,FALSE))</f>
        <v>#N/A</v>
      </c>
      <c r="U128" s="100" t="e">
        <f ca="1">IF(ISNA(VLOOKUP(U123,OFFSET(Pairings!$D$2,($B128-1)*gamesPerRound,0,gamesPerRound,3),3,FALSE)),VLOOKUP(U123,OFFSET(Pairings!$E$2,($B128-1)*gamesPerRound,0,gamesPerRound,3),3,FALSE),VLOOKUP(U123,OFFSET(Pairings!$D$2,($B128-1)*gamesPerRound,0,gamesPerRound,3),3,FALSE))</f>
        <v>#N/A</v>
      </c>
      <c r="V128" s="100" t="e">
        <f ca="1">IF(ISNA(VLOOKUP(V123,OFFSET(Pairings!$D$2,($B128-1)*gamesPerRound,0,gamesPerRound,3),3,FALSE)),VLOOKUP(V123,OFFSET(Pairings!$E$2,($B128-1)*gamesPerRound,0,gamesPerRound,3),3,FALSE),VLOOKUP(V123,OFFSET(Pairings!$D$2,($B128-1)*gamesPerRound,0,gamesPerRound,3),3,FALSE))</f>
        <v>#N/A</v>
      </c>
      <c r="W128" s="100" t="e">
        <f ca="1">IF(ISNA(VLOOKUP(W123,OFFSET(Pairings!$D$2,($B128-1)*gamesPerRound,0,gamesPerRound,3),3,FALSE)),VLOOKUP(W123,OFFSET(Pairings!$E$2,($B128-1)*gamesPerRound,0,gamesPerRound,3),3,FALSE),VLOOKUP(W123,OFFSET(Pairings!$D$2,($B128-1)*gamesPerRound,0,gamesPerRound,3),3,FALSE))</f>
        <v>#N/A</v>
      </c>
      <c r="X128" s="100" t="e">
        <f ca="1">IF(ISNA(VLOOKUP(X123,OFFSET(Pairings!$D$2,($B128-1)*gamesPerRound,0,gamesPerRound,3),3,FALSE)),VLOOKUP(X123,OFFSET(Pairings!$E$2,($B128-1)*gamesPerRound,0,gamesPerRound,3),3,FALSE),VLOOKUP(X123,OFFSET(Pairings!$D$2,($B128-1)*gamesPerRound,0,gamesPerRound,3),3,FALSE))</f>
        <v>#N/A</v>
      </c>
      <c r="Y128" s="100" t="e">
        <f ca="1">IF(ISNA(VLOOKUP(Y123,OFFSET(Pairings!$D$2,($B128-1)*gamesPerRound,0,gamesPerRound,3),3,FALSE)),VLOOKUP(Y123,OFFSET(Pairings!$E$2,($B128-1)*gamesPerRound,0,gamesPerRound,3),3,FALSE),VLOOKUP(Y123,OFFSET(Pairings!$D$2,($B128-1)*gamesPerRound,0,gamesPerRound,3),3,FALSE))</f>
        <v>#N/A</v>
      </c>
      <c r="Z128" s="100" t="e">
        <f ca="1">IF(ISNA(VLOOKUP(Z123,OFFSET(Pairings!$D$2,($B128-1)*gamesPerRound,0,gamesPerRound,3),3,FALSE)),VLOOKUP(Z123,OFFSET(Pairings!$E$2,($B128-1)*gamesPerRound,0,gamesPerRound,3),3,FALSE),VLOOKUP(Z123,OFFSET(Pairings!$D$2,($B128-1)*gamesPerRound,0,gamesPerRound,3),3,FALSE))</f>
        <v>#N/A</v>
      </c>
      <c r="AA128" s="100" t="e">
        <f ca="1">IF(ISNA(VLOOKUP(AA123,OFFSET(Pairings!$D$2,($B128-1)*gamesPerRound,0,gamesPerRound,3),3,FALSE)),VLOOKUP(AA123,OFFSET(Pairings!$E$2,($B128-1)*gamesPerRound,0,gamesPerRound,3),3,FALSE),VLOOKUP(AA123,OFFSET(Pairings!$D$2,($B128-1)*gamesPerRound,0,gamesPerRound,3),3,FALSE))</f>
        <v>#N/A</v>
      </c>
      <c r="AB128" s="100" t="e">
        <f ca="1">IF(ISNA(VLOOKUP(AB123,OFFSET(Pairings!$D$2,($B128-1)*gamesPerRound,0,gamesPerRound,3),3,FALSE)),VLOOKUP(AB123,OFFSET(Pairings!$E$2,($B128-1)*gamesPerRound,0,gamesPerRound,3),3,FALSE),VLOOKUP(AB123,OFFSET(Pairings!$D$2,($B128-1)*gamesPerRound,0,gamesPerRound,3),3,FALSE))</f>
        <v>#N/A</v>
      </c>
      <c r="AC128" s="101" t="e">
        <f ca="1">IF(ISNA(VLOOKUP(AC123,OFFSET(Pairings!$D$2,($B128-1)*gamesPerRound,0,gamesPerRound,3),3,FALSE)),VLOOKUP(AC123,OFFSET(Pairings!$E$2,($B128-1)*gamesPerRound,0,gamesPerRound,3),3,FALSE),VLOOKUP(AC123,OFFSET(Pairings!$D$2,($B128-1)*gamesPerRound,0,gamesPerRound,3),3,FALSE))</f>
        <v>#N/A</v>
      </c>
      <c r="AD128" s="95" t="e">
        <f ca="1">SUM(R128:AC128)</f>
        <v>#N/A</v>
      </c>
    </row>
    <row r="129" spans="1:30" ht="15.75" thickBot="1" x14ac:dyDescent="0.25">
      <c r="B129" s="55" t="s">
        <v>22</v>
      </c>
      <c r="C129" s="56">
        <f t="shared" ref="C129:O129" ca="1" si="79">SUM(C124:C128)</f>
        <v>0</v>
      </c>
      <c r="D129" s="57">
        <f t="shared" ca="1" si="79"/>
        <v>0</v>
      </c>
      <c r="E129" s="57">
        <f t="shared" ca="1" si="79"/>
        <v>0</v>
      </c>
      <c r="F129" s="57">
        <f t="shared" ca="1" si="79"/>
        <v>0</v>
      </c>
      <c r="G129" s="57">
        <f t="shared" ca="1" si="79"/>
        <v>0</v>
      </c>
      <c r="H129" s="57">
        <f t="shared" ca="1" si="79"/>
        <v>0</v>
      </c>
      <c r="I129" s="57">
        <f t="shared" ca="1" si="79"/>
        <v>0</v>
      </c>
      <c r="J129" s="57">
        <f t="shared" ca="1" si="79"/>
        <v>0</v>
      </c>
      <c r="K129" s="57">
        <f t="shared" ca="1" si="79"/>
        <v>0</v>
      </c>
      <c r="L129" s="57">
        <f t="shared" ca="1" si="79"/>
        <v>0</v>
      </c>
      <c r="M129" s="57">
        <f t="shared" ca="1" si="79"/>
        <v>0</v>
      </c>
      <c r="N129" s="57">
        <f t="shared" ca="1" si="79"/>
        <v>0</v>
      </c>
      <c r="O129" s="58">
        <f t="shared" ca="1" si="79"/>
        <v>0</v>
      </c>
      <c r="P129" s="59" t="e">
        <f ca="1">VLOOKUP(A123,OFFSET(Teams!$C$1,1,0,teams,4),4,FALSE)</f>
        <v>#N/A</v>
      </c>
      <c r="R129" s="102" t="e">
        <f t="shared" ref="R129:AD129" ca="1" si="80">SUM(R124:R126)</f>
        <v>#N/A</v>
      </c>
      <c r="S129" s="103" t="e">
        <f t="shared" ca="1" si="80"/>
        <v>#N/A</v>
      </c>
      <c r="T129" s="103" t="e">
        <f t="shared" ca="1" si="80"/>
        <v>#N/A</v>
      </c>
      <c r="U129" s="103" t="e">
        <f t="shared" ca="1" si="80"/>
        <v>#N/A</v>
      </c>
      <c r="V129" s="103" t="e">
        <f t="shared" ca="1" si="80"/>
        <v>#N/A</v>
      </c>
      <c r="W129" s="103" t="e">
        <f t="shared" ca="1" si="80"/>
        <v>#N/A</v>
      </c>
      <c r="X129" s="103" t="e">
        <f t="shared" ca="1" si="80"/>
        <v>#N/A</v>
      </c>
      <c r="Y129" s="103" t="e">
        <f t="shared" ca="1" si="80"/>
        <v>#N/A</v>
      </c>
      <c r="Z129" s="103" t="e">
        <f t="shared" ca="1" si="80"/>
        <v>#N/A</v>
      </c>
      <c r="AA129" s="103" t="e">
        <f t="shared" ca="1" si="80"/>
        <v>#N/A</v>
      </c>
      <c r="AB129" s="103" t="e">
        <f t="shared" ca="1" si="80"/>
        <v>#N/A</v>
      </c>
      <c r="AC129" s="103" t="e">
        <f t="shared" ca="1" si="80"/>
        <v>#N/A</v>
      </c>
      <c r="AD129" s="104" t="e">
        <f t="shared" ca="1" si="80"/>
        <v>#N/A</v>
      </c>
    </row>
    <row r="130" spans="1:30" ht="15.75" thickBot="1" x14ac:dyDescent="0.25">
      <c r="P130" s="60"/>
    </row>
    <row r="131" spans="1:30" s="9" customFormat="1" x14ac:dyDescent="0.2">
      <c r="A131" s="9" t="s">
        <v>218</v>
      </c>
      <c r="B131" s="10">
        <f>VLOOKUP(A131,TeamLookup,2,FALSE)</f>
        <v>0</v>
      </c>
      <c r="C131" s="37" t="str">
        <f t="shared" ref="C131:N131" si="81">$A131&amp;"."&amp;TEXT(C$1,"00")</f>
        <v>Q.01</v>
      </c>
      <c r="D131" s="38" t="str">
        <f t="shared" si="81"/>
        <v>Q.02</v>
      </c>
      <c r="E131" s="38" t="str">
        <f t="shared" si="81"/>
        <v>Q.03</v>
      </c>
      <c r="F131" s="38" t="str">
        <f t="shared" si="81"/>
        <v>Q.04</v>
      </c>
      <c r="G131" s="38" t="str">
        <f t="shared" si="81"/>
        <v>Q.05</v>
      </c>
      <c r="H131" s="38" t="str">
        <f t="shared" si="81"/>
        <v>Q.06</v>
      </c>
      <c r="I131" s="38" t="str">
        <f t="shared" si="81"/>
        <v>Q.07</v>
      </c>
      <c r="J131" s="38" t="str">
        <f t="shared" si="81"/>
        <v>Q.08</v>
      </c>
      <c r="K131" s="38" t="str">
        <f t="shared" si="81"/>
        <v>Q.09</v>
      </c>
      <c r="L131" s="38" t="str">
        <f t="shared" si="81"/>
        <v>Q.10</v>
      </c>
      <c r="M131" s="38" t="str">
        <f t="shared" si="81"/>
        <v>Q.11</v>
      </c>
      <c r="N131" s="38" t="str">
        <f t="shared" si="81"/>
        <v>Q.12</v>
      </c>
      <c r="O131" s="39" t="s">
        <v>22</v>
      </c>
      <c r="P131" s="40" t="s">
        <v>30</v>
      </c>
      <c r="R131" s="90" t="str">
        <f t="shared" ref="R131:AC131" si="82">$A131&amp;"."&amp;TEXT(R$1,"00")</f>
        <v>Q.01</v>
      </c>
      <c r="S131" s="91" t="str">
        <f t="shared" si="82"/>
        <v>Q.02</v>
      </c>
      <c r="T131" s="91" t="str">
        <f t="shared" si="82"/>
        <v>Q.03</v>
      </c>
      <c r="U131" s="91" t="str">
        <f t="shared" si="82"/>
        <v>Q.04</v>
      </c>
      <c r="V131" s="91" t="str">
        <f t="shared" si="82"/>
        <v>Q.05</v>
      </c>
      <c r="W131" s="91" t="str">
        <f t="shared" si="82"/>
        <v>Q.06</v>
      </c>
      <c r="X131" s="91" t="str">
        <f t="shared" si="82"/>
        <v>Q.07</v>
      </c>
      <c r="Y131" s="91" t="str">
        <f t="shared" si="82"/>
        <v>Q.08</v>
      </c>
      <c r="Z131" s="91" t="str">
        <f t="shared" si="82"/>
        <v>Q.09</v>
      </c>
      <c r="AA131" s="91" t="str">
        <f t="shared" si="82"/>
        <v>Q.10</v>
      </c>
      <c r="AB131" s="91" t="str">
        <f t="shared" si="82"/>
        <v>Q.11</v>
      </c>
      <c r="AC131" s="91" t="str">
        <f t="shared" si="82"/>
        <v>Q.12</v>
      </c>
      <c r="AD131" s="92" t="s">
        <v>22</v>
      </c>
    </row>
    <row r="132" spans="1:30" x14ac:dyDescent="0.2">
      <c r="B132" s="41">
        <v>1</v>
      </c>
      <c r="C132" s="42" t="str">
        <f t="shared" ref="C132:N136" ca="1" si="83">IF(ISNA(R132),"",R132)</f>
        <v/>
      </c>
      <c r="D132" s="43" t="str">
        <f t="shared" ca="1" si="83"/>
        <v/>
      </c>
      <c r="E132" s="43" t="str">
        <f t="shared" ca="1" si="83"/>
        <v/>
      </c>
      <c r="F132" s="43" t="str">
        <f t="shared" ca="1" si="83"/>
        <v/>
      </c>
      <c r="G132" s="43" t="str">
        <f t="shared" ca="1" si="83"/>
        <v/>
      </c>
      <c r="H132" s="43" t="str">
        <f t="shared" ca="1" si="83"/>
        <v/>
      </c>
      <c r="I132" s="43" t="str">
        <f t="shared" ca="1" si="83"/>
        <v/>
      </c>
      <c r="J132" s="43" t="str">
        <f t="shared" ca="1" si="83"/>
        <v/>
      </c>
      <c r="K132" s="43" t="str">
        <f t="shared" ca="1" si="83"/>
        <v/>
      </c>
      <c r="L132" s="43" t="str">
        <f t="shared" ca="1" si="83"/>
        <v/>
      </c>
      <c r="M132" s="43" t="str">
        <f t="shared" ca="1" si="83"/>
        <v/>
      </c>
      <c r="N132" s="44" t="str">
        <f t="shared" ca="1" si="83"/>
        <v/>
      </c>
      <c r="O132" s="45">
        <f ca="1">SUM(C132:N132)</f>
        <v>0</v>
      </c>
      <c r="P132" s="46"/>
      <c r="R132" s="93" t="e">
        <f ca="1">IF(ISNA(VLOOKUP(R131,OFFSET(Pairings!$D$2,($B132-1)*gamesPerRound,0,gamesPerRound,3),3,FALSE)),VLOOKUP(R131,OFFSET(Pairings!$E$2,($B132-1)*gamesPerRound,0,gamesPerRound,3),3,FALSE),VLOOKUP(R131,OFFSET(Pairings!$D$2,($B132-1)*gamesPerRound,0,gamesPerRound,3),3,FALSE))</f>
        <v>#N/A</v>
      </c>
      <c r="S132" s="93" t="e">
        <f ca="1">IF(ISNA(VLOOKUP(S131,OFFSET(Pairings!$D$2,($B132-1)*gamesPerRound,0,gamesPerRound,3),3,FALSE)),VLOOKUP(S131,OFFSET(Pairings!$E$2,($B132-1)*gamesPerRound,0,gamesPerRound,3),3,FALSE),VLOOKUP(S131,OFFSET(Pairings!$D$2,($B132-1)*gamesPerRound,0,gamesPerRound,3),3,FALSE))</f>
        <v>#N/A</v>
      </c>
      <c r="T132" s="93" t="e">
        <f ca="1">IF(ISNA(VLOOKUP(T131,OFFSET(Pairings!$D$2,($B132-1)*gamesPerRound,0,gamesPerRound,3),3,FALSE)),VLOOKUP(T131,OFFSET(Pairings!$E$2,($B132-1)*gamesPerRound,0,gamesPerRound,3),3,FALSE),VLOOKUP(T131,OFFSET(Pairings!$D$2,($B132-1)*gamesPerRound,0,gamesPerRound,3),3,FALSE))</f>
        <v>#N/A</v>
      </c>
      <c r="U132" s="93" t="e">
        <f ca="1">IF(ISNA(VLOOKUP(U131,OFFSET(Pairings!$D$2,($B132-1)*gamesPerRound,0,gamesPerRound,3),3,FALSE)),VLOOKUP(U131,OFFSET(Pairings!$E$2,($B132-1)*gamesPerRound,0,gamesPerRound,3),3,FALSE),VLOOKUP(U131,OFFSET(Pairings!$D$2,($B132-1)*gamesPerRound,0,gamesPerRound,3),3,FALSE))</f>
        <v>#N/A</v>
      </c>
      <c r="V132" s="93" t="e">
        <f ca="1">IF(ISNA(VLOOKUP(V131,OFFSET(Pairings!$D$2,($B132-1)*gamesPerRound,0,gamesPerRound,3),3,FALSE)),VLOOKUP(V131,OFFSET(Pairings!$E$2,($B132-1)*gamesPerRound,0,gamesPerRound,3),3,FALSE),VLOOKUP(V131,OFFSET(Pairings!$D$2,($B132-1)*gamesPerRound,0,gamesPerRound,3),3,FALSE))</f>
        <v>#N/A</v>
      </c>
      <c r="W132" s="93" t="e">
        <f ca="1">IF(ISNA(VLOOKUP(W131,OFFSET(Pairings!$D$2,($B132-1)*gamesPerRound,0,gamesPerRound,3),3,FALSE)),VLOOKUP(W131,OFFSET(Pairings!$E$2,($B132-1)*gamesPerRound,0,gamesPerRound,3),3,FALSE),VLOOKUP(W131,OFFSET(Pairings!$D$2,($B132-1)*gamesPerRound,0,gamesPerRound,3),3,FALSE))</f>
        <v>#N/A</v>
      </c>
      <c r="X132" s="93" t="e">
        <f ca="1">IF(ISNA(VLOOKUP(X131,OFFSET(Pairings!$D$2,($B132-1)*gamesPerRound,0,gamesPerRound,3),3,FALSE)),VLOOKUP(X131,OFFSET(Pairings!$E$2,($B132-1)*gamesPerRound,0,gamesPerRound,3),3,FALSE),VLOOKUP(X131,OFFSET(Pairings!$D$2,($B132-1)*gamesPerRound,0,gamesPerRound,3),3,FALSE))</f>
        <v>#N/A</v>
      </c>
      <c r="Y132" s="93" t="e">
        <f ca="1">IF(ISNA(VLOOKUP(Y131,OFFSET(Pairings!$D$2,($B132-1)*gamesPerRound,0,gamesPerRound,3),3,FALSE)),VLOOKUP(Y131,OFFSET(Pairings!$E$2,($B132-1)*gamesPerRound,0,gamesPerRound,3),3,FALSE),VLOOKUP(Y131,OFFSET(Pairings!$D$2,($B132-1)*gamesPerRound,0,gamesPerRound,3),3,FALSE))</f>
        <v>#N/A</v>
      </c>
      <c r="Z132" s="93" t="e">
        <f ca="1">IF(ISNA(VLOOKUP(Z131,OFFSET(Pairings!$D$2,($B132-1)*gamesPerRound,0,gamesPerRound,3),3,FALSE)),VLOOKUP(Z131,OFFSET(Pairings!$E$2,($B132-1)*gamesPerRound,0,gamesPerRound,3),3,FALSE),VLOOKUP(Z131,OFFSET(Pairings!$D$2,($B132-1)*gamesPerRound,0,gamesPerRound,3),3,FALSE))</f>
        <v>#N/A</v>
      </c>
      <c r="AA132" s="93" t="e">
        <f ca="1">IF(ISNA(VLOOKUP(AA131,OFFSET(Pairings!$D$2,($B132-1)*gamesPerRound,0,gamesPerRound,3),3,FALSE)),VLOOKUP(AA131,OFFSET(Pairings!$E$2,($B132-1)*gamesPerRound,0,gamesPerRound,3),3,FALSE),VLOOKUP(AA131,OFFSET(Pairings!$D$2,($B132-1)*gamesPerRound,0,gamesPerRound,3),3,FALSE))</f>
        <v>#N/A</v>
      </c>
      <c r="AB132" s="93" t="e">
        <f ca="1">IF(ISNA(VLOOKUP(AB131,OFFSET(Pairings!$D$2,($B132-1)*gamesPerRound,0,gamesPerRound,3),3,FALSE)),VLOOKUP(AB131,OFFSET(Pairings!$E$2,($B132-1)*gamesPerRound,0,gamesPerRound,3),3,FALSE),VLOOKUP(AB131,OFFSET(Pairings!$D$2,($B132-1)*gamesPerRound,0,gamesPerRound,3),3,FALSE))</f>
        <v>#N/A</v>
      </c>
      <c r="AC132" s="94" t="e">
        <f ca="1">IF(ISNA(VLOOKUP(AC131,OFFSET(Pairings!$D$2,($B132-1)*gamesPerRound,0,gamesPerRound,3),3,FALSE)),VLOOKUP(AC131,OFFSET(Pairings!$E$2,($B132-1)*gamesPerRound,0,gamesPerRound,3),3,FALSE),VLOOKUP(AC131,OFFSET(Pairings!$D$2,($B132-1)*gamesPerRound,0,gamesPerRound,3),3,FALSE))</f>
        <v>#N/A</v>
      </c>
      <c r="AD132" s="95" t="e">
        <f ca="1">SUM(R132:AC132)</f>
        <v>#N/A</v>
      </c>
    </row>
    <row r="133" spans="1:30" x14ac:dyDescent="0.2">
      <c r="B133" s="41">
        <v>2</v>
      </c>
      <c r="C133" s="47" t="str">
        <f t="shared" ca="1" si="83"/>
        <v/>
      </c>
      <c r="D133" s="48" t="str">
        <f t="shared" ca="1" si="83"/>
        <v/>
      </c>
      <c r="E133" s="48" t="str">
        <f t="shared" ca="1" si="83"/>
        <v/>
      </c>
      <c r="F133" s="48" t="str">
        <f t="shared" ca="1" si="83"/>
        <v/>
      </c>
      <c r="G133" s="48" t="str">
        <f t="shared" ca="1" si="83"/>
        <v/>
      </c>
      <c r="H133" s="48" t="str">
        <f t="shared" ca="1" si="83"/>
        <v/>
      </c>
      <c r="I133" s="48" t="str">
        <f t="shared" ca="1" si="83"/>
        <v/>
      </c>
      <c r="J133" s="48" t="str">
        <f t="shared" ca="1" si="83"/>
        <v/>
      </c>
      <c r="K133" s="48" t="str">
        <f t="shared" ca="1" si="83"/>
        <v/>
      </c>
      <c r="L133" s="48" t="str">
        <f t="shared" ca="1" si="83"/>
        <v/>
      </c>
      <c r="M133" s="48" t="str">
        <f t="shared" ca="1" si="83"/>
        <v/>
      </c>
      <c r="N133" s="49" t="str">
        <f t="shared" ca="1" si="83"/>
        <v/>
      </c>
      <c r="O133" s="50">
        <f ca="1">SUM(C133:N133)</f>
        <v>0</v>
      </c>
      <c r="P133" s="46"/>
      <c r="R133" s="96" t="e">
        <f ca="1">IF(ISNA(VLOOKUP(R131,OFFSET(Pairings!$D$2,($B133-1)*gamesPerRound,0,gamesPerRound,3),3,FALSE)),VLOOKUP(R131,OFFSET(Pairings!$E$2,($B133-1)*gamesPerRound,0,gamesPerRound,3),3,FALSE),VLOOKUP(R131,OFFSET(Pairings!$D$2,($B133-1)*gamesPerRound,0,gamesPerRound,3),3,FALSE))</f>
        <v>#N/A</v>
      </c>
      <c r="S133" s="97" t="e">
        <f ca="1">IF(ISNA(VLOOKUP(S131,OFFSET(Pairings!$D$2,($B133-1)*gamesPerRound,0,gamesPerRound,3),3,FALSE)),VLOOKUP(S131,OFFSET(Pairings!$E$2,($B133-1)*gamesPerRound,0,gamesPerRound,3),3,FALSE),VLOOKUP(S131,OFFSET(Pairings!$D$2,($B133-1)*gamesPerRound,0,gamesPerRound,3),3,FALSE))</f>
        <v>#N/A</v>
      </c>
      <c r="T133" s="97" t="e">
        <f ca="1">IF(ISNA(VLOOKUP(T131,OFFSET(Pairings!$D$2,($B133-1)*gamesPerRound,0,gamesPerRound,3),3,FALSE)),VLOOKUP(T131,OFFSET(Pairings!$E$2,($B133-1)*gamesPerRound,0,gamesPerRound,3),3,FALSE),VLOOKUP(T131,OFFSET(Pairings!$D$2,($B133-1)*gamesPerRound,0,gamesPerRound,3),3,FALSE))</f>
        <v>#N/A</v>
      </c>
      <c r="U133" s="97" t="e">
        <f ca="1">IF(ISNA(VLOOKUP(U131,OFFSET(Pairings!$D$2,($B133-1)*gamesPerRound,0,gamesPerRound,3),3,FALSE)),VLOOKUP(U131,OFFSET(Pairings!$E$2,($B133-1)*gamesPerRound,0,gamesPerRound,3),3,FALSE),VLOOKUP(U131,OFFSET(Pairings!$D$2,($B133-1)*gamesPerRound,0,gamesPerRound,3),3,FALSE))</f>
        <v>#N/A</v>
      </c>
      <c r="V133" s="97" t="e">
        <f ca="1">IF(ISNA(VLOOKUP(V131,OFFSET(Pairings!$D$2,($B133-1)*gamesPerRound,0,gamesPerRound,3),3,FALSE)),VLOOKUP(V131,OFFSET(Pairings!$E$2,($B133-1)*gamesPerRound,0,gamesPerRound,3),3,FALSE),VLOOKUP(V131,OFFSET(Pairings!$D$2,($B133-1)*gamesPerRound,0,gamesPerRound,3),3,FALSE))</f>
        <v>#N/A</v>
      </c>
      <c r="W133" s="97" t="e">
        <f ca="1">IF(ISNA(VLOOKUP(W131,OFFSET(Pairings!$D$2,($B133-1)*gamesPerRound,0,gamesPerRound,3),3,FALSE)),VLOOKUP(W131,OFFSET(Pairings!$E$2,($B133-1)*gamesPerRound,0,gamesPerRound,3),3,FALSE),VLOOKUP(W131,OFFSET(Pairings!$D$2,($B133-1)*gamesPerRound,0,gamesPerRound,3),3,FALSE))</f>
        <v>#N/A</v>
      </c>
      <c r="X133" s="97" t="e">
        <f ca="1">IF(ISNA(VLOOKUP(X131,OFFSET(Pairings!$D$2,($B133-1)*gamesPerRound,0,gamesPerRound,3),3,FALSE)),VLOOKUP(X131,OFFSET(Pairings!$E$2,($B133-1)*gamesPerRound,0,gamesPerRound,3),3,FALSE),VLOOKUP(X131,OFFSET(Pairings!$D$2,($B133-1)*gamesPerRound,0,gamesPerRound,3),3,FALSE))</f>
        <v>#N/A</v>
      </c>
      <c r="Y133" s="97" t="e">
        <f ca="1">IF(ISNA(VLOOKUP(Y131,OFFSET(Pairings!$D$2,($B133-1)*gamesPerRound,0,gamesPerRound,3),3,FALSE)),VLOOKUP(Y131,OFFSET(Pairings!$E$2,($B133-1)*gamesPerRound,0,gamesPerRound,3),3,FALSE),VLOOKUP(Y131,OFFSET(Pairings!$D$2,($B133-1)*gamesPerRound,0,gamesPerRound,3),3,FALSE))</f>
        <v>#N/A</v>
      </c>
      <c r="Z133" s="97" t="e">
        <f ca="1">IF(ISNA(VLOOKUP(Z131,OFFSET(Pairings!$D$2,($B133-1)*gamesPerRound,0,gamesPerRound,3),3,FALSE)),VLOOKUP(Z131,OFFSET(Pairings!$E$2,($B133-1)*gamesPerRound,0,gamesPerRound,3),3,FALSE),VLOOKUP(Z131,OFFSET(Pairings!$D$2,($B133-1)*gamesPerRound,0,gamesPerRound,3),3,FALSE))</f>
        <v>#N/A</v>
      </c>
      <c r="AA133" s="97" t="e">
        <f ca="1">IF(ISNA(VLOOKUP(AA131,OFFSET(Pairings!$D$2,($B133-1)*gamesPerRound,0,gamesPerRound,3),3,FALSE)),VLOOKUP(AA131,OFFSET(Pairings!$E$2,($B133-1)*gamesPerRound,0,gamesPerRound,3),3,FALSE),VLOOKUP(AA131,OFFSET(Pairings!$D$2,($B133-1)*gamesPerRound,0,gamesPerRound,3),3,FALSE))</f>
        <v>#N/A</v>
      </c>
      <c r="AB133" s="97" t="e">
        <f ca="1">IF(ISNA(VLOOKUP(AB131,OFFSET(Pairings!$D$2,($B133-1)*gamesPerRound,0,gamesPerRound,3),3,FALSE)),VLOOKUP(AB131,OFFSET(Pairings!$E$2,($B133-1)*gamesPerRound,0,gamesPerRound,3),3,FALSE),VLOOKUP(AB131,OFFSET(Pairings!$D$2,($B133-1)*gamesPerRound,0,gamesPerRound,3),3,FALSE))</f>
        <v>#N/A</v>
      </c>
      <c r="AC133" s="98" t="e">
        <f ca="1">IF(ISNA(VLOOKUP(AC131,OFFSET(Pairings!$D$2,($B133-1)*gamesPerRound,0,gamesPerRound,3),3,FALSE)),VLOOKUP(AC131,OFFSET(Pairings!$E$2,($B133-1)*gamesPerRound,0,gamesPerRound,3),3,FALSE),VLOOKUP(AC131,OFFSET(Pairings!$D$2,($B133-1)*gamesPerRound,0,gamesPerRound,3),3,FALSE))</f>
        <v>#N/A</v>
      </c>
      <c r="AD133" s="95" t="e">
        <f ca="1">SUM(R133:AC133)</f>
        <v>#N/A</v>
      </c>
    </row>
    <row r="134" spans="1:30" x14ac:dyDescent="0.2">
      <c r="B134" s="41">
        <v>3</v>
      </c>
      <c r="C134" s="47" t="str">
        <f t="shared" ca="1" si="83"/>
        <v/>
      </c>
      <c r="D134" s="48" t="str">
        <f t="shared" ca="1" si="83"/>
        <v/>
      </c>
      <c r="E134" s="48" t="str">
        <f t="shared" ca="1" si="83"/>
        <v/>
      </c>
      <c r="F134" s="48" t="str">
        <f t="shared" ca="1" si="83"/>
        <v/>
      </c>
      <c r="G134" s="48" t="str">
        <f t="shared" ca="1" si="83"/>
        <v/>
      </c>
      <c r="H134" s="48" t="str">
        <f t="shared" ca="1" si="83"/>
        <v/>
      </c>
      <c r="I134" s="48" t="str">
        <f t="shared" ca="1" si="83"/>
        <v/>
      </c>
      <c r="J134" s="48" t="str">
        <f t="shared" ca="1" si="83"/>
        <v/>
      </c>
      <c r="K134" s="48" t="str">
        <f t="shared" ca="1" si="83"/>
        <v/>
      </c>
      <c r="L134" s="48" t="str">
        <f t="shared" ca="1" si="83"/>
        <v/>
      </c>
      <c r="M134" s="48" t="str">
        <f t="shared" ca="1" si="83"/>
        <v/>
      </c>
      <c r="N134" s="49" t="str">
        <f t="shared" ca="1" si="83"/>
        <v/>
      </c>
      <c r="O134" s="50">
        <f ca="1">SUM(C134:N134)</f>
        <v>0</v>
      </c>
      <c r="P134" s="46"/>
      <c r="R134" s="96" t="e">
        <f ca="1">IF(ISNA(VLOOKUP(R131,OFFSET(Pairings!$D$2,($B134-1)*gamesPerRound,0,gamesPerRound,3),3,FALSE)),VLOOKUP(R131,OFFSET(Pairings!$E$2,($B134-1)*gamesPerRound,0,gamesPerRound,3),3,FALSE),VLOOKUP(R131,OFFSET(Pairings!$D$2,($B134-1)*gamesPerRound,0,gamesPerRound,3),3,FALSE))</f>
        <v>#N/A</v>
      </c>
      <c r="S134" s="97" t="e">
        <f ca="1">IF(ISNA(VLOOKUP(S131,OFFSET(Pairings!$D$2,($B134-1)*gamesPerRound,0,gamesPerRound,3),3,FALSE)),VLOOKUP(S131,OFFSET(Pairings!$E$2,($B134-1)*gamesPerRound,0,gamesPerRound,3),3,FALSE),VLOOKUP(S131,OFFSET(Pairings!$D$2,($B134-1)*gamesPerRound,0,gamesPerRound,3),3,FALSE))</f>
        <v>#N/A</v>
      </c>
      <c r="T134" s="97" t="e">
        <f ca="1">IF(ISNA(VLOOKUP(T131,OFFSET(Pairings!$D$2,($B134-1)*gamesPerRound,0,gamesPerRound,3),3,FALSE)),VLOOKUP(T131,OFFSET(Pairings!$E$2,($B134-1)*gamesPerRound,0,gamesPerRound,3),3,FALSE),VLOOKUP(T131,OFFSET(Pairings!$D$2,($B134-1)*gamesPerRound,0,gamesPerRound,3),3,FALSE))</f>
        <v>#N/A</v>
      </c>
      <c r="U134" s="97" t="e">
        <f ca="1">IF(ISNA(VLOOKUP(U131,OFFSET(Pairings!$D$2,($B134-1)*gamesPerRound,0,gamesPerRound,3),3,FALSE)),VLOOKUP(U131,OFFSET(Pairings!$E$2,($B134-1)*gamesPerRound,0,gamesPerRound,3),3,FALSE),VLOOKUP(U131,OFFSET(Pairings!$D$2,($B134-1)*gamesPerRound,0,gamesPerRound,3),3,FALSE))</f>
        <v>#N/A</v>
      </c>
      <c r="V134" s="97" t="e">
        <f ca="1">IF(ISNA(VLOOKUP(V131,OFFSET(Pairings!$D$2,($B134-1)*gamesPerRound,0,gamesPerRound,3),3,FALSE)),VLOOKUP(V131,OFFSET(Pairings!$E$2,($B134-1)*gamesPerRound,0,gamesPerRound,3),3,FALSE),VLOOKUP(V131,OFFSET(Pairings!$D$2,($B134-1)*gamesPerRound,0,gamesPerRound,3),3,FALSE))</f>
        <v>#N/A</v>
      </c>
      <c r="W134" s="97" t="e">
        <f ca="1">IF(ISNA(VLOOKUP(W131,OFFSET(Pairings!$D$2,($B134-1)*gamesPerRound,0,gamesPerRound,3),3,FALSE)),VLOOKUP(W131,OFFSET(Pairings!$E$2,($B134-1)*gamesPerRound,0,gamesPerRound,3),3,FALSE),VLOOKUP(W131,OFFSET(Pairings!$D$2,($B134-1)*gamesPerRound,0,gamesPerRound,3),3,FALSE))</f>
        <v>#N/A</v>
      </c>
      <c r="X134" s="97" t="e">
        <f ca="1">IF(ISNA(VLOOKUP(X131,OFFSET(Pairings!$D$2,($B134-1)*gamesPerRound,0,gamesPerRound,3),3,FALSE)),VLOOKUP(X131,OFFSET(Pairings!$E$2,($B134-1)*gamesPerRound,0,gamesPerRound,3),3,FALSE),VLOOKUP(X131,OFFSET(Pairings!$D$2,($B134-1)*gamesPerRound,0,gamesPerRound,3),3,FALSE))</f>
        <v>#N/A</v>
      </c>
      <c r="Y134" s="97" t="e">
        <f ca="1">IF(ISNA(VLOOKUP(Y131,OFFSET(Pairings!$D$2,($B134-1)*gamesPerRound,0,gamesPerRound,3),3,FALSE)),VLOOKUP(Y131,OFFSET(Pairings!$E$2,($B134-1)*gamesPerRound,0,gamesPerRound,3),3,FALSE),VLOOKUP(Y131,OFFSET(Pairings!$D$2,($B134-1)*gamesPerRound,0,gamesPerRound,3),3,FALSE))</f>
        <v>#N/A</v>
      </c>
      <c r="Z134" s="97" t="e">
        <f ca="1">IF(ISNA(VLOOKUP(Z131,OFFSET(Pairings!$D$2,($B134-1)*gamesPerRound,0,gamesPerRound,3),3,FALSE)),VLOOKUP(Z131,OFFSET(Pairings!$E$2,($B134-1)*gamesPerRound,0,gamesPerRound,3),3,FALSE),VLOOKUP(Z131,OFFSET(Pairings!$D$2,($B134-1)*gamesPerRound,0,gamesPerRound,3),3,FALSE))</f>
        <v>#N/A</v>
      </c>
      <c r="AA134" s="97" t="e">
        <f ca="1">IF(ISNA(VLOOKUP(AA131,OFFSET(Pairings!$D$2,($B134-1)*gamesPerRound,0,gamesPerRound,3),3,FALSE)),VLOOKUP(AA131,OFFSET(Pairings!$E$2,($B134-1)*gamesPerRound,0,gamesPerRound,3),3,FALSE),VLOOKUP(AA131,OFFSET(Pairings!$D$2,($B134-1)*gamesPerRound,0,gamesPerRound,3),3,FALSE))</f>
        <v>#N/A</v>
      </c>
      <c r="AB134" s="97" t="e">
        <f ca="1">IF(ISNA(VLOOKUP(AB131,OFFSET(Pairings!$D$2,($B134-1)*gamesPerRound,0,gamesPerRound,3),3,FALSE)),VLOOKUP(AB131,OFFSET(Pairings!$E$2,($B134-1)*gamesPerRound,0,gamesPerRound,3),3,FALSE),VLOOKUP(AB131,OFFSET(Pairings!$D$2,($B134-1)*gamesPerRound,0,gamesPerRound,3),3,FALSE))</f>
        <v>#N/A</v>
      </c>
      <c r="AC134" s="98" t="e">
        <f ca="1">IF(ISNA(VLOOKUP(AC131,OFFSET(Pairings!$D$2,($B134-1)*gamesPerRound,0,gamesPerRound,3),3,FALSE)),VLOOKUP(AC131,OFFSET(Pairings!$E$2,($B134-1)*gamesPerRound,0,gamesPerRound,3),3,FALSE),VLOOKUP(AC131,OFFSET(Pairings!$D$2,($B134-1)*gamesPerRound,0,gamesPerRound,3),3,FALSE))</f>
        <v>#N/A</v>
      </c>
      <c r="AD134" s="95" t="e">
        <f ca="1">SUM(R134:AC134)</f>
        <v>#N/A</v>
      </c>
    </row>
    <row r="135" spans="1:30" x14ac:dyDescent="0.2">
      <c r="B135" s="41">
        <v>4</v>
      </c>
      <c r="C135" s="47" t="str">
        <f t="shared" ca="1" si="83"/>
        <v/>
      </c>
      <c r="D135" s="48" t="str">
        <f t="shared" ca="1" si="83"/>
        <v/>
      </c>
      <c r="E135" s="48" t="str">
        <f t="shared" ca="1" si="83"/>
        <v/>
      </c>
      <c r="F135" s="48" t="str">
        <f t="shared" ca="1" si="83"/>
        <v/>
      </c>
      <c r="G135" s="48" t="str">
        <f t="shared" ca="1" si="83"/>
        <v/>
      </c>
      <c r="H135" s="48" t="str">
        <f t="shared" ca="1" si="83"/>
        <v/>
      </c>
      <c r="I135" s="48" t="str">
        <f t="shared" ca="1" si="83"/>
        <v/>
      </c>
      <c r="J135" s="48" t="str">
        <f t="shared" ca="1" si="83"/>
        <v/>
      </c>
      <c r="K135" s="48" t="str">
        <f t="shared" ca="1" si="83"/>
        <v/>
      </c>
      <c r="L135" s="48" t="str">
        <f t="shared" ca="1" si="83"/>
        <v/>
      </c>
      <c r="M135" s="48" t="str">
        <f t="shared" ca="1" si="83"/>
        <v/>
      </c>
      <c r="N135" s="49" t="str">
        <f t="shared" ca="1" si="83"/>
        <v/>
      </c>
      <c r="O135" s="50">
        <f ca="1">SUM(C135:N135)</f>
        <v>0</v>
      </c>
      <c r="P135" s="46"/>
      <c r="R135" s="96" t="e">
        <f ca="1">IF(ISNA(VLOOKUP(R131,OFFSET(Pairings!$D$2,($B135-1)*gamesPerRound,0,gamesPerRound,3),3,FALSE)),VLOOKUP(R131,OFFSET(Pairings!$E$2,($B135-1)*gamesPerRound,0,gamesPerRound,3),3,FALSE),VLOOKUP(R131,OFFSET(Pairings!$D$2,($B135-1)*gamesPerRound,0,gamesPerRound,3),3,FALSE))</f>
        <v>#N/A</v>
      </c>
      <c r="S135" s="97" t="e">
        <f ca="1">IF(ISNA(VLOOKUP(S131,OFFSET(Pairings!$D$2,($B135-1)*gamesPerRound,0,gamesPerRound,3),3,FALSE)),VLOOKUP(S131,OFFSET(Pairings!$E$2,($B135-1)*gamesPerRound,0,gamesPerRound,3),3,FALSE),VLOOKUP(S131,OFFSET(Pairings!$D$2,($B135-1)*gamesPerRound,0,gamesPerRound,3),3,FALSE))</f>
        <v>#N/A</v>
      </c>
      <c r="T135" s="97" t="e">
        <f ca="1">IF(ISNA(VLOOKUP(T131,OFFSET(Pairings!$D$2,($B135-1)*gamesPerRound,0,gamesPerRound,3),3,FALSE)),VLOOKUP(T131,OFFSET(Pairings!$E$2,($B135-1)*gamesPerRound,0,gamesPerRound,3),3,FALSE),VLOOKUP(T131,OFFSET(Pairings!$D$2,($B135-1)*gamesPerRound,0,gamesPerRound,3),3,FALSE))</f>
        <v>#N/A</v>
      </c>
      <c r="U135" s="97" t="e">
        <f ca="1">IF(ISNA(VLOOKUP(U131,OFFSET(Pairings!$D$2,($B135-1)*gamesPerRound,0,gamesPerRound,3),3,FALSE)),VLOOKUP(U131,OFFSET(Pairings!$E$2,($B135-1)*gamesPerRound,0,gamesPerRound,3),3,FALSE),VLOOKUP(U131,OFFSET(Pairings!$D$2,($B135-1)*gamesPerRound,0,gamesPerRound,3),3,FALSE))</f>
        <v>#N/A</v>
      </c>
      <c r="V135" s="97" t="e">
        <f ca="1">IF(ISNA(VLOOKUP(V131,OFFSET(Pairings!$D$2,($B135-1)*gamesPerRound,0,gamesPerRound,3),3,FALSE)),VLOOKUP(V131,OFFSET(Pairings!$E$2,($B135-1)*gamesPerRound,0,gamesPerRound,3),3,FALSE),VLOOKUP(V131,OFFSET(Pairings!$D$2,($B135-1)*gamesPerRound,0,gamesPerRound,3),3,FALSE))</f>
        <v>#N/A</v>
      </c>
      <c r="W135" s="97" t="e">
        <f ca="1">IF(ISNA(VLOOKUP(W131,OFFSET(Pairings!$D$2,($B135-1)*gamesPerRound,0,gamesPerRound,3),3,FALSE)),VLOOKUP(W131,OFFSET(Pairings!$E$2,($B135-1)*gamesPerRound,0,gamesPerRound,3),3,FALSE),VLOOKUP(W131,OFFSET(Pairings!$D$2,($B135-1)*gamesPerRound,0,gamesPerRound,3),3,FALSE))</f>
        <v>#N/A</v>
      </c>
      <c r="X135" s="97" t="e">
        <f ca="1">IF(ISNA(VLOOKUP(X131,OFFSET(Pairings!$D$2,($B135-1)*gamesPerRound,0,gamesPerRound,3),3,FALSE)),VLOOKUP(X131,OFFSET(Pairings!$E$2,($B135-1)*gamesPerRound,0,gamesPerRound,3),3,FALSE),VLOOKUP(X131,OFFSET(Pairings!$D$2,($B135-1)*gamesPerRound,0,gamesPerRound,3),3,FALSE))</f>
        <v>#N/A</v>
      </c>
      <c r="Y135" s="97" t="e">
        <f ca="1">IF(ISNA(VLOOKUP(Y131,OFFSET(Pairings!$D$2,($B135-1)*gamesPerRound,0,gamesPerRound,3),3,FALSE)),VLOOKUP(Y131,OFFSET(Pairings!$E$2,($B135-1)*gamesPerRound,0,gamesPerRound,3),3,FALSE),VLOOKUP(Y131,OFFSET(Pairings!$D$2,($B135-1)*gamesPerRound,0,gamesPerRound,3),3,FALSE))</f>
        <v>#N/A</v>
      </c>
      <c r="Z135" s="97" t="e">
        <f ca="1">IF(ISNA(VLOOKUP(Z131,OFFSET(Pairings!$D$2,($B135-1)*gamesPerRound,0,gamesPerRound,3),3,FALSE)),VLOOKUP(Z131,OFFSET(Pairings!$E$2,($B135-1)*gamesPerRound,0,gamesPerRound,3),3,FALSE),VLOOKUP(Z131,OFFSET(Pairings!$D$2,($B135-1)*gamesPerRound,0,gamesPerRound,3),3,FALSE))</f>
        <v>#N/A</v>
      </c>
      <c r="AA135" s="97" t="e">
        <f ca="1">IF(ISNA(VLOOKUP(AA131,OFFSET(Pairings!$D$2,($B135-1)*gamesPerRound,0,gamesPerRound,3),3,FALSE)),VLOOKUP(AA131,OFFSET(Pairings!$E$2,($B135-1)*gamesPerRound,0,gamesPerRound,3),3,FALSE),VLOOKUP(AA131,OFFSET(Pairings!$D$2,($B135-1)*gamesPerRound,0,gamesPerRound,3),3,FALSE))</f>
        <v>#N/A</v>
      </c>
      <c r="AB135" s="97" t="e">
        <f ca="1">IF(ISNA(VLOOKUP(AB131,OFFSET(Pairings!$D$2,($B135-1)*gamesPerRound,0,gamesPerRound,3),3,FALSE)),VLOOKUP(AB131,OFFSET(Pairings!$E$2,($B135-1)*gamesPerRound,0,gamesPerRound,3),3,FALSE),VLOOKUP(AB131,OFFSET(Pairings!$D$2,($B135-1)*gamesPerRound,0,gamesPerRound,3),3,FALSE))</f>
        <v>#N/A</v>
      </c>
      <c r="AC135" s="98" t="e">
        <f ca="1">IF(ISNA(VLOOKUP(AC131,OFFSET(Pairings!$D$2,($B135-1)*gamesPerRound,0,gamesPerRound,3),3,FALSE)),VLOOKUP(AC131,OFFSET(Pairings!$E$2,($B135-1)*gamesPerRound,0,gamesPerRound,3),3,FALSE),VLOOKUP(AC131,OFFSET(Pairings!$D$2,($B135-1)*gamesPerRound,0,gamesPerRound,3),3,FALSE))</f>
        <v>#N/A</v>
      </c>
      <c r="AD135" s="95" t="e">
        <f ca="1">SUM(R135:AC135)</f>
        <v>#N/A</v>
      </c>
    </row>
    <row r="136" spans="1:30" x14ac:dyDescent="0.2">
      <c r="B136" s="41">
        <v>5</v>
      </c>
      <c r="C136" s="51" t="str">
        <f t="shared" ca="1" si="83"/>
        <v/>
      </c>
      <c r="D136" s="52" t="str">
        <f t="shared" ca="1" si="83"/>
        <v/>
      </c>
      <c r="E136" s="52" t="str">
        <f t="shared" ca="1" si="83"/>
        <v/>
      </c>
      <c r="F136" s="52" t="str">
        <f t="shared" ca="1" si="83"/>
        <v/>
      </c>
      <c r="G136" s="52" t="str">
        <f t="shared" ca="1" si="83"/>
        <v/>
      </c>
      <c r="H136" s="52" t="str">
        <f t="shared" ca="1" si="83"/>
        <v/>
      </c>
      <c r="I136" s="52" t="str">
        <f t="shared" ca="1" si="83"/>
        <v/>
      </c>
      <c r="J136" s="52" t="str">
        <f t="shared" ca="1" si="83"/>
        <v/>
      </c>
      <c r="K136" s="52" t="str">
        <f t="shared" ca="1" si="83"/>
        <v/>
      </c>
      <c r="L136" s="52" t="str">
        <f t="shared" ca="1" si="83"/>
        <v/>
      </c>
      <c r="M136" s="52" t="str">
        <f t="shared" ca="1" si="83"/>
        <v/>
      </c>
      <c r="N136" s="53" t="str">
        <f t="shared" ca="1" si="83"/>
        <v/>
      </c>
      <c r="O136" s="54">
        <f ca="1">SUM(C136:N136)</f>
        <v>0</v>
      </c>
      <c r="P136" s="46"/>
      <c r="R136" s="99" t="e">
        <f ca="1">IF(ISNA(VLOOKUP(R131,OFFSET(Pairings!$D$2,($B136-1)*gamesPerRound,0,gamesPerRound,3),3,FALSE)),VLOOKUP(R131,OFFSET(Pairings!$E$2,($B136-1)*gamesPerRound,0,gamesPerRound,3),3,FALSE),VLOOKUP(R131,OFFSET(Pairings!$D$2,($B136-1)*gamesPerRound,0,gamesPerRound,3),3,FALSE))</f>
        <v>#N/A</v>
      </c>
      <c r="S136" s="100" t="e">
        <f ca="1">IF(ISNA(VLOOKUP(S131,OFFSET(Pairings!$D$2,($B136-1)*gamesPerRound,0,gamesPerRound,3),3,FALSE)),VLOOKUP(S131,OFFSET(Pairings!$E$2,($B136-1)*gamesPerRound,0,gamesPerRound,3),3,FALSE),VLOOKUP(S131,OFFSET(Pairings!$D$2,($B136-1)*gamesPerRound,0,gamesPerRound,3),3,FALSE))</f>
        <v>#N/A</v>
      </c>
      <c r="T136" s="100" t="e">
        <f ca="1">IF(ISNA(VLOOKUP(T131,OFFSET(Pairings!$D$2,($B136-1)*gamesPerRound,0,gamesPerRound,3),3,FALSE)),VLOOKUP(T131,OFFSET(Pairings!$E$2,($B136-1)*gamesPerRound,0,gamesPerRound,3),3,FALSE),VLOOKUP(T131,OFFSET(Pairings!$D$2,($B136-1)*gamesPerRound,0,gamesPerRound,3),3,FALSE))</f>
        <v>#N/A</v>
      </c>
      <c r="U136" s="100" t="e">
        <f ca="1">IF(ISNA(VLOOKUP(U131,OFFSET(Pairings!$D$2,($B136-1)*gamesPerRound,0,gamesPerRound,3),3,FALSE)),VLOOKUP(U131,OFFSET(Pairings!$E$2,($B136-1)*gamesPerRound,0,gamesPerRound,3),3,FALSE),VLOOKUP(U131,OFFSET(Pairings!$D$2,($B136-1)*gamesPerRound,0,gamesPerRound,3),3,FALSE))</f>
        <v>#N/A</v>
      </c>
      <c r="V136" s="100" t="e">
        <f ca="1">IF(ISNA(VLOOKUP(V131,OFFSET(Pairings!$D$2,($B136-1)*gamesPerRound,0,gamesPerRound,3),3,FALSE)),VLOOKUP(V131,OFFSET(Pairings!$E$2,($B136-1)*gamesPerRound,0,gamesPerRound,3),3,FALSE),VLOOKUP(V131,OFFSET(Pairings!$D$2,($B136-1)*gamesPerRound,0,gamesPerRound,3),3,FALSE))</f>
        <v>#N/A</v>
      </c>
      <c r="W136" s="100" t="e">
        <f ca="1">IF(ISNA(VLOOKUP(W131,OFFSET(Pairings!$D$2,($B136-1)*gamesPerRound,0,gamesPerRound,3),3,FALSE)),VLOOKUP(W131,OFFSET(Pairings!$E$2,($B136-1)*gamesPerRound,0,gamesPerRound,3),3,FALSE),VLOOKUP(W131,OFFSET(Pairings!$D$2,($B136-1)*gamesPerRound,0,gamesPerRound,3),3,FALSE))</f>
        <v>#N/A</v>
      </c>
      <c r="X136" s="100" t="e">
        <f ca="1">IF(ISNA(VLOOKUP(X131,OFFSET(Pairings!$D$2,($B136-1)*gamesPerRound,0,gamesPerRound,3),3,FALSE)),VLOOKUP(X131,OFFSET(Pairings!$E$2,($B136-1)*gamesPerRound,0,gamesPerRound,3),3,FALSE),VLOOKUP(X131,OFFSET(Pairings!$D$2,($B136-1)*gamesPerRound,0,gamesPerRound,3),3,FALSE))</f>
        <v>#N/A</v>
      </c>
      <c r="Y136" s="100" t="e">
        <f ca="1">IF(ISNA(VLOOKUP(Y131,OFFSET(Pairings!$D$2,($B136-1)*gamesPerRound,0,gamesPerRound,3),3,FALSE)),VLOOKUP(Y131,OFFSET(Pairings!$E$2,($B136-1)*gamesPerRound,0,gamesPerRound,3),3,FALSE),VLOOKUP(Y131,OFFSET(Pairings!$D$2,($B136-1)*gamesPerRound,0,gamesPerRound,3),3,FALSE))</f>
        <v>#N/A</v>
      </c>
      <c r="Z136" s="100" t="e">
        <f ca="1">IF(ISNA(VLOOKUP(Z131,OFFSET(Pairings!$D$2,($B136-1)*gamesPerRound,0,gamesPerRound,3),3,FALSE)),VLOOKUP(Z131,OFFSET(Pairings!$E$2,($B136-1)*gamesPerRound,0,gamesPerRound,3),3,FALSE),VLOOKUP(Z131,OFFSET(Pairings!$D$2,($B136-1)*gamesPerRound,0,gamesPerRound,3),3,FALSE))</f>
        <v>#N/A</v>
      </c>
      <c r="AA136" s="100" t="e">
        <f ca="1">IF(ISNA(VLOOKUP(AA131,OFFSET(Pairings!$D$2,($B136-1)*gamesPerRound,0,gamesPerRound,3),3,FALSE)),VLOOKUP(AA131,OFFSET(Pairings!$E$2,($B136-1)*gamesPerRound,0,gamesPerRound,3),3,FALSE),VLOOKUP(AA131,OFFSET(Pairings!$D$2,($B136-1)*gamesPerRound,0,gamesPerRound,3),3,FALSE))</f>
        <v>#N/A</v>
      </c>
      <c r="AB136" s="100" t="e">
        <f ca="1">IF(ISNA(VLOOKUP(AB131,OFFSET(Pairings!$D$2,($B136-1)*gamesPerRound,0,gamesPerRound,3),3,FALSE)),VLOOKUP(AB131,OFFSET(Pairings!$E$2,($B136-1)*gamesPerRound,0,gamesPerRound,3),3,FALSE),VLOOKUP(AB131,OFFSET(Pairings!$D$2,($B136-1)*gamesPerRound,0,gamesPerRound,3),3,FALSE))</f>
        <v>#N/A</v>
      </c>
      <c r="AC136" s="101" t="e">
        <f ca="1">IF(ISNA(VLOOKUP(AC131,OFFSET(Pairings!$D$2,($B136-1)*gamesPerRound,0,gamesPerRound,3),3,FALSE)),VLOOKUP(AC131,OFFSET(Pairings!$E$2,($B136-1)*gamesPerRound,0,gamesPerRound,3),3,FALSE),VLOOKUP(AC131,OFFSET(Pairings!$D$2,($B136-1)*gamesPerRound,0,gamesPerRound,3),3,FALSE))</f>
        <v>#N/A</v>
      </c>
      <c r="AD136" s="95" t="e">
        <f ca="1">SUM(R136:AC136)</f>
        <v>#N/A</v>
      </c>
    </row>
    <row r="137" spans="1:30" ht="15.75" thickBot="1" x14ac:dyDescent="0.25">
      <c r="B137" s="55" t="s">
        <v>22</v>
      </c>
      <c r="C137" s="56">
        <f t="shared" ref="C137:O137" ca="1" si="84">SUM(C132:C136)</f>
        <v>0</v>
      </c>
      <c r="D137" s="57">
        <f t="shared" ca="1" si="84"/>
        <v>0</v>
      </c>
      <c r="E137" s="57">
        <f t="shared" ca="1" si="84"/>
        <v>0</v>
      </c>
      <c r="F137" s="57">
        <f t="shared" ca="1" si="84"/>
        <v>0</v>
      </c>
      <c r="G137" s="57">
        <f t="shared" ca="1" si="84"/>
        <v>0</v>
      </c>
      <c r="H137" s="57">
        <f t="shared" ca="1" si="84"/>
        <v>0</v>
      </c>
      <c r="I137" s="57">
        <f t="shared" ca="1" si="84"/>
        <v>0</v>
      </c>
      <c r="J137" s="57">
        <f t="shared" ca="1" si="84"/>
        <v>0</v>
      </c>
      <c r="K137" s="57">
        <f t="shared" ca="1" si="84"/>
        <v>0</v>
      </c>
      <c r="L137" s="57">
        <f t="shared" ca="1" si="84"/>
        <v>0</v>
      </c>
      <c r="M137" s="57">
        <f t="shared" ca="1" si="84"/>
        <v>0</v>
      </c>
      <c r="N137" s="57">
        <f t="shared" ca="1" si="84"/>
        <v>0</v>
      </c>
      <c r="O137" s="58">
        <f t="shared" ca="1" si="84"/>
        <v>0</v>
      </c>
      <c r="P137" s="59" t="e">
        <f ca="1">VLOOKUP(A131,OFFSET(Teams!$C$1,1,0,teams,4),4,FALSE)</f>
        <v>#N/A</v>
      </c>
      <c r="R137" s="102" t="e">
        <f t="shared" ref="R137:AD137" ca="1" si="85">SUM(R132:R134)</f>
        <v>#N/A</v>
      </c>
      <c r="S137" s="103" t="e">
        <f t="shared" ca="1" si="85"/>
        <v>#N/A</v>
      </c>
      <c r="T137" s="103" t="e">
        <f t="shared" ca="1" si="85"/>
        <v>#N/A</v>
      </c>
      <c r="U137" s="103" t="e">
        <f t="shared" ca="1" si="85"/>
        <v>#N/A</v>
      </c>
      <c r="V137" s="103" t="e">
        <f t="shared" ca="1" si="85"/>
        <v>#N/A</v>
      </c>
      <c r="W137" s="103" t="e">
        <f t="shared" ca="1" si="85"/>
        <v>#N/A</v>
      </c>
      <c r="X137" s="103" t="e">
        <f t="shared" ca="1" si="85"/>
        <v>#N/A</v>
      </c>
      <c r="Y137" s="103" t="e">
        <f t="shared" ca="1" si="85"/>
        <v>#N/A</v>
      </c>
      <c r="Z137" s="103" t="e">
        <f t="shared" ca="1" si="85"/>
        <v>#N/A</v>
      </c>
      <c r="AA137" s="103" t="e">
        <f t="shared" ca="1" si="85"/>
        <v>#N/A</v>
      </c>
      <c r="AB137" s="103" t="e">
        <f t="shared" ca="1" si="85"/>
        <v>#N/A</v>
      </c>
      <c r="AC137" s="103" t="e">
        <f t="shared" ca="1" si="85"/>
        <v>#N/A</v>
      </c>
      <c r="AD137" s="104" t="e">
        <f t="shared" ca="1" si="85"/>
        <v>#N/A</v>
      </c>
    </row>
    <row r="138" spans="1:30" x14ac:dyDescent="0.2">
      <c r="P138" s="60"/>
    </row>
  </sheetData>
  <sheetProtection sheet="1" objects="1" scenarios="1" formatCells="0" formatColumns="0" formatRows="0"/>
  <phoneticPr fontId="9" type="noConversion"/>
  <pageMargins left="0.19652777777777777" right="0.14027777777777778" top="0.98055555555555551" bottom="0.89027777777777783" header="0.49027777777777776" footer="0.34027777777777779"/>
  <pageSetup paperSize="9" scale="55" firstPageNumber="0" fitToHeight="2" orientation="portrait" horizontalDpi="300" verticalDpi="300" r:id="rId1"/>
  <headerFooter alignWithMargins="0">
    <oddHeader>&amp;C&amp;"Swis721 BT,Regular"&amp;16&amp;A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J242"/>
  <sheetViews>
    <sheetView topLeftCell="C1" workbookViewId="0">
      <pane ySplit="2" topLeftCell="A3" activePane="bottomLeft" state="frozen"/>
      <selection activeCell="C1" sqref="C1"/>
      <selection pane="bottomLeft" activeCell="D3" sqref="D3"/>
    </sheetView>
  </sheetViews>
  <sheetFormatPr defaultRowHeight="12.75" x14ac:dyDescent="0.2"/>
  <cols>
    <col min="1" max="1" width="0" style="31" hidden="1" customWidth="1"/>
    <col min="2" max="2" width="0" style="32" hidden="1" customWidth="1"/>
    <col min="3" max="3" width="11.7109375" style="32" customWidth="1"/>
    <col min="4" max="4" width="9.140625" style="31"/>
    <col min="5" max="9" width="19.5703125" style="31" customWidth="1"/>
    <col min="10" max="10" width="9.140625" style="32"/>
    <col min="11" max="16384" width="9.140625" style="31"/>
  </cols>
  <sheetData>
    <row r="1" spans="1:10" s="65" customFormat="1" x14ac:dyDescent="0.2">
      <c r="B1" s="71"/>
      <c r="C1" s="71"/>
      <c r="E1" s="65" t="s">
        <v>227</v>
      </c>
      <c r="J1" s="71"/>
    </row>
    <row r="2" spans="1:10" s="65" customFormat="1" ht="25.5" customHeight="1" x14ac:dyDescent="0.2">
      <c r="A2" s="65" t="s">
        <v>5</v>
      </c>
      <c r="B2" s="71" t="s">
        <v>31</v>
      </c>
      <c r="C2" s="73" t="s">
        <v>228</v>
      </c>
      <c r="D2" s="74" t="s">
        <v>229</v>
      </c>
      <c r="E2" s="65" t="s">
        <v>23</v>
      </c>
      <c r="F2" s="65" t="s">
        <v>24</v>
      </c>
      <c r="G2" s="65" t="s">
        <v>25</v>
      </c>
      <c r="H2" s="65" t="s">
        <v>246</v>
      </c>
      <c r="I2" s="65" t="s">
        <v>247</v>
      </c>
      <c r="J2" s="71" t="s">
        <v>32</v>
      </c>
    </row>
    <row r="3" spans="1:10" x14ac:dyDescent="0.2">
      <c r="A3" s="31">
        <v>2</v>
      </c>
      <c r="B3" s="32">
        <v>1</v>
      </c>
      <c r="C3" s="32" t="s">
        <v>8</v>
      </c>
      <c r="D3" s="31" t="s">
        <v>33</v>
      </c>
      <c r="E3" s="61"/>
      <c r="F3" s="31">
        <f t="shared" ref="F3:F34" si="0">E3</f>
        <v>0</v>
      </c>
      <c r="G3" s="31">
        <f t="shared" ref="G3:G34" si="1">F3</f>
        <v>0</v>
      </c>
      <c r="H3" s="31">
        <f t="shared" ref="H3:H66" si="2">G3</f>
        <v>0</v>
      </c>
      <c r="I3" s="31">
        <f t="shared" ref="I3:I66" si="3">H3</f>
        <v>0</v>
      </c>
      <c r="J3" s="32" t="s">
        <v>34</v>
      </c>
    </row>
    <row r="4" spans="1:10" x14ac:dyDescent="0.2">
      <c r="A4" s="31">
        <v>2</v>
      </c>
      <c r="B4" s="32">
        <v>1</v>
      </c>
      <c r="C4" s="32" t="s">
        <v>8</v>
      </c>
      <c r="D4" s="31" t="s">
        <v>35</v>
      </c>
      <c r="E4" s="61"/>
      <c r="F4" s="31">
        <f t="shared" si="0"/>
        <v>0</v>
      </c>
      <c r="G4" s="31">
        <f t="shared" si="1"/>
        <v>0</v>
      </c>
      <c r="H4" s="31">
        <f t="shared" si="2"/>
        <v>0</v>
      </c>
      <c r="I4" s="31">
        <f t="shared" si="3"/>
        <v>0</v>
      </c>
      <c r="J4" s="32" t="s">
        <v>36</v>
      </c>
    </row>
    <row r="5" spans="1:10" x14ac:dyDescent="0.2">
      <c r="A5" s="31">
        <v>2</v>
      </c>
      <c r="B5" s="32">
        <v>1</v>
      </c>
      <c r="C5" s="32" t="s">
        <v>8</v>
      </c>
      <c r="D5" s="31" t="s">
        <v>37</v>
      </c>
      <c r="E5" s="61"/>
      <c r="F5" s="31">
        <f t="shared" si="0"/>
        <v>0</v>
      </c>
      <c r="G5" s="31">
        <f t="shared" si="1"/>
        <v>0</v>
      </c>
      <c r="H5" s="31">
        <f t="shared" si="2"/>
        <v>0</v>
      </c>
      <c r="I5" s="31">
        <f t="shared" si="3"/>
        <v>0</v>
      </c>
      <c r="J5" s="32" t="s">
        <v>38</v>
      </c>
    </row>
    <row r="6" spans="1:10" x14ac:dyDescent="0.2">
      <c r="A6" s="31">
        <v>2</v>
      </c>
      <c r="B6" s="32">
        <v>1</v>
      </c>
      <c r="C6" s="32" t="s">
        <v>8</v>
      </c>
      <c r="D6" s="31" t="s">
        <v>39</v>
      </c>
      <c r="E6" s="61"/>
      <c r="F6" s="31">
        <f t="shared" si="0"/>
        <v>0</v>
      </c>
      <c r="G6" s="31">
        <f t="shared" si="1"/>
        <v>0</v>
      </c>
      <c r="H6" s="31">
        <f t="shared" si="2"/>
        <v>0</v>
      </c>
      <c r="I6" s="31">
        <f t="shared" si="3"/>
        <v>0</v>
      </c>
      <c r="J6" s="32" t="s">
        <v>40</v>
      </c>
    </row>
    <row r="7" spans="1:10" x14ac:dyDescent="0.2">
      <c r="A7" s="31">
        <v>2</v>
      </c>
      <c r="B7" s="32">
        <v>1</v>
      </c>
      <c r="C7" s="32" t="s">
        <v>8</v>
      </c>
      <c r="D7" s="31" t="s">
        <v>41</v>
      </c>
      <c r="E7" s="61"/>
      <c r="F7" s="31">
        <f t="shared" si="0"/>
        <v>0</v>
      </c>
      <c r="G7" s="31">
        <f t="shared" si="1"/>
        <v>0</v>
      </c>
      <c r="H7" s="31">
        <f t="shared" si="2"/>
        <v>0</v>
      </c>
      <c r="I7" s="31">
        <f t="shared" si="3"/>
        <v>0</v>
      </c>
      <c r="J7" s="32" t="s">
        <v>42</v>
      </c>
    </row>
    <row r="8" spans="1:10" x14ac:dyDescent="0.2">
      <c r="A8" s="31">
        <v>2</v>
      </c>
      <c r="B8" s="32">
        <v>1</v>
      </c>
      <c r="C8" s="32" t="s">
        <v>8</v>
      </c>
      <c r="D8" s="31" t="s">
        <v>43</v>
      </c>
      <c r="E8" s="61"/>
      <c r="F8" s="31">
        <f t="shared" si="0"/>
        <v>0</v>
      </c>
      <c r="G8" s="31">
        <f t="shared" si="1"/>
        <v>0</v>
      </c>
      <c r="H8" s="31">
        <f t="shared" si="2"/>
        <v>0</v>
      </c>
      <c r="I8" s="31">
        <f t="shared" si="3"/>
        <v>0</v>
      </c>
      <c r="J8" s="32" t="s">
        <v>44</v>
      </c>
    </row>
    <row r="9" spans="1:10" x14ac:dyDescent="0.2">
      <c r="A9" s="31">
        <v>2</v>
      </c>
      <c r="B9" s="32">
        <v>1</v>
      </c>
      <c r="C9" s="32" t="s">
        <v>8</v>
      </c>
      <c r="D9" s="31" t="s">
        <v>45</v>
      </c>
      <c r="E9" s="61"/>
      <c r="F9" s="31">
        <f t="shared" si="0"/>
        <v>0</v>
      </c>
      <c r="G9" s="31">
        <f t="shared" si="1"/>
        <v>0</v>
      </c>
      <c r="H9" s="31">
        <f t="shared" si="2"/>
        <v>0</v>
      </c>
      <c r="I9" s="31">
        <f t="shared" si="3"/>
        <v>0</v>
      </c>
      <c r="J9" s="32" t="s">
        <v>46</v>
      </c>
    </row>
    <row r="10" spans="1:10" x14ac:dyDescent="0.2">
      <c r="A10" s="31">
        <v>2</v>
      </c>
      <c r="B10" s="32">
        <v>1</v>
      </c>
      <c r="C10" s="32" t="s">
        <v>8</v>
      </c>
      <c r="D10" s="31" t="s">
        <v>47</v>
      </c>
      <c r="E10" s="61"/>
      <c r="F10" s="31">
        <f t="shared" si="0"/>
        <v>0</v>
      </c>
      <c r="G10" s="31">
        <f t="shared" si="1"/>
        <v>0</v>
      </c>
      <c r="H10" s="31">
        <f t="shared" si="2"/>
        <v>0</v>
      </c>
      <c r="I10" s="31">
        <f t="shared" si="3"/>
        <v>0</v>
      </c>
      <c r="J10" s="32" t="s">
        <v>48</v>
      </c>
    </row>
    <row r="11" spans="1:10" x14ac:dyDescent="0.2">
      <c r="A11" s="31">
        <v>2</v>
      </c>
      <c r="B11" s="32">
        <v>1</v>
      </c>
      <c r="C11" s="32" t="s">
        <v>8</v>
      </c>
      <c r="D11" s="31" t="s">
        <v>49</v>
      </c>
      <c r="E11" s="61"/>
      <c r="F11" s="61">
        <f t="shared" si="0"/>
        <v>0</v>
      </c>
      <c r="G11" s="61">
        <f t="shared" si="1"/>
        <v>0</v>
      </c>
      <c r="H11" s="61">
        <f t="shared" si="2"/>
        <v>0</v>
      </c>
      <c r="I11" s="61">
        <f t="shared" si="3"/>
        <v>0</v>
      </c>
      <c r="J11" s="32" t="s">
        <v>50</v>
      </c>
    </row>
    <row r="12" spans="1:10" x14ac:dyDescent="0.2">
      <c r="A12" s="31">
        <v>2</v>
      </c>
      <c r="B12" s="32">
        <v>1</v>
      </c>
      <c r="C12" s="32" t="s">
        <v>8</v>
      </c>
      <c r="D12" s="31" t="s">
        <v>51</v>
      </c>
      <c r="E12" s="61"/>
      <c r="F12" s="61">
        <f t="shared" si="0"/>
        <v>0</v>
      </c>
      <c r="G12" s="61">
        <f t="shared" si="1"/>
        <v>0</v>
      </c>
      <c r="H12" s="61">
        <f t="shared" si="2"/>
        <v>0</v>
      </c>
      <c r="I12" s="61">
        <f t="shared" si="3"/>
        <v>0</v>
      </c>
      <c r="J12" s="32" t="s">
        <v>52</v>
      </c>
    </row>
    <row r="13" spans="1:10" x14ac:dyDescent="0.2">
      <c r="A13" s="31">
        <v>2</v>
      </c>
      <c r="B13" s="32">
        <v>1</v>
      </c>
      <c r="C13" s="32" t="s">
        <v>8</v>
      </c>
      <c r="D13" s="31" t="s">
        <v>53</v>
      </c>
      <c r="E13" s="61"/>
      <c r="F13" s="61">
        <f t="shared" si="0"/>
        <v>0</v>
      </c>
      <c r="G13" s="61">
        <f t="shared" si="1"/>
        <v>0</v>
      </c>
      <c r="H13" s="61">
        <f t="shared" si="2"/>
        <v>0</v>
      </c>
      <c r="I13" s="61">
        <f t="shared" si="3"/>
        <v>0</v>
      </c>
      <c r="J13" s="32" t="s">
        <v>54</v>
      </c>
    </row>
    <row r="14" spans="1:10" x14ac:dyDescent="0.2">
      <c r="A14" s="31">
        <v>2</v>
      </c>
      <c r="B14" s="32">
        <v>1</v>
      </c>
      <c r="C14" s="32" t="s">
        <v>8</v>
      </c>
      <c r="D14" s="31" t="s">
        <v>55</v>
      </c>
      <c r="E14" s="61"/>
      <c r="F14" s="61">
        <f t="shared" si="0"/>
        <v>0</v>
      </c>
      <c r="G14" s="61">
        <f t="shared" si="1"/>
        <v>0</v>
      </c>
      <c r="H14" s="61">
        <f t="shared" si="2"/>
        <v>0</v>
      </c>
      <c r="I14" s="61">
        <f t="shared" si="3"/>
        <v>0</v>
      </c>
      <c r="J14" s="32" t="s">
        <v>56</v>
      </c>
    </row>
    <row r="15" spans="1:10" x14ac:dyDescent="0.2">
      <c r="A15" s="31">
        <v>2</v>
      </c>
      <c r="B15" s="32">
        <v>1</v>
      </c>
      <c r="C15" s="32" t="s">
        <v>9</v>
      </c>
      <c r="D15" s="31" t="s">
        <v>57</v>
      </c>
      <c r="E15" s="61"/>
      <c r="F15" s="31">
        <f t="shared" si="0"/>
        <v>0</v>
      </c>
      <c r="G15" s="31">
        <f t="shared" si="1"/>
        <v>0</v>
      </c>
      <c r="H15" s="31">
        <f t="shared" si="2"/>
        <v>0</v>
      </c>
      <c r="I15" s="31">
        <f t="shared" si="3"/>
        <v>0</v>
      </c>
      <c r="J15" s="32" t="s">
        <v>34</v>
      </c>
    </row>
    <row r="16" spans="1:10" x14ac:dyDescent="0.2">
      <c r="A16" s="31">
        <v>2</v>
      </c>
      <c r="B16" s="32">
        <v>1</v>
      </c>
      <c r="C16" s="32" t="s">
        <v>9</v>
      </c>
      <c r="D16" s="31" t="s">
        <v>58</v>
      </c>
      <c r="E16" s="61"/>
      <c r="F16" s="31">
        <f t="shared" si="0"/>
        <v>0</v>
      </c>
      <c r="G16" s="31">
        <f t="shared" si="1"/>
        <v>0</v>
      </c>
      <c r="H16" s="31">
        <f t="shared" si="2"/>
        <v>0</v>
      </c>
      <c r="I16" s="31">
        <f t="shared" si="3"/>
        <v>0</v>
      </c>
      <c r="J16" s="32" t="s">
        <v>36</v>
      </c>
    </row>
    <row r="17" spans="1:10" x14ac:dyDescent="0.2">
      <c r="A17" s="31">
        <v>2</v>
      </c>
      <c r="B17" s="32">
        <v>1</v>
      </c>
      <c r="C17" s="32" t="s">
        <v>9</v>
      </c>
      <c r="D17" s="31" t="s">
        <v>59</v>
      </c>
      <c r="E17" s="61"/>
      <c r="F17" s="31">
        <f t="shared" si="0"/>
        <v>0</v>
      </c>
      <c r="G17" s="31">
        <f t="shared" si="1"/>
        <v>0</v>
      </c>
      <c r="H17" s="31">
        <f t="shared" si="2"/>
        <v>0</v>
      </c>
      <c r="I17" s="31">
        <f t="shared" si="3"/>
        <v>0</v>
      </c>
      <c r="J17" s="32" t="s">
        <v>38</v>
      </c>
    </row>
    <row r="18" spans="1:10" x14ac:dyDescent="0.2">
      <c r="A18" s="31">
        <v>2</v>
      </c>
      <c r="B18" s="32">
        <v>1</v>
      </c>
      <c r="C18" s="32" t="s">
        <v>9</v>
      </c>
      <c r="D18" s="31" t="s">
        <v>60</v>
      </c>
      <c r="E18" s="61"/>
      <c r="F18" s="31">
        <f t="shared" si="0"/>
        <v>0</v>
      </c>
      <c r="G18" s="31">
        <f t="shared" si="1"/>
        <v>0</v>
      </c>
      <c r="H18" s="31">
        <f t="shared" si="2"/>
        <v>0</v>
      </c>
      <c r="I18" s="31">
        <f t="shared" si="3"/>
        <v>0</v>
      </c>
      <c r="J18" s="32" t="s">
        <v>40</v>
      </c>
    </row>
    <row r="19" spans="1:10" x14ac:dyDescent="0.2">
      <c r="A19" s="31">
        <v>2</v>
      </c>
      <c r="B19" s="32">
        <v>1</v>
      </c>
      <c r="C19" s="32" t="s">
        <v>9</v>
      </c>
      <c r="D19" s="31" t="s">
        <v>61</v>
      </c>
      <c r="E19" s="61"/>
      <c r="F19" s="31">
        <f t="shared" si="0"/>
        <v>0</v>
      </c>
      <c r="G19" s="31">
        <f t="shared" si="1"/>
        <v>0</v>
      </c>
      <c r="H19" s="31">
        <f t="shared" si="2"/>
        <v>0</v>
      </c>
      <c r="I19" s="31">
        <f t="shared" si="3"/>
        <v>0</v>
      </c>
      <c r="J19" s="32" t="s">
        <v>42</v>
      </c>
    </row>
    <row r="20" spans="1:10" x14ac:dyDescent="0.2">
      <c r="A20" s="31">
        <v>2</v>
      </c>
      <c r="B20" s="32">
        <v>1</v>
      </c>
      <c r="C20" s="32" t="s">
        <v>9</v>
      </c>
      <c r="D20" s="31" t="s">
        <v>62</v>
      </c>
      <c r="E20" s="61"/>
      <c r="F20" s="31">
        <f t="shared" si="0"/>
        <v>0</v>
      </c>
      <c r="G20" s="31">
        <f t="shared" si="1"/>
        <v>0</v>
      </c>
      <c r="H20" s="31">
        <f t="shared" si="2"/>
        <v>0</v>
      </c>
      <c r="I20" s="31">
        <f t="shared" si="3"/>
        <v>0</v>
      </c>
      <c r="J20" s="32" t="s">
        <v>44</v>
      </c>
    </row>
    <row r="21" spans="1:10" x14ac:dyDescent="0.2">
      <c r="A21" s="31">
        <v>2</v>
      </c>
      <c r="B21" s="32">
        <v>1</v>
      </c>
      <c r="C21" s="32" t="s">
        <v>9</v>
      </c>
      <c r="D21" s="31" t="s">
        <v>63</v>
      </c>
      <c r="E21" s="61"/>
      <c r="F21" s="31">
        <f t="shared" si="0"/>
        <v>0</v>
      </c>
      <c r="G21" s="31">
        <f t="shared" si="1"/>
        <v>0</v>
      </c>
      <c r="H21" s="31">
        <f t="shared" si="2"/>
        <v>0</v>
      </c>
      <c r="I21" s="31">
        <f t="shared" si="3"/>
        <v>0</v>
      </c>
      <c r="J21" s="32" t="s">
        <v>46</v>
      </c>
    </row>
    <row r="22" spans="1:10" x14ac:dyDescent="0.2">
      <c r="A22" s="31">
        <v>2</v>
      </c>
      <c r="B22" s="32">
        <v>1</v>
      </c>
      <c r="C22" s="32" t="s">
        <v>9</v>
      </c>
      <c r="D22" s="31" t="s">
        <v>64</v>
      </c>
      <c r="E22" s="61"/>
      <c r="F22" s="31">
        <f t="shared" si="0"/>
        <v>0</v>
      </c>
      <c r="G22" s="31">
        <f t="shared" si="1"/>
        <v>0</v>
      </c>
      <c r="H22" s="31">
        <f t="shared" si="2"/>
        <v>0</v>
      </c>
      <c r="I22" s="31">
        <f t="shared" si="3"/>
        <v>0</v>
      </c>
      <c r="J22" s="32" t="s">
        <v>48</v>
      </c>
    </row>
    <row r="23" spans="1:10" x14ac:dyDescent="0.2">
      <c r="A23" s="31">
        <v>2</v>
      </c>
      <c r="B23" s="32">
        <v>1</v>
      </c>
      <c r="C23" s="32" t="s">
        <v>9</v>
      </c>
      <c r="D23" s="31" t="s">
        <v>65</v>
      </c>
      <c r="E23" s="61"/>
      <c r="F23" s="61">
        <f t="shared" si="0"/>
        <v>0</v>
      </c>
      <c r="G23" s="61">
        <f t="shared" si="1"/>
        <v>0</v>
      </c>
      <c r="H23" s="61">
        <f t="shared" si="2"/>
        <v>0</v>
      </c>
      <c r="I23" s="61">
        <f t="shared" si="3"/>
        <v>0</v>
      </c>
      <c r="J23" s="32" t="s">
        <v>50</v>
      </c>
    </row>
    <row r="24" spans="1:10" x14ac:dyDescent="0.2">
      <c r="A24" s="31">
        <v>2</v>
      </c>
      <c r="B24" s="32">
        <v>1</v>
      </c>
      <c r="C24" s="32" t="s">
        <v>9</v>
      </c>
      <c r="D24" s="31" t="s">
        <v>66</v>
      </c>
      <c r="E24" s="61"/>
      <c r="F24" s="61">
        <f t="shared" si="0"/>
        <v>0</v>
      </c>
      <c r="G24" s="61">
        <f t="shared" si="1"/>
        <v>0</v>
      </c>
      <c r="H24" s="61">
        <f t="shared" si="2"/>
        <v>0</v>
      </c>
      <c r="I24" s="61">
        <f t="shared" si="3"/>
        <v>0</v>
      </c>
      <c r="J24" s="32" t="s">
        <v>52</v>
      </c>
    </row>
    <row r="25" spans="1:10" x14ac:dyDescent="0.2">
      <c r="A25" s="31">
        <v>2</v>
      </c>
      <c r="B25" s="32">
        <v>1</v>
      </c>
      <c r="C25" s="32" t="s">
        <v>9</v>
      </c>
      <c r="D25" s="31" t="s">
        <v>67</v>
      </c>
      <c r="E25" s="61"/>
      <c r="F25" s="61">
        <f t="shared" si="0"/>
        <v>0</v>
      </c>
      <c r="G25" s="61">
        <f t="shared" si="1"/>
        <v>0</v>
      </c>
      <c r="H25" s="61">
        <f t="shared" si="2"/>
        <v>0</v>
      </c>
      <c r="I25" s="61">
        <f t="shared" si="3"/>
        <v>0</v>
      </c>
      <c r="J25" s="32" t="s">
        <v>54</v>
      </c>
    </row>
    <row r="26" spans="1:10" x14ac:dyDescent="0.2">
      <c r="A26" s="31">
        <v>2</v>
      </c>
      <c r="B26" s="32">
        <v>1</v>
      </c>
      <c r="C26" s="32" t="s">
        <v>9</v>
      </c>
      <c r="D26" s="31" t="s">
        <v>68</v>
      </c>
      <c r="E26" s="61"/>
      <c r="F26" s="61">
        <f t="shared" si="0"/>
        <v>0</v>
      </c>
      <c r="G26" s="61">
        <f t="shared" si="1"/>
        <v>0</v>
      </c>
      <c r="H26" s="61">
        <f t="shared" si="2"/>
        <v>0</v>
      </c>
      <c r="I26" s="61">
        <f t="shared" si="3"/>
        <v>0</v>
      </c>
      <c r="J26" s="32" t="s">
        <v>56</v>
      </c>
    </row>
    <row r="27" spans="1:10" x14ac:dyDescent="0.2">
      <c r="A27" s="31">
        <v>2</v>
      </c>
      <c r="B27" s="32">
        <v>1</v>
      </c>
      <c r="C27" s="32" t="s">
        <v>10</v>
      </c>
      <c r="D27" s="31" t="s">
        <v>69</v>
      </c>
      <c r="E27" s="61"/>
      <c r="F27" s="31">
        <f t="shared" si="0"/>
        <v>0</v>
      </c>
      <c r="G27" s="31">
        <f t="shared" si="1"/>
        <v>0</v>
      </c>
      <c r="H27" s="31">
        <f t="shared" si="2"/>
        <v>0</v>
      </c>
      <c r="I27" s="31">
        <f t="shared" si="3"/>
        <v>0</v>
      </c>
      <c r="J27" s="32" t="s">
        <v>34</v>
      </c>
    </row>
    <row r="28" spans="1:10" x14ac:dyDescent="0.2">
      <c r="A28" s="31">
        <v>2</v>
      </c>
      <c r="B28" s="32">
        <v>1</v>
      </c>
      <c r="C28" s="32" t="s">
        <v>10</v>
      </c>
      <c r="D28" s="31" t="s">
        <v>70</v>
      </c>
      <c r="E28" s="61"/>
      <c r="F28" s="31">
        <f t="shared" si="0"/>
        <v>0</v>
      </c>
      <c r="G28" s="31">
        <f t="shared" si="1"/>
        <v>0</v>
      </c>
      <c r="H28" s="31">
        <f t="shared" si="2"/>
        <v>0</v>
      </c>
      <c r="I28" s="31">
        <f t="shared" si="3"/>
        <v>0</v>
      </c>
      <c r="J28" s="32" t="s">
        <v>36</v>
      </c>
    </row>
    <row r="29" spans="1:10" x14ac:dyDescent="0.2">
      <c r="A29" s="31">
        <v>2</v>
      </c>
      <c r="B29" s="32">
        <v>1</v>
      </c>
      <c r="C29" s="32" t="s">
        <v>10</v>
      </c>
      <c r="D29" s="31" t="s">
        <v>71</v>
      </c>
      <c r="E29" s="61"/>
      <c r="F29" s="31">
        <f t="shared" si="0"/>
        <v>0</v>
      </c>
      <c r="G29" s="31">
        <f t="shared" si="1"/>
        <v>0</v>
      </c>
      <c r="H29" s="31">
        <f t="shared" si="2"/>
        <v>0</v>
      </c>
      <c r="I29" s="31">
        <f t="shared" si="3"/>
        <v>0</v>
      </c>
      <c r="J29" s="32" t="s">
        <v>38</v>
      </c>
    </row>
    <row r="30" spans="1:10" x14ac:dyDescent="0.2">
      <c r="A30" s="31">
        <v>2</v>
      </c>
      <c r="B30" s="32">
        <v>1</v>
      </c>
      <c r="C30" s="32" t="s">
        <v>10</v>
      </c>
      <c r="D30" s="31" t="s">
        <v>72</v>
      </c>
      <c r="E30" s="61"/>
      <c r="F30" s="31">
        <f t="shared" si="0"/>
        <v>0</v>
      </c>
      <c r="G30" s="31">
        <f t="shared" si="1"/>
        <v>0</v>
      </c>
      <c r="H30" s="31">
        <f t="shared" si="2"/>
        <v>0</v>
      </c>
      <c r="I30" s="31">
        <f t="shared" si="3"/>
        <v>0</v>
      </c>
      <c r="J30" s="32" t="s">
        <v>40</v>
      </c>
    </row>
    <row r="31" spans="1:10" x14ac:dyDescent="0.2">
      <c r="A31" s="31">
        <v>2</v>
      </c>
      <c r="B31" s="32">
        <v>1</v>
      </c>
      <c r="C31" s="32" t="s">
        <v>10</v>
      </c>
      <c r="D31" s="31" t="s">
        <v>73</v>
      </c>
      <c r="E31" s="61"/>
      <c r="F31" s="31">
        <f t="shared" si="0"/>
        <v>0</v>
      </c>
      <c r="G31" s="31">
        <f t="shared" si="1"/>
        <v>0</v>
      </c>
      <c r="H31" s="31">
        <f t="shared" si="2"/>
        <v>0</v>
      </c>
      <c r="I31" s="31">
        <f t="shared" si="3"/>
        <v>0</v>
      </c>
      <c r="J31" s="32" t="s">
        <v>42</v>
      </c>
    </row>
    <row r="32" spans="1:10" x14ac:dyDescent="0.2">
      <c r="A32" s="31">
        <v>2</v>
      </c>
      <c r="B32" s="32">
        <v>1</v>
      </c>
      <c r="C32" s="32" t="s">
        <v>10</v>
      </c>
      <c r="D32" s="31" t="s">
        <v>74</v>
      </c>
      <c r="E32" s="61"/>
      <c r="F32" s="31">
        <f t="shared" si="0"/>
        <v>0</v>
      </c>
      <c r="G32" s="31">
        <f t="shared" si="1"/>
        <v>0</v>
      </c>
      <c r="H32" s="31">
        <f t="shared" si="2"/>
        <v>0</v>
      </c>
      <c r="I32" s="31">
        <f t="shared" si="3"/>
        <v>0</v>
      </c>
      <c r="J32" s="32" t="s">
        <v>44</v>
      </c>
    </row>
    <row r="33" spans="1:10" x14ac:dyDescent="0.2">
      <c r="A33" s="31">
        <v>2</v>
      </c>
      <c r="B33" s="32">
        <v>1</v>
      </c>
      <c r="C33" s="32" t="s">
        <v>10</v>
      </c>
      <c r="D33" s="31" t="s">
        <v>75</v>
      </c>
      <c r="E33" s="61"/>
      <c r="F33" s="31">
        <f t="shared" si="0"/>
        <v>0</v>
      </c>
      <c r="G33" s="31">
        <f t="shared" si="1"/>
        <v>0</v>
      </c>
      <c r="H33" s="31">
        <f t="shared" si="2"/>
        <v>0</v>
      </c>
      <c r="I33" s="31">
        <f t="shared" si="3"/>
        <v>0</v>
      </c>
      <c r="J33" s="32" t="s">
        <v>46</v>
      </c>
    </row>
    <row r="34" spans="1:10" x14ac:dyDescent="0.2">
      <c r="A34" s="31">
        <v>2</v>
      </c>
      <c r="B34" s="32">
        <v>1</v>
      </c>
      <c r="C34" s="32" t="s">
        <v>10</v>
      </c>
      <c r="D34" s="31" t="s">
        <v>76</v>
      </c>
      <c r="E34" s="61"/>
      <c r="F34" s="31">
        <f t="shared" si="0"/>
        <v>0</v>
      </c>
      <c r="G34" s="31">
        <f t="shared" si="1"/>
        <v>0</v>
      </c>
      <c r="H34" s="31">
        <f t="shared" si="2"/>
        <v>0</v>
      </c>
      <c r="I34" s="31">
        <f t="shared" si="3"/>
        <v>0</v>
      </c>
      <c r="J34" s="32" t="s">
        <v>48</v>
      </c>
    </row>
    <row r="35" spans="1:10" x14ac:dyDescent="0.2">
      <c r="A35" s="31">
        <v>2</v>
      </c>
      <c r="B35" s="32">
        <v>1</v>
      </c>
      <c r="C35" s="32" t="s">
        <v>10</v>
      </c>
      <c r="D35" s="31" t="s">
        <v>77</v>
      </c>
      <c r="E35" s="61"/>
      <c r="F35" s="61">
        <f t="shared" ref="F35:F66" si="4">E35</f>
        <v>0</v>
      </c>
      <c r="G35" s="61">
        <f t="shared" ref="G35:G66" si="5">F35</f>
        <v>0</v>
      </c>
      <c r="H35" s="61">
        <f t="shared" si="2"/>
        <v>0</v>
      </c>
      <c r="I35" s="61">
        <f t="shared" si="3"/>
        <v>0</v>
      </c>
      <c r="J35" s="32" t="s">
        <v>50</v>
      </c>
    </row>
    <row r="36" spans="1:10" x14ac:dyDescent="0.2">
      <c r="A36" s="31">
        <v>2</v>
      </c>
      <c r="B36" s="32">
        <v>1</v>
      </c>
      <c r="C36" s="32" t="s">
        <v>10</v>
      </c>
      <c r="D36" s="31" t="s">
        <v>78</v>
      </c>
      <c r="E36" s="61"/>
      <c r="F36" s="61">
        <f t="shared" si="4"/>
        <v>0</v>
      </c>
      <c r="G36" s="61">
        <f t="shared" si="5"/>
        <v>0</v>
      </c>
      <c r="H36" s="61">
        <f t="shared" si="2"/>
        <v>0</v>
      </c>
      <c r="I36" s="61">
        <f t="shared" si="3"/>
        <v>0</v>
      </c>
      <c r="J36" s="32" t="s">
        <v>52</v>
      </c>
    </row>
    <row r="37" spans="1:10" x14ac:dyDescent="0.2">
      <c r="A37" s="31">
        <v>2</v>
      </c>
      <c r="B37" s="32">
        <v>1</v>
      </c>
      <c r="C37" s="32" t="s">
        <v>10</v>
      </c>
      <c r="D37" s="31" t="s">
        <v>79</v>
      </c>
      <c r="E37" s="61"/>
      <c r="F37" s="61">
        <f t="shared" si="4"/>
        <v>0</v>
      </c>
      <c r="G37" s="61">
        <f t="shared" si="5"/>
        <v>0</v>
      </c>
      <c r="H37" s="61">
        <f t="shared" si="2"/>
        <v>0</v>
      </c>
      <c r="I37" s="61">
        <f t="shared" si="3"/>
        <v>0</v>
      </c>
      <c r="J37" s="32" t="s">
        <v>54</v>
      </c>
    </row>
    <row r="38" spans="1:10" x14ac:dyDescent="0.2">
      <c r="A38" s="31">
        <v>2</v>
      </c>
      <c r="B38" s="32">
        <v>1</v>
      </c>
      <c r="C38" s="32" t="s">
        <v>10</v>
      </c>
      <c r="D38" s="31" t="s">
        <v>80</v>
      </c>
      <c r="E38" s="61"/>
      <c r="F38" s="61">
        <f t="shared" si="4"/>
        <v>0</v>
      </c>
      <c r="G38" s="61">
        <f t="shared" si="5"/>
        <v>0</v>
      </c>
      <c r="H38" s="61">
        <f t="shared" si="2"/>
        <v>0</v>
      </c>
      <c r="I38" s="61">
        <f t="shared" si="3"/>
        <v>0</v>
      </c>
      <c r="J38" s="32" t="s">
        <v>56</v>
      </c>
    </row>
    <row r="39" spans="1:10" x14ac:dyDescent="0.2">
      <c r="A39" s="31">
        <v>2</v>
      </c>
      <c r="B39" s="32">
        <v>1</v>
      </c>
      <c r="C39" s="32" t="s">
        <v>11</v>
      </c>
      <c r="D39" s="31" t="s">
        <v>81</v>
      </c>
      <c r="E39" s="61"/>
      <c r="F39" s="31">
        <f t="shared" si="4"/>
        <v>0</v>
      </c>
      <c r="G39" s="31">
        <f t="shared" si="5"/>
        <v>0</v>
      </c>
      <c r="H39" s="31">
        <f t="shared" si="2"/>
        <v>0</v>
      </c>
      <c r="I39" s="31">
        <f t="shared" si="3"/>
        <v>0</v>
      </c>
      <c r="J39" s="32" t="s">
        <v>34</v>
      </c>
    </row>
    <row r="40" spans="1:10" x14ac:dyDescent="0.2">
      <c r="A40" s="31">
        <v>2</v>
      </c>
      <c r="B40" s="32">
        <v>1</v>
      </c>
      <c r="C40" s="32" t="s">
        <v>11</v>
      </c>
      <c r="D40" s="31" t="s">
        <v>82</v>
      </c>
      <c r="E40" s="61"/>
      <c r="F40" s="31">
        <f t="shared" si="4"/>
        <v>0</v>
      </c>
      <c r="G40" s="31">
        <f t="shared" si="5"/>
        <v>0</v>
      </c>
      <c r="H40" s="31">
        <f t="shared" si="2"/>
        <v>0</v>
      </c>
      <c r="I40" s="31">
        <f t="shared" si="3"/>
        <v>0</v>
      </c>
      <c r="J40" s="32" t="s">
        <v>36</v>
      </c>
    </row>
    <row r="41" spans="1:10" x14ac:dyDescent="0.2">
      <c r="A41" s="31">
        <v>2</v>
      </c>
      <c r="B41" s="32">
        <v>1</v>
      </c>
      <c r="C41" s="32" t="s">
        <v>11</v>
      </c>
      <c r="D41" s="31" t="s">
        <v>83</v>
      </c>
      <c r="E41" s="61"/>
      <c r="F41" s="31">
        <f t="shared" si="4"/>
        <v>0</v>
      </c>
      <c r="G41" s="31">
        <f t="shared" si="5"/>
        <v>0</v>
      </c>
      <c r="H41" s="31">
        <f t="shared" si="2"/>
        <v>0</v>
      </c>
      <c r="I41" s="31">
        <f t="shared" si="3"/>
        <v>0</v>
      </c>
      <c r="J41" s="32" t="s">
        <v>38</v>
      </c>
    </row>
    <row r="42" spans="1:10" x14ac:dyDescent="0.2">
      <c r="A42" s="31">
        <v>2</v>
      </c>
      <c r="B42" s="32">
        <v>1</v>
      </c>
      <c r="C42" s="32" t="s">
        <v>11</v>
      </c>
      <c r="D42" s="31" t="s">
        <v>84</v>
      </c>
      <c r="E42" s="61"/>
      <c r="F42" s="31">
        <f t="shared" si="4"/>
        <v>0</v>
      </c>
      <c r="G42" s="31">
        <f t="shared" si="5"/>
        <v>0</v>
      </c>
      <c r="H42" s="31">
        <f t="shared" si="2"/>
        <v>0</v>
      </c>
      <c r="I42" s="31">
        <f t="shared" si="3"/>
        <v>0</v>
      </c>
      <c r="J42" s="32" t="s">
        <v>40</v>
      </c>
    </row>
    <row r="43" spans="1:10" x14ac:dyDescent="0.2">
      <c r="A43" s="31">
        <v>2</v>
      </c>
      <c r="B43" s="32">
        <v>1</v>
      </c>
      <c r="C43" s="32" t="s">
        <v>11</v>
      </c>
      <c r="D43" s="31" t="s">
        <v>85</v>
      </c>
      <c r="E43" s="61"/>
      <c r="F43" s="31">
        <f t="shared" si="4"/>
        <v>0</v>
      </c>
      <c r="G43" s="31">
        <f t="shared" si="5"/>
        <v>0</v>
      </c>
      <c r="H43" s="31">
        <f t="shared" si="2"/>
        <v>0</v>
      </c>
      <c r="I43" s="31">
        <f t="shared" si="3"/>
        <v>0</v>
      </c>
      <c r="J43" s="32" t="s">
        <v>42</v>
      </c>
    </row>
    <row r="44" spans="1:10" x14ac:dyDescent="0.2">
      <c r="A44" s="31">
        <v>2</v>
      </c>
      <c r="B44" s="32">
        <v>1</v>
      </c>
      <c r="C44" s="32" t="s">
        <v>11</v>
      </c>
      <c r="D44" s="31" t="s">
        <v>86</v>
      </c>
      <c r="E44" s="61"/>
      <c r="F44" s="31">
        <f t="shared" si="4"/>
        <v>0</v>
      </c>
      <c r="G44" s="31">
        <f t="shared" si="5"/>
        <v>0</v>
      </c>
      <c r="H44" s="31">
        <f t="shared" si="2"/>
        <v>0</v>
      </c>
      <c r="I44" s="31">
        <f t="shared" si="3"/>
        <v>0</v>
      </c>
      <c r="J44" s="32" t="s">
        <v>44</v>
      </c>
    </row>
    <row r="45" spans="1:10" x14ac:dyDescent="0.2">
      <c r="A45" s="31">
        <v>2</v>
      </c>
      <c r="B45" s="32">
        <v>1</v>
      </c>
      <c r="C45" s="32" t="s">
        <v>11</v>
      </c>
      <c r="D45" s="31" t="s">
        <v>87</v>
      </c>
      <c r="E45" s="61"/>
      <c r="F45" s="31">
        <f t="shared" si="4"/>
        <v>0</v>
      </c>
      <c r="G45" s="31">
        <f t="shared" si="5"/>
        <v>0</v>
      </c>
      <c r="H45" s="31">
        <f t="shared" si="2"/>
        <v>0</v>
      </c>
      <c r="I45" s="31">
        <f t="shared" si="3"/>
        <v>0</v>
      </c>
      <c r="J45" s="32" t="s">
        <v>46</v>
      </c>
    </row>
    <row r="46" spans="1:10" x14ac:dyDescent="0.2">
      <c r="A46" s="31">
        <v>2</v>
      </c>
      <c r="B46" s="32">
        <v>1</v>
      </c>
      <c r="C46" s="32" t="s">
        <v>11</v>
      </c>
      <c r="D46" s="31" t="s">
        <v>88</v>
      </c>
      <c r="E46" s="61"/>
      <c r="F46" s="31">
        <f t="shared" si="4"/>
        <v>0</v>
      </c>
      <c r="G46" s="31">
        <f t="shared" si="5"/>
        <v>0</v>
      </c>
      <c r="H46" s="31">
        <f t="shared" si="2"/>
        <v>0</v>
      </c>
      <c r="I46" s="31">
        <f t="shared" si="3"/>
        <v>0</v>
      </c>
      <c r="J46" s="32" t="s">
        <v>48</v>
      </c>
    </row>
    <row r="47" spans="1:10" x14ac:dyDescent="0.2">
      <c r="A47" s="31">
        <v>2</v>
      </c>
      <c r="B47" s="32">
        <v>1</v>
      </c>
      <c r="C47" s="32" t="s">
        <v>11</v>
      </c>
      <c r="D47" s="31" t="s">
        <v>89</v>
      </c>
      <c r="E47" s="61"/>
      <c r="F47" s="61">
        <f t="shared" si="4"/>
        <v>0</v>
      </c>
      <c r="G47" s="61">
        <f t="shared" si="5"/>
        <v>0</v>
      </c>
      <c r="H47" s="61">
        <f t="shared" si="2"/>
        <v>0</v>
      </c>
      <c r="I47" s="61">
        <f t="shared" si="3"/>
        <v>0</v>
      </c>
      <c r="J47" s="32" t="s">
        <v>50</v>
      </c>
    </row>
    <row r="48" spans="1:10" x14ac:dyDescent="0.2">
      <c r="A48" s="31">
        <v>2</v>
      </c>
      <c r="B48" s="32">
        <v>1</v>
      </c>
      <c r="C48" s="32" t="s">
        <v>11</v>
      </c>
      <c r="D48" s="31" t="s">
        <v>90</v>
      </c>
      <c r="E48" s="61"/>
      <c r="F48" s="61">
        <f t="shared" si="4"/>
        <v>0</v>
      </c>
      <c r="G48" s="61">
        <f t="shared" si="5"/>
        <v>0</v>
      </c>
      <c r="H48" s="61">
        <f t="shared" si="2"/>
        <v>0</v>
      </c>
      <c r="I48" s="61">
        <f t="shared" si="3"/>
        <v>0</v>
      </c>
      <c r="J48" s="32" t="s">
        <v>52</v>
      </c>
    </row>
    <row r="49" spans="1:10" x14ac:dyDescent="0.2">
      <c r="A49" s="31">
        <v>2</v>
      </c>
      <c r="B49" s="32">
        <v>1</v>
      </c>
      <c r="C49" s="32" t="s">
        <v>11</v>
      </c>
      <c r="D49" s="31" t="s">
        <v>91</v>
      </c>
      <c r="E49" s="61"/>
      <c r="F49" s="61">
        <f t="shared" si="4"/>
        <v>0</v>
      </c>
      <c r="G49" s="61">
        <f t="shared" si="5"/>
        <v>0</v>
      </c>
      <c r="H49" s="61">
        <f t="shared" si="2"/>
        <v>0</v>
      </c>
      <c r="I49" s="61">
        <f t="shared" si="3"/>
        <v>0</v>
      </c>
      <c r="J49" s="32" t="s">
        <v>54</v>
      </c>
    </row>
    <row r="50" spans="1:10" x14ac:dyDescent="0.2">
      <c r="A50" s="31">
        <v>2</v>
      </c>
      <c r="B50" s="32">
        <v>1</v>
      </c>
      <c r="C50" s="32" t="s">
        <v>11</v>
      </c>
      <c r="D50" s="31" t="s">
        <v>92</v>
      </c>
      <c r="E50" s="61"/>
      <c r="F50" s="61">
        <f t="shared" si="4"/>
        <v>0</v>
      </c>
      <c r="G50" s="61">
        <f t="shared" si="5"/>
        <v>0</v>
      </c>
      <c r="H50" s="61">
        <f t="shared" si="2"/>
        <v>0</v>
      </c>
      <c r="I50" s="61">
        <f t="shared" si="3"/>
        <v>0</v>
      </c>
      <c r="J50" s="32" t="s">
        <v>56</v>
      </c>
    </row>
    <row r="51" spans="1:10" x14ac:dyDescent="0.2">
      <c r="A51" s="31">
        <v>2</v>
      </c>
      <c r="B51" s="32">
        <v>1</v>
      </c>
      <c r="C51" s="32" t="s">
        <v>12</v>
      </c>
      <c r="D51" s="31" t="s">
        <v>93</v>
      </c>
      <c r="E51" s="61"/>
      <c r="F51" s="31">
        <f t="shared" si="4"/>
        <v>0</v>
      </c>
      <c r="G51" s="31">
        <f t="shared" si="5"/>
        <v>0</v>
      </c>
      <c r="H51" s="31">
        <f t="shared" si="2"/>
        <v>0</v>
      </c>
      <c r="I51" s="31">
        <f t="shared" si="3"/>
        <v>0</v>
      </c>
      <c r="J51" s="32" t="s">
        <v>34</v>
      </c>
    </row>
    <row r="52" spans="1:10" x14ac:dyDescent="0.2">
      <c r="A52" s="31">
        <v>2</v>
      </c>
      <c r="B52" s="32">
        <v>1</v>
      </c>
      <c r="C52" s="32" t="s">
        <v>12</v>
      </c>
      <c r="D52" s="31" t="s">
        <v>94</v>
      </c>
      <c r="E52" s="61"/>
      <c r="F52" s="31">
        <f t="shared" si="4"/>
        <v>0</v>
      </c>
      <c r="G52" s="31">
        <f t="shared" si="5"/>
        <v>0</v>
      </c>
      <c r="H52" s="31">
        <f t="shared" si="2"/>
        <v>0</v>
      </c>
      <c r="I52" s="31">
        <f t="shared" si="3"/>
        <v>0</v>
      </c>
      <c r="J52" s="32" t="s">
        <v>36</v>
      </c>
    </row>
    <row r="53" spans="1:10" x14ac:dyDescent="0.2">
      <c r="A53" s="31">
        <v>2</v>
      </c>
      <c r="B53" s="32">
        <v>1</v>
      </c>
      <c r="C53" s="32" t="s">
        <v>12</v>
      </c>
      <c r="D53" s="31" t="s">
        <v>95</v>
      </c>
      <c r="E53" s="61"/>
      <c r="F53" s="31">
        <f t="shared" si="4"/>
        <v>0</v>
      </c>
      <c r="G53" s="31">
        <f t="shared" si="5"/>
        <v>0</v>
      </c>
      <c r="H53" s="31">
        <f t="shared" si="2"/>
        <v>0</v>
      </c>
      <c r="I53" s="31">
        <f t="shared" si="3"/>
        <v>0</v>
      </c>
      <c r="J53" s="32" t="s">
        <v>38</v>
      </c>
    </row>
    <row r="54" spans="1:10" x14ac:dyDescent="0.2">
      <c r="A54" s="31">
        <v>2</v>
      </c>
      <c r="B54" s="32">
        <v>1</v>
      </c>
      <c r="C54" s="32" t="s">
        <v>12</v>
      </c>
      <c r="D54" s="31" t="s">
        <v>96</v>
      </c>
      <c r="E54" s="61"/>
      <c r="F54" s="31">
        <f t="shared" si="4"/>
        <v>0</v>
      </c>
      <c r="G54" s="31">
        <f t="shared" si="5"/>
        <v>0</v>
      </c>
      <c r="H54" s="31">
        <f t="shared" si="2"/>
        <v>0</v>
      </c>
      <c r="I54" s="31">
        <f t="shared" si="3"/>
        <v>0</v>
      </c>
      <c r="J54" s="32" t="s">
        <v>40</v>
      </c>
    </row>
    <row r="55" spans="1:10" x14ac:dyDescent="0.2">
      <c r="A55" s="31">
        <v>2</v>
      </c>
      <c r="B55" s="32">
        <v>1</v>
      </c>
      <c r="C55" s="32" t="s">
        <v>12</v>
      </c>
      <c r="D55" s="31" t="s">
        <v>97</v>
      </c>
      <c r="E55" s="61"/>
      <c r="F55" s="31">
        <f t="shared" si="4"/>
        <v>0</v>
      </c>
      <c r="G55" s="31">
        <f t="shared" si="5"/>
        <v>0</v>
      </c>
      <c r="H55" s="31">
        <f t="shared" si="2"/>
        <v>0</v>
      </c>
      <c r="I55" s="31">
        <f t="shared" si="3"/>
        <v>0</v>
      </c>
      <c r="J55" s="32" t="s">
        <v>42</v>
      </c>
    </row>
    <row r="56" spans="1:10" x14ac:dyDescent="0.2">
      <c r="A56" s="31">
        <v>2</v>
      </c>
      <c r="B56" s="32">
        <v>1</v>
      </c>
      <c r="C56" s="32" t="s">
        <v>12</v>
      </c>
      <c r="D56" s="31" t="s">
        <v>98</v>
      </c>
      <c r="E56" s="61"/>
      <c r="F56" s="31">
        <f t="shared" si="4"/>
        <v>0</v>
      </c>
      <c r="G56" s="31">
        <f t="shared" si="5"/>
        <v>0</v>
      </c>
      <c r="H56" s="31">
        <f t="shared" si="2"/>
        <v>0</v>
      </c>
      <c r="I56" s="31">
        <f t="shared" si="3"/>
        <v>0</v>
      </c>
      <c r="J56" s="32" t="s">
        <v>44</v>
      </c>
    </row>
    <row r="57" spans="1:10" x14ac:dyDescent="0.2">
      <c r="A57" s="31">
        <v>2</v>
      </c>
      <c r="B57" s="32">
        <v>1</v>
      </c>
      <c r="C57" s="32" t="s">
        <v>12</v>
      </c>
      <c r="D57" s="31" t="s">
        <v>99</v>
      </c>
      <c r="E57" s="61"/>
      <c r="F57" s="31">
        <f t="shared" si="4"/>
        <v>0</v>
      </c>
      <c r="G57" s="31">
        <f t="shared" si="5"/>
        <v>0</v>
      </c>
      <c r="H57" s="31">
        <f t="shared" si="2"/>
        <v>0</v>
      </c>
      <c r="I57" s="31">
        <f t="shared" si="3"/>
        <v>0</v>
      </c>
      <c r="J57" s="32" t="s">
        <v>46</v>
      </c>
    </row>
    <row r="58" spans="1:10" x14ac:dyDescent="0.2">
      <c r="A58" s="31">
        <v>2</v>
      </c>
      <c r="B58" s="32">
        <v>1</v>
      </c>
      <c r="C58" s="32" t="s">
        <v>12</v>
      </c>
      <c r="D58" s="31" t="s">
        <v>100</v>
      </c>
      <c r="E58" s="61"/>
      <c r="F58" s="31">
        <f t="shared" si="4"/>
        <v>0</v>
      </c>
      <c r="G58" s="31">
        <f t="shared" si="5"/>
        <v>0</v>
      </c>
      <c r="H58" s="31">
        <f t="shared" si="2"/>
        <v>0</v>
      </c>
      <c r="I58" s="31">
        <f t="shared" si="3"/>
        <v>0</v>
      </c>
      <c r="J58" s="32" t="s">
        <v>48</v>
      </c>
    </row>
    <row r="59" spans="1:10" x14ac:dyDescent="0.2">
      <c r="A59" s="31">
        <v>2</v>
      </c>
      <c r="B59" s="32">
        <v>1</v>
      </c>
      <c r="C59" s="32" t="s">
        <v>12</v>
      </c>
      <c r="D59" s="31" t="s">
        <v>101</v>
      </c>
      <c r="E59" s="61"/>
      <c r="F59" s="61">
        <f t="shared" si="4"/>
        <v>0</v>
      </c>
      <c r="G59" s="61">
        <f t="shared" si="5"/>
        <v>0</v>
      </c>
      <c r="H59" s="61">
        <f t="shared" si="2"/>
        <v>0</v>
      </c>
      <c r="I59" s="61">
        <f t="shared" si="3"/>
        <v>0</v>
      </c>
      <c r="J59" s="32" t="s">
        <v>50</v>
      </c>
    </row>
    <row r="60" spans="1:10" x14ac:dyDescent="0.2">
      <c r="A60" s="31">
        <v>2</v>
      </c>
      <c r="B60" s="32">
        <v>1</v>
      </c>
      <c r="C60" s="32" t="s">
        <v>12</v>
      </c>
      <c r="D60" s="31" t="s">
        <v>102</v>
      </c>
      <c r="E60" s="61"/>
      <c r="F60" s="61">
        <f t="shared" si="4"/>
        <v>0</v>
      </c>
      <c r="G60" s="61">
        <f t="shared" si="5"/>
        <v>0</v>
      </c>
      <c r="H60" s="61">
        <f t="shared" si="2"/>
        <v>0</v>
      </c>
      <c r="I60" s="61">
        <f t="shared" si="3"/>
        <v>0</v>
      </c>
      <c r="J60" s="32" t="s">
        <v>52</v>
      </c>
    </row>
    <row r="61" spans="1:10" x14ac:dyDescent="0.2">
      <c r="A61" s="31">
        <v>2</v>
      </c>
      <c r="B61" s="32">
        <v>1</v>
      </c>
      <c r="C61" s="32" t="s">
        <v>12</v>
      </c>
      <c r="D61" s="31" t="s">
        <v>103</v>
      </c>
      <c r="E61" s="61"/>
      <c r="F61" s="61">
        <f t="shared" si="4"/>
        <v>0</v>
      </c>
      <c r="G61" s="61">
        <f t="shared" si="5"/>
        <v>0</v>
      </c>
      <c r="H61" s="61">
        <f t="shared" si="2"/>
        <v>0</v>
      </c>
      <c r="I61" s="61">
        <f t="shared" si="3"/>
        <v>0</v>
      </c>
      <c r="J61" s="32" t="s">
        <v>54</v>
      </c>
    </row>
    <row r="62" spans="1:10" x14ac:dyDescent="0.2">
      <c r="A62" s="31">
        <v>2</v>
      </c>
      <c r="B62" s="32">
        <v>1</v>
      </c>
      <c r="C62" s="32" t="s">
        <v>12</v>
      </c>
      <c r="D62" s="31" t="s">
        <v>104</v>
      </c>
      <c r="E62" s="61"/>
      <c r="F62" s="61">
        <f t="shared" si="4"/>
        <v>0</v>
      </c>
      <c r="G62" s="61">
        <f t="shared" si="5"/>
        <v>0</v>
      </c>
      <c r="H62" s="61">
        <f t="shared" si="2"/>
        <v>0</v>
      </c>
      <c r="I62" s="61">
        <f t="shared" si="3"/>
        <v>0</v>
      </c>
      <c r="J62" s="32" t="s">
        <v>56</v>
      </c>
    </row>
    <row r="63" spans="1:10" x14ac:dyDescent="0.2">
      <c r="A63" s="31">
        <v>2</v>
      </c>
      <c r="B63" s="32">
        <v>1</v>
      </c>
      <c r="C63" s="32" t="s">
        <v>13</v>
      </c>
      <c r="D63" s="31" t="s">
        <v>105</v>
      </c>
      <c r="E63" s="61"/>
      <c r="F63" s="31">
        <f t="shared" si="4"/>
        <v>0</v>
      </c>
      <c r="G63" s="31">
        <f t="shared" si="5"/>
        <v>0</v>
      </c>
      <c r="H63" s="31">
        <f t="shared" si="2"/>
        <v>0</v>
      </c>
      <c r="I63" s="31">
        <f t="shared" si="3"/>
        <v>0</v>
      </c>
      <c r="J63" s="32" t="s">
        <v>34</v>
      </c>
    </row>
    <row r="64" spans="1:10" x14ac:dyDescent="0.2">
      <c r="A64" s="31">
        <v>2</v>
      </c>
      <c r="B64" s="32">
        <v>1</v>
      </c>
      <c r="C64" s="32" t="s">
        <v>13</v>
      </c>
      <c r="D64" s="31" t="s">
        <v>106</v>
      </c>
      <c r="E64" s="61"/>
      <c r="F64" s="31">
        <f t="shared" si="4"/>
        <v>0</v>
      </c>
      <c r="G64" s="31">
        <f t="shared" si="5"/>
        <v>0</v>
      </c>
      <c r="H64" s="31">
        <f t="shared" si="2"/>
        <v>0</v>
      </c>
      <c r="I64" s="31">
        <f t="shared" si="3"/>
        <v>0</v>
      </c>
      <c r="J64" s="32" t="s">
        <v>36</v>
      </c>
    </row>
    <row r="65" spans="1:10" x14ac:dyDescent="0.2">
      <c r="A65" s="31">
        <v>2</v>
      </c>
      <c r="B65" s="32">
        <v>1</v>
      </c>
      <c r="C65" s="32" t="s">
        <v>13</v>
      </c>
      <c r="D65" s="31" t="s">
        <v>107</v>
      </c>
      <c r="E65" s="61"/>
      <c r="F65" s="31">
        <f t="shared" si="4"/>
        <v>0</v>
      </c>
      <c r="G65" s="31">
        <f t="shared" si="5"/>
        <v>0</v>
      </c>
      <c r="H65" s="31">
        <f t="shared" si="2"/>
        <v>0</v>
      </c>
      <c r="I65" s="31">
        <f t="shared" si="3"/>
        <v>0</v>
      </c>
      <c r="J65" s="32" t="s">
        <v>38</v>
      </c>
    </row>
    <row r="66" spans="1:10" x14ac:dyDescent="0.2">
      <c r="A66" s="31">
        <v>2</v>
      </c>
      <c r="B66" s="32">
        <v>1</v>
      </c>
      <c r="C66" s="32" t="s">
        <v>13</v>
      </c>
      <c r="D66" s="31" t="s">
        <v>108</v>
      </c>
      <c r="E66" s="61"/>
      <c r="F66" s="31">
        <f t="shared" si="4"/>
        <v>0</v>
      </c>
      <c r="G66" s="31">
        <f t="shared" si="5"/>
        <v>0</v>
      </c>
      <c r="H66" s="31">
        <f t="shared" si="2"/>
        <v>0</v>
      </c>
      <c r="I66" s="31">
        <f t="shared" si="3"/>
        <v>0</v>
      </c>
      <c r="J66" s="32" t="s">
        <v>40</v>
      </c>
    </row>
    <row r="67" spans="1:10" x14ac:dyDescent="0.2">
      <c r="A67" s="31">
        <v>2</v>
      </c>
      <c r="B67" s="32">
        <v>1</v>
      </c>
      <c r="C67" s="32" t="s">
        <v>13</v>
      </c>
      <c r="D67" s="31" t="s">
        <v>109</v>
      </c>
      <c r="E67" s="61"/>
      <c r="F67" s="31">
        <f t="shared" ref="F67:F98" si="6">E67</f>
        <v>0</v>
      </c>
      <c r="G67" s="31">
        <f t="shared" ref="G67:G98" si="7">F67</f>
        <v>0</v>
      </c>
      <c r="H67" s="31">
        <f t="shared" ref="H67:H130" si="8">G67</f>
        <v>0</v>
      </c>
      <c r="I67" s="31">
        <f t="shared" ref="I67:I130" si="9">H67</f>
        <v>0</v>
      </c>
      <c r="J67" s="32" t="s">
        <v>42</v>
      </c>
    </row>
    <row r="68" spans="1:10" x14ac:dyDescent="0.2">
      <c r="A68" s="31">
        <v>2</v>
      </c>
      <c r="B68" s="32">
        <v>1</v>
      </c>
      <c r="C68" s="32" t="s">
        <v>13</v>
      </c>
      <c r="D68" s="31" t="s">
        <v>110</v>
      </c>
      <c r="E68" s="61"/>
      <c r="F68" s="31">
        <f t="shared" si="6"/>
        <v>0</v>
      </c>
      <c r="G68" s="31">
        <f t="shared" si="7"/>
        <v>0</v>
      </c>
      <c r="H68" s="31">
        <f t="shared" si="8"/>
        <v>0</v>
      </c>
      <c r="I68" s="31">
        <f t="shared" si="9"/>
        <v>0</v>
      </c>
      <c r="J68" s="32" t="s">
        <v>44</v>
      </c>
    </row>
    <row r="69" spans="1:10" x14ac:dyDescent="0.2">
      <c r="A69" s="31">
        <v>2</v>
      </c>
      <c r="B69" s="32">
        <v>1</v>
      </c>
      <c r="C69" s="32" t="s">
        <v>13</v>
      </c>
      <c r="D69" s="31" t="s">
        <v>111</v>
      </c>
      <c r="E69" s="61"/>
      <c r="F69" s="31">
        <f t="shared" si="6"/>
        <v>0</v>
      </c>
      <c r="G69" s="31">
        <f t="shared" si="7"/>
        <v>0</v>
      </c>
      <c r="H69" s="31">
        <f t="shared" si="8"/>
        <v>0</v>
      </c>
      <c r="I69" s="31">
        <f t="shared" si="9"/>
        <v>0</v>
      </c>
      <c r="J69" s="32" t="s">
        <v>46</v>
      </c>
    </row>
    <row r="70" spans="1:10" x14ac:dyDescent="0.2">
      <c r="A70" s="31">
        <v>2</v>
      </c>
      <c r="B70" s="32">
        <v>1</v>
      </c>
      <c r="C70" s="32" t="s">
        <v>13</v>
      </c>
      <c r="D70" s="31" t="s">
        <v>112</v>
      </c>
      <c r="E70" s="61"/>
      <c r="F70" s="31">
        <f t="shared" si="6"/>
        <v>0</v>
      </c>
      <c r="G70" s="31">
        <f t="shared" si="7"/>
        <v>0</v>
      </c>
      <c r="H70" s="31">
        <f t="shared" si="8"/>
        <v>0</v>
      </c>
      <c r="I70" s="31">
        <f t="shared" si="9"/>
        <v>0</v>
      </c>
      <c r="J70" s="32" t="s">
        <v>48</v>
      </c>
    </row>
    <row r="71" spans="1:10" x14ac:dyDescent="0.2">
      <c r="A71" s="31">
        <v>2</v>
      </c>
      <c r="B71" s="32">
        <v>1</v>
      </c>
      <c r="C71" s="32" t="s">
        <v>13</v>
      </c>
      <c r="D71" s="31" t="s">
        <v>113</v>
      </c>
      <c r="E71" s="61"/>
      <c r="F71" s="61">
        <f t="shared" si="6"/>
        <v>0</v>
      </c>
      <c r="G71" s="61">
        <f t="shared" si="7"/>
        <v>0</v>
      </c>
      <c r="H71" s="61">
        <f t="shared" si="8"/>
        <v>0</v>
      </c>
      <c r="I71" s="61">
        <f t="shared" si="9"/>
        <v>0</v>
      </c>
      <c r="J71" s="32" t="s">
        <v>50</v>
      </c>
    </row>
    <row r="72" spans="1:10" x14ac:dyDescent="0.2">
      <c r="A72" s="31">
        <v>2</v>
      </c>
      <c r="B72" s="32">
        <v>1</v>
      </c>
      <c r="C72" s="32" t="s">
        <v>13</v>
      </c>
      <c r="D72" s="31" t="s">
        <v>114</v>
      </c>
      <c r="E72" s="61"/>
      <c r="F72" s="61">
        <f t="shared" si="6"/>
        <v>0</v>
      </c>
      <c r="G72" s="61">
        <f t="shared" si="7"/>
        <v>0</v>
      </c>
      <c r="H72" s="61">
        <f t="shared" si="8"/>
        <v>0</v>
      </c>
      <c r="I72" s="61">
        <f t="shared" si="9"/>
        <v>0</v>
      </c>
      <c r="J72" s="32" t="s">
        <v>52</v>
      </c>
    </row>
    <row r="73" spans="1:10" x14ac:dyDescent="0.2">
      <c r="A73" s="31">
        <v>2</v>
      </c>
      <c r="B73" s="32">
        <v>1</v>
      </c>
      <c r="C73" s="32" t="s">
        <v>13</v>
      </c>
      <c r="D73" s="31" t="s">
        <v>115</v>
      </c>
      <c r="E73" s="61"/>
      <c r="F73" s="61">
        <f t="shared" si="6"/>
        <v>0</v>
      </c>
      <c r="G73" s="61">
        <f t="shared" si="7"/>
        <v>0</v>
      </c>
      <c r="H73" s="61">
        <f t="shared" si="8"/>
        <v>0</v>
      </c>
      <c r="I73" s="61">
        <f t="shared" si="9"/>
        <v>0</v>
      </c>
      <c r="J73" s="32" t="s">
        <v>54</v>
      </c>
    </row>
    <row r="74" spans="1:10" x14ac:dyDescent="0.2">
      <c r="A74" s="31">
        <v>2</v>
      </c>
      <c r="B74" s="32">
        <v>1</v>
      </c>
      <c r="C74" s="32" t="s">
        <v>13</v>
      </c>
      <c r="D74" s="31" t="s">
        <v>116</v>
      </c>
      <c r="E74" s="61"/>
      <c r="F74" s="61">
        <f t="shared" si="6"/>
        <v>0</v>
      </c>
      <c r="G74" s="61">
        <f t="shared" si="7"/>
        <v>0</v>
      </c>
      <c r="H74" s="61">
        <f t="shared" si="8"/>
        <v>0</v>
      </c>
      <c r="I74" s="61">
        <f t="shared" si="9"/>
        <v>0</v>
      </c>
      <c r="J74" s="32" t="s">
        <v>56</v>
      </c>
    </row>
    <row r="75" spans="1:10" x14ac:dyDescent="0.2">
      <c r="A75" s="31">
        <v>2</v>
      </c>
      <c r="B75" s="32">
        <v>1</v>
      </c>
      <c r="C75" s="32" t="s">
        <v>14</v>
      </c>
      <c r="D75" s="31" t="s">
        <v>117</v>
      </c>
      <c r="E75" s="61"/>
      <c r="F75" s="31">
        <f t="shared" si="6"/>
        <v>0</v>
      </c>
      <c r="G75" s="31">
        <f t="shared" si="7"/>
        <v>0</v>
      </c>
      <c r="H75" s="31">
        <f t="shared" si="8"/>
        <v>0</v>
      </c>
      <c r="I75" s="31">
        <f t="shared" si="9"/>
        <v>0</v>
      </c>
      <c r="J75" s="32" t="s">
        <v>34</v>
      </c>
    </row>
    <row r="76" spans="1:10" x14ac:dyDescent="0.2">
      <c r="A76" s="31">
        <v>2</v>
      </c>
      <c r="B76" s="32">
        <v>1</v>
      </c>
      <c r="C76" s="32" t="s">
        <v>14</v>
      </c>
      <c r="D76" s="31" t="s">
        <v>118</v>
      </c>
      <c r="E76" s="61"/>
      <c r="F76" s="31">
        <f t="shared" si="6"/>
        <v>0</v>
      </c>
      <c r="G76" s="31">
        <f t="shared" si="7"/>
        <v>0</v>
      </c>
      <c r="H76" s="31">
        <f t="shared" si="8"/>
        <v>0</v>
      </c>
      <c r="I76" s="31">
        <f t="shared" si="9"/>
        <v>0</v>
      </c>
      <c r="J76" s="32" t="s">
        <v>36</v>
      </c>
    </row>
    <row r="77" spans="1:10" x14ac:dyDescent="0.2">
      <c r="A77" s="31">
        <v>2</v>
      </c>
      <c r="B77" s="32">
        <v>1</v>
      </c>
      <c r="C77" s="32" t="s">
        <v>14</v>
      </c>
      <c r="D77" s="31" t="s">
        <v>119</v>
      </c>
      <c r="E77" s="61"/>
      <c r="F77" s="31">
        <f t="shared" si="6"/>
        <v>0</v>
      </c>
      <c r="G77" s="31">
        <f t="shared" si="7"/>
        <v>0</v>
      </c>
      <c r="H77" s="31">
        <f t="shared" si="8"/>
        <v>0</v>
      </c>
      <c r="I77" s="31">
        <f t="shared" si="9"/>
        <v>0</v>
      </c>
      <c r="J77" s="32" t="s">
        <v>38</v>
      </c>
    </row>
    <row r="78" spans="1:10" x14ac:dyDescent="0.2">
      <c r="A78" s="31">
        <v>2</v>
      </c>
      <c r="B78" s="32">
        <v>1</v>
      </c>
      <c r="C78" s="32" t="s">
        <v>14</v>
      </c>
      <c r="D78" s="31" t="s">
        <v>120</v>
      </c>
      <c r="E78" s="61"/>
      <c r="F78" s="31">
        <f t="shared" si="6"/>
        <v>0</v>
      </c>
      <c r="G78" s="31">
        <f t="shared" si="7"/>
        <v>0</v>
      </c>
      <c r="H78" s="31">
        <f t="shared" si="8"/>
        <v>0</v>
      </c>
      <c r="I78" s="31">
        <f t="shared" si="9"/>
        <v>0</v>
      </c>
      <c r="J78" s="32" t="s">
        <v>40</v>
      </c>
    </row>
    <row r="79" spans="1:10" x14ac:dyDescent="0.2">
      <c r="A79" s="31">
        <v>2</v>
      </c>
      <c r="B79" s="32">
        <v>1</v>
      </c>
      <c r="C79" s="32" t="s">
        <v>14</v>
      </c>
      <c r="D79" s="31" t="s">
        <v>121</v>
      </c>
      <c r="E79" s="61"/>
      <c r="F79" s="31">
        <f t="shared" si="6"/>
        <v>0</v>
      </c>
      <c r="G79" s="31">
        <f t="shared" si="7"/>
        <v>0</v>
      </c>
      <c r="H79" s="31">
        <f t="shared" si="8"/>
        <v>0</v>
      </c>
      <c r="I79" s="31">
        <f t="shared" si="9"/>
        <v>0</v>
      </c>
      <c r="J79" s="32" t="s">
        <v>42</v>
      </c>
    </row>
    <row r="80" spans="1:10" x14ac:dyDescent="0.2">
      <c r="A80" s="31">
        <v>2</v>
      </c>
      <c r="B80" s="32">
        <v>1</v>
      </c>
      <c r="C80" s="32" t="s">
        <v>14</v>
      </c>
      <c r="D80" s="31" t="s">
        <v>122</v>
      </c>
      <c r="E80" s="61"/>
      <c r="F80" s="31">
        <f t="shared" si="6"/>
        <v>0</v>
      </c>
      <c r="G80" s="31">
        <f t="shared" si="7"/>
        <v>0</v>
      </c>
      <c r="H80" s="31">
        <f t="shared" si="8"/>
        <v>0</v>
      </c>
      <c r="I80" s="31">
        <f t="shared" si="9"/>
        <v>0</v>
      </c>
      <c r="J80" s="32" t="s">
        <v>44</v>
      </c>
    </row>
    <row r="81" spans="1:10" x14ac:dyDescent="0.2">
      <c r="A81" s="31">
        <v>2</v>
      </c>
      <c r="B81" s="32">
        <v>1</v>
      </c>
      <c r="C81" s="32" t="s">
        <v>14</v>
      </c>
      <c r="D81" s="31" t="s">
        <v>123</v>
      </c>
      <c r="E81" s="61"/>
      <c r="F81" s="31">
        <f t="shared" si="6"/>
        <v>0</v>
      </c>
      <c r="G81" s="31">
        <f t="shared" si="7"/>
        <v>0</v>
      </c>
      <c r="H81" s="31">
        <f t="shared" si="8"/>
        <v>0</v>
      </c>
      <c r="I81" s="31">
        <f t="shared" si="9"/>
        <v>0</v>
      </c>
      <c r="J81" s="32" t="s">
        <v>46</v>
      </c>
    </row>
    <row r="82" spans="1:10" x14ac:dyDescent="0.2">
      <c r="A82" s="31">
        <v>2</v>
      </c>
      <c r="B82" s="32">
        <v>1</v>
      </c>
      <c r="C82" s="32" t="s">
        <v>14</v>
      </c>
      <c r="D82" s="31" t="s">
        <v>124</v>
      </c>
      <c r="E82" s="61"/>
      <c r="F82" s="31">
        <f t="shared" si="6"/>
        <v>0</v>
      </c>
      <c r="G82" s="31">
        <f t="shared" si="7"/>
        <v>0</v>
      </c>
      <c r="H82" s="31">
        <f t="shared" si="8"/>
        <v>0</v>
      </c>
      <c r="I82" s="31">
        <f t="shared" si="9"/>
        <v>0</v>
      </c>
      <c r="J82" s="32" t="s">
        <v>48</v>
      </c>
    </row>
    <row r="83" spans="1:10" x14ac:dyDescent="0.2">
      <c r="A83" s="31">
        <v>2</v>
      </c>
      <c r="B83" s="32">
        <v>1</v>
      </c>
      <c r="C83" s="32" t="s">
        <v>14</v>
      </c>
      <c r="D83" s="31" t="s">
        <v>125</v>
      </c>
      <c r="E83" s="61"/>
      <c r="F83" s="61">
        <f t="shared" si="6"/>
        <v>0</v>
      </c>
      <c r="G83" s="61">
        <f t="shared" si="7"/>
        <v>0</v>
      </c>
      <c r="H83" s="61">
        <f t="shared" si="8"/>
        <v>0</v>
      </c>
      <c r="I83" s="61">
        <f t="shared" si="9"/>
        <v>0</v>
      </c>
      <c r="J83" s="32" t="s">
        <v>50</v>
      </c>
    </row>
    <row r="84" spans="1:10" x14ac:dyDescent="0.2">
      <c r="A84" s="31">
        <v>2</v>
      </c>
      <c r="B84" s="32">
        <v>1</v>
      </c>
      <c r="C84" s="32" t="s">
        <v>14</v>
      </c>
      <c r="D84" s="31" t="s">
        <v>126</v>
      </c>
      <c r="E84" s="61"/>
      <c r="F84" s="61">
        <f t="shared" si="6"/>
        <v>0</v>
      </c>
      <c r="G84" s="61">
        <f t="shared" si="7"/>
        <v>0</v>
      </c>
      <c r="H84" s="61">
        <f t="shared" si="8"/>
        <v>0</v>
      </c>
      <c r="I84" s="61">
        <f t="shared" si="9"/>
        <v>0</v>
      </c>
      <c r="J84" s="32" t="s">
        <v>52</v>
      </c>
    </row>
    <row r="85" spans="1:10" x14ac:dyDescent="0.2">
      <c r="A85" s="31">
        <v>2</v>
      </c>
      <c r="B85" s="32">
        <v>1</v>
      </c>
      <c r="C85" s="32" t="s">
        <v>14</v>
      </c>
      <c r="D85" s="31" t="s">
        <v>127</v>
      </c>
      <c r="E85" s="61"/>
      <c r="F85" s="61">
        <f t="shared" si="6"/>
        <v>0</v>
      </c>
      <c r="G85" s="61">
        <f t="shared" si="7"/>
        <v>0</v>
      </c>
      <c r="H85" s="61">
        <f t="shared" si="8"/>
        <v>0</v>
      </c>
      <c r="I85" s="61">
        <f t="shared" si="9"/>
        <v>0</v>
      </c>
      <c r="J85" s="32" t="s">
        <v>54</v>
      </c>
    </row>
    <row r="86" spans="1:10" x14ac:dyDescent="0.2">
      <c r="A86" s="31">
        <v>2</v>
      </c>
      <c r="B86" s="32">
        <v>1</v>
      </c>
      <c r="C86" s="32" t="s">
        <v>14</v>
      </c>
      <c r="D86" s="31" t="s">
        <v>128</v>
      </c>
      <c r="E86" s="61"/>
      <c r="F86" s="61">
        <f t="shared" si="6"/>
        <v>0</v>
      </c>
      <c r="G86" s="61">
        <f t="shared" si="7"/>
        <v>0</v>
      </c>
      <c r="H86" s="61">
        <f t="shared" si="8"/>
        <v>0</v>
      </c>
      <c r="I86" s="61">
        <f t="shared" si="9"/>
        <v>0</v>
      </c>
      <c r="J86" s="32" t="s">
        <v>56</v>
      </c>
    </row>
    <row r="87" spans="1:10" x14ac:dyDescent="0.2">
      <c r="A87" s="31">
        <v>2</v>
      </c>
      <c r="B87" s="32">
        <v>1</v>
      </c>
      <c r="C87" s="32" t="s">
        <v>15</v>
      </c>
      <c r="D87" s="31" t="s">
        <v>129</v>
      </c>
      <c r="E87" s="61"/>
      <c r="F87" s="31">
        <f t="shared" si="6"/>
        <v>0</v>
      </c>
      <c r="G87" s="31">
        <f t="shared" si="7"/>
        <v>0</v>
      </c>
      <c r="H87" s="31">
        <f t="shared" si="8"/>
        <v>0</v>
      </c>
      <c r="I87" s="31">
        <f t="shared" si="9"/>
        <v>0</v>
      </c>
      <c r="J87" s="32" t="s">
        <v>34</v>
      </c>
    </row>
    <row r="88" spans="1:10" x14ac:dyDescent="0.2">
      <c r="A88" s="31">
        <v>2</v>
      </c>
      <c r="B88" s="32">
        <v>1</v>
      </c>
      <c r="C88" s="32" t="s">
        <v>15</v>
      </c>
      <c r="D88" s="31" t="s">
        <v>130</v>
      </c>
      <c r="E88" s="61"/>
      <c r="F88" s="31">
        <f t="shared" si="6"/>
        <v>0</v>
      </c>
      <c r="G88" s="31">
        <f t="shared" si="7"/>
        <v>0</v>
      </c>
      <c r="H88" s="31">
        <f t="shared" si="8"/>
        <v>0</v>
      </c>
      <c r="I88" s="31">
        <f t="shared" si="9"/>
        <v>0</v>
      </c>
      <c r="J88" s="32" t="s">
        <v>36</v>
      </c>
    </row>
    <row r="89" spans="1:10" x14ac:dyDescent="0.2">
      <c r="A89" s="31">
        <v>2</v>
      </c>
      <c r="B89" s="32">
        <v>1</v>
      </c>
      <c r="C89" s="32" t="s">
        <v>15</v>
      </c>
      <c r="D89" s="31" t="s">
        <v>131</v>
      </c>
      <c r="E89" s="61"/>
      <c r="F89" s="31">
        <f t="shared" si="6"/>
        <v>0</v>
      </c>
      <c r="G89" s="31">
        <f t="shared" si="7"/>
        <v>0</v>
      </c>
      <c r="H89" s="31">
        <f t="shared" si="8"/>
        <v>0</v>
      </c>
      <c r="I89" s="31">
        <f t="shared" si="9"/>
        <v>0</v>
      </c>
      <c r="J89" s="32" t="s">
        <v>38</v>
      </c>
    </row>
    <row r="90" spans="1:10" x14ac:dyDescent="0.2">
      <c r="A90" s="31">
        <v>2</v>
      </c>
      <c r="B90" s="32">
        <v>1</v>
      </c>
      <c r="C90" s="32" t="s">
        <v>15</v>
      </c>
      <c r="D90" s="31" t="s">
        <v>132</v>
      </c>
      <c r="E90" s="61"/>
      <c r="F90" s="31">
        <f t="shared" si="6"/>
        <v>0</v>
      </c>
      <c r="G90" s="31">
        <f t="shared" si="7"/>
        <v>0</v>
      </c>
      <c r="H90" s="31">
        <f t="shared" si="8"/>
        <v>0</v>
      </c>
      <c r="I90" s="31">
        <f t="shared" si="9"/>
        <v>0</v>
      </c>
      <c r="J90" s="32" t="s">
        <v>40</v>
      </c>
    </row>
    <row r="91" spans="1:10" x14ac:dyDescent="0.2">
      <c r="A91" s="31">
        <v>2</v>
      </c>
      <c r="B91" s="32">
        <v>1</v>
      </c>
      <c r="C91" s="32" t="s">
        <v>15</v>
      </c>
      <c r="D91" s="31" t="s">
        <v>133</v>
      </c>
      <c r="E91" s="61"/>
      <c r="F91" s="31">
        <f t="shared" si="6"/>
        <v>0</v>
      </c>
      <c r="G91" s="31">
        <f t="shared" si="7"/>
        <v>0</v>
      </c>
      <c r="H91" s="31">
        <f t="shared" si="8"/>
        <v>0</v>
      </c>
      <c r="I91" s="31">
        <f t="shared" si="9"/>
        <v>0</v>
      </c>
      <c r="J91" s="32" t="s">
        <v>42</v>
      </c>
    </row>
    <row r="92" spans="1:10" x14ac:dyDescent="0.2">
      <c r="A92" s="31">
        <v>2</v>
      </c>
      <c r="B92" s="32">
        <v>1</v>
      </c>
      <c r="C92" s="32" t="s">
        <v>15</v>
      </c>
      <c r="D92" s="31" t="s">
        <v>134</v>
      </c>
      <c r="E92" s="61"/>
      <c r="F92" s="31">
        <f t="shared" si="6"/>
        <v>0</v>
      </c>
      <c r="G92" s="31">
        <f t="shared" si="7"/>
        <v>0</v>
      </c>
      <c r="H92" s="31">
        <f t="shared" si="8"/>
        <v>0</v>
      </c>
      <c r="I92" s="31">
        <f t="shared" si="9"/>
        <v>0</v>
      </c>
      <c r="J92" s="32" t="s">
        <v>44</v>
      </c>
    </row>
    <row r="93" spans="1:10" x14ac:dyDescent="0.2">
      <c r="A93" s="31">
        <v>2</v>
      </c>
      <c r="B93" s="32">
        <v>1</v>
      </c>
      <c r="C93" s="32" t="s">
        <v>15</v>
      </c>
      <c r="D93" s="31" t="s">
        <v>135</v>
      </c>
      <c r="E93" s="61"/>
      <c r="F93" s="31">
        <f t="shared" si="6"/>
        <v>0</v>
      </c>
      <c r="G93" s="31">
        <f t="shared" si="7"/>
        <v>0</v>
      </c>
      <c r="H93" s="31">
        <f t="shared" si="8"/>
        <v>0</v>
      </c>
      <c r="I93" s="31">
        <f t="shared" si="9"/>
        <v>0</v>
      </c>
      <c r="J93" s="32" t="s">
        <v>46</v>
      </c>
    </row>
    <row r="94" spans="1:10" x14ac:dyDescent="0.2">
      <c r="A94" s="31">
        <v>2</v>
      </c>
      <c r="B94" s="32">
        <v>1</v>
      </c>
      <c r="C94" s="32" t="s">
        <v>15</v>
      </c>
      <c r="D94" s="31" t="s">
        <v>136</v>
      </c>
      <c r="E94" s="61"/>
      <c r="F94" s="31">
        <f t="shared" si="6"/>
        <v>0</v>
      </c>
      <c r="G94" s="31">
        <f t="shared" si="7"/>
        <v>0</v>
      </c>
      <c r="H94" s="31">
        <f t="shared" si="8"/>
        <v>0</v>
      </c>
      <c r="I94" s="31">
        <f t="shared" si="9"/>
        <v>0</v>
      </c>
      <c r="J94" s="32" t="s">
        <v>48</v>
      </c>
    </row>
    <row r="95" spans="1:10" x14ac:dyDescent="0.2">
      <c r="A95" s="31">
        <v>2</v>
      </c>
      <c r="B95" s="32">
        <v>1</v>
      </c>
      <c r="C95" s="32" t="s">
        <v>15</v>
      </c>
      <c r="D95" s="31" t="s">
        <v>137</v>
      </c>
      <c r="E95" s="61"/>
      <c r="F95" s="61">
        <f t="shared" si="6"/>
        <v>0</v>
      </c>
      <c r="G95" s="61">
        <f t="shared" si="7"/>
        <v>0</v>
      </c>
      <c r="H95" s="61">
        <f t="shared" si="8"/>
        <v>0</v>
      </c>
      <c r="I95" s="61">
        <f t="shared" si="9"/>
        <v>0</v>
      </c>
      <c r="J95" s="32" t="s">
        <v>50</v>
      </c>
    </row>
    <row r="96" spans="1:10" x14ac:dyDescent="0.2">
      <c r="A96" s="31">
        <v>2</v>
      </c>
      <c r="B96" s="32">
        <v>1</v>
      </c>
      <c r="C96" s="32" t="s">
        <v>15</v>
      </c>
      <c r="D96" s="31" t="s">
        <v>138</v>
      </c>
      <c r="E96" s="61"/>
      <c r="F96" s="61">
        <f t="shared" si="6"/>
        <v>0</v>
      </c>
      <c r="G96" s="61">
        <f t="shared" si="7"/>
        <v>0</v>
      </c>
      <c r="H96" s="61">
        <f t="shared" si="8"/>
        <v>0</v>
      </c>
      <c r="I96" s="61">
        <f t="shared" si="9"/>
        <v>0</v>
      </c>
      <c r="J96" s="32" t="s">
        <v>52</v>
      </c>
    </row>
    <row r="97" spans="1:10" x14ac:dyDescent="0.2">
      <c r="A97" s="31">
        <v>2</v>
      </c>
      <c r="B97" s="32">
        <v>1</v>
      </c>
      <c r="C97" s="32" t="s">
        <v>15</v>
      </c>
      <c r="D97" s="31" t="s">
        <v>139</v>
      </c>
      <c r="E97" s="61"/>
      <c r="F97" s="61">
        <f t="shared" si="6"/>
        <v>0</v>
      </c>
      <c r="G97" s="61">
        <f t="shared" si="7"/>
        <v>0</v>
      </c>
      <c r="H97" s="61">
        <f t="shared" si="8"/>
        <v>0</v>
      </c>
      <c r="I97" s="61">
        <f t="shared" si="9"/>
        <v>0</v>
      </c>
      <c r="J97" s="32" t="s">
        <v>54</v>
      </c>
    </row>
    <row r="98" spans="1:10" x14ac:dyDescent="0.2">
      <c r="A98" s="31">
        <v>2</v>
      </c>
      <c r="B98" s="32">
        <v>1</v>
      </c>
      <c r="C98" s="32" t="s">
        <v>15</v>
      </c>
      <c r="D98" s="31" t="s">
        <v>140</v>
      </c>
      <c r="E98" s="61"/>
      <c r="F98" s="61">
        <f t="shared" si="6"/>
        <v>0</v>
      </c>
      <c r="G98" s="61">
        <f t="shared" si="7"/>
        <v>0</v>
      </c>
      <c r="H98" s="61">
        <f t="shared" si="8"/>
        <v>0</v>
      </c>
      <c r="I98" s="61">
        <f t="shared" si="9"/>
        <v>0</v>
      </c>
      <c r="J98" s="32" t="s">
        <v>56</v>
      </c>
    </row>
    <row r="99" spans="1:10" x14ac:dyDescent="0.2">
      <c r="A99" s="31">
        <v>2</v>
      </c>
      <c r="B99" s="32">
        <v>1</v>
      </c>
      <c r="C99" s="32" t="s">
        <v>16</v>
      </c>
      <c r="D99" s="31" t="s">
        <v>141</v>
      </c>
      <c r="E99" s="61"/>
      <c r="F99" s="31">
        <f t="shared" ref="F99:F130" si="10">E99</f>
        <v>0</v>
      </c>
      <c r="G99" s="31">
        <f t="shared" ref="G99:G130" si="11">F99</f>
        <v>0</v>
      </c>
      <c r="H99" s="31">
        <f t="shared" si="8"/>
        <v>0</v>
      </c>
      <c r="I99" s="31">
        <f t="shared" si="9"/>
        <v>0</v>
      </c>
      <c r="J99" s="32" t="s">
        <v>34</v>
      </c>
    </row>
    <row r="100" spans="1:10" x14ac:dyDescent="0.2">
      <c r="A100" s="31">
        <v>2</v>
      </c>
      <c r="B100" s="32">
        <v>1</v>
      </c>
      <c r="C100" s="32" t="s">
        <v>16</v>
      </c>
      <c r="D100" s="31" t="s">
        <v>142</v>
      </c>
      <c r="E100" s="61"/>
      <c r="F100" s="31">
        <f t="shared" si="10"/>
        <v>0</v>
      </c>
      <c r="G100" s="31">
        <f t="shared" si="11"/>
        <v>0</v>
      </c>
      <c r="H100" s="31">
        <f t="shared" si="8"/>
        <v>0</v>
      </c>
      <c r="I100" s="31">
        <f t="shared" si="9"/>
        <v>0</v>
      </c>
      <c r="J100" s="32" t="s">
        <v>36</v>
      </c>
    </row>
    <row r="101" spans="1:10" x14ac:dyDescent="0.2">
      <c r="A101" s="31">
        <v>2</v>
      </c>
      <c r="B101" s="32">
        <v>1</v>
      </c>
      <c r="C101" s="32" t="s">
        <v>16</v>
      </c>
      <c r="D101" s="31" t="s">
        <v>143</v>
      </c>
      <c r="E101" s="61"/>
      <c r="F101" s="31">
        <f t="shared" si="10"/>
        <v>0</v>
      </c>
      <c r="G101" s="31">
        <f t="shared" si="11"/>
        <v>0</v>
      </c>
      <c r="H101" s="31">
        <f t="shared" si="8"/>
        <v>0</v>
      </c>
      <c r="I101" s="31">
        <f t="shared" si="9"/>
        <v>0</v>
      </c>
      <c r="J101" s="32" t="s">
        <v>38</v>
      </c>
    </row>
    <row r="102" spans="1:10" x14ac:dyDescent="0.2">
      <c r="A102" s="31">
        <v>2</v>
      </c>
      <c r="B102" s="32">
        <v>1</v>
      </c>
      <c r="C102" s="32" t="s">
        <v>16</v>
      </c>
      <c r="D102" s="31" t="s">
        <v>144</v>
      </c>
      <c r="E102" s="61"/>
      <c r="F102" s="31">
        <f t="shared" si="10"/>
        <v>0</v>
      </c>
      <c r="G102" s="31">
        <f t="shared" si="11"/>
        <v>0</v>
      </c>
      <c r="H102" s="31">
        <f t="shared" si="8"/>
        <v>0</v>
      </c>
      <c r="I102" s="31">
        <f t="shared" si="9"/>
        <v>0</v>
      </c>
      <c r="J102" s="32" t="s">
        <v>40</v>
      </c>
    </row>
    <row r="103" spans="1:10" x14ac:dyDescent="0.2">
      <c r="A103" s="31">
        <v>2</v>
      </c>
      <c r="B103" s="32">
        <v>1</v>
      </c>
      <c r="C103" s="32" t="s">
        <v>16</v>
      </c>
      <c r="D103" s="31" t="s">
        <v>145</v>
      </c>
      <c r="E103" s="61"/>
      <c r="F103" s="31">
        <f t="shared" si="10"/>
        <v>0</v>
      </c>
      <c r="G103" s="31">
        <f t="shared" si="11"/>
        <v>0</v>
      </c>
      <c r="H103" s="31">
        <f t="shared" si="8"/>
        <v>0</v>
      </c>
      <c r="I103" s="31">
        <f t="shared" si="9"/>
        <v>0</v>
      </c>
      <c r="J103" s="32" t="s">
        <v>42</v>
      </c>
    </row>
    <row r="104" spans="1:10" x14ac:dyDescent="0.2">
      <c r="A104" s="31">
        <v>2</v>
      </c>
      <c r="B104" s="32">
        <v>1</v>
      </c>
      <c r="C104" s="32" t="s">
        <v>16</v>
      </c>
      <c r="D104" s="31" t="s">
        <v>146</v>
      </c>
      <c r="E104" s="61"/>
      <c r="F104" s="31">
        <f t="shared" si="10"/>
        <v>0</v>
      </c>
      <c r="G104" s="31">
        <f t="shared" si="11"/>
        <v>0</v>
      </c>
      <c r="H104" s="31">
        <f t="shared" si="8"/>
        <v>0</v>
      </c>
      <c r="I104" s="31">
        <f t="shared" si="9"/>
        <v>0</v>
      </c>
      <c r="J104" s="32" t="s">
        <v>44</v>
      </c>
    </row>
    <row r="105" spans="1:10" x14ac:dyDescent="0.2">
      <c r="A105" s="31">
        <v>2</v>
      </c>
      <c r="B105" s="32">
        <v>1</v>
      </c>
      <c r="C105" s="32" t="s">
        <v>16</v>
      </c>
      <c r="D105" s="31" t="s">
        <v>147</v>
      </c>
      <c r="E105" s="61"/>
      <c r="F105" s="31">
        <f t="shared" si="10"/>
        <v>0</v>
      </c>
      <c r="G105" s="31">
        <f t="shared" si="11"/>
        <v>0</v>
      </c>
      <c r="H105" s="31">
        <f t="shared" si="8"/>
        <v>0</v>
      </c>
      <c r="I105" s="31">
        <f t="shared" si="9"/>
        <v>0</v>
      </c>
      <c r="J105" s="32" t="s">
        <v>46</v>
      </c>
    </row>
    <row r="106" spans="1:10" x14ac:dyDescent="0.2">
      <c r="A106" s="31">
        <v>2</v>
      </c>
      <c r="B106" s="32">
        <v>1</v>
      </c>
      <c r="C106" s="32" t="s">
        <v>16</v>
      </c>
      <c r="D106" s="31" t="s">
        <v>148</v>
      </c>
      <c r="E106" s="61"/>
      <c r="F106" s="31">
        <f t="shared" si="10"/>
        <v>0</v>
      </c>
      <c r="G106" s="31">
        <f t="shared" si="11"/>
        <v>0</v>
      </c>
      <c r="H106" s="31">
        <f t="shared" si="8"/>
        <v>0</v>
      </c>
      <c r="I106" s="31">
        <f t="shared" si="9"/>
        <v>0</v>
      </c>
      <c r="J106" s="32" t="s">
        <v>48</v>
      </c>
    </row>
    <row r="107" spans="1:10" x14ac:dyDescent="0.2">
      <c r="A107" s="31">
        <v>2</v>
      </c>
      <c r="B107" s="32">
        <v>1</v>
      </c>
      <c r="C107" s="32" t="s">
        <v>16</v>
      </c>
      <c r="D107" s="31" t="s">
        <v>149</v>
      </c>
      <c r="E107" s="61"/>
      <c r="F107" s="61">
        <f t="shared" si="10"/>
        <v>0</v>
      </c>
      <c r="G107" s="61">
        <f t="shared" si="11"/>
        <v>0</v>
      </c>
      <c r="H107" s="61">
        <f t="shared" si="8"/>
        <v>0</v>
      </c>
      <c r="I107" s="61">
        <f t="shared" si="9"/>
        <v>0</v>
      </c>
      <c r="J107" s="32" t="s">
        <v>50</v>
      </c>
    </row>
    <row r="108" spans="1:10" x14ac:dyDescent="0.2">
      <c r="A108" s="31">
        <v>2</v>
      </c>
      <c r="B108" s="32">
        <v>1</v>
      </c>
      <c r="C108" s="32" t="s">
        <v>16</v>
      </c>
      <c r="D108" s="31" t="s">
        <v>150</v>
      </c>
      <c r="E108" s="61"/>
      <c r="F108" s="61">
        <f t="shared" si="10"/>
        <v>0</v>
      </c>
      <c r="G108" s="61">
        <f t="shared" si="11"/>
        <v>0</v>
      </c>
      <c r="H108" s="61">
        <f t="shared" si="8"/>
        <v>0</v>
      </c>
      <c r="I108" s="61">
        <f t="shared" si="9"/>
        <v>0</v>
      </c>
      <c r="J108" s="32" t="s">
        <v>52</v>
      </c>
    </row>
    <row r="109" spans="1:10" x14ac:dyDescent="0.2">
      <c r="A109" s="31">
        <v>2</v>
      </c>
      <c r="B109" s="32">
        <v>1</v>
      </c>
      <c r="C109" s="32" t="s">
        <v>16</v>
      </c>
      <c r="D109" s="31" t="s">
        <v>151</v>
      </c>
      <c r="E109" s="61"/>
      <c r="F109" s="61">
        <f t="shared" si="10"/>
        <v>0</v>
      </c>
      <c r="G109" s="61">
        <f t="shared" si="11"/>
        <v>0</v>
      </c>
      <c r="H109" s="61">
        <f t="shared" si="8"/>
        <v>0</v>
      </c>
      <c r="I109" s="61">
        <f t="shared" si="9"/>
        <v>0</v>
      </c>
      <c r="J109" s="32" t="s">
        <v>54</v>
      </c>
    </row>
    <row r="110" spans="1:10" x14ac:dyDescent="0.2">
      <c r="A110" s="31">
        <v>2</v>
      </c>
      <c r="B110" s="32">
        <v>1</v>
      </c>
      <c r="C110" s="32" t="s">
        <v>16</v>
      </c>
      <c r="D110" s="31" t="s">
        <v>152</v>
      </c>
      <c r="E110" s="61"/>
      <c r="F110" s="61">
        <f t="shared" si="10"/>
        <v>0</v>
      </c>
      <c r="G110" s="61">
        <f t="shared" si="11"/>
        <v>0</v>
      </c>
      <c r="H110" s="61">
        <f t="shared" si="8"/>
        <v>0</v>
      </c>
      <c r="I110" s="61">
        <f t="shared" si="9"/>
        <v>0</v>
      </c>
      <c r="J110" s="32" t="s">
        <v>56</v>
      </c>
    </row>
    <row r="111" spans="1:10" x14ac:dyDescent="0.2">
      <c r="C111" s="32" t="s">
        <v>17</v>
      </c>
      <c r="D111" s="31" t="s">
        <v>153</v>
      </c>
      <c r="E111" s="61"/>
      <c r="F111" s="31">
        <f t="shared" si="10"/>
        <v>0</v>
      </c>
      <c r="G111" s="31">
        <f t="shared" si="11"/>
        <v>0</v>
      </c>
      <c r="H111" s="31">
        <f t="shared" si="8"/>
        <v>0</v>
      </c>
      <c r="I111" s="31">
        <f t="shared" si="9"/>
        <v>0</v>
      </c>
      <c r="J111" s="32" t="s">
        <v>34</v>
      </c>
    </row>
    <row r="112" spans="1:10" x14ac:dyDescent="0.2">
      <c r="C112" s="32" t="s">
        <v>17</v>
      </c>
      <c r="D112" s="31" t="s">
        <v>154</v>
      </c>
      <c r="E112" s="61"/>
      <c r="F112" s="31">
        <f t="shared" si="10"/>
        <v>0</v>
      </c>
      <c r="G112" s="31">
        <f t="shared" si="11"/>
        <v>0</v>
      </c>
      <c r="H112" s="31">
        <f t="shared" si="8"/>
        <v>0</v>
      </c>
      <c r="I112" s="31">
        <f t="shared" si="9"/>
        <v>0</v>
      </c>
      <c r="J112" s="32" t="s">
        <v>36</v>
      </c>
    </row>
    <row r="113" spans="3:10" x14ac:dyDescent="0.2">
      <c r="C113" s="32" t="s">
        <v>17</v>
      </c>
      <c r="D113" s="31" t="s">
        <v>155</v>
      </c>
      <c r="E113" s="61"/>
      <c r="F113" s="31">
        <f t="shared" si="10"/>
        <v>0</v>
      </c>
      <c r="G113" s="31">
        <f t="shared" si="11"/>
        <v>0</v>
      </c>
      <c r="H113" s="31">
        <f t="shared" si="8"/>
        <v>0</v>
      </c>
      <c r="I113" s="31">
        <f t="shared" si="9"/>
        <v>0</v>
      </c>
      <c r="J113" s="32" t="s">
        <v>38</v>
      </c>
    </row>
    <row r="114" spans="3:10" x14ac:dyDescent="0.2">
      <c r="C114" s="32" t="s">
        <v>17</v>
      </c>
      <c r="D114" s="31" t="s">
        <v>156</v>
      </c>
      <c r="E114" s="61"/>
      <c r="F114" s="31">
        <f t="shared" si="10"/>
        <v>0</v>
      </c>
      <c r="G114" s="31">
        <f t="shared" si="11"/>
        <v>0</v>
      </c>
      <c r="H114" s="31">
        <f t="shared" si="8"/>
        <v>0</v>
      </c>
      <c r="I114" s="31">
        <f t="shared" si="9"/>
        <v>0</v>
      </c>
      <c r="J114" s="32" t="s">
        <v>40</v>
      </c>
    </row>
    <row r="115" spans="3:10" x14ac:dyDescent="0.2">
      <c r="C115" s="32" t="s">
        <v>17</v>
      </c>
      <c r="D115" s="31" t="s">
        <v>157</v>
      </c>
      <c r="E115" s="61"/>
      <c r="F115" s="31">
        <f t="shared" si="10"/>
        <v>0</v>
      </c>
      <c r="G115" s="31">
        <f t="shared" si="11"/>
        <v>0</v>
      </c>
      <c r="H115" s="31">
        <f t="shared" si="8"/>
        <v>0</v>
      </c>
      <c r="I115" s="31">
        <f t="shared" si="9"/>
        <v>0</v>
      </c>
      <c r="J115" s="32" t="s">
        <v>42</v>
      </c>
    </row>
    <row r="116" spans="3:10" x14ac:dyDescent="0.2">
      <c r="C116" s="32" t="s">
        <v>17</v>
      </c>
      <c r="D116" s="31" t="s">
        <v>158</v>
      </c>
      <c r="E116" s="61"/>
      <c r="F116" s="31">
        <f t="shared" si="10"/>
        <v>0</v>
      </c>
      <c r="G116" s="31">
        <f t="shared" si="11"/>
        <v>0</v>
      </c>
      <c r="H116" s="31">
        <f t="shared" si="8"/>
        <v>0</v>
      </c>
      <c r="I116" s="31">
        <f t="shared" si="9"/>
        <v>0</v>
      </c>
      <c r="J116" s="32" t="s">
        <v>44</v>
      </c>
    </row>
    <row r="117" spans="3:10" x14ac:dyDescent="0.2">
      <c r="C117" s="32" t="s">
        <v>17</v>
      </c>
      <c r="D117" s="31" t="s">
        <v>159</v>
      </c>
      <c r="E117" s="61"/>
      <c r="F117" s="31">
        <f t="shared" si="10"/>
        <v>0</v>
      </c>
      <c r="G117" s="31">
        <f t="shared" si="11"/>
        <v>0</v>
      </c>
      <c r="H117" s="31">
        <f t="shared" si="8"/>
        <v>0</v>
      </c>
      <c r="I117" s="31">
        <f t="shared" si="9"/>
        <v>0</v>
      </c>
      <c r="J117" s="32" t="s">
        <v>46</v>
      </c>
    </row>
    <row r="118" spans="3:10" x14ac:dyDescent="0.2">
      <c r="C118" s="32" t="s">
        <v>17</v>
      </c>
      <c r="D118" s="31" t="s">
        <v>160</v>
      </c>
      <c r="E118" s="61"/>
      <c r="F118" s="31">
        <f t="shared" si="10"/>
        <v>0</v>
      </c>
      <c r="G118" s="31">
        <f t="shared" si="11"/>
        <v>0</v>
      </c>
      <c r="H118" s="31">
        <f t="shared" si="8"/>
        <v>0</v>
      </c>
      <c r="I118" s="31">
        <f t="shared" si="9"/>
        <v>0</v>
      </c>
      <c r="J118" s="32" t="s">
        <v>48</v>
      </c>
    </row>
    <row r="119" spans="3:10" x14ac:dyDescent="0.2">
      <c r="C119" s="32" t="s">
        <v>17</v>
      </c>
      <c r="D119" s="31" t="s">
        <v>161</v>
      </c>
      <c r="E119" s="61"/>
      <c r="F119" s="61">
        <f t="shared" si="10"/>
        <v>0</v>
      </c>
      <c r="G119" s="61">
        <f t="shared" si="11"/>
        <v>0</v>
      </c>
      <c r="H119" s="61">
        <f t="shared" si="8"/>
        <v>0</v>
      </c>
      <c r="I119" s="61">
        <f t="shared" si="9"/>
        <v>0</v>
      </c>
      <c r="J119" s="32" t="s">
        <v>50</v>
      </c>
    </row>
    <row r="120" spans="3:10" x14ac:dyDescent="0.2">
      <c r="C120" s="32" t="s">
        <v>17</v>
      </c>
      <c r="D120" s="31" t="s">
        <v>162</v>
      </c>
      <c r="E120" s="61"/>
      <c r="F120" s="61">
        <f t="shared" si="10"/>
        <v>0</v>
      </c>
      <c r="G120" s="61">
        <f t="shared" si="11"/>
        <v>0</v>
      </c>
      <c r="H120" s="61">
        <f t="shared" si="8"/>
        <v>0</v>
      </c>
      <c r="I120" s="61">
        <f t="shared" si="9"/>
        <v>0</v>
      </c>
      <c r="J120" s="32" t="s">
        <v>52</v>
      </c>
    </row>
    <row r="121" spans="3:10" x14ac:dyDescent="0.2">
      <c r="C121" s="32" t="s">
        <v>17</v>
      </c>
      <c r="D121" s="31" t="s">
        <v>163</v>
      </c>
      <c r="E121" s="61"/>
      <c r="F121" s="61">
        <f t="shared" si="10"/>
        <v>0</v>
      </c>
      <c r="G121" s="61">
        <f t="shared" si="11"/>
        <v>0</v>
      </c>
      <c r="H121" s="61">
        <f t="shared" si="8"/>
        <v>0</v>
      </c>
      <c r="I121" s="61">
        <f t="shared" si="9"/>
        <v>0</v>
      </c>
      <c r="J121" s="32" t="s">
        <v>54</v>
      </c>
    </row>
    <row r="122" spans="3:10" x14ac:dyDescent="0.2">
      <c r="C122" s="32" t="s">
        <v>17</v>
      </c>
      <c r="D122" s="31" t="s">
        <v>164</v>
      </c>
      <c r="E122" s="61"/>
      <c r="F122" s="61">
        <f t="shared" si="10"/>
        <v>0</v>
      </c>
      <c r="G122" s="61">
        <f t="shared" si="11"/>
        <v>0</v>
      </c>
      <c r="H122" s="61">
        <f t="shared" si="8"/>
        <v>0</v>
      </c>
      <c r="I122" s="61">
        <f t="shared" si="9"/>
        <v>0</v>
      </c>
      <c r="J122" s="32" t="s">
        <v>56</v>
      </c>
    </row>
    <row r="123" spans="3:10" x14ac:dyDescent="0.2">
      <c r="C123" s="32" t="s">
        <v>18</v>
      </c>
      <c r="D123" s="31" t="s">
        <v>165</v>
      </c>
      <c r="E123" s="61"/>
      <c r="F123" s="31">
        <f t="shared" si="10"/>
        <v>0</v>
      </c>
      <c r="G123" s="31">
        <f t="shared" si="11"/>
        <v>0</v>
      </c>
      <c r="H123" s="31">
        <f t="shared" si="8"/>
        <v>0</v>
      </c>
      <c r="I123" s="31">
        <f t="shared" si="9"/>
        <v>0</v>
      </c>
      <c r="J123" s="32" t="s">
        <v>34</v>
      </c>
    </row>
    <row r="124" spans="3:10" x14ac:dyDescent="0.2">
      <c r="C124" s="32" t="s">
        <v>18</v>
      </c>
      <c r="D124" s="31" t="s">
        <v>166</v>
      </c>
      <c r="E124" s="61"/>
      <c r="F124" s="31">
        <f t="shared" si="10"/>
        <v>0</v>
      </c>
      <c r="G124" s="31">
        <f t="shared" si="11"/>
        <v>0</v>
      </c>
      <c r="H124" s="31">
        <f t="shared" si="8"/>
        <v>0</v>
      </c>
      <c r="I124" s="31">
        <f t="shared" si="9"/>
        <v>0</v>
      </c>
      <c r="J124" s="32" t="s">
        <v>36</v>
      </c>
    </row>
    <row r="125" spans="3:10" x14ac:dyDescent="0.2">
      <c r="C125" s="32" t="s">
        <v>18</v>
      </c>
      <c r="D125" s="31" t="s">
        <v>167</v>
      </c>
      <c r="E125" s="61"/>
      <c r="F125" s="31">
        <f t="shared" si="10"/>
        <v>0</v>
      </c>
      <c r="G125" s="31">
        <f t="shared" si="11"/>
        <v>0</v>
      </c>
      <c r="H125" s="31">
        <f t="shared" si="8"/>
        <v>0</v>
      </c>
      <c r="I125" s="31">
        <f t="shared" si="9"/>
        <v>0</v>
      </c>
      <c r="J125" s="32" t="s">
        <v>38</v>
      </c>
    </row>
    <row r="126" spans="3:10" x14ac:dyDescent="0.2">
      <c r="C126" s="32" t="s">
        <v>18</v>
      </c>
      <c r="D126" s="31" t="s">
        <v>168</v>
      </c>
      <c r="E126" s="61"/>
      <c r="F126" s="31">
        <f t="shared" si="10"/>
        <v>0</v>
      </c>
      <c r="G126" s="31">
        <f t="shared" si="11"/>
        <v>0</v>
      </c>
      <c r="H126" s="31">
        <f t="shared" si="8"/>
        <v>0</v>
      </c>
      <c r="I126" s="31">
        <f t="shared" si="9"/>
        <v>0</v>
      </c>
      <c r="J126" s="32" t="s">
        <v>40</v>
      </c>
    </row>
    <row r="127" spans="3:10" x14ac:dyDescent="0.2">
      <c r="C127" s="32" t="s">
        <v>18</v>
      </c>
      <c r="D127" s="31" t="s">
        <v>169</v>
      </c>
      <c r="E127" s="61"/>
      <c r="F127" s="31">
        <f t="shared" si="10"/>
        <v>0</v>
      </c>
      <c r="G127" s="31">
        <f t="shared" si="11"/>
        <v>0</v>
      </c>
      <c r="H127" s="31">
        <f t="shared" si="8"/>
        <v>0</v>
      </c>
      <c r="I127" s="31">
        <f t="shared" si="9"/>
        <v>0</v>
      </c>
      <c r="J127" s="32" t="s">
        <v>42</v>
      </c>
    </row>
    <row r="128" spans="3:10" x14ac:dyDescent="0.2">
      <c r="C128" s="32" t="s">
        <v>18</v>
      </c>
      <c r="D128" s="31" t="s">
        <v>170</v>
      </c>
      <c r="E128" s="61"/>
      <c r="F128" s="31">
        <f t="shared" si="10"/>
        <v>0</v>
      </c>
      <c r="G128" s="31">
        <f t="shared" si="11"/>
        <v>0</v>
      </c>
      <c r="H128" s="31">
        <f t="shared" si="8"/>
        <v>0</v>
      </c>
      <c r="I128" s="31">
        <f t="shared" si="9"/>
        <v>0</v>
      </c>
      <c r="J128" s="32" t="s">
        <v>44</v>
      </c>
    </row>
    <row r="129" spans="3:10" x14ac:dyDescent="0.2">
      <c r="C129" s="32" t="s">
        <v>18</v>
      </c>
      <c r="D129" s="31" t="s">
        <v>171</v>
      </c>
      <c r="E129" s="61"/>
      <c r="F129" s="31">
        <f t="shared" si="10"/>
        <v>0</v>
      </c>
      <c r="G129" s="31">
        <f t="shared" si="11"/>
        <v>0</v>
      </c>
      <c r="H129" s="31">
        <f t="shared" si="8"/>
        <v>0</v>
      </c>
      <c r="I129" s="31">
        <f t="shared" si="9"/>
        <v>0</v>
      </c>
      <c r="J129" s="32" t="s">
        <v>46</v>
      </c>
    </row>
    <row r="130" spans="3:10" x14ac:dyDescent="0.2">
      <c r="C130" s="32" t="s">
        <v>18</v>
      </c>
      <c r="D130" s="31" t="s">
        <v>172</v>
      </c>
      <c r="E130" s="61"/>
      <c r="F130" s="31">
        <f t="shared" si="10"/>
        <v>0</v>
      </c>
      <c r="G130" s="31">
        <f t="shared" si="11"/>
        <v>0</v>
      </c>
      <c r="H130" s="31">
        <f t="shared" si="8"/>
        <v>0</v>
      </c>
      <c r="I130" s="31">
        <f t="shared" si="9"/>
        <v>0</v>
      </c>
      <c r="J130" s="32" t="s">
        <v>48</v>
      </c>
    </row>
    <row r="131" spans="3:10" x14ac:dyDescent="0.2">
      <c r="C131" s="32" t="s">
        <v>18</v>
      </c>
      <c r="D131" s="31" t="s">
        <v>173</v>
      </c>
      <c r="E131" s="61"/>
      <c r="F131" s="61">
        <f t="shared" ref="F131:F162" si="12">E131</f>
        <v>0</v>
      </c>
      <c r="G131" s="61">
        <f t="shared" ref="G131:G162" si="13">F131</f>
        <v>0</v>
      </c>
      <c r="H131" s="61">
        <f t="shared" ref="H131:H194" si="14">G131</f>
        <v>0</v>
      </c>
      <c r="I131" s="61">
        <f t="shared" ref="I131:I194" si="15">H131</f>
        <v>0</v>
      </c>
      <c r="J131" s="32" t="s">
        <v>50</v>
      </c>
    </row>
    <row r="132" spans="3:10" x14ac:dyDescent="0.2">
      <c r="C132" s="32" t="s">
        <v>18</v>
      </c>
      <c r="D132" s="31" t="s">
        <v>174</v>
      </c>
      <c r="E132" s="61"/>
      <c r="F132" s="61">
        <f t="shared" si="12"/>
        <v>0</v>
      </c>
      <c r="G132" s="61">
        <f t="shared" si="13"/>
        <v>0</v>
      </c>
      <c r="H132" s="61">
        <f t="shared" si="14"/>
        <v>0</v>
      </c>
      <c r="I132" s="61">
        <f t="shared" si="15"/>
        <v>0</v>
      </c>
      <c r="J132" s="32" t="s">
        <v>52</v>
      </c>
    </row>
    <row r="133" spans="3:10" x14ac:dyDescent="0.2">
      <c r="C133" s="32" t="s">
        <v>18</v>
      </c>
      <c r="D133" s="31" t="s">
        <v>175</v>
      </c>
      <c r="E133" s="61"/>
      <c r="F133" s="61">
        <f t="shared" si="12"/>
        <v>0</v>
      </c>
      <c r="G133" s="61">
        <f t="shared" si="13"/>
        <v>0</v>
      </c>
      <c r="H133" s="61">
        <f t="shared" si="14"/>
        <v>0</v>
      </c>
      <c r="I133" s="61">
        <f t="shared" si="15"/>
        <v>0</v>
      </c>
      <c r="J133" s="32" t="s">
        <v>54</v>
      </c>
    </row>
    <row r="134" spans="3:10" x14ac:dyDescent="0.2">
      <c r="C134" s="32" t="s">
        <v>18</v>
      </c>
      <c r="D134" s="31" t="s">
        <v>176</v>
      </c>
      <c r="E134" s="61"/>
      <c r="F134" s="61">
        <f t="shared" si="12"/>
        <v>0</v>
      </c>
      <c r="G134" s="61">
        <f t="shared" si="13"/>
        <v>0</v>
      </c>
      <c r="H134" s="61">
        <f t="shared" si="14"/>
        <v>0</v>
      </c>
      <c r="I134" s="61">
        <f t="shared" si="15"/>
        <v>0</v>
      </c>
      <c r="J134" s="32" t="s">
        <v>56</v>
      </c>
    </row>
    <row r="135" spans="3:10" x14ac:dyDescent="0.2">
      <c r="C135" s="32" t="s">
        <v>19</v>
      </c>
      <c r="D135" s="31" t="s">
        <v>177</v>
      </c>
      <c r="E135" s="61"/>
      <c r="F135" s="31">
        <f t="shared" si="12"/>
        <v>0</v>
      </c>
      <c r="G135" s="31">
        <f t="shared" si="13"/>
        <v>0</v>
      </c>
      <c r="H135" s="31">
        <f t="shared" si="14"/>
        <v>0</v>
      </c>
      <c r="I135" s="31">
        <f t="shared" si="15"/>
        <v>0</v>
      </c>
      <c r="J135" s="32" t="s">
        <v>34</v>
      </c>
    </row>
    <row r="136" spans="3:10" x14ac:dyDescent="0.2">
      <c r="C136" s="32" t="s">
        <v>19</v>
      </c>
      <c r="D136" s="31" t="s">
        <v>178</v>
      </c>
      <c r="E136" s="61"/>
      <c r="F136" s="31">
        <f t="shared" si="12"/>
        <v>0</v>
      </c>
      <c r="G136" s="31">
        <f t="shared" si="13"/>
        <v>0</v>
      </c>
      <c r="H136" s="31">
        <f t="shared" si="14"/>
        <v>0</v>
      </c>
      <c r="I136" s="31">
        <f t="shared" si="15"/>
        <v>0</v>
      </c>
      <c r="J136" s="32" t="s">
        <v>36</v>
      </c>
    </row>
    <row r="137" spans="3:10" x14ac:dyDescent="0.2">
      <c r="C137" s="32" t="s">
        <v>19</v>
      </c>
      <c r="D137" s="31" t="s">
        <v>179</v>
      </c>
      <c r="E137" s="61"/>
      <c r="F137" s="31">
        <f t="shared" si="12"/>
        <v>0</v>
      </c>
      <c r="G137" s="31">
        <f t="shared" si="13"/>
        <v>0</v>
      </c>
      <c r="H137" s="31">
        <f t="shared" si="14"/>
        <v>0</v>
      </c>
      <c r="I137" s="31">
        <f t="shared" si="15"/>
        <v>0</v>
      </c>
      <c r="J137" s="32" t="s">
        <v>38</v>
      </c>
    </row>
    <row r="138" spans="3:10" x14ac:dyDescent="0.2">
      <c r="C138" s="32" t="s">
        <v>19</v>
      </c>
      <c r="D138" s="31" t="s">
        <v>180</v>
      </c>
      <c r="E138" s="61"/>
      <c r="F138" s="31">
        <f t="shared" si="12"/>
        <v>0</v>
      </c>
      <c r="G138" s="31">
        <f t="shared" si="13"/>
        <v>0</v>
      </c>
      <c r="H138" s="31">
        <f t="shared" si="14"/>
        <v>0</v>
      </c>
      <c r="I138" s="31">
        <f t="shared" si="15"/>
        <v>0</v>
      </c>
      <c r="J138" s="32" t="s">
        <v>40</v>
      </c>
    </row>
    <row r="139" spans="3:10" x14ac:dyDescent="0.2">
      <c r="C139" s="32" t="s">
        <v>19</v>
      </c>
      <c r="D139" s="31" t="s">
        <v>181</v>
      </c>
      <c r="E139" s="61"/>
      <c r="F139" s="31">
        <f t="shared" si="12"/>
        <v>0</v>
      </c>
      <c r="G139" s="31">
        <f t="shared" si="13"/>
        <v>0</v>
      </c>
      <c r="H139" s="31">
        <f t="shared" si="14"/>
        <v>0</v>
      </c>
      <c r="I139" s="31">
        <f t="shared" si="15"/>
        <v>0</v>
      </c>
      <c r="J139" s="32" t="s">
        <v>42</v>
      </c>
    </row>
    <row r="140" spans="3:10" x14ac:dyDescent="0.2">
      <c r="C140" s="32" t="s">
        <v>19</v>
      </c>
      <c r="D140" s="31" t="s">
        <v>182</v>
      </c>
      <c r="E140" s="61"/>
      <c r="F140" s="31">
        <f t="shared" si="12"/>
        <v>0</v>
      </c>
      <c r="G140" s="31">
        <f t="shared" si="13"/>
        <v>0</v>
      </c>
      <c r="H140" s="31">
        <f t="shared" si="14"/>
        <v>0</v>
      </c>
      <c r="I140" s="31">
        <f t="shared" si="15"/>
        <v>0</v>
      </c>
      <c r="J140" s="32" t="s">
        <v>44</v>
      </c>
    </row>
    <row r="141" spans="3:10" x14ac:dyDescent="0.2">
      <c r="C141" s="32" t="s">
        <v>19</v>
      </c>
      <c r="D141" s="31" t="s">
        <v>183</v>
      </c>
      <c r="E141" s="61"/>
      <c r="F141" s="31">
        <f t="shared" si="12"/>
        <v>0</v>
      </c>
      <c r="G141" s="31">
        <f t="shared" si="13"/>
        <v>0</v>
      </c>
      <c r="H141" s="31">
        <f t="shared" si="14"/>
        <v>0</v>
      </c>
      <c r="I141" s="31">
        <f t="shared" si="15"/>
        <v>0</v>
      </c>
      <c r="J141" s="32" t="s">
        <v>46</v>
      </c>
    </row>
    <row r="142" spans="3:10" x14ac:dyDescent="0.2">
      <c r="C142" s="32" t="s">
        <v>19</v>
      </c>
      <c r="D142" s="31" t="s">
        <v>184</v>
      </c>
      <c r="E142" s="61"/>
      <c r="F142" s="31">
        <f t="shared" si="12"/>
        <v>0</v>
      </c>
      <c r="G142" s="31">
        <f t="shared" si="13"/>
        <v>0</v>
      </c>
      <c r="H142" s="31">
        <f t="shared" si="14"/>
        <v>0</v>
      </c>
      <c r="I142" s="31">
        <f t="shared" si="15"/>
        <v>0</v>
      </c>
      <c r="J142" s="32" t="s">
        <v>48</v>
      </c>
    </row>
    <row r="143" spans="3:10" x14ac:dyDescent="0.2">
      <c r="C143" s="32" t="s">
        <v>19</v>
      </c>
      <c r="D143" s="31" t="s">
        <v>185</v>
      </c>
      <c r="E143" s="61"/>
      <c r="F143" s="61">
        <f t="shared" si="12"/>
        <v>0</v>
      </c>
      <c r="G143" s="61">
        <f t="shared" si="13"/>
        <v>0</v>
      </c>
      <c r="H143" s="61">
        <f t="shared" si="14"/>
        <v>0</v>
      </c>
      <c r="I143" s="61">
        <f t="shared" si="15"/>
        <v>0</v>
      </c>
      <c r="J143" s="32" t="s">
        <v>50</v>
      </c>
    </row>
    <row r="144" spans="3:10" x14ac:dyDescent="0.2">
      <c r="C144" s="32" t="s">
        <v>19</v>
      </c>
      <c r="D144" s="31" t="s">
        <v>186</v>
      </c>
      <c r="E144" s="61"/>
      <c r="F144" s="61">
        <f t="shared" si="12"/>
        <v>0</v>
      </c>
      <c r="G144" s="61">
        <f t="shared" si="13"/>
        <v>0</v>
      </c>
      <c r="H144" s="61">
        <f t="shared" si="14"/>
        <v>0</v>
      </c>
      <c r="I144" s="61">
        <f t="shared" si="15"/>
        <v>0</v>
      </c>
      <c r="J144" s="32" t="s">
        <v>52</v>
      </c>
    </row>
    <row r="145" spans="3:10" x14ac:dyDescent="0.2">
      <c r="C145" s="32" t="s">
        <v>19</v>
      </c>
      <c r="D145" s="31" t="s">
        <v>187</v>
      </c>
      <c r="E145" s="61"/>
      <c r="F145" s="61">
        <f t="shared" si="12"/>
        <v>0</v>
      </c>
      <c r="G145" s="61">
        <f t="shared" si="13"/>
        <v>0</v>
      </c>
      <c r="H145" s="61">
        <f t="shared" si="14"/>
        <v>0</v>
      </c>
      <c r="I145" s="61">
        <f t="shared" si="15"/>
        <v>0</v>
      </c>
      <c r="J145" s="32" t="s">
        <v>54</v>
      </c>
    </row>
    <row r="146" spans="3:10" x14ac:dyDescent="0.2">
      <c r="C146" s="32" t="s">
        <v>19</v>
      </c>
      <c r="D146" s="31" t="s">
        <v>188</v>
      </c>
      <c r="E146" s="61"/>
      <c r="F146" s="61">
        <f t="shared" si="12"/>
        <v>0</v>
      </c>
      <c r="G146" s="61">
        <f t="shared" si="13"/>
        <v>0</v>
      </c>
      <c r="H146" s="61">
        <f t="shared" si="14"/>
        <v>0</v>
      </c>
      <c r="I146" s="61">
        <f t="shared" si="15"/>
        <v>0</v>
      </c>
      <c r="J146" s="32" t="s">
        <v>56</v>
      </c>
    </row>
    <row r="147" spans="3:10" x14ac:dyDescent="0.2">
      <c r="C147" s="32" t="s">
        <v>20</v>
      </c>
      <c r="D147" s="31" t="s">
        <v>189</v>
      </c>
      <c r="E147" s="61"/>
      <c r="F147" s="31">
        <f t="shared" si="12"/>
        <v>0</v>
      </c>
      <c r="G147" s="31">
        <f t="shared" si="13"/>
        <v>0</v>
      </c>
      <c r="H147" s="31">
        <f t="shared" si="14"/>
        <v>0</v>
      </c>
      <c r="I147" s="31">
        <f t="shared" si="15"/>
        <v>0</v>
      </c>
      <c r="J147" s="32" t="s">
        <v>34</v>
      </c>
    </row>
    <row r="148" spans="3:10" x14ac:dyDescent="0.2">
      <c r="C148" s="32" t="s">
        <v>20</v>
      </c>
      <c r="D148" s="31" t="s">
        <v>190</v>
      </c>
      <c r="E148" s="61"/>
      <c r="F148" s="31">
        <f t="shared" si="12"/>
        <v>0</v>
      </c>
      <c r="G148" s="31">
        <f t="shared" si="13"/>
        <v>0</v>
      </c>
      <c r="H148" s="31">
        <f t="shared" si="14"/>
        <v>0</v>
      </c>
      <c r="I148" s="31">
        <f t="shared" si="15"/>
        <v>0</v>
      </c>
      <c r="J148" s="32" t="s">
        <v>36</v>
      </c>
    </row>
    <row r="149" spans="3:10" x14ac:dyDescent="0.2">
      <c r="C149" s="32" t="s">
        <v>20</v>
      </c>
      <c r="D149" s="31" t="s">
        <v>191</v>
      </c>
      <c r="E149" s="61"/>
      <c r="F149" s="31">
        <f t="shared" si="12"/>
        <v>0</v>
      </c>
      <c r="G149" s="31">
        <f t="shared" si="13"/>
        <v>0</v>
      </c>
      <c r="H149" s="31">
        <f t="shared" si="14"/>
        <v>0</v>
      </c>
      <c r="I149" s="31">
        <f t="shared" si="15"/>
        <v>0</v>
      </c>
      <c r="J149" s="32" t="s">
        <v>38</v>
      </c>
    </row>
    <row r="150" spans="3:10" x14ac:dyDescent="0.2">
      <c r="C150" s="32" t="s">
        <v>20</v>
      </c>
      <c r="D150" s="31" t="s">
        <v>192</v>
      </c>
      <c r="E150" s="61"/>
      <c r="F150" s="31">
        <f t="shared" si="12"/>
        <v>0</v>
      </c>
      <c r="G150" s="31">
        <f t="shared" si="13"/>
        <v>0</v>
      </c>
      <c r="H150" s="31">
        <f t="shared" si="14"/>
        <v>0</v>
      </c>
      <c r="I150" s="31">
        <f t="shared" si="15"/>
        <v>0</v>
      </c>
      <c r="J150" s="32" t="s">
        <v>40</v>
      </c>
    </row>
    <row r="151" spans="3:10" x14ac:dyDescent="0.2">
      <c r="C151" s="32" t="s">
        <v>20</v>
      </c>
      <c r="D151" s="31" t="s">
        <v>193</v>
      </c>
      <c r="E151" s="61"/>
      <c r="F151" s="31">
        <f t="shared" si="12"/>
        <v>0</v>
      </c>
      <c r="G151" s="31">
        <f t="shared" si="13"/>
        <v>0</v>
      </c>
      <c r="H151" s="31">
        <f t="shared" si="14"/>
        <v>0</v>
      </c>
      <c r="I151" s="31">
        <f t="shared" si="15"/>
        <v>0</v>
      </c>
      <c r="J151" s="32" t="s">
        <v>42</v>
      </c>
    </row>
    <row r="152" spans="3:10" x14ac:dyDescent="0.2">
      <c r="C152" s="32" t="s">
        <v>20</v>
      </c>
      <c r="D152" s="31" t="s">
        <v>194</v>
      </c>
      <c r="E152" s="61"/>
      <c r="F152" s="31">
        <f t="shared" si="12"/>
        <v>0</v>
      </c>
      <c r="G152" s="31">
        <f t="shared" si="13"/>
        <v>0</v>
      </c>
      <c r="H152" s="31">
        <f t="shared" si="14"/>
        <v>0</v>
      </c>
      <c r="I152" s="31">
        <f t="shared" si="15"/>
        <v>0</v>
      </c>
      <c r="J152" s="32" t="s">
        <v>44</v>
      </c>
    </row>
    <row r="153" spans="3:10" x14ac:dyDescent="0.2">
      <c r="C153" s="32" t="s">
        <v>20</v>
      </c>
      <c r="D153" s="31" t="s">
        <v>195</v>
      </c>
      <c r="E153" s="61"/>
      <c r="F153" s="31">
        <f t="shared" si="12"/>
        <v>0</v>
      </c>
      <c r="G153" s="31">
        <f t="shared" si="13"/>
        <v>0</v>
      </c>
      <c r="H153" s="31">
        <f t="shared" si="14"/>
        <v>0</v>
      </c>
      <c r="I153" s="31">
        <f t="shared" si="15"/>
        <v>0</v>
      </c>
      <c r="J153" s="32" t="s">
        <v>46</v>
      </c>
    </row>
    <row r="154" spans="3:10" x14ac:dyDescent="0.2">
      <c r="C154" s="32" t="s">
        <v>20</v>
      </c>
      <c r="D154" s="31" t="s">
        <v>196</v>
      </c>
      <c r="E154" s="61"/>
      <c r="F154" s="31">
        <f t="shared" si="12"/>
        <v>0</v>
      </c>
      <c r="G154" s="31">
        <f t="shared" si="13"/>
        <v>0</v>
      </c>
      <c r="H154" s="31">
        <f t="shared" si="14"/>
        <v>0</v>
      </c>
      <c r="I154" s="31">
        <f t="shared" si="15"/>
        <v>0</v>
      </c>
      <c r="J154" s="32" t="s">
        <v>48</v>
      </c>
    </row>
    <row r="155" spans="3:10" x14ac:dyDescent="0.2">
      <c r="C155" s="32" t="s">
        <v>20</v>
      </c>
      <c r="D155" s="31" t="s">
        <v>197</v>
      </c>
      <c r="E155" s="61"/>
      <c r="F155" s="61">
        <f t="shared" si="12"/>
        <v>0</v>
      </c>
      <c r="G155" s="61">
        <f t="shared" si="13"/>
        <v>0</v>
      </c>
      <c r="H155" s="61">
        <f t="shared" si="14"/>
        <v>0</v>
      </c>
      <c r="I155" s="61">
        <f t="shared" si="15"/>
        <v>0</v>
      </c>
      <c r="J155" s="32" t="s">
        <v>50</v>
      </c>
    </row>
    <row r="156" spans="3:10" x14ac:dyDescent="0.2">
      <c r="C156" s="32" t="s">
        <v>20</v>
      </c>
      <c r="D156" s="31" t="s">
        <v>198</v>
      </c>
      <c r="E156" s="61"/>
      <c r="F156" s="61">
        <f t="shared" si="12"/>
        <v>0</v>
      </c>
      <c r="G156" s="61">
        <f t="shared" si="13"/>
        <v>0</v>
      </c>
      <c r="H156" s="61">
        <f t="shared" si="14"/>
        <v>0</v>
      </c>
      <c r="I156" s="61">
        <f t="shared" si="15"/>
        <v>0</v>
      </c>
      <c r="J156" s="32" t="s">
        <v>52</v>
      </c>
    </row>
    <row r="157" spans="3:10" x14ac:dyDescent="0.2">
      <c r="C157" s="32" t="s">
        <v>20</v>
      </c>
      <c r="D157" s="31" t="s">
        <v>199</v>
      </c>
      <c r="E157" s="61"/>
      <c r="F157" s="61">
        <f t="shared" si="12"/>
        <v>0</v>
      </c>
      <c r="G157" s="61">
        <f t="shared" si="13"/>
        <v>0</v>
      </c>
      <c r="H157" s="61">
        <f t="shared" si="14"/>
        <v>0</v>
      </c>
      <c r="I157" s="61">
        <f t="shared" si="15"/>
        <v>0</v>
      </c>
      <c r="J157" s="32" t="s">
        <v>54</v>
      </c>
    </row>
    <row r="158" spans="3:10" x14ac:dyDescent="0.2">
      <c r="C158" s="32" t="s">
        <v>20</v>
      </c>
      <c r="D158" s="31" t="s">
        <v>200</v>
      </c>
      <c r="E158" s="61"/>
      <c r="F158" s="61">
        <f t="shared" si="12"/>
        <v>0</v>
      </c>
      <c r="G158" s="61">
        <f t="shared" si="13"/>
        <v>0</v>
      </c>
      <c r="H158" s="61">
        <f t="shared" si="14"/>
        <v>0</v>
      </c>
      <c r="I158" s="61">
        <f t="shared" si="15"/>
        <v>0</v>
      </c>
      <c r="J158" s="32" t="s">
        <v>56</v>
      </c>
    </row>
    <row r="159" spans="3:10" x14ac:dyDescent="0.2">
      <c r="C159" s="32" t="s">
        <v>21</v>
      </c>
      <c r="D159" s="31" t="s">
        <v>201</v>
      </c>
      <c r="E159" s="61"/>
      <c r="F159" s="31">
        <f t="shared" si="12"/>
        <v>0</v>
      </c>
      <c r="G159" s="31">
        <f t="shared" si="13"/>
        <v>0</v>
      </c>
      <c r="H159" s="31">
        <f t="shared" si="14"/>
        <v>0</v>
      </c>
      <c r="I159" s="31">
        <f t="shared" si="15"/>
        <v>0</v>
      </c>
      <c r="J159" s="32" t="s">
        <v>34</v>
      </c>
    </row>
    <row r="160" spans="3:10" x14ac:dyDescent="0.2">
      <c r="C160" s="32" t="s">
        <v>21</v>
      </c>
      <c r="D160" s="31" t="s">
        <v>202</v>
      </c>
      <c r="E160" s="61"/>
      <c r="F160" s="31">
        <f t="shared" si="12"/>
        <v>0</v>
      </c>
      <c r="G160" s="31">
        <f t="shared" si="13"/>
        <v>0</v>
      </c>
      <c r="H160" s="31">
        <f t="shared" si="14"/>
        <v>0</v>
      </c>
      <c r="I160" s="31">
        <f t="shared" si="15"/>
        <v>0</v>
      </c>
      <c r="J160" s="32" t="s">
        <v>36</v>
      </c>
    </row>
    <row r="161" spans="3:10" x14ac:dyDescent="0.2">
      <c r="C161" s="32" t="s">
        <v>21</v>
      </c>
      <c r="D161" s="31" t="s">
        <v>203</v>
      </c>
      <c r="E161" s="61"/>
      <c r="F161" s="31">
        <f t="shared" si="12"/>
        <v>0</v>
      </c>
      <c r="G161" s="31">
        <f t="shared" si="13"/>
        <v>0</v>
      </c>
      <c r="H161" s="31">
        <f t="shared" si="14"/>
        <v>0</v>
      </c>
      <c r="I161" s="31">
        <f t="shared" si="15"/>
        <v>0</v>
      </c>
      <c r="J161" s="32" t="s">
        <v>38</v>
      </c>
    </row>
    <row r="162" spans="3:10" x14ac:dyDescent="0.2">
      <c r="C162" s="32" t="s">
        <v>21</v>
      </c>
      <c r="D162" s="31" t="s">
        <v>204</v>
      </c>
      <c r="E162" s="61"/>
      <c r="F162" s="31">
        <f t="shared" si="12"/>
        <v>0</v>
      </c>
      <c r="G162" s="31">
        <f t="shared" si="13"/>
        <v>0</v>
      </c>
      <c r="H162" s="31">
        <f t="shared" si="14"/>
        <v>0</v>
      </c>
      <c r="I162" s="31">
        <f t="shared" si="15"/>
        <v>0</v>
      </c>
      <c r="J162" s="32" t="s">
        <v>40</v>
      </c>
    </row>
    <row r="163" spans="3:10" x14ac:dyDescent="0.2">
      <c r="C163" s="32" t="s">
        <v>21</v>
      </c>
      <c r="D163" s="31" t="s">
        <v>205</v>
      </c>
      <c r="E163" s="61"/>
      <c r="F163" s="31">
        <f t="shared" ref="F163:F174" si="16">E163</f>
        <v>0</v>
      </c>
      <c r="G163" s="31">
        <f t="shared" ref="G163:G174" si="17">F163</f>
        <v>0</v>
      </c>
      <c r="H163" s="31">
        <f t="shared" si="14"/>
        <v>0</v>
      </c>
      <c r="I163" s="31">
        <f t="shared" si="15"/>
        <v>0</v>
      </c>
      <c r="J163" s="32" t="s">
        <v>42</v>
      </c>
    </row>
    <row r="164" spans="3:10" x14ac:dyDescent="0.2">
      <c r="C164" s="32" t="s">
        <v>21</v>
      </c>
      <c r="D164" s="31" t="s">
        <v>206</v>
      </c>
      <c r="E164" s="61"/>
      <c r="F164" s="31">
        <f t="shared" si="16"/>
        <v>0</v>
      </c>
      <c r="G164" s="31">
        <f t="shared" si="17"/>
        <v>0</v>
      </c>
      <c r="H164" s="31">
        <f t="shared" si="14"/>
        <v>0</v>
      </c>
      <c r="I164" s="31">
        <f t="shared" si="15"/>
        <v>0</v>
      </c>
      <c r="J164" s="32" t="s">
        <v>44</v>
      </c>
    </row>
    <row r="165" spans="3:10" x14ac:dyDescent="0.2">
      <c r="C165" s="32" t="s">
        <v>21</v>
      </c>
      <c r="D165" s="31" t="s">
        <v>207</v>
      </c>
      <c r="E165" s="61"/>
      <c r="F165" s="31">
        <f t="shared" si="16"/>
        <v>0</v>
      </c>
      <c r="G165" s="31">
        <f t="shared" si="17"/>
        <v>0</v>
      </c>
      <c r="H165" s="31">
        <f t="shared" si="14"/>
        <v>0</v>
      </c>
      <c r="I165" s="31">
        <f t="shared" si="15"/>
        <v>0</v>
      </c>
      <c r="J165" s="32" t="s">
        <v>46</v>
      </c>
    </row>
    <row r="166" spans="3:10" x14ac:dyDescent="0.2">
      <c r="C166" s="32" t="s">
        <v>21</v>
      </c>
      <c r="D166" s="31" t="s">
        <v>208</v>
      </c>
      <c r="E166" s="61"/>
      <c r="F166" s="31">
        <f t="shared" si="16"/>
        <v>0</v>
      </c>
      <c r="G166" s="31">
        <f t="shared" si="17"/>
        <v>0</v>
      </c>
      <c r="H166" s="31">
        <f t="shared" si="14"/>
        <v>0</v>
      </c>
      <c r="I166" s="31">
        <f t="shared" si="15"/>
        <v>0</v>
      </c>
      <c r="J166" s="32" t="s">
        <v>48</v>
      </c>
    </row>
    <row r="167" spans="3:10" x14ac:dyDescent="0.2">
      <c r="C167" s="32" t="s">
        <v>21</v>
      </c>
      <c r="D167" s="31" t="s">
        <v>209</v>
      </c>
      <c r="E167" s="61"/>
      <c r="F167" s="61">
        <f t="shared" si="16"/>
        <v>0</v>
      </c>
      <c r="G167" s="61">
        <f t="shared" si="17"/>
        <v>0</v>
      </c>
      <c r="H167" s="61">
        <f t="shared" si="14"/>
        <v>0</v>
      </c>
      <c r="I167" s="61">
        <f t="shared" si="15"/>
        <v>0</v>
      </c>
      <c r="J167" s="32" t="s">
        <v>50</v>
      </c>
    </row>
    <row r="168" spans="3:10" x14ac:dyDescent="0.2">
      <c r="C168" s="32" t="s">
        <v>21</v>
      </c>
      <c r="D168" s="31" t="s">
        <v>210</v>
      </c>
      <c r="E168" s="61"/>
      <c r="F168" s="61">
        <f t="shared" si="16"/>
        <v>0</v>
      </c>
      <c r="G168" s="61">
        <f t="shared" si="17"/>
        <v>0</v>
      </c>
      <c r="H168" s="61">
        <f t="shared" si="14"/>
        <v>0</v>
      </c>
      <c r="I168" s="61">
        <f t="shared" si="15"/>
        <v>0</v>
      </c>
      <c r="J168" s="32" t="s">
        <v>52</v>
      </c>
    </row>
    <row r="169" spans="3:10" x14ac:dyDescent="0.2">
      <c r="C169" s="32" t="s">
        <v>21</v>
      </c>
      <c r="D169" s="31" t="s">
        <v>211</v>
      </c>
      <c r="E169" s="61"/>
      <c r="F169" s="61">
        <f t="shared" si="16"/>
        <v>0</v>
      </c>
      <c r="G169" s="61">
        <f t="shared" si="17"/>
        <v>0</v>
      </c>
      <c r="H169" s="61">
        <f t="shared" si="14"/>
        <v>0</v>
      </c>
      <c r="I169" s="61">
        <f t="shared" si="15"/>
        <v>0</v>
      </c>
      <c r="J169" s="32" t="s">
        <v>54</v>
      </c>
    </row>
    <row r="170" spans="3:10" x14ac:dyDescent="0.2">
      <c r="C170" s="32" t="s">
        <v>21</v>
      </c>
      <c r="D170" s="31" t="s">
        <v>212</v>
      </c>
      <c r="E170" s="61"/>
      <c r="F170" s="61">
        <f t="shared" si="16"/>
        <v>0</v>
      </c>
      <c r="G170" s="61">
        <f t="shared" si="17"/>
        <v>0</v>
      </c>
      <c r="H170" s="61">
        <f t="shared" si="14"/>
        <v>0</v>
      </c>
      <c r="I170" s="61">
        <f t="shared" si="15"/>
        <v>0</v>
      </c>
      <c r="J170" s="32" t="s">
        <v>56</v>
      </c>
    </row>
    <row r="171" spans="3:10" x14ac:dyDescent="0.2">
      <c r="C171" s="32" t="s">
        <v>217</v>
      </c>
      <c r="D171" s="31" t="str">
        <f t="shared" ref="D171:D202" si="18">C171&amp;"."&amp;J171</f>
        <v>O.01</v>
      </c>
      <c r="E171" s="61"/>
      <c r="F171" s="31">
        <f t="shared" si="16"/>
        <v>0</v>
      </c>
      <c r="G171" s="31">
        <f t="shared" si="17"/>
        <v>0</v>
      </c>
      <c r="H171" s="31">
        <f t="shared" si="14"/>
        <v>0</v>
      </c>
      <c r="I171" s="31">
        <f t="shared" si="15"/>
        <v>0</v>
      </c>
      <c r="J171" s="32" t="s">
        <v>34</v>
      </c>
    </row>
    <row r="172" spans="3:10" x14ac:dyDescent="0.2">
      <c r="C172" s="32" t="str">
        <f>C171</f>
        <v>O</v>
      </c>
      <c r="D172" s="31" t="str">
        <f t="shared" si="18"/>
        <v>O.02</v>
      </c>
      <c r="E172" s="61"/>
      <c r="F172" s="31">
        <f t="shared" si="16"/>
        <v>0</v>
      </c>
      <c r="G172" s="31">
        <f t="shared" si="17"/>
        <v>0</v>
      </c>
      <c r="H172" s="31">
        <f t="shared" si="14"/>
        <v>0</v>
      </c>
      <c r="I172" s="31">
        <f t="shared" si="15"/>
        <v>0</v>
      </c>
      <c r="J172" s="32" t="s">
        <v>36</v>
      </c>
    </row>
    <row r="173" spans="3:10" x14ac:dyDescent="0.2">
      <c r="C173" s="32" t="str">
        <f t="shared" ref="C173:C182" si="19">C172</f>
        <v>O</v>
      </c>
      <c r="D173" s="31" t="str">
        <f t="shared" si="18"/>
        <v>O.03</v>
      </c>
      <c r="E173" s="61"/>
      <c r="F173" s="31">
        <f t="shared" si="16"/>
        <v>0</v>
      </c>
      <c r="G173" s="31">
        <f t="shared" si="17"/>
        <v>0</v>
      </c>
      <c r="H173" s="31">
        <f t="shared" si="14"/>
        <v>0</v>
      </c>
      <c r="I173" s="31">
        <f t="shared" si="15"/>
        <v>0</v>
      </c>
      <c r="J173" s="32" t="s">
        <v>38</v>
      </c>
    </row>
    <row r="174" spans="3:10" x14ac:dyDescent="0.2">
      <c r="C174" s="32" t="str">
        <f t="shared" si="19"/>
        <v>O</v>
      </c>
      <c r="D174" s="31" t="str">
        <f t="shared" si="18"/>
        <v>O.04</v>
      </c>
      <c r="E174" s="61"/>
      <c r="F174" s="31">
        <f t="shared" si="16"/>
        <v>0</v>
      </c>
      <c r="G174" s="31">
        <f t="shared" si="17"/>
        <v>0</v>
      </c>
      <c r="H174" s="31">
        <f t="shared" si="14"/>
        <v>0</v>
      </c>
      <c r="I174" s="31">
        <f t="shared" si="15"/>
        <v>0</v>
      </c>
      <c r="J174" s="32" t="s">
        <v>40</v>
      </c>
    </row>
    <row r="175" spans="3:10" x14ac:dyDescent="0.2">
      <c r="C175" s="32" t="str">
        <f t="shared" si="19"/>
        <v>O</v>
      </c>
      <c r="D175" s="31" t="str">
        <f t="shared" si="18"/>
        <v>O.05</v>
      </c>
      <c r="E175" s="61"/>
      <c r="F175" s="31">
        <f t="shared" ref="F175:F186" si="20">E175</f>
        <v>0</v>
      </c>
      <c r="G175" s="31">
        <f t="shared" ref="G175:G186" si="21">F175</f>
        <v>0</v>
      </c>
      <c r="H175" s="31">
        <f t="shared" si="14"/>
        <v>0</v>
      </c>
      <c r="I175" s="31">
        <f t="shared" si="15"/>
        <v>0</v>
      </c>
      <c r="J175" s="32" t="s">
        <v>42</v>
      </c>
    </row>
    <row r="176" spans="3:10" x14ac:dyDescent="0.2">
      <c r="C176" s="32" t="str">
        <f t="shared" si="19"/>
        <v>O</v>
      </c>
      <c r="D176" s="31" t="str">
        <f t="shared" si="18"/>
        <v>O.06</v>
      </c>
      <c r="E176" s="61"/>
      <c r="F176" s="31">
        <f t="shared" si="20"/>
        <v>0</v>
      </c>
      <c r="G176" s="31">
        <f t="shared" si="21"/>
        <v>0</v>
      </c>
      <c r="H176" s="31">
        <f t="shared" si="14"/>
        <v>0</v>
      </c>
      <c r="I176" s="31">
        <f t="shared" si="15"/>
        <v>0</v>
      </c>
      <c r="J176" s="32" t="s">
        <v>44</v>
      </c>
    </row>
    <row r="177" spans="3:10" x14ac:dyDescent="0.2">
      <c r="C177" s="32" t="str">
        <f t="shared" si="19"/>
        <v>O</v>
      </c>
      <c r="D177" s="31" t="str">
        <f t="shared" si="18"/>
        <v>O.07</v>
      </c>
      <c r="E177" s="61"/>
      <c r="F177" s="31">
        <f t="shared" si="20"/>
        <v>0</v>
      </c>
      <c r="G177" s="31">
        <f t="shared" si="21"/>
        <v>0</v>
      </c>
      <c r="H177" s="31">
        <f t="shared" si="14"/>
        <v>0</v>
      </c>
      <c r="I177" s="31">
        <f t="shared" si="15"/>
        <v>0</v>
      </c>
      <c r="J177" s="32" t="s">
        <v>46</v>
      </c>
    </row>
    <row r="178" spans="3:10" x14ac:dyDescent="0.2">
      <c r="C178" s="32" t="str">
        <f t="shared" si="19"/>
        <v>O</v>
      </c>
      <c r="D178" s="31" t="str">
        <f t="shared" si="18"/>
        <v>O.08</v>
      </c>
      <c r="E178" s="61"/>
      <c r="F178" s="31">
        <f t="shared" si="20"/>
        <v>0</v>
      </c>
      <c r="G178" s="31">
        <f t="shared" si="21"/>
        <v>0</v>
      </c>
      <c r="H178" s="31">
        <f t="shared" si="14"/>
        <v>0</v>
      </c>
      <c r="I178" s="31">
        <f t="shared" si="15"/>
        <v>0</v>
      </c>
      <c r="J178" s="32" t="s">
        <v>48</v>
      </c>
    </row>
    <row r="179" spans="3:10" x14ac:dyDescent="0.2">
      <c r="C179" s="32" t="str">
        <f t="shared" si="19"/>
        <v>O</v>
      </c>
      <c r="D179" s="31" t="str">
        <f t="shared" si="18"/>
        <v>O.09</v>
      </c>
      <c r="E179" s="61"/>
      <c r="F179" s="61">
        <f t="shared" si="20"/>
        <v>0</v>
      </c>
      <c r="G179" s="61">
        <f t="shared" si="21"/>
        <v>0</v>
      </c>
      <c r="H179" s="61">
        <f t="shared" si="14"/>
        <v>0</v>
      </c>
      <c r="I179" s="61">
        <f t="shared" si="15"/>
        <v>0</v>
      </c>
      <c r="J179" s="32" t="s">
        <v>50</v>
      </c>
    </row>
    <row r="180" spans="3:10" x14ac:dyDescent="0.2">
      <c r="C180" s="32" t="str">
        <f t="shared" si="19"/>
        <v>O</v>
      </c>
      <c r="D180" s="31" t="str">
        <f t="shared" si="18"/>
        <v>O.10</v>
      </c>
      <c r="E180" s="61"/>
      <c r="F180" s="61">
        <f t="shared" si="20"/>
        <v>0</v>
      </c>
      <c r="G180" s="61">
        <f t="shared" si="21"/>
        <v>0</v>
      </c>
      <c r="H180" s="61">
        <f t="shared" si="14"/>
        <v>0</v>
      </c>
      <c r="I180" s="61">
        <f t="shared" si="15"/>
        <v>0</v>
      </c>
      <c r="J180" s="32" t="s">
        <v>52</v>
      </c>
    </row>
    <row r="181" spans="3:10" x14ac:dyDescent="0.2">
      <c r="C181" s="32" t="str">
        <f t="shared" si="19"/>
        <v>O</v>
      </c>
      <c r="D181" s="31" t="str">
        <f t="shared" si="18"/>
        <v>O.11</v>
      </c>
      <c r="E181" s="61"/>
      <c r="F181" s="61">
        <f t="shared" si="20"/>
        <v>0</v>
      </c>
      <c r="G181" s="61">
        <f t="shared" si="21"/>
        <v>0</v>
      </c>
      <c r="H181" s="61">
        <f t="shared" si="14"/>
        <v>0</v>
      </c>
      <c r="I181" s="61">
        <f t="shared" si="15"/>
        <v>0</v>
      </c>
      <c r="J181" s="32" t="s">
        <v>54</v>
      </c>
    </row>
    <row r="182" spans="3:10" x14ac:dyDescent="0.2">
      <c r="C182" s="32" t="str">
        <f t="shared" si="19"/>
        <v>O</v>
      </c>
      <c r="D182" s="31" t="str">
        <f t="shared" si="18"/>
        <v>O.12</v>
      </c>
      <c r="E182" s="61"/>
      <c r="F182" s="61">
        <f t="shared" si="20"/>
        <v>0</v>
      </c>
      <c r="G182" s="61">
        <f t="shared" si="21"/>
        <v>0</v>
      </c>
      <c r="H182" s="61">
        <f t="shared" si="14"/>
        <v>0</v>
      </c>
      <c r="I182" s="61">
        <f t="shared" si="15"/>
        <v>0</v>
      </c>
      <c r="J182" s="32" t="s">
        <v>56</v>
      </c>
    </row>
    <row r="183" spans="3:10" x14ac:dyDescent="0.2">
      <c r="C183" s="32" t="s">
        <v>216</v>
      </c>
      <c r="D183" s="31" t="str">
        <f t="shared" si="18"/>
        <v>P.01</v>
      </c>
      <c r="E183" s="61"/>
      <c r="F183" s="31">
        <f t="shared" si="20"/>
        <v>0</v>
      </c>
      <c r="G183" s="31">
        <f t="shared" si="21"/>
        <v>0</v>
      </c>
      <c r="H183" s="31">
        <f t="shared" si="14"/>
        <v>0</v>
      </c>
      <c r="I183" s="31">
        <f t="shared" si="15"/>
        <v>0</v>
      </c>
      <c r="J183" s="32" t="s">
        <v>34</v>
      </c>
    </row>
    <row r="184" spans="3:10" x14ac:dyDescent="0.2">
      <c r="C184" s="32" t="str">
        <f>C183</f>
        <v>P</v>
      </c>
      <c r="D184" s="31" t="str">
        <f t="shared" si="18"/>
        <v>P.02</v>
      </c>
      <c r="E184" s="61"/>
      <c r="F184" s="31">
        <f t="shared" si="20"/>
        <v>0</v>
      </c>
      <c r="G184" s="31">
        <f t="shared" si="21"/>
        <v>0</v>
      </c>
      <c r="H184" s="31">
        <f t="shared" si="14"/>
        <v>0</v>
      </c>
      <c r="I184" s="31">
        <f t="shared" si="15"/>
        <v>0</v>
      </c>
      <c r="J184" s="32" t="s">
        <v>36</v>
      </c>
    </row>
    <row r="185" spans="3:10" x14ac:dyDescent="0.2">
      <c r="C185" s="32" t="str">
        <f t="shared" ref="C185:C194" si="22">C184</f>
        <v>P</v>
      </c>
      <c r="D185" s="31" t="str">
        <f t="shared" si="18"/>
        <v>P.03</v>
      </c>
      <c r="E185" s="61"/>
      <c r="F185" s="31">
        <f t="shared" si="20"/>
        <v>0</v>
      </c>
      <c r="G185" s="31">
        <f t="shared" si="21"/>
        <v>0</v>
      </c>
      <c r="H185" s="31">
        <f t="shared" si="14"/>
        <v>0</v>
      </c>
      <c r="I185" s="31">
        <f t="shared" si="15"/>
        <v>0</v>
      </c>
      <c r="J185" s="32" t="s">
        <v>38</v>
      </c>
    </row>
    <row r="186" spans="3:10" x14ac:dyDescent="0.2">
      <c r="C186" s="32" t="str">
        <f t="shared" si="22"/>
        <v>P</v>
      </c>
      <c r="D186" s="31" t="str">
        <f t="shared" si="18"/>
        <v>P.04</v>
      </c>
      <c r="E186" s="61"/>
      <c r="F186" s="31">
        <f t="shared" si="20"/>
        <v>0</v>
      </c>
      <c r="G186" s="31">
        <f t="shared" si="21"/>
        <v>0</v>
      </c>
      <c r="H186" s="31">
        <f t="shared" si="14"/>
        <v>0</v>
      </c>
      <c r="I186" s="31">
        <f t="shared" si="15"/>
        <v>0</v>
      </c>
      <c r="J186" s="32" t="s">
        <v>40</v>
      </c>
    </row>
    <row r="187" spans="3:10" x14ac:dyDescent="0.2">
      <c r="C187" s="32" t="str">
        <f t="shared" si="22"/>
        <v>P</v>
      </c>
      <c r="D187" s="31" t="str">
        <f t="shared" si="18"/>
        <v>P.05</v>
      </c>
      <c r="E187" s="61"/>
      <c r="F187" s="31">
        <f t="shared" ref="F187:F198" si="23">E187</f>
        <v>0</v>
      </c>
      <c r="G187" s="31">
        <f t="shared" ref="G187:G198" si="24">F187</f>
        <v>0</v>
      </c>
      <c r="H187" s="31">
        <f t="shared" si="14"/>
        <v>0</v>
      </c>
      <c r="I187" s="31">
        <f t="shared" si="15"/>
        <v>0</v>
      </c>
      <c r="J187" s="32" t="s">
        <v>42</v>
      </c>
    </row>
    <row r="188" spans="3:10" x14ac:dyDescent="0.2">
      <c r="C188" s="32" t="str">
        <f t="shared" si="22"/>
        <v>P</v>
      </c>
      <c r="D188" s="31" t="str">
        <f t="shared" si="18"/>
        <v>P.06</v>
      </c>
      <c r="E188" s="61"/>
      <c r="F188" s="31">
        <f t="shared" si="23"/>
        <v>0</v>
      </c>
      <c r="G188" s="31">
        <f t="shared" si="24"/>
        <v>0</v>
      </c>
      <c r="H188" s="31">
        <f t="shared" si="14"/>
        <v>0</v>
      </c>
      <c r="I188" s="31">
        <f t="shared" si="15"/>
        <v>0</v>
      </c>
      <c r="J188" s="32" t="s">
        <v>44</v>
      </c>
    </row>
    <row r="189" spans="3:10" x14ac:dyDescent="0.2">
      <c r="C189" s="32" t="str">
        <f t="shared" si="22"/>
        <v>P</v>
      </c>
      <c r="D189" s="31" t="str">
        <f t="shared" si="18"/>
        <v>P.07</v>
      </c>
      <c r="E189" s="61"/>
      <c r="F189" s="31">
        <f t="shared" si="23"/>
        <v>0</v>
      </c>
      <c r="G189" s="31">
        <f t="shared" si="24"/>
        <v>0</v>
      </c>
      <c r="H189" s="31">
        <f t="shared" si="14"/>
        <v>0</v>
      </c>
      <c r="I189" s="31">
        <f t="shared" si="15"/>
        <v>0</v>
      </c>
      <c r="J189" s="32" t="s">
        <v>46</v>
      </c>
    </row>
    <row r="190" spans="3:10" x14ac:dyDescent="0.2">
      <c r="C190" s="32" t="str">
        <f t="shared" si="22"/>
        <v>P</v>
      </c>
      <c r="D190" s="31" t="str">
        <f t="shared" si="18"/>
        <v>P.08</v>
      </c>
      <c r="E190" s="61"/>
      <c r="F190" s="31">
        <f t="shared" si="23"/>
        <v>0</v>
      </c>
      <c r="G190" s="31">
        <f t="shared" si="24"/>
        <v>0</v>
      </c>
      <c r="H190" s="31">
        <f t="shared" si="14"/>
        <v>0</v>
      </c>
      <c r="I190" s="31">
        <f t="shared" si="15"/>
        <v>0</v>
      </c>
      <c r="J190" s="32" t="s">
        <v>48</v>
      </c>
    </row>
    <row r="191" spans="3:10" x14ac:dyDescent="0.2">
      <c r="C191" s="32" t="str">
        <f t="shared" si="22"/>
        <v>P</v>
      </c>
      <c r="D191" s="31" t="str">
        <f t="shared" si="18"/>
        <v>P.09</v>
      </c>
      <c r="E191" s="61"/>
      <c r="F191" s="61">
        <f t="shared" si="23"/>
        <v>0</v>
      </c>
      <c r="G191" s="61">
        <f t="shared" si="24"/>
        <v>0</v>
      </c>
      <c r="H191" s="61">
        <f t="shared" si="14"/>
        <v>0</v>
      </c>
      <c r="I191" s="61">
        <f t="shared" si="15"/>
        <v>0</v>
      </c>
      <c r="J191" s="32" t="s">
        <v>50</v>
      </c>
    </row>
    <row r="192" spans="3:10" x14ac:dyDescent="0.2">
      <c r="C192" s="32" t="str">
        <f t="shared" si="22"/>
        <v>P</v>
      </c>
      <c r="D192" s="31" t="str">
        <f t="shared" si="18"/>
        <v>P.10</v>
      </c>
      <c r="E192" s="61"/>
      <c r="F192" s="61">
        <f t="shared" si="23"/>
        <v>0</v>
      </c>
      <c r="G192" s="61">
        <f t="shared" si="24"/>
        <v>0</v>
      </c>
      <c r="H192" s="61">
        <f t="shared" si="14"/>
        <v>0</v>
      </c>
      <c r="I192" s="61">
        <f t="shared" si="15"/>
        <v>0</v>
      </c>
      <c r="J192" s="32" t="s">
        <v>52</v>
      </c>
    </row>
    <row r="193" spans="3:10" x14ac:dyDescent="0.2">
      <c r="C193" s="32" t="str">
        <f t="shared" si="22"/>
        <v>P</v>
      </c>
      <c r="D193" s="31" t="str">
        <f t="shared" si="18"/>
        <v>P.11</v>
      </c>
      <c r="E193" s="61"/>
      <c r="F193" s="61">
        <f t="shared" si="23"/>
        <v>0</v>
      </c>
      <c r="G193" s="61">
        <f t="shared" si="24"/>
        <v>0</v>
      </c>
      <c r="H193" s="61">
        <f t="shared" si="14"/>
        <v>0</v>
      </c>
      <c r="I193" s="61">
        <f t="shared" si="15"/>
        <v>0</v>
      </c>
      <c r="J193" s="32" t="s">
        <v>54</v>
      </c>
    </row>
    <row r="194" spans="3:10" x14ac:dyDescent="0.2">
      <c r="C194" s="32" t="str">
        <f t="shared" si="22"/>
        <v>P</v>
      </c>
      <c r="D194" s="31" t="str">
        <f t="shared" si="18"/>
        <v>P.12</v>
      </c>
      <c r="E194" s="61"/>
      <c r="F194" s="61">
        <f t="shared" si="23"/>
        <v>0</v>
      </c>
      <c r="G194" s="61">
        <f t="shared" si="24"/>
        <v>0</v>
      </c>
      <c r="H194" s="61">
        <f t="shared" si="14"/>
        <v>0</v>
      </c>
      <c r="I194" s="61">
        <f t="shared" si="15"/>
        <v>0</v>
      </c>
      <c r="J194" s="32" t="s">
        <v>56</v>
      </c>
    </row>
    <row r="195" spans="3:10" x14ac:dyDescent="0.2">
      <c r="C195" s="32" t="s">
        <v>218</v>
      </c>
      <c r="D195" s="31" t="str">
        <f t="shared" si="18"/>
        <v>Q.01</v>
      </c>
      <c r="E195" s="61"/>
      <c r="F195" s="31">
        <f t="shared" si="23"/>
        <v>0</v>
      </c>
      <c r="G195" s="31">
        <f t="shared" si="24"/>
        <v>0</v>
      </c>
      <c r="H195" s="31">
        <f t="shared" ref="H195:H242" si="25">G195</f>
        <v>0</v>
      </c>
      <c r="I195" s="31">
        <f t="shared" ref="I195:I242" si="26">H195</f>
        <v>0</v>
      </c>
      <c r="J195" s="32" t="s">
        <v>34</v>
      </c>
    </row>
    <row r="196" spans="3:10" x14ac:dyDescent="0.2">
      <c r="C196" s="32" t="str">
        <f>C195</f>
        <v>Q</v>
      </c>
      <c r="D196" s="31" t="str">
        <f t="shared" si="18"/>
        <v>Q.02</v>
      </c>
      <c r="E196" s="61"/>
      <c r="F196" s="31">
        <f t="shared" si="23"/>
        <v>0</v>
      </c>
      <c r="G196" s="31">
        <f t="shared" si="24"/>
        <v>0</v>
      </c>
      <c r="H196" s="31">
        <f t="shared" si="25"/>
        <v>0</v>
      </c>
      <c r="I196" s="31">
        <f t="shared" si="26"/>
        <v>0</v>
      </c>
      <c r="J196" s="32" t="s">
        <v>36</v>
      </c>
    </row>
    <row r="197" spans="3:10" x14ac:dyDescent="0.2">
      <c r="C197" s="32" t="str">
        <f t="shared" ref="C197:C206" si="27">C196</f>
        <v>Q</v>
      </c>
      <c r="D197" s="31" t="str">
        <f t="shared" si="18"/>
        <v>Q.03</v>
      </c>
      <c r="E197" s="61"/>
      <c r="F197" s="31">
        <f t="shared" si="23"/>
        <v>0</v>
      </c>
      <c r="G197" s="31">
        <f t="shared" si="24"/>
        <v>0</v>
      </c>
      <c r="H197" s="31">
        <f t="shared" si="25"/>
        <v>0</v>
      </c>
      <c r="I197" s="31">
        <f t="shared" si="26"/>
        <v>0</v>
      </c>
      <c r="J197" s="32" t="s">
        <v>38</v>
      </c>
    </row>
    <row r="198" spans="3:10" x14ac:dyDescent="0.2">
      <c r="C198" s="32" t="str">
        <f t="shared" si="27"/>
        <v>Q</v>
      </c>
      <c r="D198" s="31" t="str">
        <f t="shared" si="18"/>
        <v>Q.04</v>
      </c>
      <c r="E198" s="61"/>
      <c r="F198" s="31">
        <f t="shared" si="23"/>
        <v>0</v>
      </c>
      <c r="G198" s="31">
        <f t="shared" si="24"/>
        <v>0</v>
      </c>
      <c r="H198" s="31">
        <f t="shared" si="25"/>
        <v>0</v>
      </c>
      <c r="I198" s="31">
        <f t="shared" si="26"/>
        <v>0</v>
      </c>
      <c r="J198" s="32" t="s">
        <v>40</v>
      </c>
    </row>
    <row r="199" spans="3:10" x14ac:dyDescent="0.2">
      <c r="C199" s="32" t="str">
        <f t="shared" si="27"/>
        <v>Q</v>
      </c>
      <c r="D199" s="31" t="str">
        <f t="shared" si="18"/>
        <v>Q.05</v>
      </c>
      <c r="E199" s="61"/>
      <c r="F199" s="31">
        <f t="shared" ref="F199:F242" si="28">E199</f>
        <v>0</v>
      </c>
      <c r="G199" s="31">
        <f t="shared" ref="G199:G242" si="29">F199</f>
        <v>0</v>
      </c>
      <c r="H199" s="31">
        <f t="shared" si="25"/>
        <v>0</v>
      </c>
      <c r="I199" s="31">
        <f t="shared" si="26"/>
        <v>0</v>
      </c>
      <c r="J199" s="32" t="s">
        <v>42</v>
      </c>
    </row>
    <row r="200" spans="3:10" x14ac:dyDescent="0.2">
      <c r="C200" s="32" t="str">
        <f t="shared" si="27"/>
        <v>Q</v>
      </c>
      <c r="D200" s="31" t="str">
        <f t="shared" si="18"/>
        <v>Q.06</v>
      </c>
      <c r="E200" s="61"/>
      <c r="F200" s="31">
        <f t="shared" si="28"/>
        <v>0</v>
      </c>
      <c r="G200" s="31">
        <f t="shared" si="29"/>
        <v>0</v>
      </c>
      <c r="H200" s="31">
        <f t="shared" si="25"/>
        <v>0</v>
      </c>
      <c r="I200" s="31">
        <f t="shared" si="26"/>
        <v>0</v>
      </c>
      <c r="J200" s="32" t="s">
        <v>44</v>
      </c>
    </row>
    <row r="201" spans="3:10" x14ac:dyDescent="0.2">
      <c r="C201" s="32" t="str">
        <f t="shared" si="27"/>
        <v>Q</v>
      </c>
      <c r="D201" s="31" t="str">
        <f t="shared" si="18"/>
        <v>Q.07</v>
      </c>
      <c r="E201" s="61"/>
      <c r="F201" s="31">
        <f t="shared" si="28"/>
        <v>0</v>
      </c>
      <c r="G201" s="31">
        <f t="shared" si="29"/>
        <v>0</v>
      </c>
      <c r="H201" s="31">
        <f t="shared" si="25"/>
        <v>0</v>
      </c>
      <c r="I201" s="31">
        <f t="shared" si="26"/>
        <v>0</v>
      </c>
      <c r="J201" s="32" t="s">
        <v>46</v>
      </c>
    </row>
    <row r="202" spans="3:10" x14ac:dyDescent="0.2">
      <c r="C202" s="32" t="str">
        <f t="shared" si="27"/>
        <v>Q</v>
      </c>
      <c r="D202" s="31" t="str">
        <f t="shared" si="18"/>
        <v>Q.08</v>
      </c>
      <c r="E202" s="61"/>
      <c r="F202" s="31">
        <f t="shared" si="28"/>
        <v>0</v>
      </c>
      <c r="G202" s="31">
        <f t="shared" si="29"/>
        <v>0</v>
      </c>
      <c r="H202" s="31">
        <f t="shared" si="25"/>
        <v>0</v>
      </c>
      <c r="I202" s="31">
        <f t="shared" si="26"/>
        <v>0</v>
      </c>
      <c r="J202" s="32" t="s">
        <v>48</v>
      </c>
    </row>
    <row r="203" spans="3:10" x14ac:dyDescent="0.2">
      <c r="C203" s="32" t="str">
        <f t="shared" si="27"/>
        <v>Q</v>
      </c>
      <c r="D203" s="31" t="str">
        <f t="shared" ref="D203:D234" si="30">C203&amp;"."&amp;J203</f>
        <v>Q.09</v>
      </c>
      <c r="E203" s="61"/>
      <c r="F203" s="61">
        <f t="shared" si="28"/>
        <v>0</v>
      </c>
      <c r="G203" s="61">
        <f t="shared" si="29"/>
        <v>0</v>
      </c>
      <c r="H203" s="61">
        <f t="shared" si="25"/>
        <v>0</v>
      </c>
      <c r="I203" s="61">
        <f t="shared" si="26"/>
        <v>0</v>
      </c>
      <c r="J203" s="32" t="s">
        <v>50</v>
      </c>
    </row>
    <row r="204" spans="3:10" x14ac:dyDescent="0.2">
      <c r="C204" s="32" t="str">
        <f t="shared" si="27"/>
        <v>Q</v>
      </c>
      <c r="D204" s="31" t="str">
        <f t="shared" si="30"/>
        <v>Q.10</v>
      </c>
      <c r="E204" s="61"/>
      <c r="F204" s="61">
        <f t="shared" si="28"/>
        <v>0</v>
      </c>
      <c r="G204" s="61">
        <f t="shared" si="29"/>
        <v>0</v>
      </c>
      <c r="H204" s="61">
        <f t="shared" si="25"/>
        <v>0</v>
      </c>
      <c r="I204" s="61">
        <f t="shared" si="26"/>
        <v>0</v>
      </c>
      <c r="J204" s="32" t="s">
        <v>52</v>
      </c>
    </row>
    <row r="205" spans="3:10" x14ac:dyDescent="0.2">
      <c r="C205" s="32" t="str">
        <f t="shared" si="27"/>
        <v>Q</v>
      </c>
      <c r="D205" s="31" t="str">
        <f t="shared" si="30"/>
        <v>Q.11</v>
      </c>
      <c r="E205" s="61"/>
      <c r="F205" s="61">
        <f t="shared" si="28"/>
        <v>0</v>
      </c>
      <c r="G205" s="61">
        <f t="shared" si="29"/>
        <v>0</v>
      </c>
      <c r="H205" s="61">
        <f t="shared" si="25"/>
        <v>0</v>
      </c>
      <c r="I205" s="61">
        <f t="shared" si="26"/>
        <v>0</v>
      </c>
      <c r="J205" s="32" t="s">
        <v>54</v>
      </c>
    </row>
    <row r="206" spans="3:10" x14ac:dyDescent="0.2">
      <c r="C206" s="32" t="str">
        <f t="shared" si="27"/>
        <v>Q</v>
      </c>
      <c r="D206" s="31" t="str">
        <f t="shared" si="30"/>
        <v>Q.12</v>
      </c>
      <c r="E206" s="61"/>
      <c r="F206" s="61">
        <f t="shared" si="28"/>
        <v>0</v>
      </c>
      <c r="G206" s="61">
        <f t="shared" si="29"/>
        <v>0</v>
      </c>
      <c r="H206" s="61">
        <f t="shared" si="25"/>
        <v>0</v>
      </c>
      <c r="I206" s="61">
        <f t="shared" si="26"/>
        <v>0</v>
      </c>
      <c r="J206" s="32" t="s">
        <v>56</v>
      </c>
    </row>
    <row r="207" spans="3:10" x14ac:dyDescent="0.2">
      <c r="C207" s="32" t="s">
        <v>219</v>
      </c>
      <c r="D207" s="31" t="str">
        <f t="shared" si="30"/>
        <v>R.01</v>
      </c>
      <c r="E207" s="61"/>
      <c r="F207" s="31">
        <f t="shared" si="28"/>
        <v>0</v>
      </c>
      <c r="G207" s="31">
        <f t="shared" si="29"/>
        <v>0</v>
      </c>
      <c r="H207" s="31">
        <f t="shared" si="25"/>
        <v>0</v>
      </c>
      <c r="I207" s="31">
        <f t="shared" si="26"/>
        <v>0</v>
      </c>
      <c r="J207" s="32" t="s">
        <v>34</v>
      </c>
    </row>
    <row r="208" spans="3:10" x14ac:dyDescent="0.2">
      <c r="C208" s="32" t="str">
        <f>C207</f>
        <v>R</v>
      </c>
      <c r="D208" s="31" t="str">
        <f t="shared" si="30"/>
        <v>R.02</v>
      </c>
      <c r="E208" s="61"/>
      <c r="F208" s="31">
        <f t="shared" si="28"/>
        <v>0</v>
      </c>
      <c r="G208" s="31">
        <f t="shared" si="29"/>
        <v>0</v>
      </c>
      <c r="H208" s="31">
        <f t="shared" si="25"/>
        <v>0</v>
      </c>
      <c r="I208" s="31">
        <f t="shared" si="26"/>
        <v>0</v>
      </c>
      <c r="J208" s="32" t="s">
        <v>36</v>
      </c>
    </row>
    <row r="209" spans="3:10" x14ac:dyDescent="0.2">
      <c r="C209" s="32" t="str">
        <f t="shared" ref="C209:C218" si="31">C208</f>
        <v>R</v>
      </c>
      <c r="D209" s="31" t="str">
        <f t="shared" si="30"/>
        <v>R.03</v>
      </c>
      <c r="E209" s="61"/>
      <c r="F209" s="31">
        <f t="shared" si="28"/>
        <v>0</v>
      </c>
      <c r="G209" s="31">
        <f t="shared" si="29"/>
        <v>0</v>
      </c>
      <c r="H209" s="31">
        <f t="shared" si="25"/>
        <v>0</v>
      </c>
      <c r="I209" s="31">
        <f t="shared" si="26"/>
        <v>0</v>
      </c>
      <c r="J209" s="32" t="s">
        <v>38</v>
      </c>
    </row>
    <row r="210" spans="3:10" x14ac:dyDescent="0.2">
      <c r="C210" s="32" t="str">
        <f t="shared" si="31"/>
        <v>R</v>
      </c>
      <c r="D210" s="31" t="str">
        <f t="shared" si="30"/>
        <v>R.04</v>
      </c>
      <c r="E210" s="61"/>
      <c r="F210" s="31">
        <f t="shared" si="28"/>
        <v>0</v>
      </c>
      <c r="G210" s="31">
        <f t="shared" si="29"/>
        <v>0</v>
      </c>
      <c r="H210" s="31">
        <f t="shared" si="25"/>
        <v>0</v>
      </c>
      <c r="I210" s="31">
        <f t="shared" si="26"/>
        <v>0</v>
      </c>
      <c r="J210" s="32" t="s">
        <v>40</v>
      </c>
    </row>
    <row r="211" spans="3:10" x14ac:dyDescent="0.2">
      <c r="C211" s="32" t="str">
        <f t="shared" si="31"/>
        <v>R</v>
      </c>
      <c r="D211" s="31" t="str">
        <f t="shared" si="30"/>
        <v>R.05</v>
      </c>
      <c r="E211" s="61"/>
      <c r="F211" s="31">
        <f t="shared" si="28"/>
        <v>0</v>
      </c>
      <c r="G211" s="31">
        <f t="shared" si="29"/>
        <v>0</v>
      </c>
      <c r="H211" s="31">
        <f t="shared" si="25"/>
        <v>0</v>
      </c>
      <c r="I211" s="31">
        <f t="shared" si="26"/>
        <v>0</v>
      </c>
      <c r="J211" s="32" t="s">
        <v>42</v>
      </c>
    </row>
    <row r="212" spans="3:10" x14ac:dyDescent="0.2">
      <c r="C212" s="32" t="str">
        <f t="shared" si="31"/>
        <v>R</v>
      </c>
      <c r="D212" s="31" t="str">
        <f t="shared" si="30"/>
        <v>R.06</v>
      </c>
      <c r="E212" s="61"/>
      <c r="F212" s="31">
        <f t="shared" si="28"/>
        <v>0</v>
      </c>
      <c r="G212" s="31">
        <f t="shared" si="29"/>
        <v>0</v>
      </c>
      <c r="H212" s="31">
        <f t="shared" si="25"/>
        <v>0</v>
      </c>
      <c r="I212" s="31">
        <f t="shared" si="26"/>
        <v>0</v>
      </c>
      <c r="J212" s="32" t="s">
        <v>44</v>
      </c>
    </row>
    <row r="213" spans="3:10" x14ac:dyDescent="0.2">
      <c r="C213" s="32" t="str">
        <f t="shared" si="31"/>
        <v>R</v>
      </c>
      <c r="D213" s="31" t="str">
        <f t="shared" si="30"/>
        <v>R.07</v>
      </c>
      <c r="E213" s="61"/>
      <c r="F213" s="31">
        <f t="shared" si="28"/>
        <v>0</v>
      </c>
      <c r="G213" s="31">
        <f t="shared" si="29"/>
        <v>0</v>
      </c>
      <c r="H213" s="31">
        <f t="shared" si="25"/>
        <v>0</v>
      </c>
      <c r="I213" s="31">
        <f t="shared" si="26"/>
        <v>0</v>
      </c>
      <c r="J213" s="32" t="s">
        <v>46</v>
      </c>
    </row>
    <row r="214" spans="3:10" x14ac:dyDescent="0.2">
      <c r="C214" s="32" t="str">
        <f t="shared" si="31"/>
        <v>R</v>
      </c>
      <c r="D214" s="31" t="str">
        <f t="shared" si="30"/>
        <v>R.08</v>
      </c>
      <c r="E214" s="61"/>
      <c r="F214" s="31">
        <f t="shared" si="28"/>
        <v>0</v>
      </c>
      <c r="G214" s="31">
        <f t="shared" si="29"/>
        <v>0</v>
      </c>
      <c r="H214" s="31">
        <f t="shared" si="25"/>
        <v>0</v>
      </c>
      <c r="I214" s="31">
        <f t="shared" si="26"/>
        <v>0</v>
      </c>
      <c r="J214" s="32" t="s">
        <v>48</v>
      </c>
    </row>
    <row r="215" spans="3:10" x14ac:dyDescent="0.2">
      <c r="C215" s="32" t="str">
        <f t="shared" si="31"/>
        <v>R</v>
      </c>
      <c r="D215" s="31" t="str">
        <f t="shared" si="30"/>
        <v>R.09</v>
      </c>
      <c r="E215" s="61"/>
      <c r="F215" s="61">
        <f t="shared" si="28"/>
        <v>0</v>
      </c>
      <c r="G215" s="61">
        <f t="shared" si="29"/>
        <v>0</v>
      </c>
      <c r="H215" s="61">
        <f t="shared" si="25"/>
        <v>0</v>
      </c>
      <c r="I215" s="61">
        <f t="shared" si="26"/>
        <v>0</v>
      </c>
      <c r="J215" s="32" t="s">
        <v>50</v>
      </c>
    </row>
    <row r="216" spans="3:10" x14ac:dyDescent="0.2">
      <c r="C216" s="32" t="str">
        <f t="shared" si="31"/>
        <v>R</v>
      </c>
      <c r="D216" s="31" t="str">
        <f t="shared" si="30"/>
        <v>R.10</v>
      </c>
      <c r="E216" s="61"/>
      <c r="F216" s="61">
        <f t="shared" si="28"/>
        <v>0</v>
      </c>
      <c r="G216" s="61">
        <f t="shared" si="29"/>
        <v>0</v>
      </c>
      <c r="H216" s="61">
        <f t="shared" si="25"/>
        <v>0</v>
      </c>
      <c r="I216" s="61">
        <f t="shared" si="26"/>
        <v>0</v>
      </c>
      <c r="J216" s="32" t="s">
        <v>52</v>
      </c>
    </row>
    <row r="217" spans="3:10" x14ac:dyDescent="0.2">
      <c r="C217" s="32" t="str">
        <f t="shared" si="31"/>
        <v>R</v>
      </c>
      <c r="D217" s="31" t="str">
        <f t="shared" si="30"/>
        <v>R.11</v>
      </c>
      <c r="E217" s="61"/>
      <c r="F217" s="61">
        <f t="shared" si="28"/>
        <v>0</v>
      </c>
      <c r="G217" s="61">
        <f t="shared" si="29"/>
        <v>0</v>
      </c>
      <c r="H217" s="61">
        <f t="shared" si="25"/>
        <v>0</v>
      </c>
      <c r="I217" s="61">
        <f t="shared" si="26"/>
        <v>0</v>
      </c>
      <c r="J217" s="32" t="s">
        <v>54</v>
      </c>
    </row>
    <row r="218" spans="3:10" x14ac:dyDescent="0.2">
      <c r="C218" s="32" t="str">
        <f t="shared" si="31"/>
        <v>R</v>
      </c>
      <c r="D218" s="31" t="str">
        <f t="shared" si="30"/>
        <v>R.12</v>
      </c>
      <c r="E218" s="61"/>
      <c r="F218" s="61">
        <f t="shared" si="28"/>
        <v>0</v>
      </c>
      <c r="G218" s="61">
        <f t="shared" si="29"/>
        <v>0</v>
      </c>
      <c r="H218" s="61">
        <f t="shared" si="25"/>
        <v>0</v>
      </c>
      <c r="I218" s="61">
        <f t="shared" si="26"/>
        <v>0</v>
      </c>
      <c r="J218" s="32" t="s">
        <v>56</v>
      </c>
    </row>
    <row r="219" spans="3:10" x14ac:dyDescent="0.2">
      <c r="C219" s="32" t="s">
        <v>220</v>
      </c>
      <c r="D219" s="31" t="str">
        <f t="shared" si="30"/>
        <v>S.01</v>
      </c>
      <c r="E219" s="61"/>
      <c r="F219" s="31">
        <f t="shared" si="28"/>
        <v>0</v>
      </c>
      <c r="G219" s="31">
        <f t="shared" si="29"/>
        <v>0</v>
      </c>
      <c r="H219" s="31">
        <f t="shared" si="25"/>
        <v>0</v>
      </c>
      <c r="I219" s="31">
        <f t="shared" si="26"/>
        <v>0</v>
      </c>
      <c r="J219" s="32" t="s">
        <v>34</v>
      </c>
    </row>
    <row r="220" spans="3:10" x14ac:dyDescent="0.2">
      <c r="C220" s="32" t="str">
        <f>C219</f>
        <v>S</v>
      </c>
      <c r="D220" s="31" t="str">
        <f t="shared" si="30"/>
        <v>S.02</v>
      </c>
      <c r="E220" s="61"/>
      <c r="F220" s="31">
        <f t="shared" si="28"/>
        <v>0</v>
      </c>
      <c r="G220" s="31">
        <f t="shared" si="29"/>
        <v>0</v>
      </c>
      <c r="H220" s="31">
        <f t="shared" si="25"/>
        <v>0</v>
      </c>
      <c r="I220" s="31">
        <f t="shared" si="26"/>
        <v>0</v>
      </c>
      <c r="J220" s="32" t="s">
        <v>36</v>
      </c>
    </row>
    <row r="221" spans="3:10" x14ac:dyDescent="0.2">
      <c r="C221" s="32" t="str">
        <f t="shared" ref="C221:C230" si="32">C220</f>
        <v>S</v>
      </c>
      <c r="D221" s="31" t="str">
        <f t="shared" si="30"/>
        <v>S.03</v>
      </c>
      <c r="E221" s="61"/>
      <c r="F221" s="31">
        <f t="shared" si="28"/>
        <v>0</v>
      </c>
      <c r="G221" s="31">
        <f t="shared" si="29"/>
        <v>0</v>
      </c>
      <c r="H221" s="31">
        <f t="shared" si="25"/>
        <v>0</v>
      </c>
      <c r="I221" s="31">
        <f t="shared" si="26"/>
        <v>0</v>
      </c>
      <c r="J221" s="32" t="s">
        <v>38</v>
      </c>
    </row>
    <row r="222" spans="3:10" x14ac:dyDescent="0.2">
      <c r="C222" s="32" t="str">
        <f t="shared" si="32"/>
        <v>S</v>
      </c>
      <c r="D222" s="31" t="str">
        <f t="shared" si="30"/>
        <v>S.04</v>
      </c>
      <c r="E222" s="61"/>
      <c r="F222" s="31">
        <f t="shared" si="28"/>
        <v>0</v>
      </c>
      <c r="G222" s="31">
        <f t="shared" si="29"/>
        <v>0</v>
      </c>
      <c r="H222" s="31">
        <f t="shared" si="25"/>
        <v>0</v>
      </c>
      <c r="I222" s="31">
        <f t="shared" si="26"/>
        <v>0</v>
      </c>
      <c r="J222" s="32" t="s">
        <v>40</v>
      </c>
    </row>
    <row r="223" spans="3:10" x14ac:dyDescent="0.2">
      <c r="C223" s="32" t="str">
        <f t="shared" si="32"/>
        <v>S</v>
      </c>
      <c r="D223" s="31" t="str">
        <f t="shared" si="30"/>
        <v>S.05</v>
      </c>
      <c r="E223" s="61"/>
      <c r="F223" s="31">
        <f t="shared" si="28"/>
        <v>0</v>
      </c>
      <c r="G223" s="31">
        <f t="shared" si="29"/>
        <v>0</v>
      </c>
      <c r="H223" s="31">
        <f t="shared" si="25"/>
        <v>0</v>
      </c>
      <c r="I223" s="31">
        <f t="shared" si="26"/>
        <v>0</v>
      </c>
      <c r="J223" s="32" t="s">
        <v>42</v>
      </c>
    </row>
    <row r="224" spans="3:10" x14ac:dyDescent="0.2">
      <c r="C224" s="32" t="str">
        <f t="shared" si="32"/>
        <v>S</v>
      </c>
      <c r="D224" s="31" t="str">
        <f t="shared" si="30"/>
        <v>S.06</v>
      </c>
      <c r="E224" s="61"/>
      <c r="F224" s="31">
        <f t="shared" si="28"/>
        <v>0</v>
      </c>
      <c r="G224" s="31">
        <f t="shared" si="29"/>
        <v>0</v>
      </c>
      <c r="H224" s="31">
        <f t="shared" si="25"/>
        <v>0</v>
      </c>
      <c r="I224" s="31">
        <f t="shared" si="26"/>
        <v>0</v>
      </c>
      <c r="J224" s="32" t="s">
        <v>44</v>
      </c>
    </row>
    <row r="225" spans="3:10" x14ac:dyDescent="0.2">
      <c r="C225" s="32" t="str">
        <f t="shared" si="32"/>
        <v>S</v>
      </c>
      <c r="D225" s="31" t="str">
        <f t="shared" si="30"/>
        <v>S.07</v>
      </c>
      <c r="E225" s="61"/>
      <c r="F225" s="31">
        <f t="shared" si="28"/>
        <v>0</v>
      </c>
      <c r="G225" s="31">
        <f t="shared" si="29"/>
        <v>0</v>
      </c>
      <c r="H225" s="31">
        <f t="shared" si="25"/>
        <v>0</v>
      </c>
      <c r="I225" s="31">
        <f t="shared" si="26"/>
        <v>0</v>
      </c>
      <c r="J225" s="32" t="s">
        <v>46</v>
      </c>
    </row>
    <row r="226" spans="3:10" x14ac:dyDescent="0.2">
      <c r="C226" s="32" t="str">
        <f t="shared" si="32"/>
        <v>S</v>
      </c>
      <c r="D226" s="31" t="str">
        <f t="shared" si="30"/>
        <v>S.08</v>
      </c>
      <c r="E226" s="61"/>
      <c r="F226" s="31">
        <f t="shared" si="28"/>
        <v>0</v>
      </c>
      <c r="G226" s="31">
        <f t="shared" si="29"/>
        <v>0</v>
      </c>
      <c r="H226" s="31">
        <f t="shared" si="25"/>
        <v>0</v>
      </c>
      <c r="I226" s="31">
        <f t="shared" si="26"/>
        <v>0</v>
      </c>
      <c r="J226" s="32" t="s">
        <v>48</v>
      </c>
    </row>
    <row r="227" spans="3:10" x14ac:dyDescent="0.2">
      <c r="C227" s="32" t="str">
        <f t="shared" si="32"/>
        <v>S</v>
      </c>
      <c r="D227" s="31" t="str">
        <f t="shared" si="30"/>
        <v>S.09</v>
      </c>
      <c r="E227" s="61"/>
      <c r="F227" s="61">
        <f t="shared" si="28"/>
        <v>0</v>
      </c>
      <c r="G227" s="61">
        <f t="shared" si="29"/>
        <v>0</v>
      </c>
      <c r="H227" s="61">
        <f t="shared" si="25"/>
        <v>0</v>
      </c>
      <c r="I227" s="61">
        <f t="shared" si="26"/>
        <v>0</v>
      </c>
      <c r="J227" s="32" t="s">
        <v>50</v>
      </c>
    </row>
    <row r="228" spans="3:10" x14ac:dyDescent="0.2">
      <c r="C228" s="32" t="str">
        <f t="shared" si="32"/>
        <v>S</v>
      </c>
      <c r="D228" s="31" t="str">
        <f t="shared" si="30"/>
        <v>S.10</v>
      </c>
      <c r="E228" s="61"/>
      <c r="F228" s="61">
        <f t="shared" si="28"/>
        <v>0</v>
      </c>
      <c r="G228" s="61">
        <f t="shared" si="29"/>
        <v>0</v>
      </c>
      <c r="H228" s="61">
        <f t="shared" si="25"/>
        <v>0</v>
      </c>
      <c r="I228" s="61">
        <f t="shared" si="26"/>
        <v>0</v>
      </c>
      <c r="J228" s="32" t="s">
        <v>52</v>
      </c>
    </row>
    <row r="229" spans="3:10" x14ac:dyDescent="0.2">
      <c r="C229" s="32" t="str">
        <f t="shared" si="32"/>
        <v>S</v>
      </c>
      <c r="D229" s="31" t="str">
        <f t="shared" si="30"/>
        <v>S.11</v>
      </c>
      <c r="E229" s="61"/>
      <c r="F229" s="61">
        <f t="shared" si="28"/>
        <v>0</v>
      </c>
      <c r="G229" s="61">
        <f t="shared" si="29"/>
        <v>0</v>
      </c>
      <c r="H229" s="61">
        <f t="shared" si="25"/>
        <v>0</v>
      </c>
      <c r="I229" s="61">
        <f t="shared" si="26"/>
        <v>0</v>
      </c>
      <c r="J229" s="32" t="s">
        <v>54</v>
      </c>
    </row>
    <row r="230" spans="3:10" x14ac:dyDescent="0.2">
      <c r="C230" s="32" t="str">
        <f t="shared" si="32"/>
        <v>S</v>
      </c>
      <c r="D230" s="31" t="str">
        <f t="shared" si="30"/>
        <v>S.12</v>
      </c>
      <c r="E230" s="61"/>
      <c r="F230" s="61">
        <f t="shared" si="28"/>
        <v>0</v>
      </c>
      <c r="G230" s="61">
        <f t="shared" si="29"/>
        <v>0</v>
      </c>
      <c r="H230" s="61">
        <f t="shared" si="25"/>
        <v>0</v>
      </c>
      <c r="I230" s="61">
        <f t="shared" si="26"/>
        <v>0</v>
      </c>
      <c r="J230" s="32" t="s">
        <v>56</v>
      </c>
    </row>
    <row r="231" spans="3:10" x14ac:dyDescent="0.2">
      <c r="C231" s="32" t="s">
        <v>221</v>
      </c>
      <c r="D231" s="31" t="str">
        <f t="shared" si="30"/>
        <v>T.01</v>
      </c>
      <c r="E231" s="61"/>
      <c r="F231" s="31">
        <f t="shared" si="28"/>
        <v>0</v>
      </c>
      <c r="G231" s="31">
        <f t="shared" si="29"/>
        <v>0</v>
      </c>
      <c r="H231" s="31">
        <f t="shared" si="25"/>
        <v>0</v>
      </c>
      <c r="I231" s="31">
        <f t="shared" si="26"/>
        <v>0</v>
      </c>
      <c r="J231" s="32" t="s">
        <v>34</v>
      </c>
    </row>
    <row r="232" spans="3:10" x14ac:dyDescent="0.2">
      <c r="C232" s="32" t="str">
        <f>C231</f>
        <v>T</v>
      </c>
      <c r="D232" s="31" t="str">
        <f t="shared" si="30"/>
        <v>T.02</v>
      </c>
      <c r="E232" s="61"/>
      <c r="F232" s="31">
        <f t="shared" si="28"/>
        <v>0</v>
      </c>
      <c r="G232" s="31">
        <f t="shared" si="29"/>
        <v>0</v>
      </c>
      <c r="H232" s="31">
        <f t="shared" si="25"/>
        <v>0</v>
      </c>
      <c r="I232" s="31">
        <f t="shared" si="26"/>
        <v>0</v>
      </c>
      <c r="J232" s="32" t="s">
        <v>36</v>
      </c>
    </row>
    <row r="233" spans="3:10" x14ac:dyDescent="0.2">
      <c r="C233" s="32" t="str">
        <f t="shared" ref="C233:C242" si="33">C232</f>
        <v>T</v>
      </c>
      <c r="D233" s="31" t="str">
        <f t="shared" si="30"/>
        <v>T.03</v>
      </c>
      <c r="E233" s="61"/>
      <c r="F233" s="31">
        <f t="shared" si="28"/>
        <v>0</v>
      </c>
      <c r="G233" s="31">
        <f t="shared" si="29"/>
        <v>0</v>
      </c>
      <c r="H233" s="31">
        <f t="shared" si="25"/>
        <v>0</v>
      </c>
      <c r="I233" s="31">
        <f t="shared" si="26"/>
        <v>0</v>
      </c>
      <c r="J233" s="32" t="s">
        <v>38</v>
      </c>
    </row>
    <row r="234" spans="3:10" x14ac:dyDescent="0.2">
      <c r="C234" s="32" t="str">
        <f t="shared" si="33"/>
        <v>T</v>
      </c>
      <c r="D234" s="31" t="str">
        <f t="shared" si="30"/>
        <v>T.04</v>
      </c>
      <c r="E234" s="61"/>
      <c r="F234" s="31">
        <f t="shared" si="28"/>
        <v>0</v>
      </c>
      <c r="G234" s="31">
        <f t="shared" si="29"/>
        <v>0</v>
      </c>
      <c r="H234" s="31">
        <f t="shared" si="25"/>
        <v>0</v>
      </c>
      <c r="I234" s="31">
        <f t="shared" si="26"/>
        <v>0</v>
      </c>
      <c r="J234" s="32" t="s">
        <v>40</v>
      </c>
    </row>
    <row r="235" spans="3:10" x14ac:dyDescent="0.2">
      <c r="C235" s="32" t="str">
        <f t="shared" si="33"/>
        <v>T</v>
      </c>
      <c r="D235" s="31" t="str">
        <f t="shared" ref="D235:D242" si="34">C235&amp;"."&amp;J235</f>
        <v>T.05</v>
      </c>
      <c r="E235" s="61"/>
      <c r="F235" s="31">
        <f t="shared" si="28"/>
        <v>0</v>
      </c>
      <c r="G235" s="31">
        <f t="shared" si="29"/>
        <v>0</v>
      </c>
      <c r="H235" s="31">
        <f t="shared" si="25"/>
        <v>0</v>
      </c>
      <c r="I235" s="31">
        <f t="shared" si="26"/>
        <v>0</v>
      </c>
      <c r="J235" s="32" t="s">
        <v>42</v>
      </c>
    </row>
    <row r="236" spans="3:10" x14ac:dyDescent="0.2">
      <c r="C236" s="32" t="str">
        <f t="shared" si="33"/>
        <v>T</v>
      </c>
      <c r="D236" s="31" t="str">
        <f t="shared" si="34"/>
        <v>T.06</v>
      </c>
      <c r="E236" s="61"/>
      <c r="F236" s="31">
        <f t="shared" si="28"/>
        <v>0</v>
      </c>
      <c r="G236" s="31">
        <f t="shared" si="29"/>
        <v>0</v>
      </c>
      <c r="H236" s="31">
        <f t="shared" si="25"/>
        <v>0</v>
      </c>
      <c r="I236" s="31">
        <f t="shared" si="26"/>
        <v>0</v>
      </c>
      <c r="J236" s="32" t="s">
        <v>44</v>
      </c>
    </row>
    <row r="237" spans="3:10" x14ac:dyDescent="0.2">
      <c r="C237" s="32" t="str">
        <f t="shared" si="33"/>
        <v>T</v>
      </c>
      <c r="D237" s="31" t="str">
        <f t="shared" si="34"/>
        <v>T.07</v>
      </c>
      <c r="E237" s="61"/>
      <c r="F237" s="31">
        <f t="shared" si="28"/>
        <v>0</v>
      </c>
      <c r="G237" s="31">
        <f t="shared" si="29"/>
        <v>0</v>
      </c>
      <c r="H237" s="31">
        <f t="shared" si="25"/>
        <v>0</v>
      </c>
      <c r="I237" s="31">
        <f t="shared" si="26"/>
        <v>0</v>
      </c>
      <c r="J237" s="32" t="s">
        <v>46</v>
      </c>
    </row>
    <row r="238" spans="3:10" x14ac:dyDescent="0.2">
      <c r="C238" s="32" t="str">
        <f t="shared" si="33"/>
        <v>T</v>
      </c>
      <c r="D238" s="31" t="str">
        <f t="shared" si="34"/>
        <v>T.08</v>
      </c>
      <c r="E238" s="61"/>
      <c r="F238" s="31">
        <f t="shared" si="28"/>
        <v>0</v>
      </c>
      <c r="G238" s="31">
        <f t="shared" si="29"/>
        <v>0</v>
      </c>
      <c r="H238" s="31">
        <f t="shared" si="25"/>
        <v>0</v>
      </c>
      <c r="I238" s="31">
        <f t="shared" si="26"/>
        <v>0</v>
      </c>
      <c r="J238" s="32" t="s">
        <v>48</v>
      </c>
    </row>
    <row r="239" spans="3:10" x14ac:dyDescent="0.2">
      <c r="C239" s="32" t="str">
        <f t="shared" si="33"/>
        <v>T</v>
      </c>
      <c r="D239" s="31" t="str">
        <f t="shared" si="34"/>
        <v>T.09</v>
      </c>
      <c r="E239" s="61"/>
      <c r="F239" s="61">
        <f t="shared" si="28"/>
        <v>0</v>
      </c>
      <c r="G239" s="61">
        <f t="shared" si="29"/>
        <v>0</v>
      </c>
      <c r="H239" s="61">
        <f t="shared" si="25"/>
        <v>0</v>
      </c>
      <c r="I239" s="61">
        <f t="shared" si="26"/>
        <v>0</v>
      </c>
      <c r="J239" s="32" t="s">
        <v>50</v>
      </c>
    </row>
    <row r="240" spans="3:10" x14ac:dyDescent="0.2">
      <c r="C240" s="32" t="str">
        <f t="shared" si="33"/>
        <v>T</v>
      </c>
      <c r="D240" s="31" t="str">
        <f t="shared" si="34"/>
        <v>T.10</v>
      </c>
      <c r="E240" s="61"/>
      <c r="F240" s="61">
        <f t="shared" si="28"/>
        <v>0</v>
      </c>
      <c r="G240" s="61">
        <f t="shared" si="29"/>
        <v>0</v>
      </c>
      <c r="H240" s="61">
        <f t="shared" si="25"/>
        <v>0</v>
      </c>
      <c r="I240" s="61">
        <f t="shared" si="26"/>
        <v>0</v>
      </c>
      <c r="J240" s="32" t="s">
        <v>52</v>
      </c>
    </row>
    <row r="241" spans="3:10" x14ac:dyDescent="0.2">
      <c r="C241" s="32" t="str">
        <f t="shared" si="33"/>
        <v>T</v>
      </c>
      <c r="D241" s="31" t="str">
        <f t="shared" si="34"/>
        <v>T.11</v>
      </c>
      <c r="E241" s="61"/>
      <c r="F241" s="61">
        <f t="shared" si="28"/>
        <v>0</v>
      </c>
      <c r="G241" s="61">
        <f t="shared" si="29"/>
        <v>0</v>
      </c>
      <c r="H241" s="61">
        <f t="shared" si="25"/>
        <v>0</v>
      </c>
      <c r="I241" s="61">
        <f t="shared" si="26"/>
        <v>0</v>
      </c>
      <c r="J241" s="32" t="s">
        <v>54</v>
      </c>
    </row>
    <row r="242" spans="3:10" x14ac:dyDescent="0.2">
      <c r="C242" s="32" t="str">
        <f t="shared" si="33"/>
        <v>T</v>
      </c>
      <c r="D242" s="31" t="str">
        <f t="shared" si="34"/>
        <v>T.12</v>
      </c>
      <c r="E242" s="61"/>
      <c r="F242" s="61">
        <f t="shared" si="28"/>
        <v>0</v>
      </c>
      <c r="G242" s="61">
        <f t="shared" si="29"/>
        <v>0</v>
      </c>
      <c r="H242" s="61">
        <f t="shared" si="25"/>
        <v>0</v>
      </c>
      <c r="I242" s="61">
        <f t="shared" si="26"/>
        <v>0</v>
      </c>
      <c r="J242" s="32" t="s">
        <v>56</v>
      </c>
    </row>
  </sheetData>
  <sheetProtection sheet="1" objects="1" scenario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view="pageLayout" zoomScaleNormal="100" workbookViewId="0">
      <selection activeCell="D4" sqref="D4"/>
    </sheetView>
  </sheetViews>
  <sheetFormatPr defaultColWidth="42.85546875" defaultRowHeight="108.75" customHeight="1" x14ac:dyDescent="0.2"/>
  <cols>
    <col min="1" max="1" width="11.7109375" style="120" customWidth="1"/>
    <col min="2" max="2" width="6.85546875" style="115" customWidth="1"/>
    <col min="3" max="3" width="7" style="116" customWidth="1"/>
    <col min="4" max="4" width="11.85546875" style="116" customWidth="1"/>
    <col min="5" max="5" width="5.7109375" style="116" customWidth="1"/>
    <col min="6" max="6" width="13.85546875" style="118" customWidth="1"/>
    <col min="7" max="7" width="11.7109375" style="116" customWidth="1"/>
    <col min="8" max="8" width="6" style="115" customWidth="1"/>
    <col min="9" max="9" width="5.5703125" style="116" customWidth="1"/>
    <col min="10" max="10" width="11.85546875" style="116" customWidth="1"/>
    <col min="11" max="11" width="5.7109375" style="116" customWidth="1"/>
    <col min="12" max="12" width="13.5703125" style="118" customWidth="1"/>
    <col min="13" max="13" width="11.7109375" style="120" customWidth="1"/>
    <col min="14" max="14" width="6.85546875" style="115" customWidth="1"/>
    <col min="15" max="15" width="5.7109375" style="116" customWidth="1"/>
    <col min="16" max="16" width="11.85546875" style="116" customWidth="1"/>
    <col min="17" max="17" width="5.7109375" style="116" customWidth="1"/>
    <col min="18" max="18" width="14.5703125" style="118" customWidth="1"/>
    <col min="19" max="19" width="11.7109375" style="116" customWidth="1"/>
    <col min="20" max="20" width="6" style="115" customWidth="1"/>
    <col min="21" max="21" width="5.5703125" style="116" customWidth="1"/>
    <col min="22" max="22" width="11.85546875" style="116" customWidth="1"/>
    <col min="23" max="23" width="5.7109375" style="116" customWidth="1"/>
    <col min="24" max="24" width="14.28515625" style="118" customWidth="1"/>
    <col min="25" max="25" width="11.7109375" style="120" customWidth="1"/>
    <col min="26" max="26" width="6.85546875" style="115" customWidth="1"/>
    <col min="27" max="27" width="5.7109375" style="116" customWidth="1"/>
    <col min="28" max="28" width="11.7109375" style="116" customWidth="1"/>
    <col min="29" max="29" width="5.7109375" style="116" customWidth="1"/>
    <col min="30" max="30" width="14.5703125" style="118" customWidth="1"/>
    <col min="31" max="16384" width="42.85546875" style="116"/>
  </cols>
  <sheetData>
    <row r="1" spans="1:30" s="113" customFormat="1" ht="108.75" customHeight="1" x14ac:dyDescent="0.2">
      <c r="A1" s="107" t="s">
        <v>236</v>
      </c>
      <c r="B1" s="108">
        <v>1</v>
      </c>
      <c r="C1" s="109" t="str">
        <f ca="1">IF($B1&gt;gamesPerRound,"","White "&amp;Pairings!D2)</f>
        <v>White F.01</v>
      </c>
      <c r="D1" s="110" t="s">
        <v>239</v>
      </c>
      <c r="E1" s="109" t="str">
        <f ca="1">IF($B1&gt;gamesPerRound,"","Black "&amp;Pairings!E2)</f>
        <v>Black B.01</v>
      </c>
      <c r="F1" s="111"/>
      <c r="G1" s="112" t="s">
        <v>237</v>
      </c>
      <c r="H1" s="108">
        <v>1</v>
      </c>
      <c r="I1" s="109" t="str">
        <f ca="1">IF($B1&gt;gamesPerRound,"","White "&amp;OFFSET(Pairings!$D$1,gamesPerRound+H1,0))</f>
        <v>White G.01</v>
      </c>
      <c r="J1" s="110" t="s">
        <v>239</v>
      </c>
      <c r="K1" s="109" t="str">
        <f ca="1">IF($B1&gt;gamesPerRound,"","Black "&amp;OFFSET(Pairings!$E$1,gamesPerRound+H1,0))</f>
        <v>Black I.01</v>
      </c>
      <c r="L1" s="111"/>
      <c r="M1" s="107" t="s">
        <v>238</v>
      </c>
      <c r="N1" s="108">
        <v>1</v>
      </c>
      <c r="O1" s="109" t="str">
        <f ca="1">IF($B1&gt;gamesPerRound,"","White "&amp;OFFSET(Pairings!$D$1,2*gamesPerRound+N1,0))</f>
        <v>White H.01</v>
      </c>
      <c r="P1" s="110" t="s">
        <v>239</v>
      </c>
      <c r="Q1" s="109" t="str">
        <f ca="1">IF($B1&gt;gamesPerRound,"","Black "&amp;OFFSET(Pairings!$E$1,2*gamesPerRound+N1,0))</f>
        <v>Black I.01</v>
      </c>
      <c r="R1" s="111"/>
      <c r="S1" s="112" t="s">
        <v>248</v>
      </c>
      <c r="T1" s="108">
        <v>1</v>
      </c>
      <c r="U1" s="109" t="str">
        <f ca="1">IF($B1&gt;gamesPerRound,"","White "&amp;OFFSET(Pairings!$D$1,3*gamesPerRound+T1,0))</f>
        <v>White B.01</v>
      </c>
      <c r="V1" s="110" t="s">
        <v>239</v>
      </c>
      <c r="W1" s="109" t="str">
        <f ca="1">IF($B1&gt;gamesPerRound,"","Black "&amp;OFFSET(Pairings!$E$1,3*gamesPerRound+T1,0))</f>
        <v>Black H.01</v>
      </c>
      <c r="X1" s="111"/>
      <c r="Y1" s="107" t="s">
        <v>249</v>
      </c>
      <c r="Z1" s="108">
        <v>1</v>
      </c>
      <c r="AA1" s="109" t="str">
        <f ca="1">IF($B1&gt;gamesPerRound,"","White "&amp;OFFSET(Pairings!$D$1,4*gamesPerRound+Z1,0))</f>
        <v>White D.01</v>
      </c>
      <c r="AB1" s="110" t="s">
        <v>239</v>
      </c>
      <c r="AC1" s="109" t="str">
        <f ca="1">IF($B1&gt;gamesPerRound,"","Black "&amp;OFFSET(Pairings!$E$1,4*gamesPerRound+Z1,0))</f>
        <v>Black G.01</v>
      </c>
      <c r="AD1" s="111"/>
    </row>
    <row r="2" spans="1:30" s="113" customFormat="1" ht="108.75" customHeight="1" x14ac:dyDescent="0.2">
      <c r="A2" s="107" t="s">
        <v>236</v>
      </c>
      <c r="B2" s="108">
        <v>2</v>
      </c>
      <c r="C2" s="109" t="str">
        <f ca="1">IF($B2&gt;gamesPerRound,"","White "&amp;Pairings!D3)</f>
        <v>White E.01</v>
      </c>
      <c r="D2" s="110" t="s">
        <v>239</v>
      </c>
      <c r="E2" s="109" t="str">
        <f ca="1">IF($B2&gt;gamesPerRound,"","Black "&amp;Pairings!E3)</f>
        <v>Black D.01</v>
      </c>
      <c r="F2" s="111"/>
      <c r="G2" s="112" t="s">
        <v>237</v>
      </c>
      <c r="H2" s="108">
        <v>2</v>
      </c>
      <c r="I2" s="109" t="str">
        <f ca="1">IF($B2&gt;gamesPerRound,"","White "&amp;OFFSET(Pairings!$D$1,gamesPerRound+H2,0))</f>
        <v>White B.01</v>
      </c>
      <c r="J2" s="110" t="s">
        <v>239</v>
      </c>
      <c r="K2" s="109" t="str">
        <f ca="1">IF($B2&gt;gamesPerRound,"","Black "&amp;OFFSET(Pairings!$E$1,gamesPerRound+H2,0))</f>
        <v>Black J.01</v>
      </c>
      <c r="L2" s="111"/>
      <c r="M2" s="107" t="s">
        <v>238</v>
      </c>
      <c r="N2" s="108">
        <v>2</v>
      </c>
      <c r="O2" s="109" t="str">
        <f ca="1">IF($B2&gt;gamesPerRound,"","White "&amp;OFFSET(Pairings!$D$1,2*gamesPerRound+N2,0))</f>
        <v>White D.01</v>
      </c>
      <c r="P2" s="110" t="s">
        <v>239</v>
      </c>
      <c r="Q2" s="109" t="str">
        <f ca="1">IF($B2&gt;gamesPerRound,"","Black "&amp;OFFSET(Pairings!$E$1,2*gamesPerRound+N2,0))</f>
        <v>Black J.01</v>
      </c>
      <c r="R2" s="111"/>
      <c r="S2" s="112" t="s">
        <v>248</v>
      </c>
      <c r="T2" s="108">
        <v>2</v>
      </c>
      <c r="U2" s="109" t="str">
        <f ca="1">IF($B2&gt;gamesPerRound,"","White "&amp;OFFSET(Pairings!$D$1,3*gamesPerRound+T2,0))</f>
        <v>White F.01</v>
      </c>
      <c r="V2" s="110" t="s">
        <v>239</v>
      </c>
      <c r="W2" s="109" t="str">
        <f ca="1">IF($B2&gt;gamesPerRound,"","Black "&amp;OFFSET(Pairings!$E$1,3*gamesPerRound+T2,0))</f>
        <v>Black D.01</v>
      </c>
      <c r="X2" s="111"/>
      <c r="Y2" s="107" t="s">
        <v>249</v>
      </c>
      <c r="Z2" s="108">
        <v>2</v>
      </c>
      <c r="AA2" s="109" t="str">
        <f ca="1">IF($B2&gt;gamesPerRound,"","White "&amp;OFFSET(Pairings!$D$1,4*gamesPerRound+Z2,0))</f>
        <v>White F.01</v>
      </c>
      <c r="AB2" s="110" t="s">
        <v>239</v>
      </c>
      <c r="AC2" s="109" t="str">
        <f ca="1">IF($B2&gt;gamesPerRound,"","Black "&amp;OFFSET(Pairings!$E$1,4*gamesPerRound+Z2,0))</f>
        <v>Black J.01</v>
      </c>
      <c r="AD2" s="111"/>
    </row>
    <row r="3" spans="1:30" s="113" customFormat="1" ht="108.75" customHeight="1" x14ac:dyDescent="0.2">
      <c r="A3" s="107" t="s">
        <v>236</v>
      </c>
      <c r="B3" s="108">
        <v>3</v>
      </c>
      <c r="C3" s="109" t="str">
        <f ca="1">IF($B3&gt;gamesPerRound,"","White "&amp;Pairings!D4)</f>
        <v>White J.01</v>
      </c>
      <c r="D3" s="110" t="s">
        <v>239</v>
      </c>
      <c r="E3" s="109" t="str">
        <f ca="1">IF($B3&gt;gamesPerRound,"","Black "&amp;Pairings!E4)</f>
        <v>Black G.01</v>
      </c>
      <c r="F3" s="111"/>
      <c r="G3" s="112" t="s">
        <v>237</v>
      </c>
      <c r="H3" s="108">
        <v>3</v>
      </c>
      <c r="I3" s="109" t="str">
        <f ca="1">IF($B3&gt;gamesPerRound,"","White "&amp;OFFSET(Pairings!$D$1,gamesPerRound+H3,0))</f>
        <v>White C.01</v>
      </c>
      <c r="J3" s="110" t="s">
        <v>239</v>
      </c>
      <c r="K3" s="109" t="str">
        <f ca="1">IF($B3&gt;gamesPerRound,"","Black "&amp;OFFSET(Pairings!$E$1,gamesPerRound+H3,0))</f>
        <v>Black F.01</v>
      </c>
      <c r="L3" s="111"/>
      <c r="M3" s="107" t="s">
        <v>238</v>
      </c>
      <c r="N3" s="108">
        <v>3</v>
      </c>
      <c r="O3" s="109" t="str">
        <f ca="1">IF($B3&gt;gamesPerRound,"","White "&amp;OFFSET(Pairings!$D$1,2*gamesPerRound+N3,0))</f>
        <v>White A.01</v>
      </c>
      <c r="P3" s="110" t="s">
        <v>239</v>
      </c>
      <c r="Q3" s="109" t="str">
        <f ca="1">IF($B3&gt;gamesPerRound,"","Black "&amp;OFFSET(Pairings!$E$1,2*gamesPerRound+N3,0))</f>
        <v>Black F.01</v>
      </c>
      <c r="R3" s="111"/>
      <c r="S3" s="112" t="s">
        <v>248</v>
      </c>
      <c r="T3" s="108">
        <v>3</v>
      </c>
      <c r="U3" s="109" t="str">
        <f ca="1">IF($B3&gt;gamesPerRound,"","White "&amp;OFFSET(Pairings!$D$1,3*gamesPerRound+T3,0))</f>
        <v>White I.01</v>
      </c>
      <c r="V3" s="110" t="s">
        <v>239</v>
      </c>
      <c r="W3" s="109" t="str">
        <f ca="1">IF($B3&gt;gamesPerRound,"","Black "&amp;OFFSET(Pairings!$E$1,3*gamesPerRound+T3,0))</f>
        <v>Black E.01</v>
      </c>
      <c r="X3" s="111"/>
      <c r="Y3" s="107" t="s">
        <v>249</v>
      </c>
      <c r="Z3" s="108">
        <v>3</v>
      </c>
      <c r="AA3" s="109" t="str">
        <f ca="1">IF($B3&gt;gamesPerRound,"","White "&amp;OFFSET(Pairings!$D$1,4*gamesPerRound+Z3,0))</f>
        <v>White B.01</v>
      </c>
      <c r="AB3" s="110" t="s">
        <v>239</v>
      </c>
      <c r="AC3" s="109" t="str">
        <f ca="1">IF($B3&gt;gamesPerRound,"","Black "&amp;OFFSET(Pairings!$E$1,4*gamesPerRound+Z3,0))</f>
        <v>Black I.01</v>
      </c>
      <c r="AD3" s="111"/>
    </row>
    <row r="4" spans="1:30" s="113" customFormat="1" ht="108.75" customHeight="1" x14ac:dyDescent="0.2">
      <c r="A4" s="107" t="s">
        <v>236</v>
      </c>
      <c r="B4" s="108">
        <v>4</v>
      </c>
      <c r="C4" s="109" t="str">
        <f ca="1">IF($B4&gt;gamesPerRound,"","White "&amp;Pairings!D5)</f>
        <v>White I.01</v>
      </c>
      <c r="D4" s="110" t="s">
        <v>239</v>
      </c>
      <c r="E4" s="109" t="str">
        <f ca="1">IF($B4&gt;gamesPerRound,"","Black "&amp;Pairings!E5)</f>
        <v>Black A.01</v>
      </c>
      <c r="F4" s="111"/>
      <c r="G4" s="112" t="s">
        <v>237</v>
      </c>
      <c r="H4" s="108">
        <v>4</v>
      </c>
      <c r="I4" s="109" t="str">
        <f ca="1">IF($B4&gt;gamesPerRound,"","White "&amp;OFFSET(Pairings!$D$1,gamesPerRound+H4,0))</f>
        <v>White D.01</v>
      </c>
      <c r="J4" s="110" t="s">
        <v>239</v>
      </c>
      <c r="K4" s="109" t="str">
        <f ca="1">IF($B4&gt;gamesPerRound,"","Black "&amp;OFFSET(Pairings!$E$1,gamesPerRound+H4,0))</f>
        <v>Black H.01</v>
      </c>
      <c r="L4" s="111"/>
      <c r="M4" s="107" t="s">
        <v>238</v>
      </c>
      <c r="N4" s="108">
        <v>4</v>
      </c>
      <c r="O4" s="109" t="str">
        <f ca="1">IF($B4&gt;gamesPerRound,"","White "&amp;OFFSET(Pairings!$D$1,2*gamesPerRound+N4,0))</f>
        <v>White C.01</v>
      </c>
      <c r="P4" s="110" t="s">
        <v>239</v>
      </c>
      <c r="Q4" s="109" t="str">
        <f ca="1">IF($B4&gt;gamesPerRound,"","Black "&amp;OFFSET(Pairings!$E$1,2*gamesPerRound+N4,0))</f>
        <v>Black G.01</v>
      </c>
      <c r="R4" s="111"/>
      <c r="S4" s="112" t="s">
        <v>248</v>
      </c>
      <c r="T4" s="108">
        <v>4</v>
      </c>
      <c r="U4" s="109" t="str">
        <f ca="1">IF($B4&gt;gamesPerRound,"","White "&amp;OFFSET(Pairings!$D$1,3*gamesPerRound+T4,0))</f>
        <v>White G.01</v>
      </c>
      <c r="V4" s="110" t="s">
        <v>239</v>
      </c>
      <c r="W4" s="109" t="str">
        <f ca="1">IF($B4&gt;gamesPerRound,"","Black "&amp;OFFSET(Pairings!$E$1,3*gamesPerRound+T4,0))</f>
        <v>Black A.01</v>
      </c>
      <c r="X4" s="111"/>
      <c r="Y4" s="107" t="s">
        <v>249</v>
      </c>
      <c r="Z4" s="108">
        <v>4</v>
      </c>
      <c r="AA4" s="109" t="str">
        <f ca="1">IF($B4&gt;gamesPerRound,"","White "&amp;OFFSET(Pairings!$D$1,4*gamesPerRound+Z4,0))</f>
        <v>White A.01</v>
      </c>
      <c r="AB4" s="110" t="s">
        <v>239</v>
      </c>
      <c r="AC4" s="109" t="str">
        <f ca="1">IF($B4&gt;gamesPerRound,"","Black "&amp;OFFSET(Pairings!$E$1,4*gamesPerRound+Z4,0))</f>
        <v>Black C.01</v>
      </c>
      <c r="AD4" s="111"/>
    </row>
    <row r="5" spans="1:30" s="113" customFormat="1" ht="108.75" customHeight="1" x14ac:dyDescent="0.2">
      <c r="A5" s="107" t="s">
        <v>236</v>
      </c>
      <c r="B5" s="108">
        <v>5</v>
      </c>
      <c r="C5" s="109" t="str">
        <f ca="1">IF($B5&gt;gamesPerRound,"","White "&amp;Pairings!D6)</f>
        <v>White H.01</v>
      </c>
      <c r="D5" s="110" t="s">
        <v>239</v>
      </c>
      <c r="E5" s="109" t="str">
        <f ca="1">IF($B5&gt;gamesPerRound,"","Black "&amp;Pairings!E6)</f>
        <v>Black C.01</v>
      </c>
      <c r="F5" s="111"/>
      <c r="G5" s="112" t="s">
        <v>237</v>
      </c>
      <c r="H5" s="108">
        <v>5</v>
      </c>
      <c r="I5" s="109" t="str">
        <f ca="1">IF($B5&gt;gamesPerRound,"","White "&amp;OFFSET(Pairings!$D$1,gamesPerRound+H5,0))</f>
        <v>White A.01</v>
      </c>
      <c r="J5" s="110" t="s">
        <v>239</v>
      </c>
      <c r="K5" s="109" t="str">
        <f ca="1">IF($B5&gt;gamesPerRound,"","Black "&amp;OFFSET(Pairings!$E$1,gamesPerRound+H5,0))</f>
        <v>Black E.01</v>
      </c>
      <c r="L5" s="111"/>
      <c r="M5" s="107" t="s">
        <v>238</v>
      </c>
      <c r="N5" s="108">
        <v>5</v>
      </c>
      <c r="O5" s="109" t="str">
        <f ca="1">IF($B5&gt;gamesPerRound,"","White "&amp;OFFSET(Pairings!$D$1,2*gamesPerRound+N5,0))</f>
        <v>White E.01</v>
      </c>
      <c r="P5" s="110" t="s">
        <v>239</v>
      </c>
      <c r="Q5" s="109" t="str">
        <f ca="1">IF($B5&gt;gamesPerRound,"","Black "&amp;OFFSET(Pairings!$E$1,2*gamesPerRound+N5,0))</f>
        <v>Black B.01</v>
      </c>
      <c r="R5" s="111"/>
      <c r="S5" s="112" t="s">
        <v>248</v>
      </c>
      <c r="T5" s="108">
        <v>5</v>
      </c>
      <c r="U5" s="109" t="str">
        <f ca="1">IF($B5&gt;gamesPerRound,"","White "&amp;OFFSET(Pairings!$D$1,3*gamesPerRound+T5,0))</f>
        <v>White J.01</v>
      </c>
      <c r="V5" s="110" t="s">
        <v>239</v>
      </c>
      <c r="W5" s="109" t="str">
        <f ca="1">IF($B5&gt;gamesPerRound,"","Black "&amp;OFFSET(Pairings!$E$1,3*gamesPerRound+T5,0))</f>
        <v>Black C.01</v>
      </c>
      <c r="X5" s="111"/>
      <c r="Y5" s="107" t="s">
        <v>249</v>
      </c>
      <c r="Z5" s="108">
        <v>5</v>
      </c>
      <c r="AA5" s="109" t="str">
        <f ca="1">IF($B5&gt;gamesPerRound,"","White "&amp;OFFSET(Pairings!$D$1,4*gamesPerRound+Z5,0))</f>
        <v>White H.01</v>
      </c>
      <c r="AB5" s="110" t="s">
        <v>239</v>
      </c>
      <c r="AC5" s="109" t="str">
        <f ca="1">IF($B5&gt;gamesPerRound,"","Black "&amp;OFFSET(Pairings!$E$1,4*gamesPerRound+Z5,0))</f>
        <v>Black E.01</v>
      </c>
      <c r="AD5" s="111"/>
    </row>
    <row r="6" spans="1:30" s="113" customFormat="1" ht="108.75" customHeight="1" x14ac:dyDescent="0.2">
      <c r="A6" s="107" t="s">
        <v>236</v>
      </c>
      <c r="B6" s="108">
        <v>6</v>
      </c>
      <c r="C6" s="109" t="str">
        <f ca="1">IF($B6&gt;gamesPerRound,"","White "&amp;Pairings!D7)</f>
        <v>White I.02</v>
      </c>
      <c r="D6" s="110" t="s">
        <v>239</v>
      </c>
      <c r="E6" s="109" t="str">
        <f ca="1">IF($B6&gt;gamesPerRound,"","Black "&amp;Pairings!E7)</f>
        <v>Black B.02</v>
      </c>
      <c r="F6" s="111"/>
      <c r="G6" s="112" t="s">
        <v>237</v>
      </c>
      <c r="H6" s="108">
        <v>6</v>
      </c>
      <c r="I6" s="109" t="str">
        <f ca="1">IF($B6&gt;gamesPerRound,"","White "&amp;OFFSET(Pairings!$D$1,gamesPerRound+H6,0))</f>
        <v>White C.02</v>
      </c>
      <c r="J6" s="110" t="s">
        <v>239</v>
      </c>
      <c r="K6" s="109" t="str">
        <f ca="1">IF($B6&gt;gamesPerRound,"","Black "&amp;OFFSET(Pairings!$E$1,gamesPerRound+H6,0))</f>
        <v>Black A.02</v>
      </c>
      <c r="L6" s="111"/>
      <c r="M6" s="107" t="s">
        <v>238</v>
      </c>
      <c r="N6" s="108">
        <v>6</v>
      </c>
      <c r="O6" s="109" t="str">
        <f ca="1">IF($B6&gt;gamesPerRound,"","White "&amp;OFFSET(Pairings!$D$1,2*gamesPerRound+N6,0))</f>
        <v>White F.02</v>
      </c>
      <c r="P6" s="110" t="s">
        <v>239</v>
      </c>
      <c r="Q6" s="109" t="str">
        <f ca="1">IF($B6&gt;gamesPerRound,"","Black "&amp;OFFSET(Pairings!$E$1,2*gamesPerRound+N6,0))</f>
        <v>Black A.02</v>
      </c>
      <c r="R6" s="111"/>
      <c r="S6" s="112" t="s">
        <v>248</v>
      </c>
      <c r="T6" s="108">
        <v>6</v>
      </c>
      <c r="U6" s="109" t="str">
        <f ca="1">IF($B6&gt;gamesPerRound,"","White "&amp;OFFSET(Pairings!$D$1,3*gamesPerRound+T6,0))</f>
        <v>White J.02</v>
      </c>
      <c r="V6" s="110" t="s">
        <v>239</v>
      </c>
      <c r="W6" s="109" t="str">
        <f ca="1">IF($B6&gt;gamesPerRound,"","Black "&amp;OFFSET(Pairings!$E$1,3*gamesPerRound+T6,0))</f>
        <v>Black F.02</v>
      </c>
      <c r="X6" s="111"/>
      <c r="Y6" s="107" t="s">
        <v>249</v>
      </c>
      <c r="Z6" s="108">
        <v>6</v>
      </c>
      <c r="AA6" s="109" t="str">
        <f ca="1">IF($B6&gt;gamesPerRound,"","White "&amp;OFFSET(Pairings!$D$1,4*gamesPerRound+Z6,0))</f>
        <v>White D.02</v>
      </c>
      <c r="AB6" s="110" t="s">
        <v>239</v>
      </c>
      <c r="AC6" s="109" t="str">
        <f ca="1">IF($B6&gt;gamesPerRound,"","Black "&amp;OFFSET(Pairings!$E$1,4*gamesPerRound+Z6,0))</f>
        <v>Black I.02</v>
      </c>
      <c r="AD6" s="111"/>
    </row>
    <row r="7" spans="1:30" s="113" customFormat="1" ht="108.75" customHeight="1" x14ac:dyDescent="0.2">
      <c r="A7" s="107" t="s">
        <v>236</v>
      </c>
      <c r="B7" s="108">
        <v>7</v>
      </c>
      <c r="C7" s="109" t="str">
        <f ca="1">IF($B7&gt;gamesPerRound,"","White "&amp;Pairings!D8)</f>
        <v>White H.02</v>
      </c>
      <c r="D7" s="110" t="s">
        <v>239</v>
      </c>
      <c r="E7" s="109" t="str">
        <f ca="1">IF($B7&gt;gamesPerRound,"","Black "&amp;Pairings!E8)</f>
        <v>Black G.02</v>
      </c>
      <c r="F7" s="111"/>
      <c r="G7" s="112" t="s">
        <v>237</v>
      </c>
      <c r="H7" s="108">
        <v>7</v>
      </c>
      <c r="I7" s="109" t="str">
        <f ca="1">IF($B7&gt;gamesPerRound,"","White "&amp;OFFSET(Pairings!$D$1,gamesPerRound+H7,0))</f>
        <v>White E.02</v>
      </c>
      <c r="J7" s="110" t="s">
        <v>239</v>
      </c>
      <c r="K7" s="109" t="str">
        <f ca="1">IF($B7&gt;gamesPerRound,"","Black "&amp;OFFSET(Pairings!$E$1,gamesPerRound+H7,0))</f>
        <v>Black D.02</v>
      </c>
      <c r="L7" s="111"/>
      <c r="M7" s="107" t="s">
        <v>238</v>
      </c>
      <c r="N7" s="108">
        <v>7</v>
      </c>
      <c r="O7" s="109" t="str">
        <f ca="1">IF($B7&gt;gamesPerRound,"","White "&amp;OFFSET(Pairings!$D$1,2*gamesPerRound+N7,0))</f>
        <v>White B.02</v>
      </c>
      <c r="P7" s="110" t="s">
        <v>239</v>
      </c>
      <c r="Q7" s="109" t="str">
        <f ca="1">IF($B7&gt;gamesPerRound,"","Black "&amp;OFFSET(Pairings!$E$1,2*gamesPerRound+N7,0))</f>
        <v>Black G.02</v>
      </c>
      <c r="R7" s="111"/>
      <c r="S7" s="112" t="s">
        <v>248</v>
      </c>
      <c r="T7" s="108">
        <v>7</v>
      </c>
      <c r="U7" s="109" t="str">
        <f ca="1">IF($B7&gt;gamesPerRound,"","White "&amp;OFFSET(Pairings!$D$1,3*gamesPerRound+T7,0))</f>
        <v>White I.02</v>
      </c>
      <c r="V7" s="110" t="s">
        <v>239</v>
      </c>
      <c r="W7" s="109" t="str">
        <f ca="1">IF($B7&gt;gamesPerRound,"","Black "&amp;OFFSET(Pairings!$E$1,3*gamesPerRound+T7,0))</f>
        <v>Black C.02</v>
      </c>
      <c r="X7" s="111"/>
      <c r="Y7" s="107" t="s">
        <v>249</v>
      </c>
      <c r="Z7" s="108">
        <v>7</v>
      </c>
      <c r="AA7" s="109" t="str">
        <f ca="1">IF($B7&gt;gamesPerRound,"","White "&amp;OFFSET(Pairings!$D$1,4*gamesPerRound+Z7,0))</f>
        <v>White H.02</v>
      </c>
      <c r="AB7" s="110" t="s">
        <v>239</v>
      </c>
      <c r="AC7" s="109" t="str">
        <f ca="1">IF($B7&gt;gamesPerRound,"","Black "&amp;OFFSET(Pairings!$E$1,4*gamesPerRound+Z7,0))</f>
        <v>Black A.02</v>
      </c>
      <c r="AD7" s="111"/>
    </row>
    <row r="8" spans="1:30" s="113" customFormat="1" ht="108.75" customHeight="1" x14ac:dyDescent="0.2">
      <c r="A8" s="107" t="s">
        <v>236</v>
      </c>
      <c r="B8" s="108">
        <v>8</v>
      </c>
      <c r="C8" s="109" t="str">
        <f ca="1">IF($B8&gt;gamesPerRound,"","White "&amp;Pairings!D9)</f>
        <v>White A.02</v>
      </c>
      <c r="D8" s="110" t="s">
        <v>239</v>
      </c>
      <c r="E8" s="109" t="str">
        <f ca="1">IF($B8&gt;gamesPerRound,"","Black "&amp;Pairings!E9)</f>
        <v>Black D.02</v>
      </c>
      <c r="F8" s="111"/>
      <c r="G8" s="112" t="s">
        <v>237</v>
      </c>
      <c r="H8" s="108">
        <v>8</v>
      </c>
      <c r="I8" s="109" t="str">
        <f ca="1">IF($B8&gt;gamesPerRound,"","White "&amp;OFFSET(Pairings!$D$1,gamesPerRound+H8,0))</f>
        <v>White J.02</v>
      </c>
      <c r="J8" s="110" t="s">
        <v>239</v>
      </c>
      <c r="K8" s="109" t="str">
        <f ca="1">IF($B8&gt;gamesPerRound,"","Black "&amp;OFFSET(Pairings!$E$1,gamesPerRound+H8,0))</f>
        <v>Black H.02</v>
      </c>
      <c r="L8" s="111"/>
      <c r="M8" s="107" t="s">
        <v>238</v>
      </c>
      <c r="N8" s="108">
        <v>8</v>
      </c>
      <c r="O8" s="109" t="str">
        <f ca="1">IF($B8&gt;gamesPerRound,"","White "&amp;OFFSET(Pairings!$D$1,2*gamesPerRound+N8,0))</f>
        <v>White C.02</v>
      </c>
      <c r="P8" s="110" t="s">
        <v>239</v>
      </c>
      <c r="Q8" s="109" t="str">
        <f ca="1">IF($B8&gt;gamesPerRound,"","Black "&amp;OFFSET(Pairings!$E$1,2*gamesPerRound+N8,0))</f>
        <v>Black H.02</v>
      </c>
      <c r="R8" s="111"/>
      <c r="S8" s="112" t="s">
        <v>248</v>
      </c>
      <c r="T8" s="108">
        <v>8</v>
      </c>
      <c r="U8" s="109" t="str">
        <f ca="1">IF($B8&gt;gamesPerRound,"","White "&amp;OFFSET(Pairings!$D$1,3*gamesPerRound+T8,0))</f>
        <v>White D.02</v>
      </c>
      <c r="V8" s="110" t="s">
        <v>239</v>
      </c>
      <c r="W8" s="109" t="str">
        <f ca="1">IF($B8&gt;gamesPerRound,"","Black "&amp;OFFSET(Pairings!$E$1,3*gamesPerRound+T8,0))</f>
        <v>Black B.02</v>
      </c>
      <c r="X8" s="111"/>
      <c r="Y8" s="107" t="s">
        <v>249</v>
      </c>
      <c r="Z8" s="108">
        <v>8</v>
      </c>
      <c r="AA8" s="109" t="str">
        <f ca="1">IF($B8&gt;gamesPerRound,"","White "&amp;OFFSET(Pairings!$D$1,4*gamesPerRound+Z8,0))</f>
        <v>White C.02</v>
      </c>
      <c r="AB8" s="110" t="s">
        <v>239</v>
      </c>
      <c r="AC8" s="109" t="str">
        <f ca="1">IF($B8&gt;gamesPerRound,"","Black "&amp;OFFSET(Pairings!$E$1,4*gamesPerRound+Z8,0))</f>
        <v>Black E.02</v>
      </c>
      <c r="AD8" s="111"/>
    </row>
    <row r="9" spans="1:30" s="113" customFormat="1" ht="108.75" customHeight="1" x14ac:dyDescent="0.2">
      <c r="A9" s="107" t="s">
        <v>236</v>
      </c>
      <c r="B9" s="108">
        <v>9</v>
      </c>
      <c r="C9" s="109" t="str">
        <f ca="1">IF($B9&gt;gamesPerRound,"","White "&amp;Pairings!D10)</f>
        <v>White F.02</v>
      </c>
      <c r="D9" s="110" t="s">
        <v>239</v>
      </c>
      <c r="E9" s="109" t="str">
        <f ca="1">IF($B9&gt;gamesPerRound,"","Black "&amp;Pairings!E10)</f>
        <v>Black C.02</v>
      </c>
      <c r="F9" s="111"/>
      <c r="G9" s="112" t="s">
        <v>237</v>
      </c>
      <c r="H9" s="108">
        <v>9</v>
      </c>
      <c r="I9" s="109" t="str">
        <f ca="1">IF($B9&gt;gamesPerRound,"","White "&amp;OFFSET(Pairings!$D$1,gamesPerRound+H9,0))</f>
        <v>White G.02</v>
      </c>
      <c r="J9" s="110" t="s">
        <v>239</v>
      </c>
      <c r="K9" s="109" t="str">
        <f ca="1">IF($B9&gt;gamesPerRound,"","Black "&amp;OFFSET(Pairings!$E$1,gamesPerRound+H9,0))</f>
        <v>Black I.02</v>
      </c>
      <c r="L9" s="111"/>
      <c r="M9" s="107" t="s">
        <v>238</v>
      </c>
      <c r="N9" s="108">
        <v>9</v>
      </c>
      <c r="O9" s="109" t="str">
        <f ca="1">IF($B9&gt;gamesPerRound,"","White "&amp;OFFSET(Pairings!$D$1,2*gamesPerRound+N9,0))</f>
        <v>White J.02</v>
      </c>
      <c r="P9" s="110" t="s">
        <v>239</v>
      </c>
      <c r="Q9" s="109" t="str">
        <f ca="1">IF($B9&gt;gamesPerRound,"","Black "&amp;OFFSET(Pairings!$E$1,2*gamesPerRound+N9,0))</f>
        <v>Black D.02</v>
      </c>
      <c r="R9" s="111"/>
      <c r="S9" s="112" t="s">
        <v>248</v>
      </c>
      <c r="T9" s="108">
        <v>9</v>
      </c>
      <c r="U9" s="109" t="str">
        <f ca="1">IF($B9&gt;gamesPerRound,"","White "&amp;OFFSET(Pairings!$D$1,3*gamesPerRound+T9,0))</f>
        <v>White H.02</v>
      </c>
      <c r="V9" s="110" t="s">
        <v>239</v>
      </c>
      <c r="W9" s="109" t="str">
        <f ca="1">IF($B9&gt;gamesPerRound,"","Black "&amp;OFFSET(Pairings!$E$1,3*gamesPerRound+T9,0))</f>
        <v>Black E.02</v>
      </c>
      <c r="X9" s="111"/>
      <c r="Y9" s="107" t="s">
        <v>249</v>
      </c>
      <c r="Z9" s="108">
        <v>9</v>
      </c>
      <c r="AA9" s="109" t="str">
        <f ca="1">IF($B9&gt;gamesPerRound,"","White "&amp;OFFSET(Pairings!$D$1,4*gamesPerRound+Z9,0))</f>
        <v>White B.02</v>
      </c>
      <c r="AB9" s="110" t="s">
        <v>239</v>
      </c>
      <c r="AC9" s="109" t="str">
        <f ca="1">IF($B9&gt;gamesPerRound,"","Black "&amp;OFFSET(Pairings!$E$1,4*gamesPerRound+Z9,0))</f>
        <v>Black J.02</v>
      </c>
      <c r="AD9" s="111"/>
    </row>
    <row r="10" spans="1:30" s="113" customFormat="1" ht="108.75" customHeight="1" x14ac:dyDescent="0.2">
      <c r="A10" s="107" t="s">
        <v>236</v>
      </c>
      <c r="B10" s="108">
        <v>10</v>
      </c>
      <c r="C10" s="109" t="str">
        <f ca="1">IF($B10&gt;gamesPerRound,"","White "&amp;Pairings!D11)</f>
        <v>White E.02</v>
      </c>
      <c r="D10" s="110" t="s">
        <v>239</v>
      </c>
      <c r="E10" s="109" t="str">
        <f ca="1">IF($B10&gt;gamesPerRound,"","Black "&amp;Pairings!E11)</f>
        <v>Black J.02</v>
      </c>
      <c r="F10" s="111"/>
      <c r="G10" s="112" t="s">
        <v>237</v>
      </c>
      <c r="H10" s="108">
        <v>10</v>
      </c>
      <c r="I10" s="109" t="str">
        <f ca="1">IF($B10&gt;gamesPerRound,"","White "&amp;OFFSET(Pairings!$D$1,gamesPerRound+H10,0))</f>
        <v>White B.02</v>
      </c>
      <c r="J10" s="110" t="s">
        <v>239</v>
      </c>
      <c r="K10" s="109" t="str">
        <f ca="1">IF($B10&gt;gamesPerRound,"","Black "&amp;OFFSET(Pairings!$E$1,gamesPerRound+H10,0))</f>
        <v>Black F.02</v>
      </c>
      <c r="L10" s="111"/>
      <c r="M10" s="107" t="s">
        <v>238</v>
      </c>
      <c r="N10" s="108">
        <v>10</v>
      </c>
      <c r="O10" s="109" t="str">
        <f ca="1">IF($B10&gt;gamesPerRound,"","White "&amp;OFFSET(Pairings!$D$1,2*gamesPerRound+N10,0))</f>
        <v>White E.02</v>
      </c>
      <c r="P10" s="110" t="s">
        <v>239</v>
      </c>
      <c r="Q10" s="109" t="str">
        <f ca="1">IF($B10&gt;gamesPerRound,"","Black "&amp;OFFSET(Pairings!$E$1,2*gamesPerRound+N10,0))</f>
        <v>Black I.02</v>
      </c>
      <c r="R10" s="111"/>
      <c r="S10" s="112" t="s">
        <v>248</v>
      </c>
      <c r="T10" s="108">
        <v>10</v>
      </c>
      <c r="U10" s="109" t="str">
        <f ca="1">IF($B10&gt;gamesPerRound,"","White "&amp;OFFSET(Pairings!$D$1,3*gamesPerRound+T10,0))</f>
        <v>White A.02</v>
      </c>
      <c r="V10" s="110" t="s">
        <v>239</v>
      </c>
      <c r="W10" s="109" t="str">
        <f ca="1">IF($B10&gt;gamesPerRound,"","Black "&amp;OFFSET(Pairings!$E$1,3*gamesPerRound+T10,0))</f>
        <v>Black G.02</v>
      </c>
      <c r="X10" s="111"/>
      <c r="Y10" s="107" t="s">
        <v>249</v>
      </c>
      <c r="Z10" s="108">
        <v>10</v>
      </c>
      <c r="AA10" s="109" t="str">
        <f ca="1">IF($B10&gt;gamesPerRound,"","White "&amp;OFFSET(Pairings!$D$1,4*gamesPerRound+Z10,0))</f>
        <v>White G.02</v>
      </c>
      <c r="AB10" s="110" t="s">
        <v>239</v>
      </c>
      <c r="AC10" s="109" t="str">
        <f ca="1">IF($B10&gt;gamesPerRound,"","Black "&amp;OFFSET(Pairings!$E$1,4*gamesPerRound+Z10,0))</f>
        <v>Black F.02</v>
      </c>
      <c r="AD10" s="111"/>
    </row>
    <row r="11" spans="1:30" s="113" customFormat="1" ht="108.75" customHeight="1" x14ac:dyDescent="0.2">
      <c r="A11" s="107" t="s">
        <v>236</v>
      </c>
      <c r="B11" s="108">
        <v>11</v>
      </c>
      <c r="C11" s="109" t="str">
        <f ca="1">IF($B11&gt;gamesPerRound,"","White "&amp;Pairings!D12)</f>
        <v>White B.03</v>
      </c>
      <c r="D11" s="110" t="s">
        <v>239</v>
      </c>
      <c r="E11" s="109" t="str">
        <f ca="1">IF($B11&gt;gamesPerRound,"","Black "&amp;Pairings!E12)</f>
        <v>Black A.03</v>
      </c>
      <c r="F11" s="111"/>
      <c r="G11" s="112" t="s">
        <v>237</v>
      </c>
      <c r="H11" s="108">
        <v>11</v>
      </c>
      <c r="I11" s="109" t="str">
        <f ca="1">IF($B11&gt;gamesPerRound,"","White "&amp;OFFSET(Pairings!$D$1,gamesPerRound+H11,0))</f>
        <v>White A.03</v>
      </c>
      <c r="J11" s="110" t="s">
        <v>239</v>
      </c>
      <c r="K11" s="109" t="str">
        <f ca="1">IF($B11&gt;gamesPerRound,"","Black "&amp;OFFSET(Pairings!$E$1,gamesPerRound+H11,0))</f>
        <v>Black D.03</v>
      </c>
      <c r="L11" s="111"/>
      <c r="M11" s="107" t="s">
        <v>238</v>
      </c>
      <c r="N11" s="108">
        <v>11</v>
      </c>
      <c r="O11" s="109" t="str">
        <f ca="1">IF($B11&gt;gamesPerRound,"","White "&amp;OFFSET(Pairings!$D$1,2*gamesPerRound+N11,0))</f>
        <v>White F.03</v>
      </c>
      <c r="P11" s="110" t="s">
        <v>239</v>
      </c>
      <c r="Q11" s="109" t="str">
        <f ca="1">IF($B11&gt;gamesPerRound,"","Black "&amp;OFFSET(Pairings!$E$1,2*gamesPerRound+N11,0))</f>
        <v>Black D.03</v>
      </c>
      <c r="R11" s="111"/>
      <c r="S11" s="112" t="s">
        <v>248</v>
      </c>
      <c r="T11" s="108">
        <v>11</v>
      </c>
      <c r="U11" s="109" t="str">
        <f ca="1">IF($B11&gt;gamesPerRound,"","White "&amp;OFFSET(Pairings!$D$1,3*gamesPerRound+T11,0))</f>
        <v>White A.03</v>
      </c>
      <c r="V11" s="110" t="s">
        <v>239</v>
      </c>
      <c r="W11" s="109" t="str">
        <f ca="1">IF($B11&gt;gamesPerRound,"","Black "&amp;OFFSET(Pairings!$E$1,3*gamesPerRound+T11,0))</f>
        <v>Black J.03</v>
      </c>
      <c r="X11" s="111"/>
      <c r="Y11" s="107" t="s">
        <v>249</v>
      </c>
      <c r="Z11" s="108">
        <v>11</v>
      </c>
      <c r="AA11" s="109" t="str">
        <f ca="1">IF($B11&gt;gamesPerRound,"","White "&amp;OFFSET(Pairings!$D$1,4*gamesPerRound+Z11,0))</f>
        <v>White G.03</v>
      </c>
      <c r="AB11" s="110" t="s">
        <v>239</v>
      </c>
      <c r="AC11" s="109" t="str">
        <f ca="1">IF($B11&gt;gamesPerRound,"","Black "&amp;OFFSET(Pairings!$E$1,4*gamesPerRound+Z11,0))</f>
        <v>Black D.03</v>
      </c>
      <c r="AD11" s="111"/>
    </row>
    <row r="12" spans="1:30" s="113" customFormat="1" ht="108.75" customHeight="1" x14ac:dyDescent="0.2">
      <c r="A12" s="107" t="s">
        <v>236</v>
      </c>
      <c r="B12" s="108">
        <v>12</v>
      </c>
      <c r="C12" s="109" t="str">
        <f ca="1">IF($B12&gt;gamesPerRound,"","White "&amp;Pairings!D13)</f>
        <v>White G.03</v>
      </c>
      <c r="D12" s="110" t="s">
        <v>239</v>
      </c>
      <c r="E12" s="109" t="str">
        <f ca="1">IF($B12&gt;gamesPerRound,"","Black "&amp;Pairings!E13)</f>
        <v>Black E.03</v>
      </c>
      <c r="F12" s="111"/>
      <c r="G12" s="112" t="s">
        <v>237</v>
      </c>
      <c r="H12" s="108">
        <v>12</v>
      </c>
      <c r="I12" s="109" t="str">
        <f ca="1">IF($B12&gt;gamesPerRound,"","White "&amp;OFFSET(Pairings!$D$1,gamesPerRound+H12,0))</f>
        <v>White J.03</v>
      </c>
      <c r="J12" s="110" t="s">
        <v>239</v>
      </c>
      <c r="K12" s="109" t="str">
        <f ca="1">IF($B12&gt;gamesPerRound,"","Black "&amp;OFFSET(Pairings!$E$1,gamesPerRound+H12,0))</f>
        <v>Black C.03</v>
      </c>
      <c r="L12" s="111"/>
      <c r="M12" s="107" t="s">
        <v>238</v>
      </c>
      <c r="N12" s="108">
        <v>12</v>
      </c>
      <c r="O12" s="109" t="str">
        <f ca="1">IF($B12&gt;gamesPerRound,"","White "&amp;OFFSET(Pairings!$D$1,2*gamesPerRound+N12,0))</f>
        <v>White J.03</v>
      </c>
      <c r="P12" s="110" t="s">
        <v>239</v>
      </c>
      <c r="Q12" s="109" t="str">
        <f ca="1">IF($B12&gt;gamesPerRound,"","Black "&amp;OFFSET(Pairings!$E$1,2*gamesPerRound+N12,0))</f>
        <v>Black B.03</v>
      </c>
      <c r="R12" s="111"/>
      <c r="S12" s="112" t="s">
        <v>248</v>
      </c>
      <c r="T12" s="108">
        <v>12</v>
      </c>
      <c r="U12" s="109" t="str">
        <f ca="1">IF($B12&gt;gamesPerRound,"","White "&amp;OFFSET(Pairings!$D$1,3*gamesPerRound+T12,0))</f>
        <v>White I.03</v>
      </c>
      <c r="V12" s="110" t="s">
        <v>239</v>
      </c>
      <c r="W12" s="109" t="str">
        <f ca="1">IF($B12&gt;gamesPerRound,"","Black "&amp;OFFSET(Pairings!$E$1,3*gamesPerRound+T12,0))</f>
        <v>Black G.03</v>
      </c>
      <c r="X12" s="111"/>
      <c r="Y12" s="107" t="s">
        <v>249</v>
      </c>
      <c r="Z12" s="108">
        <v>12</v>
      </c>
      <c r="AA12" s="109" t="str">
        <f ca="1">IF($B12&gt;gamesPerRound,"","White "&amp;OFFSET(Pairings!$D$1,4*gamesPerRound+Z12,0))</f>
        <v>White A.03</v>
      </c>
      <c r="AB12" s="110" t="s">
        <v>239</v>
      </c>
      <c r="AC12" s="109" t="str">
        <f ca="1">IF($B12&gt;gamesPerRound,"","Black "&amp;OFFSET(Pairings!$E$1,4*gamesPerRound+Z12,0))</f>
        <v>Black H.03</v>
      </c>
      <c r="AD12" s="111"/>
    </row>
    <row r="13" spans="1:30" s="113" customFormat="1" ht="108.75" customHeight="1" x14ac:dyDescent="0.2">
      <c r="A13" s="107" t="s">
        <v>236</v>
      </c>
      <c r="B13" s="108">
        <v>13</v>
      </c>
      <c r="C13" s="109" t="str">
        <f ca="1">IF($B13&gt;gamesPerRound,"","White "&amp;Pairings!D14)</f>
        <v>White D.03</v>
      </c>
      <c r="D13" s="110" t="s">
        <v>239</v>
      </c>
      <c r="E13" s="109" t="str">
        <f ca="1">IF($B13&gt;gamesPerRound,"","Black "&amp;Pairings!E14)</f>
        <v>Black J.03</v>
      </c>
      <c r="F13" s="111"/>
      <c r="G13" s="112" t="s">
        <v>237</v>
      </c>
      <c r="H13" s="108">
        <v>13</v>
      </c>
      <c r="I13" s="109" t="str">
        <f ca="1">IF($B13&gt;gamesPerRound,"","White "&amp;OFFSET(Pairings!$D$1,gamesPerRound+H13,0))</f>
        <v>White H.03</v>
      </c>
      <c r="J13" s="110" t="s">
        <v>239</v>
      </c>
      <c r="K13" s="109" t="str">
        <f ca="1">IF($B13&gt;gamesPerRound,"","Black "&amp;OFFSET(Pairings!$E$1,gamesPerRound+H13,0))</f>
        <v>Black I.03</v>
      </c>
      <c r="L13" s="111"/>
      <c r="M13" s="107" t="s">
        <v>238</v>
      </c>
      <c r="N13" s="108">
        <v>13</v>
      </c>
      <c r="O13" s="109" t="str">
        <f ca="1">IF($B13&gt;gamesPerRound,"","White "&amp;OFFSET(Pairings!$D$1,2*gamesPerRound+N13,0))</f>
        <v>White I.03</v>
      </c>
      <c r="P13" s="110" t="s">
        <v>239</v>
      </c>
      <c r="Q13" s="109" t="str">
        <f ca="1">IF($B13&gt;gamesPerRound,"","Black "&amp;OFFSET(Pairings!$E$1,2*gamesPerRound+N13,0))</f>
        <v>Black A.03</v>
      </c>
      <c r="R13" s="111"/>
      <c r="S13" s="112" t="s">
        <v>248</v>
      </c>
      <c r="T13" s="108">
        <v>13</v>
      </c>
      <c r="U13" s="109" t="str">
        <f ca="1">IF($B13&gt;gamesPerRound,"","White "&amp;OFFSET(Pairings!$D$1,3*gamesPerRound+T13,0))</f>
        <v>White F.03</v>
      </c>
      <c r="V13" s="110" t="s">
        <v>239</v>
      </c>
      <c r="W13" s="109" t="str">
        <f ca="1">IF($B13&gt;gamesPerRound,"","Black "&amp;OFFSET(Pairings!$E$1,3*gamesPerRound+T13,0))</f>
        <v>Black H.03</v>
      </c>
      <c r="X13" s="111"/>
      <c r="Y13" s="107" t="s">
        <v>249</v>
      </c>
      <c r="Z13" s="108">
        <v>13</v>
      </c>
      <c r="AA13" s="109" t="str">
        <f ca="1">IF($B13&gt;gamesPerRound,"","White "&amp;OFFSET(Pairings!$D$1,4*gamesPerRound+Z13,0))</f>
        <v>White J.03</v>
      </c>
      <c r="AB13" s="110" t="s">
        <v>239</v>
      </c>
      <c r="AC13" s="109" t="str">
        <f ca="1">IF($B13&gt;gamesPerRound,"","Black "&amp;OFFSET(Pairings!$E$1,4*gamesPerRound+Z13,0))</f>
        <v>Black F.03</v>
      </c>
      <c r="AD13" s="111"/>
    </row>
    <row r="14" spans="1:30" s="113" customFormat="1" ht="108.75" customHeight="1" x14ac:dyDescent="0.2">
      <c r="A14" s="107" t="s">
        <v>236</v>
      </c>
      <c r="B14" s="108">
        <v>14</v>
      </c>
      <c r="C14" s="109" t="str">
        <f ca="1">IF($B14&gt;gamesPerRound,"","White "&amp;Pairings!D15)</f>
        <v>White I.03</v>
      </c>
      <c r="D14" s="110" t="s">
        <v>239</v>
      </c>
      <c r="E14" s="109" t="str">
        <f ca="1">IF($B14&gt;gamesPerRound,"","Black "&amp;Pairings!E15)</f>
        <v>Black F.03</v>
      </c>
      <c r="F14" s="111"/>
      <c r="G14" s="112" t="s">
        <v>237</v>
      </c>
      <c r="H14" s="108">
        <v>14</v>
      </c>
      <c r="I14" s="109" t="str">
        <f ca="1">IF($B14&gt;gamesPerRound,"","White "&amp;OFFSET(Pairings!$D$1,gamesPerRound+H14,0))</f>
        <v>White B.03</v>
      </c>
      <c r="J14" s="110" t="s">
        <v>239</v>
      </c>
      <c r="K14" s="109" t="str">
        <f ca="1">IF($B14&gt;gamesPerRound,"","Black "&amp;OFFSET(Pairings!$E$1,gamesPerRound+H14,0))</f>
        <v>Black G.03</v>
      </c>
      <c r="L14" s="111"/>
      <c r="M14" s="107" t="s">
        <v>238</v>
      </c>
      <c r="N14" s="108">
        <v>14</v>
      </c>
      <c r="O14" s="109" t="str">
        <f ca="1">IF($B14&gt;gamesPerRound,"","White "&amp;OFFSET(Pairings!$D$1,2*gamesPerRound+N14,0))</f>
        <v>White H.03</v>
      </c>
      <c r="P14" s="110" t="s">
        <v>239</v>
      </c>
      <c r="Q14" s="109" t="str">
        <f ca="1">IF($B14&gt;gamesPerRound,"","Black "&amp;OFFSET(Pairings!$E$1,2*gamesPerRound+N14,0))</f>
        <v>Black E.03</v>
      </c>
      <c r="R14" s="111"/>
      <c r="S14" s="112" t="s">
        <v>248</v>
      </c>
      <c r="T14" s="108">
        <v>14</v>
      </c>
      <c r="U14" s="109" t="str">
        <f ca="1">IF($B14&gt;gamesPerRound,"","White "&amp;OFFSET(Pairings!$D$1,3*gamesPerRound+T14,0))</f>
        <v>White D.03</v>
      </c>
      <c r="V14" s="110" t="s">
        <v>239</v>
      </c>
      <c r="W14" s="109" t="str">
        <f ca="1">IF($B14&gt;gamesPerRound,"","Black "&amp;OFFSET(Pairings!$E$1,3*gamesPerRound+T14,0))</f>
        <v>Black E.03</v>
      </c>
      <c r="X14" s="111"/>
      <c r="Y14" s="107" t="s">
        <v>249</v>
      </c>
      <c r="Z14" s="108">
        <v>14</v>
      </c>
      <c r="AA14" s="109" t="str">
        <f ca="1">IF($B14&gt;gamesPerRound,"","White "&amp;OFFSET(Pairings!$D$1,4*gamesPerRound+Z14,0))</f>
        <v>White E.03</v>
      </c>
      <c r="AB14" s="110" t="s">
        <v>239</v>
      </c>
      <c r="AC14" s="109" t="str">
        <f ca="1">IF($B14&gt;gamesPerRound,"","Black "&amp;OFFSET(Pairings!$E$1,4*gamesPerRound+Z14,0))</f>
        <v>Black B.03</v>
      </c>
      <c r="AD14" s="111"/>
    </row>
    <row r="15" spans="1:30" s="113" customFormat="1" ht="108.75" customHeight="1" x14ac:dyDescent="0.2">
      <c r="A15" s="107" t="s">
        <v>236</v>
      </c>
      <c r="B15" s="108">
        <v>15</v>
      </c>
      <c r="C15" s="109" t="str">
        <f ca="1">IF($B15&gt;gamesPerRound,"","White "&amp;Pairings!D16)</f>
        <v>White H.03</v>
      </c>
      <c r="D15" s="110" t="s">
        <v>239</v>
      </c>
      <c r="E15" s="109" t="str">
        <f ca="1">IF($B15&gt;gamesPerRound,"","Black "&amp;Pairings!E16)</f>
        <v>Black C.03</v>
      </c>
      <c r="F15" s="111"/>
      <c r="G15" s="112" t="s">
        <v>237</v>
      </c>
      <c r="H15" s="108">
        <v>15</v>
      </c>
      <c r="I15" s="109" t="str">
        <f ca="1">IF($B15&gt;gamesPerRound,"","White "&amp;OFFSET(Pairings!$D$1,gamesPerRound+H15,0))</f>
        <v>White E.03</v>
      </c>
      <c r="J15" s="110" t="s">
        <v>239</v>
      </c>
      <c r="K15" s="109" t="str">
        <f ca="1">IF($B15&gt;gamesPerRound,"","Black "&amp;OFFSET(Pairings!$E$1,gamesPerRound+H15,0))</f>
        <v>Black F.03</v>
      </c>
      <c r="L15" s="111"/>
      <c r="M15" s="107" t="s">
        <v>238</v>
      </c>
      <c r="N15" s="108">
        <v>15</v>
      </c>
      <c r="O15" s="109" t="str">
        <f ca="1">IF($B15&gt;gamesPerRound,"","White "&amp;OFFSET(Pairings!$D$1,2*gamesPerRound+N15,0))</f>
        <v>White G.03</v>
      </c>
      <c r="P15" s="110" t="s">
        <v>239</v>
      </c>
      <c r="Q15" s="109" t="str">
        <f ca="1">IF($B15&gt;gamesPerRound,"","Black "&amp;OFFSET(Pairings!$E$1,2*gamesPerRound+N15,0))</f>
        <v>Black C.03</v>
      </c>
      <c r="R15" s="111"/>
      <c r="S15" s="112" t="s">
        <v>248</v>
      </c>
      <c r="T15" s="108">
        <v>15</v>
      </c>
      <c r="U15" s="109" t="str">
        <f ca="1">IF($B15&gt;gamesPerRound,"","White "&amp;OFFSET(Pairings!$D$1,3*gamesPerRound+T15,0))</f>
        <v>White C.03</v>
      </c>
      <c r="V15" s="110" t="s">
        <v>239</v>
      </c>
      <c r="W15" s="109" t="str">
        <f ca="1">IF($B15&gt;gamesPerRound,"","Black "&amp;OFFSET(Pairings!$E$1,3*gamesPerRound+T15,0))</f>
        <v>Black B.03</v>
      </c>
      <c r="X15" s="111"/>
      <c r="Y15" s="107" t="s">
        <v>249</v>
      </c>
      <c r="Z15" s="108">
        <v>15</v>
      </c>
      <c r="AA15" s="109" t="str">
        <f ca="1">IF($B15&gt;gamesPerRound,"","White "&amp;OFFSET(Pairings!$D$1,4*gamesPerRound+Z15,0))</f>
        <v>White C.03</v>
      </c>
      <c r="AB15" s="110" t="s">
        <v>239</v>
      </c>
      <c r="AC15" s="109" t="str">
        <f ca="1">IF($B15&gt;gamesPerRound,"","Black "&amp;OFFSET(Pairings!$E$1,4*gamesPerRound+Z15,0))</f>
        <v>Black I.03</v>
      </c>
      <c r="AD15" s="111"/>
    </row>
    <row r="16" spans="1:30" s="113" customFormat="1" ht="108.75" customHeight="1" x14ac:dyDescent="0.2">
      <c r="A16" s="107" t="s">
        <v>236</v>
      </c>
      <c r="B16" s="108">
        <v>16</v>
      </c>
      <c r="C16" s="109" t="str">
        <f ca="1">IF($B16&gt;gamesPerRound,"","White "&amp;Pairings!D17)</f>
        <v>White I.04</v>
      </c>
      <c r="D16" s="110" t="s">
        <v>239</v>
      </c>
      <c r="E16" s="109" t="str">
        <f ca="1">IF($B16&gt;gamesPerRound,"","Black "&amp;Pairings!E17)</f>
        <v>Black G.04</v>
      </c>
      <c r="F16" s="111"/>
      <c r="G16" s="112" t="s">
        <v>237</v>
      </c>
      <c r="H16" s="108">
        <v>16</v>
      </c>
      <c r="I16" s="109" t="str">
        <f ca="1">IF($B16&gt;gamesPerRound,"","White "&amp;OFFSET(Pairings!$D$1,gamesPerRound+H16,0))</f>
        <v>White I.04</v>
      </c>
      <c r="J16" s="110" t="s">
        <v>239</v>
      </c>
      <c r="K16" s="109" t="str">
        <f ca="1">IF($B16&gt;gamesPerRound,"","Black "&amp;OFFSET(Pairings!$E$1,gamesPerRound+H16,0))</f>
        <v>Black A.04</v>
      </c>
      <c r="L16" s="111"/>
      <c r="M16" s="107" t="s">
        <v>238</v>
      </c>
      <c r="N16" s="108">
        <v>16</v>
      </c>
      <c r="O16" s="109" t="str">
        <f ca="1">IF($B16&gt;gamesPerRound,"","White "&amp;OFFSET(Pairings!$D$1,2*gamesPerRound+N16,0))</f>
        <v>White A.04</v>
      </c>
      <c r="P16" s="110" t="s">
        <v>239</v>
      </c>
      <c r="Q16" s="109" t="str">
        <f ca="1">IF($B16&gt;gamesPerRound,"","Black "&amp;OFFSET(Pairings!$E$1,2*gamesPerRound+N16,0))</f>
        <v>Black H.04</v>
      </c>
      <c r="R16" s="111"/>
      <c r="S16" s="112" t="s">
        <v>248</v>
      </c>
      <c r="T16" s="108">
        <v>16</v>
      </c>
      <c r="U16" s="109" t="str">
        <f ca="1">IF($B16&gt;gamesPerRound,"","White "&amp;OFFSET(Pairings!$D$1,3*gamesPerRound+T16,0))</f>
        <v>White F.04</v>
      </c>
      <c r="V16" s="110" t="s">
        <v>239</v>
      </c>
      <c r="W16" s="109" t="str">
        <f ca="1">IF($B16&gt;gamesPerRound,"","Black "&amp;OFFSET(Pairings!$E$1,3*gamesPerRound+T16,0))</f>
        <v>Black I.04</v>
      </c>
      <c r="X16" s="111"/>
      <c r="Y16" s="107" t="s">
        <v>249</v>
      </c>
      <c r="Z16" s="108">
        <v>16</v>
      </c>
      <c r="AA16" s="109" t="str">
        <f ca="1">IF($B16&gt;gamesPerRound,"","White "&amp;OFFSET(Pairings!$D$1,4*gamesPerRound+Z16,0))</f>
        <v>White G.04</v>
      </c>
      <c r="AB16" s="110" t="s">
        <v>239</v>
      </c>
      <c r="AC16" s="109" t="str">
        <f ca="1">IF($B16&gt;gamesPerRound,"","Black "&amp;OFFSET(Pairings!$E$1,4*gamesPerRound+Z16,0))</f>
        <v>Black A.04</v>
      </c>
      <c r="AD16" s="111"/>
    </row>
    <row r="17" spans="1:30" s="113" customFormat="1" ht="108.75" customHeight="1" x14ac:dyDescent="0.2">
      <c r="A17" s="107" t="s">
        <v>236</v>
      </c>
      <c r="B17" s="108">
        <v>17</v>
      </c>
      <c r="C17" s="109" t="str">
        <f ca="1">IF($B17&gt;gamesPerRound,"","White "&amp;Pairings!D18)</f>
        <v>White F.04</v>
      </c>
      <c r="D17" s="110" t="s">
        <v>239</v>
      </c>
      <c r="E17" s="109" t="str">
        <f ca="1">IF($B17&gt;gamesPerRound,"","Black "&amp;Pairings!E18)</f>
        <v>Black H.04</v>
      </c>
      <c r="F17" s="111"/>
      <c r="G17" s="112" t="s">
        <v>237</v>
      </c>
      <c r="H17" s="108">
        <v>17</v>
      </c>
      <c r="I17" s="109" t="str">
        <f ca="1">IF($B17&gt;gamesPerRound,"","White "&amp;OFFSET(Pairings!$D$1,gamesPerRound+H17,0))</f>
        <v>White E.04</v>
      </c>
      <c r="J17" s="110" t="s">
        <v>239</v>
      </c>
      <c r="K17" s="109" t="str">
        <f ca="1">IF($B17&gt;gamesPerRound,"","Black "&amp;OFFSET(Pairings!$E$1,gamesPerRound+H17,0))</f>
        <v>Black C.04</v>
      </c>
      <c r="L17" s="111"/>
      <c r="M17" s="107" t="s">
        <v>238</v>
      </c>
      <c r="N17" s="108">
        <v>17</v>
      </c>
      <c r="O17" s="109" t="str">
        <f ca="1">IF($B17&gt;gamesPerRound,"","White "&amp;OFFSET(Pairings!$D$1,2*gamesPerRound+N17,0))</f>
        <v>White D.04</v>
      </c>
      <c r="P17" s="110" t="s">
        <v>239</v>
      </c>
      <c r="Q17" s="109" t="str">
        <f ca="1">IF($B17&gt;gamesPerRound,"","Black "&amp;OFFSET(Pairings!$E$1,2*gamesPerRound+N17,0))</f>
        <v>Black F.04</v>
      </c>
      <c r="R17" s="111"/>
      <c r="S17" s="112" t="s">
        <v>248</v>
      </c>
      <c r="T17" s="108">
        <v>17</v>
      </c>
      <c r="U17" s="109" t="str">
        <f ca="1">IF($B17&gt;gamesPerRound,"","White "&amp;OFFSET(Pairings!$D$1,3*gamesPerRound+T17,0))</f>
        <v>White A.04</v>
      </c>
      <c r="V17" s="110" t="s">
        <v>239</v>
      </c>
      <c r="W17" s="109" t="str">
        <f ca="1">IF($B17&gt;gamesPerRound,"","Black "&amp;OFFSET(Pairings!$E$1,3*gamesPerRound+T17,0))</f>
        <v>Black B.04</v>
      </c>
      <c r="X17" s="111"/>
      <c r="Y17" s="107" t="s">
        <v>249</v>
      </c>
      <c r="Z17" s="108">
        <v>17</v>
      </c>
      <c r="AA17" s="109" t="str">
        <f ca="1">IF($B17&gt;gamesPerRound,"","White "&amp;OFFSET(Pairings!$D$1,4*gamesPerRound+Z17,0))</f>
        <v>White B.04</v>
      </c>
      <c r="AB17" s="110" t="s">
        <v>239</v>
      </c>
      <c r="AC17" s="109" t="str">
        <f ca="1">IF($B17&gt;gamesPerRound,"","Black "&amp;OFFSET(Pairings!$E$1,4*gamesPerRound+Z17,0))</f>
        <v>Black H.04</v>
      </c>
      <c r="AD17" s="111"/>
    </row>
    <row r="18" spans="1:30" s="113" customFormat="1" ht="108.75" customHeight="1" x14ac:dyDescent="0.2">
      <c r="A18" s="107" t="s">
        <v>236</v>
      </c>
      <c r="B18" s="108">
        <v>18</v>
      </c>
      <c r="C18" s="109" t="str">
        <f ca="1">IF($B18&gt;gamesPerRound,"","White "&amp;Pairings!D19)</f>
        <v>White A.04</v>
      </c>
      <c r="D18" s="110" t="s">
        <v>239</v>
      </c>
      <c r="E18" s="109" t="str">
        <f ca="1">IF($B18&gt;gamesPerRound,"","Black "&amp;Pairings!E19)</f>
        <v>Black J.04</v>
      </c>
      <c r="F18" s="111"/>
      <c r="G18" s="112" t="s">
        <v>237</v>
      </c>
      <c r="H18" s="108">
        <v>18</v>
      </c>
      <c r="I18" s="109" t="str">
        <f ca="1">IF($B18&gt;gamesPerRound,"","White "&amp;OFFSET(Pairings!$D$1,gamesPerRound+H18,0))</f>
        <v>White J.04</v>
      </c>
      <c r="J18" s="110" t="s">
        <v>239</v>
      </c>
      <c r="K18" s="109" t="str">
        <f ca="1">IF($B18&gt;gamesPerRound,"","Black "&amp;OFFSET(Pairings!$E$1,gamesPerRound+H18,0))</f>
        <v>Black F.04</v>
      </c>
      <c r="L18" s="111"/>
      <c r="M18" s="107" t="s">
        <v>238</v>
      </c>
      <c r="N18" s="108">
        <v>18</v>
      </c>
      <c r="O18" s="109" t="str">
        <f ca="1">IF($B18&gt;gamesPerRound,"","White "&amp;OFFSET(Pairings!$D$1,2*gamesPerRound+N18,0))</f>
        <v>White G.04</v>
      </c>
      <c r="P18" s="110" t="s">
        <v>239</v>
      </c>
      <c r="Q18" s="109" t="str">
        <f ca="1">IF($B18&gt;gamesPerRound,"","Black "&amp;OFFSET(Pairings!$E$1,2*gamesPerRound+N18,0))</f>
        <v>Black E.04</v>
      </c>
      <c r="R18" s="111"/>
      <c r="S18" s="112" t="s">
        <v>248</v>
      </c>
      <c r="T18" s="108">
        <v>18</v>
      </c>
      <c r="U18" s="109" t="str">
        <f ca="1">IF($B18&gt;gamesPerRound,"","White "&amp;OFFSET(Pairings!$D$1,3*gamesPerRound+T18,0))</f>
        <v>White E.04</v>
      </c>
      <c r="V18" s="110" t="s">
        <v>239</v>
      </c>
      <c r="W18" s="109" t="str">
        <f ca="1">IF($B18&gt;gamesPerRound,"","Black "&amp;OFFSET(Pairings!$E$1,3*gamesPerRound+T18,0))</f>
        <v>Black D.04</v>
      </c>
      <c r="X18" s="111"/>
      <c r="Y18" s="107" t="s">
        <v>249</v>
      </c>
      <c r="Z18" s="108">
        <v>18</v>
      </c>
      <c r="AA18" s="109" t="str">
        <f ca="1">IF($B18&gt;gamesPerRound,"","White "&amp;OFFSET(Pairings!$D$1,4*gamesPerRound+Z18,0))</f>
        <v>White J.04</v>
      </c>
      <c r="AB18" s="110" t="s">
        <v>239</v>
      </c>
      <c r="AC18" s="109" t="str">
        <f ca="1">IF($B18&gt;gamesPerRound,"","Black "&amp;OFFSET(Pairings!$E$1,4*gamesPerRound+Z18,0))</f>
        <v>Black E.04</v>
      </c>
      <c r="AD18" s="111"/>
    </row>
    <row r="19" spans="1:30" s="113" customFormat="1" ht="108.75" customHeight="1" x14ac:dyDescent="0.2">
      <c r="A19" s="107" t="s">
        <v>236</v>
      </c>
      <c r="B19" s="108">
        <v>19</v>
      </c>
      <c r="C19" s="109" t="str">
        <f ca="1">IF($B19&gt;gamesPerRound,"","White "&amp;Pairings!D20)</f>
        <v>White B.04</v>
      </c>
      <c r="D19" s="110" t="s">
        <v>239</v>
      </c>
      <c r="E19" s="109" t="str">
        <f ca="1">IF($B19&gt;gamesPerRound,"","Black "&amp;Pairings!E20)</f>
        <v>Black E.04</v>
      </c>
      <c r="F19" s="111"/>
      <c r="G19" s="112" t="s">
        <v>237</v>
      </c>
      <c r="H19" s="108">
        <v>19</v>
      </c>
      <c r="I19" s="109" t="str">
        <f ca="1">IF($B19&gt;gamesPerRound,"","White "&amp;OFFSET(Pairings!$D$1,gamesPerRound+H19,0))</f>
        <v>White H.04</v>
      </c>
      <c r="J19" s="110" t="s">
        <v>239</v>
      </c>
      <c r="K19" s="109" t="str">
        <f ca="1">IF($B19&gt;gamesPerRound,"","Black "&amp;OFFSET(Pairings!$E$1,gamesPerRound+H19,0))</f>
        <v>Black G.04</v>
      </c>
      <c r="L19" s="111"/>
      <c r="M19" s="107" t="s">
        <v>238</v>
      </c>
      <c r="N19" s="108">
        <v>19</v>
      </c>
      <c r="O19" s="109" t="str">
        <f ca="1">IF($B19&gt;gamesPerRound,"","White "&amp;OFFSET(Pairings!$D$1,2*gamesPerRound+N19,0))</f>
        <v>White J.04</v>
      </c>
      <c r="P19" s="110" t="s">
        <v>239</v>
      </c>
      <c r="Q19" s="109" t="str">
        <f ca="1">IF($B19&gt;gamesPerRound,"","Black "&amp;OFFSET(Pairings!$E$1,2*gamesPerRound+N19,0))</f>
        <v>Black I.04</v>
      </c>
      <c r="R19" s="111"/>
      <c r="S19" s="112" t="s">
        <v>248</v>
      </c>
      <c r="T19" s="108">
        <v>19</v>
      </c>
      <c r="U19" s="109" t="str">
        <f ca="1">IF($B19&gt;gamesPerRound,"","White "&amp;OFFSET(Pairings!$D$1,3*gamesPerRound+T19,0))</f>
        <v>White C.04</v>
      </c>
      <c r="V19" s="110" t="s">
        <v>239</v>
      </c>
      <c r="W19" s="109" t="str">
        <f ca="1">IF($B19&gt;gamesPerRound,"","Black "&amp;OFFSET(Pairings!$E$1,3*gamesPerRound+T19,0))</f>
        <v>Black G.04</v>
      </c>
      <c r="X19" s="111"/>
      <c r="Y19" s="107" t="s">
        <v>249</v>
      </c>
      <c r="Z19" s="108">
        <v>19</v>
      </c>
      <c r="AA19" s="109" t="str">
        <f ca="1">IF($B19&gt;gamesPerRound,"","White "&amp;OFFSET(Pairings!$D$1,4*gamesPerRound+Z19,0))</f>
        <v>White I.04</v>
      </c>
      <c r="AB19" s="110" t="s">
        <v>239</v>
      </c>
      <c r="AC19" s="109" t="str">
        <f ca="1">IF($B19&gt;gamesPerRound,"","Black "&amp;OFFSET(Pairings!$E$1,4*gamesPerRound+Z19,0))</f>
        <v>Black D.04</v>
      </c>
      <c r="AD19" s="111"/>
    </row>
    <row r="20" spans="1:30" s="113" customFormat="1" ht="108.75" customHeight="1" x14ac:dyDescent="0.2">
      <c r="A20" s="107" t="s">
        <v>236</v>
      </c>
      <c r="B20" s="108">
        <v>20</v>
      </c>
      <c r="C20" s="109" t="str">
        <f ca="1">IF($B20&gt;gamesPerRound,"","White "&amp;Pairings!D21)</f>
        <v>White C.04</v>
      </c>
      <c r="D20" s="110" t="s">
        <v>239</v>
      </c>
      <c r="E20" s="109" t="str">
        <f ca="1">IF($B20&gt;gamesPerRound,"","Black "&amp;Pairings!E21)</f>
        <v>Black D.04</v>
      </c>
      <c r="F20" s="111"/>
      <c r="G20" s="112" t="s">
        <v>237</v>
      </c>
      <c r="H20" s="108">
        <v>20</v>
      </c>
      <c r="I20" s="109" t="str">
        <f ca="1">IF($B20&gt;gamesPerRound,"","White "&amp;OFFSET(Pairings!$D$1,gamesPerRound+H20,0))</f>
        <v>White D.04</v>
      </c>
      <c r="J20" s="110" t="s">
        <v>239</v>
      </c>
      <c r="K20" s="109" t="str">
        <f ca="1">IF($B20&gt;gamesPerRound,"","Black "&amp;OFFSET(Pairings!$E$1,gamesPerRound+H20,0))</f>
        <v>Black B.04</v>
      </c>
      <c r="L20" s="111"/>
      <c r="M20" s="107" t="s">
        <v>238</v>
      </c>
      <c r="N20" s="108">
        <v>20</v>
      </c>
      <c r="O20" s="109" t="str">
        <f ca="1">IF($B20&gt;gamesPerRound,"","White "&amp;OFFSET(Pairings!$D$1,2*gamesPerRound+N20,0))</f>
        <v>White C.04</v>
      </c>
      <c r="P20" s="110" t="s">
        <v>239</v>
      </c>
      <c r="Q20" s="109" t="str">
        <f ca="1">IF($B20&gt;gamesPerRound,"","Black "&amp;OFFSET(Pairings!$E$1,2*gamesPerRound+N20,0))</f>
        <v>Black B.04</v>
      </c>
      <c r="R20" s="111"/>
      <c r="S20" s="112" t="s">
        <v>248</v>
      </c>
      <c r="T20" s="108">
        <v>20</v>
      </c>
      <c r="U20" s="109" t="str">
        <f ca="1">IF($B20&gt;gamesPerRound,"","White "&amp;OFFSET(Pairings!$D$1,3*gamesPerRound+T20,0))</f>
        <v>White H.04</v>
      </c>
      <c r="V20" s="110" t="s">
        <v>239</v>
      </c>
      <c r="W20" s="109" t="str">
        <f ca="1">IF($B20&gt;gamesPerRound,"","Black "&amp;OFFSET(Pairings!$E$1,3*gamesPerRound+T20,0))</f>
        <v>Black J.04</v>
      </c>
      <c r="X20" s="111"/>
      <c r="Y20" s="107" t="s">
        <v>249</v>
      </c>
      <c r="Z20" s="108">
        <v>20</v>
      </c>
      <c r="AA20" s="109" t="str">
        <f ca="1">IF($B20&gt;gamesPerRound,"","White "&amp;OFFSET(Pairings!$D$1,4*gamesPerRound+Z20,0))</f>
        <v>White F.04</v>
      </c>
      <c r="AB20" s="110" t="s">
        <v>239</v>
      </c>
      <c r="AC20" s="109" t="str">
        <f ca="1">IF($B20&gt;gamesPerRound,"","Black "&amp;OFFSET(Pairings!$E$1,4*gamesPerRound+Z20,0))</f>
        <v>Black C.04</v>
      </c>
      <c r="AD20" s="111"/>
    </row>
    <row r="21" spans="1:30" s="113" customFormat="1" ht="108.75" customHeight="1" x14ac:dyDescent="0.2">
      <c r="A21" s="107" t="s">
        <v>236</v>
      </c>
      <c r="B21" s="108">
        <v>21</v>
      </c>
      <c r="C21" s="109" t="str">
        <f ca="1">IF($B21&gt;gamesPerRound,"","White "&amp;Pairings!D22)</f>
        <v>White J.05</v>
      </c>
      <c r="D21" s="110" t="s">
        <v>239</v>
      </c>
      <c r="E21" s="109" t="str">
        <f ca="1">IF($B21&gt;gamesPerRound,"","Black "&amp;Pairings!E22)</f>
        <v>Black D.05</v>
      </c>
      <c r="F21" s="111"/>
      <c r="G21" s="112" t="s">
        <v>237</v>
      </c>
      <c r="H21" s="108">
        <v>21</v>
      </c>
      <c r="I21" s="109" t="str">
        <f ca="1">IF($B21&gt;gamesPerRound,"","White "&amp;OFFSET(Pairings!$D$1,gamesPerRound+H21,0))</f>
        <v>White D.05</v>
      </c>
      <c r="J21" s="110" t="s">
        <v>239</v>
      </c>
      <c r="K21" s="109" t="str">
        <f ca="1">IF($B21&gt;gamesPerRound,"","Black "&amp;OFFSET(Pairings!$E$1,gamesPerRound+H21,0))</f>
        <v>Black I.05</v>
      </c>
      <c r="L21" s="111"/>
      <c r="M21" s="107" t="s">
        <v>238</v>
      </c>
      <c r="N21" s="108">
        <v>21</v>
      </c>
      <c r="O21" s="109" t="str">
        <f ca="1">IF($B21&gt;gamesPerRound,"","White "&amp;OFFSET(Pairings!$D$1,2*gamesPerRound+N21,0))</f>
        <v>White E.05</v>
      </c>
      <c r="P21" s="110" t="s">
        <v>239</v>
      </c>
      <c r="Q21" s="109" t="str">
        <f ca="1">IF($B21&gt;gamesPerRound,"","Black "&amp;OFFSET(Pairings!$E$1,2*gamesPerRound+N21,0))</f>
        <v>Black J.05</v>
      </c>
      <c r="R21" s="111"/>
      <c r="S21" s="112" t="s">
        <v>248</v>
      </c>
      <c r="T21" s="108">
        <v>21</v>
      </c>
      <c r="U21" s="109" t="str">
        <f ca="1">IF($B21&gt;gamesPerRound,"","White "&amp;OFFSET(Pairings!$D$1,3*gamesPerRound+T21,0))</f>
        <v>White I.05</v>
      </c>
      <c r="V21" s="110" t="s">
        <v>239</v>
      </c>
      <c r="W21" s="109" t="str">
        <f ca="1">IF($B21&gt;gamesPerRound,"","Black "&amp;OFFSET(Pairings!$E$1,3*gamesPerRound+T21,0))</f>
        <v>Black H.05</v>
      </c>
      <c r="X21" s="111"/>
      <c r="Y21" s="107" t="s">
        <v>249</v>
      </c>
      <c r="Z21" s="108">
        <v>21</v>
      </c>
      <c r="AA21" s="109" t="str">
        <f ca="1">IF($B21&gt;gamesPerRound,"","White "&amp;OFFSET(Pairings!$D$1,4*gamesPerRound+Z21,0))</f>
        <v>White H.05</v>
      </c>
      <c r="AB21" s="110" t="s">
        <v>239</v>
      </c>
      <c r="AC21" s="109" t="str">
        <f ca="1">IF($B21&gt;gamesPerRound,"","Black "&amp;OFFSET(Pairings!$E$1,4*gamesPerRound+Z21,0))</f>
        <v>Black F.05</v>
      </c>
      <c r="AD21" s="111"/>
    </row>
    <row r="22" spans="1:30" s="113" customFormat="1" ht="108.75" customHeight="1" x14ac:dyDescent="0.2">
      <c r="A22" s="107" t="s">
        <v>236</v>
      </c>
      <c r="B22" s="108">
        <v>22</v>
      </c>
      <c r="C22" s="109" t="str">
        <f ca="1">IF($B22&gt;gamesPerRound,"","White "&amp;Pairings!D23)</f>
        <v>White C.05</v>
      </c>
      <c r="D22" s="110" t="s">
        <v>239</v>
      </c>
      <c r="E22" s="109" t="str">
        <f ca="1">IF($B22&gt;gamesPerRound,"","Black "&amp;Pairings!E23)</f>
        <v>Black B.05</v>
      </c>
      <c r="F22" s="111"/>
      <c r="G22" s="112" t="s">
        <v>237</v>
      </c>
      <c r="H22" s="108">
        <v>22</v>
      </c>
      <c r="I22" s="109" t="str">
        <f ca="1">IF($B22&gt;gamesPerRound,"","White "&amp;OFFSET(Pairings!$D$1,gamesPerRound+H22,0))</f>
        <v>White B.05</v>
      </c>
      <c r="J22" s="110" t="s">
        <v>239</v>
      </c>
      <c r="K22" s="109" t="str">
        <f ca="1">IF($B22&gt;gamesPerRound,"","Black "&amp;OFFSET(Pairings!$E$1,gamesPerRound+H22,0))</f>
        <v>Black J.05</v>
      </c>
      <c r="L22" s="111"/>
      <c r="M22" s="107" t="s">
        <v>238</v>
      </c>
      <c r="N22" s="108">
        <v>22</v>
      </c>
      <c r="O22" s="109" t="str">
        <f ca="1">IF($B22&gt;gamesPerRound,"","White "&amp;OFFSET(Pairings!$D$1,2*gamesPerRound+N22,0))</f>
        <v>White I.05</v>
      </c>
      <c r="P22" s="110" t="s">
        <v>239</v>
      </c>
      <c r="Q22" s="109" t="str">
        <f ca="1">IF($B22&gt;gamesPerRound,"","Black "&amp;OFFSET(Pairings!$E$1,2*gamesPerRound+N22,0))</f>
        <v>Black F.05</v>
      </c>
      <c r="R22" s="111"/>
      <c r="S22" s="112" t="s">
        <v>248</v>
      </c>
      <c r="T22" s="108">
        <v>22</v>
      </c>
      <c r="U22" s="109" t="str">
        <f ca="1">IF($B22&gt;gamesPerRound,"","White "&amp;OFFSET(Pairings!$D$1,3*gamesPerRound+T22,0))</f>
        <v>White A.05</v>
      </c>
      <c r="V22" s="110" t="s">
        <v>239</v>
      </c>
      <c r="W22" s="109" t="str">
        <f ca="1">IF($B22&gt;gamesPerRound,"","Black "&amp;OFFSET(Pairings!$E$1,3*gamesPerRound+T22,0))</f>
        <v>Black E.05</v>
      </c>
      <c r="X22" s="111"/>
      <c r="Y22" s="107" t="s">
        <v>249</v>
      </c>
      <c r="Z22" s="108">
        <v>22</v>
      </c>
      <c r="AA22" s="109" t="str">
        <f ca="1">IF($B22&gt;gamesPerRound,"","White "&amp;OFFSET(Pairings!$D$1,4*gamesPerRound+Z22,0))</f>
        <v>White B.05</v>
      </c>
      <c r="AB22" s="110" t="s">
        <v>239</v>
      </c>
      <c r="AC22" s="109" t="str">
        <f ca="1">IF($B22&gt;gamesPerRound,"","Black "&amp;OFFSET(Pairings!$E$1,4*gamesPerRound+Z22,0))</f>
        <v>Black E.05</v>
      </c>
      <c r="AD22" s="111"/>
    </row>
    <row r="23" spans="1:30" s="113" customFormat="1" ht="108.75" customHeight="1" x14ac:dyDescent="0.2">
      <c r="A23" s="107" t="s">
        <v>236</v>
      </c>
      <c r="B23" s="108">
        <v>23</v>
      </c>
      <c r="C23" s="109" t="str">
        <f ca="1">IF($B23&gt;gamesPerRound,"","White "&amp;Pairings!D24)</f>
        <v>White A.05</v>
      </c>
      <c r="D23" s="110" t="s">
        <v>239</v>
      </c>
      <c r="E23" s="109" t="str">
        <f ca="1">IF($B23&gt;gamesPerRound,"","Black "&amp;Pairings!E24)</f>
        <v>Black H.05</v>
      </c>
      <c r="F23" s="111"/>
      <c r="G23" s="112" t="s">
        <v>237</v>
      </c>
      <c r="H23" s="108">
        <v>23</v>
      </c>
      <c r="I23" s="109" t="str">
        <f ca="1">IF($B23&gt;gamesPerRound,"","White "&amp;OFFSET(Pairings!$D$1,gamesPerRound+H23,0))</f>
        <v>White H.05</v>
      </c>
      <c r="J23" s="110" t="s">
        <v>239</v>
      </c>
      <c r="K23" s="109" t="str">
        <f ca="1">IF($B23&gt;gamesPerRound,"","Black "&amp;OFFSET(Pairings!$E$1,gamesPerRound+H23,0))</f>
        <v>Black G.05</v>
      </c>
      <c r="L23" s="111"/>
      <c r="M23" s="107" t="s">
        <v>238</v>
      </c>
      <c r="N23" s="108">
        <v>23</v>
      </c>
      <c r="O23" s="109" t="str">
        <f ca="1">IF($B23&gt;gamesPerRound,"","White "&amp;OFFSET(Pairings!$D$1,2*gamesPerRound+N23,0))</f>
        <v>White H.05</v>
      </c>
      <c r="P23" s="110" t="s">
        <v>239</v>
      </c>
      <c r="Q23" s="109" t="str">
        <f ca="1">IF($B23&gt;gamesPerRound,"","Black "&amp;OFFSET(Pairings!$E$1,2*gamesPerRound+N23,0))</f>
        <v>Black D.05</v>
      </c>
      <c r="R23" s="111"/>
      <c r="S23" s="112" t="s">
        <v>248</v>
      </c>
      <c r="T23" s="108">
        <v>23</v>
      </c>
      <c r="U23" s="109" t="str">
        <f ca="1">IF($B23&gt;gamesPerRound,"","White "&amp;OFFSET(Pairings!$D$1,3*gamesPerRound+T23,0))</f>
        <v>White G.05</v>
      </c>
      <c r="V23" s="110" t="s">
        <v>239</v>
      </c>
      <c r="W23" s="109" t="str">
        <f ca="1">IF($B23&gt;gamesPerRound,"","Black "&amp;OFFSET(Pairings!$E$1,3*gamesPerRound+T23,0))</f>
        <v>Black D.05</v>
      </c>
      <c r="X23" s="111"/>
      <c r="Y23" s="107" t="s">
        <v>249</v>
      </c>
      <c r="Z23" s="108">
        <v>23</v>
      </c>
      <c r="AA23" s="109" t="str">
        <f ca="1">IF($B23&gt;gamesPerRound,"","White "&amp;OFFSET(Pairings!$D$1,4*gamesPerRound+Z23,0))</f>
        <v>White G.05</v>
      </c>
      <c r="AB23" s="110" t="s">
        <v>239</v>
      </c>
      <c r="AC23" s="109" t="str">
        <f ca="1">IF($B23&gt;gamesPerRound,"","Black "&amp;OFFSET(Pairings!$E$1,4*gamesPerRound+Z23,0))</f>
        <v>Black I.05</v>
      </c>
      <c r="AD23" s="111"/>
    </row>
    <row r="24" spans="1:30" s="113" customFormat="1" ht="108.75" customHeight="1" x14ac:dyDescent="0.2">
      <c r="A24" s="107" t="s">
        <v>236</v>
      </c>
      <c r="B24" s="108">
        <v>24</v>
      </c>
      <c r="C24" s="109" t="str">
        <f ca="1">IF($B24&gt;gamesPerRound,"","White "&amp;Pairings!D25)</f>
        <v>White F.05</v>
      </c>
      <c r="D24" s="110" t="s">
        <v>239</v>
      </c>
      <c r="E24" s="109" t="str">
        <f ca="1">IF($B24&gt;gamesPerRound,"","Black "&amp;Pairings!E25)</f>
        <v>Black G.05</v>
      </c>
      <c r="F24" s="111"/>
      <c r="G24" s="112" t="s">
        <v>237</v>
      </c>
      <c r="H24" s="108">
        <v>24</v>
      </c>
      <c r="I24" s="109" t="str">
        <f ca="1">IF($B24&gt;gamesPerRound,"","White "&amp;OFFSET(Pairings!$D$1,gamesPerRound+H24,0))</f>
        <v>White F.05</v>
      </c>
      <c r="J24" s="110" t="s">
        <v>239</v>
      </c>
      <c r="K24" s="109" t="str">
        <f ca="1">IF($B24&gt;gamesPerRound,"","Black "&amp;OFFSET(Pairings!$E$1,gamesPerRound+H24,0))</f>
        <v>Black A.05</v>
      </c>
      <c r="L24" s="111"/>
      <c r="M24" s="107" t="s">
        <v>238</v>
      </c>
      <c r="N24" s="108">
        <v>24</v>
      </c>
      <c r="O24" s="109" t="str">
        <f ca="1">IF($B24&gt;gamesPerRound,"","White "&amp;OFFSET(Pairings!$D$1,2*gamesPerRound+N24,0))</f>
        <v>White B.05</v>
      </c>
      <c r="P24" s="110" t="s">
        <v>239</v>
      </c>
      <c r="Q24" s="109" t="str">
        <f ca="1">IF($B24&gt;gamesPerRound,"","Black "&amp;OFFSET(Pairings!$E$1,2*gamesPerRound+N24,0))</f>
        <v>Black G.05</v>
      </c>
      <c r="R24" s="111"/>
      <c r="S24" s="112" t="s">
        <v>248</v>
      </c>
      <c r="T24" s="108">
        <v>24</v>
      </c>
      <c r="U24" s="109" t="str">
        <f ca="1">IF($B24&gt;gamesPerRound,"","White "&amp;OFFSET(Pairings!$D$1,3*gamesPerRound+T24,0))</f>
        <v>White J.05</v>
      </c>
      <c r="V24" s="110" t="s">
        <v>239</v>
      </c>
      <c r="W24" s="109" t="str">
        <f ca="1">IF($B24&gt;gamesPerRound,"","Black "&amp;OFFSET(Pairings!$E$1,3*gamesPerRound+T24,0))</f>
        <v>Black C.05</v>
      </c>
      <c r="X24" s="111"/>
      <c r="Y24" s="107" t="s">
        <v>249</v>
      </c>
      <c r="Z24" s="108">
        <v>24</v>
      </c>
      <c r="AA24" s="109" t="str">
        <f ca="1">IF($B24&gt;gamesPerRound,"","White "&amp;OFFSET(Pairings!$D$1,4*gamesPerRound+Z24,0))</f>
        <v>White J.05</v>
      </c>
      <c r="AB24" s="110" t="s">
        <v>239</v>
      </c>
      <c r="AC24" s="109" t="str">
        <f ca="1">IF($B24&gt;gamesPerRound,"","Black "&amp;OFFSET(Pairings!$E$1,4*gamesPerRound+Z24,0))</f>
        <v>Black A.05</v>
      </c>
      <c r="AD24" s="111"/>
    </row>
    <row r="25" spans="1:30" s="113" customFormat="1" ht="108.75" customHeight="1" x14ac:dyDescent="0.2">
      <c r="A25" s="107" t="s">
        <v>236</v>
      </c>
      <c r="B25" s="108">
        <v>25</v>
      </c>
      <c r="C25" s="109" t="str">
        <f ca="1">IF($B25&gt;gamesPerRound,"","White "&amp;Pairings!D26)</f>
        <v>White E.05</v>
      </c>
      <c r="D25" s="110" t="s">
        <v>239</v>
      </c>
      <c r="E25" s="109" t="str">
        <f ca="1">IF($B25&gt;gamesPerRound,"","Black "&amp;Pairings!E26)</f>
        <v>Black I.05</v>
      </c>
      <c r="F25" s="111"/>
      <c r="G25" s="112" t="s">
        <v>237</v>
      </c>
      <c r="H25" s="108">
        <v>25</v>
      </c>
      <c r="I25" s="109" t="str">
        <f ca="1">IF($B25&gt;gamesPerRound,"","White "&amp;OFFSET(Pairings!$D$1,gamesPerRound+H25,0))</f>
        <v>White E.05</v>
      </c>
      <c r="J25" s="110" t="s">
        <v>239</v>
      </c>
      <c r="K25" s="109" t="str">
        <f ca="1">IF($B25&gt;gamesPerRound,"","Black "&amp;OFFSET(Pairings!$E$1,gamesPerRound+H25,0))</f>
        <v>Black C.05</v>
      </c>
      <c r="L25" s="111"/>
      <c r="M25" s="107" t="s">
        <v>238</v>
      </c>
      <c r="N25" s="108">
        <v>25</v>
      </c>
      <c r="O25" s="109" t="str">
        <f ca="1">IF($B25&gt;gamesPerRound,"","White "&amp;OFFSET(Pairings!$D$1,2*gamesPerRound+N25,0))</f>
        <v>White C.05</v>
      </c>
      <c r="P25" s="110" t="s">
        <v>239</v>
      </c>
      <c r="Q25" s="109" t="str">
        <f ca="1">IF($B25&gt;gamesPerRound,"","Black "&amp;OFFSET(Pairings!$E$1,2*gamesPerRound+N25,0))</f>
        <v>Black A.05</v>
      </c>
      <c r="R25" s="111"/>
      <c r="S25" s="112" t="s">
        <v>248</v>
      </c>
      <c r="T25" s="108">
        <v>25</v>
      </c>
      <c r="U25" s="109" t="str">
        <f ca="1">IF($B25&gt;gamesPerRound,"","White "&amp;OFFSET(Pairings!$D$1,3*gamesPerRound+T25,0))</f>
        <v>White F.05</v>
      </c>
      <c r="V25" s="110" t="s">
        <v>239</v>
      </c>
      <c r="W25" s="109" t="str">
        <f ca="1">IF($B25&gt;gamesPerRound,"","Black "&amp;OFFSET(Pairings!$E$1,3*gamesPerRound+T25,0))</f>
        <v>Black B.05</v>
      </c>
      <c r="X25" s="111"/>
      <c r="Y25" s="107" t="s">
        <v>249</v>
      </c>
      <c r="Z25" s="108">
        <v>25</v>
      </c>
      <c r="AA25" s="109" t="str">
        <f ca="1">IF($B25&gt;gamesPerRound,"","White "&amp;OFFSET(Pairings!$D$1,4*gamesPerRound+Z25,0))</f>
        <v>White D.05</v>
      </c>
      <c r="AB25" s="110" t="s">
        <v>239</v>
      </c>
      <c r="AC25" s="109" t="str">
        <f ca="1">IF($B25&gt;gamesPerRound,"","Black "&amp;OFFSET(Pairings!$E$1,4*gamesPerRound+Z25,0))</f>
        <v>Black C.05</v>
      </c>
      <c r="AD25" s="111"/>
    </row>
    <row r="26" spans="1:30" s="113" customFormat="1" ht="108.75" customHeight="1" x14ac:dyDescent="0.2">
      <c r="A26" s="107" t="s">
        <v>236</v>
      </c>
      <c r="B26" s="108">
        <v>26</v>
      </c>
      <c r="C26" s="109" t="str">
        <f ca="1">IF($B26&gt;gamesPerRound,"","White "&amp;Pairings!D27)</f>
        <v>White H.06</v>
      </c>
      <c r="D26" s="110" t="s">
        <v>239</v>
      </c>
      <c r="E26" s="109" t="str">
        <f ca="1">IF($B26&gt;gamesPerRound,"","Black "&amp;Pairings!E27)</f>
        <v>Black D.06</v>
      </c>
      <c r="F26" s="111"/>
      <c r="G26" s="112" t="s">
        <v>237</v>
      </c>
      <c r="H26" s="108">
        <v>26</v>
      </c>
      <c r="I26" s="109" t="str">
        <f ca="1">IF($B26&gt;gamesPerRound,"","White "&amp;OFFSET(Pairings!$D$1,gamesPerRound+H26,0))</f>
        <v>White G.06</v>
      </c>
      <c r="J26" s="110" t="s">
        <v>239</v>
      </c>
      <c r="K26" s="109" t="str">
        <f ca="1">IF($B26&gt;gamesPerRound,"","Black "&amp;OFFSET(Pairings!$E$1,gamesPerRound+H26,0))</f>
        <v>Black E.06</v>
      </c>
      <c r="L26" s="111"/>
      <c r="M26" s="107" t="s">
        <v>238</v>
      </c>
      <c r="N26" s="108">
        <v>26</v>
      </c>
      <c r="O26" s="109" t="str">
        <f ca="1">IF($B26&gt;gamesPerRound,"","White "&amp;OFFSET(Pairings!$D$1,2*gamesPerRound+N26,0))</f>
        <v>White I.06</v>
      </c>
      <c r="P26" s="110" t="s">
        <v>239</v>
      </c>
      <c r="Q26" s="109" t="str">
        <f ca="1">IF($B26&gt;gamesPerRound,"","Black "&amp;OFFSET(Pairings!$E$1,2*gamesPerRound+N26,0))</f>
        <v>Black J.06</v>
      </c>
      <c r="R26" s="111"/>
      <c r="S26" s="112" t="s">
        <v>248</v>
      </c>
      <c r="T26" s="108">
        <v>26</v>
      </c>
      <c r="U26" s="109" t="str">
        <f ca="1">IF($B26&gt;gamesPerRound,"","White "&amp;OFFSET(Pairings!$D$1,3*gamesPerRound+T26,0))</f>
        <v>White J.06</v>
      </c>
      <c r="V26" s="110" t="s">
        <v>239</v>
      </c>
      <c r="W26" s="109" t="str">
        <f ca="1">IF($B26&gt;gamesPerRound,"","Black "&amp;OFFSET(Pairings!$E$1,3*gamesPerRound+T26,0))</f>
        <v>Black G.06</v>
      </c>
      <c r="X26" s="111"/>
      <c r="Y26" s="107" t="s">
        <v>249</v>
      </c>
      <c r="Z26" s="108">
        <v>26</v>
      </c>
      <c r="AA26" s="109" t="str">
        <f ca="1">IF($B26&gt;gamesPerRound,"","White "&amp;OFFSET(Pairings!$D$1,4*gamesPerRound+Z26,0))</f>
        <v>White G.06</v>
      </c>
      <c r="AB26" s="110" t="s">
        <v>239</v>
      </c>
      <c r="AC26" s="109" t="str">
        <f ca="1">IF($B26&gt;gamesPerRound,"","Black "&amp;OFFSET(Pairings!$E$1,4*gamesPerRound+Z26,0))</f>
        <v>Black C.06</v>
      </c>
      <c r="AD26" s="111"/>
    </row>
    <row r="27" spans="1:30" s="113" customFormat="1" ht="108.75" customHeight="1" x14ac:dyDescent="0.2">
      <c r="A27" s="107" t="s">
        <v>236</v>
      </c>
      <c r="B27" s="108">
        <v>27</v>
      </c>
      <c r="C27" s="109" t="str">
        <f ca="1">IF($B27&gt;gamesPerRound,"","White "&amp;Pairings!D28)</f>
        <v>White E.06</v>
      </c>
      <c r="D27" s="110" t="s">
        <v>239</v>
      </c>
      <c r="E27" s="109" t="str">
        <f ca="1">IF($B27&gt;gamesPerRound,"","Black "&amp;Pairings!E28)</f>
        <v>Black A.06</v>
      </c>
      <c r="F27" s="111"/>
      <c r="G27" s="112" t="s">
        <v>237</v>
      </c>
      <c r="H27" s="108">
        <v>27</v>
      </c>
      <c r="I27" s="109" t="str">
        <f ca="1">IF($B27&gt;gamesPerRound,"","White "&amp;OFFSET(Pairings!$D$1,gamesPerRound+H27,0))</f>
        <v>White H.06</v>
      </c>
      <c r="J27" s="110" t="s">
        <v>239</v>
      </c>
      <c r="K27" s="109" t="str">
        <f ca="1">IF($B27&gt;gamesPerRound,"","Black "&amp;OFFSET(Pairings!$E$1,gamesPerRound+H27,0))</f>
        <v>Black J.06</v>
      </c>
      <c r="L27" s="111"/>
      <c r="M27" s="107" t="s">
        <v>238</v>
      </c>
      <c r="N27" s="108">
        <v>27</v>
      </c>
      <c r="O27" s="109" t="str">
        <f ca="1">IF($B27&gt;gamesPerRound,"","White "&amp;OFFSET(Pairings!$D$1,2*gamesPerRound+N27,0))</f>
        <v>White E.06</v>
      </c>
      <c r="P27" s="110" t="s">
        <v>239</v>
      </c>
      <c r="Q27" s="109" t="str">
        <f ca="1">IF($B27&gt;gamesPerRound,"","Black "&amp;OFFSET(Pairings!$E$1,2*gamesPerRound+N27,0))</f>
        <v>Black H.06</v>
      </c>
      <c r="R27" s="111"/>
      <c r="S27" s="112" t="s">
        <v>248</v>
      </c>
      <c r="T27" s="108">
        <v>27</v>
      </c>
      <c r="U27" s="109" t="str">
        <f ca="1">IF($B27&gt;gamesPerRound,"","White "&amp;OFFSET(Pairings!$D$1,3*gamesPerRound+T27,0))</f>
        <v>White B.06</v>
      </c>
      <c r="V27" s="110" t="s">
        <v>239</v>
      </c>
      <c r="W27" s="109" t="str">
        <f ca="1">IF($B27&gt;gamesPerRound,"","Black "&amp;OFFSET(Pairings!$E$1,3*gamesPerRound+T27,0))</f>
        <v>Black F.06</v>
      </c>
      <c r="X27" s="111"/>
      <c r="Y27" s="107" t="s">
        <v>249</v>
      </c>
      <c r="Z27" s="108">
        <v>27</v>
      </c>
      <c r="AA27" s="109" t="str">
        <f ca="1">IF($B27&gt;gamesPerRound,"","White "&amp;OFFSET(Pairings!$D$1,4*gamesPerRound+Z27,0))</f>
        <v>White D.06</v>
      </c>
      <c r="AB27" s="110" t="s">
        <v>239</v>
      </c>
      <c r="AC27" s="109" t="str">
        <f ca="1">IF($B27&gt;gamesPerRound,"","Black "&amp;OFFSET(Pairings!$E$1,4*gamesPerRound+Z27,0))</f>
        <v>Black I.06</v>
      </c>
      <c r="AD27" s="111"/>
    </row>
    <row r="28" spans="1:30" s="113" customFormat="1" ht="108.75" customHeight="1" x14ac:dyDescent="0.2">
      <c r="A28" s="107" t="s">
        <v>236</v>
      </c>
      <c r="B28" s="108">
        <v>28</v>
      </c>
      <c r="C28" s="109" t="str">
        <f ca="1">IF($B28&gt;gamesPerRound,"","White "&amp;Pairings!D29)</f>
        <v>White C.06</v>
      </c>
      <c r="D28" s="110" t="s">
        <v>239</v>
      </c>
      <c r="E28" s="109" t="str">
        <f ca="1">IF($B28&gt;gamesPerRound,"","Black "&amp;Pairings!E29)</f>
        <v>Black J.06</v>
      </c>
      <c r="F28" s="111"/>
      <c r="G28" s="112" t="s">
        <v>237</v>
      </c>
      <c r="H28" s="108">
        <v>28</v>
      </c>
      <c r="I28" s="109" t="str">
        <f ca="1">IF($B28&gt;gamesPerRound,"","White "&amp;OFFSET(Pairings!$D$1,gamesPerRound+H28,0))</f>
        <v>White F.06</v>
      </c>
      <c r="J28" s="110" t="s">
        <v>239</v>
      </c>
      <c r="K28" s="109" t="str">
        <f ca="1">IF($B28&gt;gamesPerRound,"","Black "&amp;OFFSET(Pairings!$E$1,gamesPerRound+H28,0))</f>
        <v>Black I.06</v>
      </c>
      <c r="L28" s="111"/>
      <c r="M28" s="107" t="s">
        <v>238</v>
      </c>
      <c r="N28" s="108">
        <v>28</v>
      </c>
      <c r="O28" s="109" t="str">
        <f ca="1">IF($B28&gt;gamesPerRound,"","White "&amp;OFFSET(Pairings!$D$1,2*gamesPerRound+N28,0))</f>
        <v>White D.06</v>
      </c>
      <c r="P28" s="110" t="s">
        <v>239</v>
      </c>
      <c r="Q28" s="109" t="str">
        <f ca="1">IF($B28&gt;gamesPerRound,"","Black "&amp;OFFSET(Pairings!$E$1,2*gamesPerRound+N28,0))</f>
        <v>Black B.06</v>
      </c>
      <c r="R28" s="111"/>
      <c r="S28" s="112" t="s">
        <v>248</v>
      </c>
      <c r="T28" s="108">
        <v>28</v>
      </c>
      <c r="U28" s="109" t="str">
        <f ca="1">IF($B28&gt;gamesPerRound,"","White "&amp;OFFSET(Pairings!$D$1,3*gamesPerRound+T28,0))</f>
        <v>White I.06</v>
      </c>
      <c r="V28" s="110" t="s">
        <v>239</v>
      </c>
      <c r="W28" s="109" t="str">
        <f ca="1">IF($B28&gt;gamesPerRound,"","Black "&amp;OFFSET(Pairings!$E$1,3*gamesPerRound+T28,0))</f>
        <v>Black E.06</v>
      </c>
      <c r="X28" s="111"/>
      <c r="Y28" s="107" t="s">
        <v>249</v>
      </c>
      <c r="Z28" s="108">
        <v>28</v>
      </c>
      <c r="AA28" s="109" t="str">
        <f ca="1">IF($B28&gt;gamesPerRound,"","White "&amp;OFFSET(Pairings!$D$1,4*gamesPerRound+Z28,0))</f>
        <v>White J.06</v>
      </c>
      <c r="AB28" s="110" t="s">
        <v>239</v>
      </c>
      <c r="AC28" s="109" t="str">
        <f ca="1">IF($B28&gt;gamesPerRound,"","Black "&amp;OFFSET(Pairings!$E$1,4*gamesPerRound+Z28,0))</f>
        <v>Black A.06</v>
      </c>
      <c r="AD28" s="111"/>
    </row>
    <row r="29" spans="1:30" s="113" customFormat="1" ht="108.75" customHeight="1" x14ac:dyDescent="0.2">
      <c r="A29" s="107" t="s">
        <v>236</v>
      </c>
      <c r="B29" s="108">
        <v>29</v>
      </c>
      <c r="C29" s="109" t="str">
        <f ca="1">IF($B29&gt;gamesPerRound,"","White "&amp;Pairings!D30)</f>
        <v>White B.06</v>
      </c>
      <c r="D29" s="110" t="s">
        <v>239</v>
      </c>
      <c r="E29" s="109" t="str">
        <f ca="1">IF($B29&gt;gamesPerRound,"","Black "&amp;Pairings!E30)</f>
        <v>Black I.06</v>
      </c>
      <c r="F29" s="111"/>
      <c r="G29" s="112" t="s">
        <v>237</v>
      </c>
      <c r="H29" s="108">
        <v>29</v>
      </c>
      <c r="I29" s="109" t="str">
        <f ca="1">IF($B29&gt;gamesPerRound,"","White "&amp;OFFSET(Pairings!$D$1,gamesPerRound+H29,0))</f>
        <v>White A.06</v>
      </c>
      <c r="J29" s="110" t="s">
        <v>239</v>
      </c>
      <c r="K29" s="109" t="str">
        <f ca="1">IF($B29&gt;gamesPerRound,"","Black "&amp;OFFSET(Pairings!$E$1,gamesPerRound+H29,0))</f>
        <v>Black B.06</v>
      </c>
      <c r="L29" s="111"/>
      <c r="M29" s="107" t="s">
        <v>238</v>
      </c>
      <c r="N29" s="108">
        <v>29</v>
      </c>
      <c r="O29" s="109" t="str">
        <f ca="1">IF($B29&gt;gamesPerRound,"","White "&amp;OFFSET(Pairings!$D$1,2*gamesPerRound+N29,0))</f>
        <v>White C.06</v>
      </c>
      <c r="P29" s="110" t="s">
        <v>239</v>
      </c>
      <c r="Q29" s="109" t="str">
        <f ca="1">IF($B29&gt;gamesPerRound,"","Black "&amp;OFFSET(Pairings!$E$1,2*gamesPerRound+N29,0))</f>
        <v>Black F.06</v>
      </c>
      <c r="R29" s="111"/>
      <c r="S29" s="112" t="s">
        <v>248</v>
      </c>
      <c r="T29" s="108">
        <v>29</v>
      </c>
      <c r="U29" s="109" t="str">
        <f ca="1">IF($B29&gt;gamesPerRound,"","White "&amp;OFFSET(Pairings!$D$1,3*gamesPerRound+T29,0))</f>
        <v>White C.06</v>
      </c>
      <c r="V29" s="110" t="s">
        <v>239</v>
      </c>
      <c r="W29" s="109" t="str">
        <f ca="1">IF($B29&gt;gamesPerRound,"","Black "&amp;OFFSET(Pairings!$E$1,3*gamesPerRound+T29,0))</f>
        <v>Black H.06</v>
      </c>
      <c r="X29" s="111"/>
      <c r="Y29" s="107" t="s">
        <v>249</v>
      </c>
      <c r="Z29" s="108">
        <v>29</v>
      </c>
      <c r="AA29" s="109" t="str">
        <f ca="1">IF($B29&gt;gamesPerRound,"","White "&amp;OFFSET(Pairings!$D$1,4*gamesPerRound+Z29,0))</f>
        <v>White H.06</v>
      </c>
      <c r="AB29" s="110" t="s">
        <v>239</v>
      </c>
      <c r="AC29" s="109" t="str">
        <f ca="1">IF($B29&gt;gamesPerRound,"","Black "&amp;OFFSET(Pairings!$E$1,4*gamesPerRound+Z29,0))</f>
        <v>Black B.06</v>
      </c>
      <c r="AD29" s="111"/>
    </row>
    <row r="30" spans="1:30" s="113" customFormat="1" ht="108.75" customHeight="1" x14ac:dyDescent="0.2">
      <c r="A30" s="107" t="s">
        <v>236</v>
      </c>
      <c r="B30" s="108">
        <v>30</v>
      </c>
      <c r="C30" s="109" t="str">
        <f ca="1">IF($B30&gt;gamesPerRound,"","White "&amp;Pairings!D31)</f>
        <v>White G.06</v>
      </c>
      <c r="D30" s="110" t="s">
        <v>239</v>
      </c>
      <c r="E30" s="109" t="str">
        <f ca="1">IF($B30&gt;gamesPerRound,"","Black "&amp;Pairings!E31)</f>
        <v>Black F.06</v>
      </c>
      <c r="F30" s="111"/>
      <c r="G30" s="112" t="s">
        <v>237</v>
      </c>
      <c r="H30" s="108">
        <v>30</v>
      </c>
      <c r="I30" s="109" t="str">
        <f ca="1">IF($B30&gt;gamesPerRound,"","White "&amp;OFFSET(Pairings!$D$1,gamesPerRound+H30,0))</f>
        <v>White D.06</v>
      </c>
      <c r="J30" s="110" t="s">
        <v>239</v>
      </c>
      <c r="K30" s="109" t="str">
        <f ca="1">IF($B30&gt;gamesPerRound,"","Black "&amp;OFFSET(Pairings!$E$1,gamesPerRound+H30,0))</f>
        <v>Black C.06</v>
      </c>
      <c r="L30" s="111"/>
      <c r="M30" s="107" t="s">
        <v>238</v>
      </c>
      <c r="N30" s="108">
        <v>30</v>
      </c>
      <c r="O30" s="109" t="str">
        <f ca="1">IF($B30&gt;gamesPerRound,"","White "&amp;OFFSET(Pairings!$D$1,2*gamesPerRound+N30,0))</f>
        <v>White A.06</v>
      </c>
      <c r="P30" s="110" t="s">
        <v>239</v>
      </c>
      <c r="Q30" s="109" t="str">
        <f ca="1">IF($B30&gt;gamesPerRound,"","Black "&amp;OFFSET(Pairings!$E$1,2*gamesPerRound+N30,0))</f>
        <v>Black G.06</v>
      </c>
      <c r="R30" s="111"/>
      <c r="S30" s="112" t="s">
        <v>248</v>
      </c>
      <c r="T30" s="108">
        <v>30</v>
      </c>
      <c r="U30" s="109" t="str">
        <f ca="1">IF($B30&gt;gamesPerRound,"","White "&amp;OFFSET(Pairings!$D$1,3*gamesPerRound+T30,0))</f>
        <v>White A.06</v>
      </c>
      <c r="V30" s="110" t="s">
        <v>239</v>
      </c>
      <c r="W30" s="109" t="str">
        <f ca="1">IF($B30&gt;gamesPerRound,"","Black "&amp;OFFSET(Pairings!$E$1,3*gamesPerRound+T30,0))</f>
        <v>Black D.06</v>
      </c>
      <c r="X30" s="111"/>
      <c r="Y30" s="107" t="s">
        <v>249</v>
      </c>
      <c r="Z30" s="108">
        <v>30</v>
      </c>
      <c r="AA30" s="109" t="str">
        <f ca="1">IF($B30&gt;gamesPerRound,"","White "&amp;OFFSET(Pairings!$D$1,4*gamesPerRound+Z30,0))</f>
        <v>White F.06</v>
      </c>
      <c r="AB30" s="110" t="s">
        <v>239</v>
      </c>
      <c r="AC30" s="109" t="str">
        <f ca="1">IF($B30&gt;gamesPerRound,"","Black "&amp;OFFSET(Pairings!$E$1,4*gamesPerRound+Z30,0))</f>
        <v>Black E.06</v>
      </c>
      <c r="AD30" s="111"/>
    </row>
    <row r="31" spans="1:30" s="113" customFormat="1" ht="108.75" customHeight="1" x14ac:dyDescent="0.2">
      <c r="A31" s="107" t="s">
        <v>236</v>
      </c>
      <c r="B31" s="108">
        <v>31</v>
      </c>
      <c r="C31" s="109" t="str">
        <f ca="1">IF($B31&gt;gamesPerRound,"","White "&amp;Pairings!D32)</f>
        <v>White B.07</v>
      </c>
      <c r="D31" s="110" t="s">
        <v>239</v>
      </c>
      <c r="E31" s="109" t="str">
        <f ca="1">IF($B31&gt;gamesPerRound,"","Black "&amp;Pairings!E32)</f>
        <v>Black I.07</v>
      </c>
      <c r="F31" s="111"/>
      <c r="G31" s="112" t="s">
        <v>237</v>
      </c>
      <c r="H31" s="108">
        <v>31</v>
      </c>
      <c r="I31" s="109" t="str">
        <f ca="1">IF($B31&gt;gamesPerRound,"","White "&amp;OFFSET(Pairings!$D$1,gamesPerRound+H31,0))</f>
        <v>White C.07</v>
      </c>
      <c r="J31" s="110" t="s">
        <v>239</v>
      </c>
      <c r="K31" s="109" t="str">
        <f ca="1">IF($B31&gt;gamesPerRound,"","Black "&amp;OFFSET(Pairings!$E$1,gamesPerRound+H31,0))</f>
        <v>Black B.07</v>
      </c>
      <c r="L31" s="111"/>
      <c r="M31" s="107" t="s">
        <v>238</v>
      </c>
      <c r="N31" s="108">
        <v>31</v>
      </c>
      <c r="O31" s="109" t="str">
        <f ca="1">IF($B31&gt;gamesPerRound,"","White "&amp;OFFSET(Pairings!$D$1,2*gamesPerRound+N31,0))</f>
        <v>White C.07</v>
      </c>
      <c r="P31" s="110" t="s">
        <v>239</v>
      </c>
      <c r="Q31" s="109" t="str">
        <f ca="1">IF($B31&gt;gamesPerRound,"","Black "&amp;OFFSET(Pairings!$E$1,2*gamesPerRound+N31,0))</f>
        <v>Black I.07</v>
      </c>
      <c r="R31" s="111"/>
      <c r="S31" s="112" t="s">
        <v>248</v>
      </c>
      <c r="T31" s="108">
        <v>31</v>
      </c>
      <c r="U31" s="109" t="str">
        <f ca="1">IF($B31&gt;gamesPerRound,"","White "&amp;OFFSET(Pairings!$D$1,3*gamesPerRound+T31,0))</f>
        <v>White A.07</v>
      </c>
      <c r="V31" s="110" t="s">
        <v>239</v>
      </c>
      <c r="W31" s="109" t="str">
        <f ca="1">IF($B31&gt;gamesPerRound,"","Black "&amp;OFFSET(Pairings!$E$1,3*gamesPerRound+T31,0))</f>
        <v>Black G.07</v>
      </c>
      <c r="X31" s="111"/>
      <c r="Y31" s="107" t="s">
        <v>249</v>
      </c>
      <c r="Z31" s="108">
        <v>31</v>
      </c>
      <c r="AA31" s="109" t="str">
        <f ca="1">IF($B31&gt;gamesPerRound,"","White "&amp;OFFSET(Pairings!$D$1,4*gamesPerRound+Z31,0))</f>
        <v>White B.07</v>
      </c>
      <c r="AB31" s="110" t="s">
        <v>239</v>
      </c>
      <c r="AC31" s="109" t="str">
        <f ca="1">IF($B31&gt;gamesPerRound,"","Black "&amp;OFFSET(Pairings!$E$1,4*gamesPerRound+Z31,0))</f>
        <v>Black E.07</v>
      </c>
      <c r="AD31" s="111"/>
    </row>
    <row r="32" spans="1:30" s="113" customFormat="1" ht="108.75" customHeight="1" x14ac:dyDescent="0.2">
      <c r="A32" s="107" t="s">
        <v>236</v>
      </c>
      <c r="B32" s="108">
        <v>32</v>
      </c>
      <c r="C32" s="109" t="str">
        <f ca="1">IF($B32&gt;gamesPerRound,"","White "&amp;Pairings!D33)</f>
        <v>White F.07</v>
      </c>
      <c r="D32" s="110" t="s">
        <v>239</v>
      </c>
      <c r="E32" s="109" t="str">
        <f ca="1">IF($B32&gt;gamesPerRound,"","Black "&amp;Pairings!E33)</f>
        <v>Black H.07</v>
      </c>
      <c r="F32" s="111"/>
      <c r="G32" s="112" t="s">
        <v>237</v>
      </c>
      <c r="H32" s="108">
        <v>32</v>
      </c>
      <c r="I32" s="109" t="str">
        <f ca="1">IF($B32&gt;gamesPerRound,"","White "&amp;OFFSET(Pairings!$D$1,gamesPerRound+H32,0))</f>
        <v>White J.07</v>
      </c>
      <c r="J32" s="110" t="s">
        <v>239</v>
      </c>
      <c r="K32" s="109" t="str">
        <f ca="1">IF($B32&gt;gamesPerRound,"","Black "&amp;OFFSET(Pairings!$E$1,gamesPerRound+H32,0))</f>
        <v>Black A.07</v>
      </c>
      <c r="L32" s="111"/>
      <c r="M32" s="107" t="s">
        <v>238</v>
      </c>
      <c r="N32" s="108">
        <v>32</v>
      </c>
      <c r="O32" s="109" t="str">
        <f ca="1">IF($B32&gt;gamesPerRound,"","White "&amp;OFFSET(Pairings!$D$1,2*gamesPerRound+N32,0))</f>
        <v>White G.07</v>
      </c>
      <c r="P32" s="110" t="s">
        <v>239</v>
      </c>
      <c r="Q32" s="109" t="str">
        <f ca="1">IF($B32&gt;gamesPerRound,"","Black "&amp;OFFSET(Pairings!$E$1,2*gamesPerRound+N32,0))</f>
        <v>Black F.07</v>
      </c>
      <c r="R32" s="111"/>
      <c r="S32" s="112" t="s">
        <v>248</v>
      </c>
      <c r="T32" s="108">
        <v>32</v>
      </c>
      <c r="U32" s="109" t="str">
        <f ca="1">IF($B32&gt;gamesPerRound,"","White "&amp;OFFSET(Pairings!$D$1,3*gamesPerRound+T32,0))</f>
        <v>White J.07</v>
      </c>
      <c r="V32" s="110" t="s">
        <v>239</v>
      </c>
      <c r="W32" s="109" t="str">
        <f ca="1">IF($B32&gt;gamesPerRound,"","Black "&amp;OFFSET(Pairings!$E$1,3*gamesPerRound+T32,0))</f>
        <v>Black D.07</v>
      </c>
      <c r="X32" s="111"/>
      <c r="Y32" s="107" t="s">
        <v>249</v>
      </c>
      <c r="Z32" s="108">
        <v>32</v>
      </c>
      <c r="AA32" s="109" t="str">
        <f ca="1">IF($B32&gt;gamesPerRound,"","White "&amp;OFFSET(Pairings!$D$1,4*gamesPerRound+Z32,0))</f>
        <v>White I.07</v>
      </c>
      <c r="AB32" s="110" t="s">
        <v>239</v>
      </c>
      <c r="AC32" s="109" t="str">
        <f ca="1">IF($B32&gt;gamesPerRound,"","Black "&amp;OFFSET(Pairings!$E$1,4*gamesPerRound+Z32,0))</f>
        <v>Black H.07</v>
      </c>
      <c r="AD32" s="111"/>
    </row>
    <row r="33" spans="1:30" s="113" customFormat="1" ht="108.75" customHeight="1" x14ac:dyDescent="0.2">
      <c r="A33" s="107" t="s">
        <v>236</v>
      </c>
      <c r="B33" s="108">
        <v>33</v>
      </c>
      <c r="C33" s="109" t="str">
        <f ca="1">IF($B33&gt;gamesPerRound,"","White "&amp;Pairings!D34)</f>
        <v>White A.07</v>
      </c>
      <c r="D33" s="110" t="s">
        <v>239</v>
      </c>
      <c r="E33" s="109" t="str">
        <f ca="1">IF($B33&gt;gamesPerRound,"","Black "&amp;Pairings!E34)</f>
        <v>Black D.07</v>
      </c>
      <c r="F33" s="111"/>
      <c r="G33" s="112" t="s">
        <v>237</v>
      </c>
      <c r="H33" s="108">
        <v>33</v>
      </c>
      <c r="I33" s="109" t="str">
        <f ca="1">IF($B33&gt;gamesPerRound,"","White "&amp;OFFSET(Pairings!$D$1,gamesPerRound+H33,0))</f>
        <v>White I.07</v>
      </c>
      <c r="J33" s="110" t="s">
        <v>239</v>
      </c>
      <c r="K33" s="109" t="str">
        <f ca="1">IF($B33&gt;gamesPerRound,"","Black "&amp;OFFSET(Pairings!$E$1,gamesPerRound+H33,0))</f>
        <v>Black E.07</v>
      </c>
      <c r="L33" s="111"/>
      <c r="M33" s="107" t="s">
        <v>238</v>
      </c>
      <c r="N33" s="108">
        <v>33</v>
      </c>
      <c r="O33" s="109" t="str">
        <f ca="1">IF($B33&gt;gamesPerRound,"","White "&amp;OFFSET(Pairings!$D$1,2*gamesPerRound+N33,0))</f>
        <v>White H.07</v>
      </c>
      <c r="P33" s="110" t="s">
        <v>239</v>
      </c>
      <c r="Q33" s="109" t="str">
        <f ca="1">IF($B33&gt;gamesPerRound,"","Black "&amp;OFFSET(Pairings!$E$1,2*gamesPerRound+N33,0))</f>
        <v>Black J.07</v>
      </c>
      <c r="R33" s="111"/>
      <c r="S33" s="112" t="s">
        <v>248</v>
      </c>
      <c r="T33" s="108">
        <v>33</v>
      </c>
      <c r="U33" s="109" t="str">
        <f ca="1">IF($B33&gt;gamesPerRound,"","White "&amp;OFFSET(Pairings!$D$1,3*gamesPerRound+T33,0))</f>
        <v>White E.07</v>
      </c>
      <c r="V33" s="110" t="s">
        <v>239</v>
      </c>
      <c r="W33" s="109" t="str">
        <f ca="1">IF($B33&gt;gamesPerRound,"","Black "&amp;OFFSET(Pairings!$E$1,3*gamesPerRound+T33,0))</f>
        <v>Black C.07</v>
      </c>
      <c r="X33" s="111"/>
      <c r="Y33" s="107" t="s">
        <v>249</v>
      </c>
      <c r="Z33" s="108">
        <v>33</v>
      </c>
      <c r="AA33" s="109" t="str">
        <f ca="1">IF($B33&gt;gamesPerRound,"","White "&amp;OFFSET(Pairings!$D$1,4*gamesPerRound+Z33,0))</f>
        <v>White F.07</v>
      </c>
      <c r="AB33" s="110" t="s">
        <v>239</v>
      </c>
      <c r="AC33" s="109" t="str">
        <f ca="1">IF($B33&gt;gamesPerRound,"","Black "&amp;OFFSET(Pairings!$E$1,4*gamesPerRound+Z33,0))</f>
        <v>Black A.07</v>
      </c>
      <c r="AD33" s="111"/>
    </row>
    <row r="34" spans="1:30" s="113" customFormat="1" ht="108.75" customHeight="1" x14ac:dyDescent="0.2">
      <c r="A34" s="107" t="s">
        <v>236</v>
      </c>
      <c r="B34" s="108">
        <v>34</v>
      </c>
      <c r="C34" s="109" t="str">
        <f ca="1">IF($B34&gt;gamesPerRound,"","White "&amp;Pairings!D35)</f>
        <v>White E.07</v>
      </c>
      <c r="D34" s="110" t="s">
        <v>239</v>
      </c>
      <c r="E34" s="109" t="str">
        <f ca="1">IF($B34&gt;gamesPerRound,"","Black "&amp;Pairings!E35)</f>
        <v>Black J.07</v>
      </c>
      <c r="F34" s="111"/>
      <c r="G34" s="112" t="s">
        <v>237</v>
      </c>
      <c r="H34" s="108">
        <v>34</v>
      </c>
      <c r="I34" s="109" t="str">
        <f ca="1">IF($B34&gt;gamesPerRound,"","White "&amp;OFFSET(Pairings!$D$1,gamesPerRound+H34,0))</f>
        <v>White G.07</v>
      </c>
      <c r="J34" s="110" t="s">
        <v>239</v>
      </c>
      <c r="K34" s="109" t="str">
        <f ca="1">IF($B34&gt;gamesPerRound,"","Black "&amp;OFFSET(Pairings!$E$1,gamesPerRound+H34,0))</f>
        <v>Black H.07</v>
      </c>
      <c r="L34" s="111"/>
      <c r="M34" s="107" t="s">
        <v>238</v>
      </c>
      <c r="N34" s="108">
        <v>34</v>
      </c>
      <c r="O34" s="109" t="str">
        <f ca="1">IF($B34&gt;gamesPerRound,"","White "&amp;OFFSET(Pairings!$D$1,2*gamesPerRound+N34,0))</f>
        <v>White E.07</v>
      </c>
      <c r="P34" s="110" t="s">
        <v>239</v>
      </c>
      <c r="Q34" s="109" t="str">
        <f ca="1">IF($B34&gt;gamesPerRound,"","Black "&amp;OFFSET(Pairings!$E$1,2*gamesPerRound+N34,0))</f>
        <v>Black A.07</v>
      </c>
      <c r="R34" s="111"/>
      <c r="S34" s="112" t="s">
        <v>248</v>
      </c>
      <c r="T34" s="108">
        <v>34</v>
      </c>
      <c r="U34" s="109" t="str">
        <f ca="1">IF($B34&gt;gamesPerRound,"","White "&amp;OFFSET(Pairings!$D$1,3*gamesPerRound+T34,0))</f>
        <v>White I.07</v>
      </c>
      <c r="V34" s="110" t="s">
        <v>239</v>
      </c>
      <c r="W34" s="109" t="str">
        <f ca="1">IF($B34&gt;gamesPerRound,"","Black "&amp;OFFSET(Pairings!$E$1,3*gamesPerRound+T34,0))</f>
        <v>Black F.07</v>
      </c>
      <c r="X34" s="111"/>
      <c r="Y34" s="107" t="s">
        <v>249</v>
      </c>
      <c r="Z34" s="108">
        <v>34</v>
      </c>
      <c r="AA34" s="109" t="str">
        <f ca="1">IF($B34&gt;gamesPerRound,"","White "&amp;OFFSET(Pairings!$D$1,4*gamesPerRound+Z34,0))</f>
        <v>White J.07</v>
      </c>
      <c r="AB34" s="110" t="s">
        <v>239</v>
      </c>
      <c r="AC34" s="109" t="str">
        <f ca="1">IF($B34&gt;gamesPerRound,"","Black "&amp;OFFSET(Pairings!$E$1,4*gamesPerRound+Z34,0))</f>
        <v>Black G.07</v>
      </c>
      <c r="AD34" s="111"/>
    </row>
    <row r="35" spans="1:30" s="113" customFormat="1" ht="108.75" customHeight="1" x14ac:dyDescent="0.2">
      <c r="A35" s="107" t="s">
        <v>236</v>
      </c>
      <c r="B35" s="108">
        <v>35</v>
      </c>
      <c r="C35" s="109" t="str">
        <f ca="1">IF($B35&gt;gamesPerRound,"","White "&amp;Pairings!D36)</f>
        <v>White G.07</v>
      </c>
      <c r="D35" s="110" t="s">
        <v>239</v>
      </c>
      <c r="E35" s="109" t="str">
        <f ca="1">IF($B35&gt;gamesPerRound,"","Black "&amp;Pairings!E36)</f>
        <v>Black C.07</v>
      </c>
      <c r="F35" s="111"/>
      <c r="G35" s="112" t="s">
        <v>237</v>
      </c>
      <c r="H35" s="108">
        <v>35</v>
      </c>
      <c r="I35" s="109" t="str">
        <f ca="1">IF($B35&gt;gamesPerRound,"","White "&amp;OFFSET(Pairings!$D$1,gamesPerRound+H35,0))</f>
        <v>White F.07</v>
      </c>
      <c r="J35" s="110" t="s">
        <v>239</v>
      </c>
      <c r="K35" s="109" t="str">
        <f ca="1">IF($B35&gt;gamesPerRound,"","Black "&amp;OFFSET(Pairings!$E$1,gamesPerRound+H35,0))</f>
        <v>Black D.07</v>
      </c>
      <c r="L35" s="111"/>
      <c r="M35" s="107" t="s">
        <v>238</v>
      </c>
      <c r="N35" s="108">
        <v>35</v>
      </c>
      <c r="O35" s="109" t="str">
        <f ca="1">IF($B35&gt;gamesPerRound,"","White "&amp;OFFSET(Pairings!$D$1,2*gamesPerRound+N35,0))</f>
        <v>White D.07</v>
      </c>
      <c r="P35" s="110" t="s">
        <v>239</v>
      </c>
      <c r="Q35" s="109" t="str">
        <f ca="1">IF($B35&gt;gamesPerRound,"","Black "&amp;OFFSET(Pairings!$E$1,2*gamesPerRound+N35,0))</f>
        <v>Black B.07</v>
      </c>
      <c r="R35" s="111"/>
      <c r="S35" s="112" t="s">
        <v>248</v>
      </c>
      <c r="T35" s="108">
        <v>35</v>
      </c>
      <c r="U35" s="109" t="str">
        <f ca="1">IF($B35&gt;gamesPerRound,"","White "&amp;OFFSET(Pairings!$D$1,3*gamesPerRound+T35,0))</f>
        <v>White H.07</v>
      </c>
      <c r="V35" s="110" t="s">
        <v>239</v>
      </c>
      <c r="W35" s="109" t="str">
        <f ca="1">IF($B35&gt;gamesPerRound,"","Black "&amp;OFFSET(Pairings!$E$1,3*gamesPerRound+T35,0))</f>
        <v>Black B.07</v>
      </c>
      <c r="X35" s="111"/>
      <c r="Y35" s="107" t="s">
        <v>249</v>
      </c>
      <c r="Z35" s="108">
        <v>35</v>
      </c>
      <c r="AA35" s="109" t="str">
        <f ca="1">IF($B35&gt;gamesPerRound,"","White "&amp;OFFSET(Pairings!$D$1,4*gamesPerRound+Z35,0))</f>
        <v>White D.07</v>
      </c>
      <c r="AB35" s="110" t="s">
        <v>239</v>
      </c>
      <c r="AC35" s="109" t="str">
        <f ca="1">IF($B35&gt;gamesPerRound,"","Black "&amp;OFFSET(Pairings!$E$1,4*gamesPerRound+Z35,0))</f>
        <v>Black C.07</v>
      </c>
      <c r="AD35" s="111"/>
    </row>
    <row r="36" spans="1:30" s="113" customFormat="1" ht="108.75" customHeight="1" x14ac:dyDescent="0.2">
      <c r="A36" s="107" t="s">
        <v>236</v>
      </c>
      <c r="B36" s="108">
        <v>36</v>
      </c>
      <c r="C36" s="109" t="str">
        <f ca="1">IF($B36&gt;gamesPerRound,"","White "&amp;Pairings!D37)</f>
        <v>White J.08</v>
      </c>
      <c r="D36" s="110" t="s">
        <v>239</v>
      </c>
      <c r="E36" s="109" t="str">
        <f ca="1">IF($B36&gt;gamesPerRound,"","Black "&amp;Pairings!E37)</f>
        <v>Black I.08</v>
      </c>
      <c r="F36" s="111"/>
      <c r="G36" s="112" t="s">
        <v>237</v>
      </c>
      <c r="H36" s="108">
        <v>36</v>
      </c>
      <c r="I36" s="109" t="str">
        <f ca="1">IF($B36&gt;gamesPerRound,"","White "&amp;OFFSET(Pairings!$D$1,gamesPerRound+H36,0))</f>
        <v>White J.08</v>
      </c>
      <c r="J36" s="110" t="s">
        <v>239</v>
      </c>
      <c r="K36" s="109" t="str">
        <f ca="1">IF($B36&gt;gamesPerRound,"","Black "&amp;OFFSET(Pairings!$E$1,gamesPerRound+H36,0))</f>
        <v>Black F.08</v>
      </c>
      <c r="L36" s="111"/>
      <c r="M36" s="107" t="s">
        <v>238</v>
      </c>
      <c r="N36" s="108">
        <v>36</v>
      </c>
      <c r="O36" s="109" t="str">
        <f ca="1">IF($B36&gt;gamesPerRound,"","White "&amp;OFFSET(Pairings!$D$1,2*gamesPerRound+N36,0))</f>
        <v>White A.08</v>
      </c>
      <c r="P36" s="110" t="s">
        <v>239</v>
      </c>
      <c r="Q36" s="109" t="str">
        <f ca="1">IF($B36&gt;gamesPerRound,"","Black "&amp;OFFSET(Pairings!$E$1,2*gamesPerRound+N36,0))</f>
        <v>Black J.08</v>
      </c>
      <c r="R36" s="111"/>
      <c r="S36" s="112" t="s">
        <v>248</v>
      </c>
      <c r="T36" s="108">
        <v>36</v>
      </c>
      <c r="U36" s="109" t="str">
        <f ca="1">IF($B36&gt;gamesPerRound,"","White "&amp;OFFSET(Pairings!$D$1,3*gamesPerRound+T36,0))</f>
        <v>White G.08</v>
      </c>
      <c r="V36" s="110" t="s">
        <v>239</v>
      </c>
      <c r="W36" s="109" t="str">
        <f ca="1">IF($B36&gt;gamesPerRound,"","Black "&amp;OFFSET(Pairings!$E$1,3*gamesPerRound+T36,0))</f>
        <v>Black E.08</v>
      </c>
      <c r="X36" s="111"/>
      <c r="Y36" s="107" t="s">
        <v>249</v>
      </c>
      <c r="Z36" s="108">
        <v>36</v>
      </c>
      <c r="AA36" s="109" t="str">
        <f ca="1">IF($B36&gt;gamesPerRound,"","White "&amp;OFFSET(Pairings!$D$1,4*gamesPerRound+Z36,0))</f>
        <v>White J.08</v>
      </c>
      <c r="AB36" s="110" t="s">
        <v>239</v>
      </c>
      <c r="AC36" s="109" t="str">
        <f ca="1">IF($B36&gt;gamesPerRound,"","Black "&amp;OFFSET(Pairings!$E$1,4*gamesPerRound+Z36,0))</f>
        <v>Black G.08</v>
      </c>
      <c r="AD36" s="111"/>
    </row>
    <row r="37" spans="1:30" s="113" customFormat="1" ht="108.75" customHeight="1" x14ac:dyDescent="0.2">
      <c r="A37" s="107" t="s">
        <v>236</v>
      </c>
      <c r="B37" s="108">
        <v>37</v>
      </c>
      <c r="C37" s="109" t="str">
        <f ca="1">IF($B37&gt;gamesPerRound,"","White "&amp;Pairings!D38)</f>
        <v>White F.08</v>
      </c>
      <c r="D37" s="110" t="s">
        <v>239</v>
      </c>
      <c r="E37" s="109" t="str">
        <f ca="1">IF($B37&gt;gamesPerRound,"","Black "&amp;Pairings!E38)</f>
        <v>Black A.08</v>
      </c>
      <c r="F37" s="111"/>
      <c r="G37" s="112" t="s">
        <v>237</v>
      </c>
      <c r="H37" s="108">
        <v>37</v>
      </c>
      <c r="I37" s="109" t="str">
        <f ca="1">IF($B37&gt;gamesPerRound,"","White "&amp;OFFSET(Pairings!$D$1,gamesPerRound+H37,0))</f>
        <v>White B.08</v>
      </c>
      <c r="J37" s="110" t="s">
        <v>239</v>
      </c>
      <c r="K37" s="109" t="str">
        <f ca="1">IF($B37&gt;gamesPerRound,"","Black "&amp;OFFSET(Pairings!$E$1,gamesPerRound+H37,0))</f>
        <v>Black I.08</v>
      </c>
      <c r="L37" s="111"/>
      <c r="M37" s="107" t="s">
        <v>238</v>
      </c>
      <c r="N37" s="108">
        <v>37</v>
      </c>
      <c r="O37" s="109" t="str">
        <f ca="1">IF($B37&gt;gamesPerRound,"","White "&amp;OFFSET(Pairings!$D$1,2*gamesPerRound+N37,0))</f>
        <v>White D.08</v>
      </c>
      <c r="P37" s="110" t="s">
        <v>239</v>
      </c>
      <c r="Q37" s="109" t="str">
        <f ca="1">IF($B37&gt;gamesPerRound,"","Black "&amp;OFFSET(Pairings!$E$1,2*gamesPerRound+N37,0))</f>
        <v>Black G.08</v>
      </c>
      <c r="R37" s="111"/>
      <c r="S37" s="112" t="s">
        <v>248</v>
      </c>
      <c r="T37" s="108">
        <v>37</v>
      </c>
      <c r="U37" s="109" t="str">
        <f ca="1">IF($B37&gt;gamesPerRound,"","White "&amp;OFFSET(Pairings!$D$1,3*gamesPerRound+T37,0))</f>
        <v>White I.08</v>
      </c>
      <c r="V37" s="110" t="s">
        <v>239</v>
      </c>
      <c r="W37" s="109" t="str">
        <f ca="1">IF($B37&gt;gamesPerRound,"","Black "&amp;OFFSET(Pairings!$E$1,3*gamesPerRound+T37,0))</f>
        <v>Black A.08</v>
      </c>
      <c r="X37" s="111"/>
      <c r="Y37" s="107" t="s">
        <v>249</v>
      </c>
      <c r="Z37" s="108">
        <v>37</v>
      </c>
      <c r="AA37" s="109" t="str">
        <f ca="1">IF($B37&gt;gamesPerRound,"","White "&amp;OFFSET(Pairings!$D$1,4*gamesPerRound+Z37,0))</f>
        <v>White E.08</v>
      </c>
      <c r="AB37" s="110" t="s">
        <v>239</v>
      </c>
      <c r="AC37" s="109" t="str">
        <f ca="1">IF($B37&gt;gamesPerRound,"","Black "&amp;OFFSET(Pairings!$E$1,4*gamesPerRound+Z37,0))</f>
        <v>Black I.08</v>
      </c>
      <c r="AD37" s="111"/>
    </row>
    <row r="38" spans="1:30" s="113" customFormat="1" ht="108.75" customHeight="1" x14ac:dyDescent="0.2">
      <c r="A38" s="107" t="s">
        <v>236</v>
      </c>
      <c r="B38" s="108">
        <v>38</v>
      </c>
      <c r="C38" s="109" t="str">
        <f ca="1">IF($B38&gt;gamesPerRound,"","White "&amp;Pairings!D39)</f>
        <v>White D.08</v>
      </c>
      <c r="D38" s="110" t="s">
        <v>239</v>
      </c>
      <c r="E38" s="109" t="str">
        <f ca="1">IF($B38&gt;gamesPerRound,"","Black "&amp;Pairings!E39)</f>
        <v>Black C.08</v>
      </c>
      <c r="F38" s="111"/>
      <c r="G38" s="112" t="s">
        <v>237</v>
      </c>
      <c r="H38" s="108">
        <v>38</v>
      </c>
      <c r="I38" s="109" t="str">
        <f ca="1">IF($B38&gt;gamesPerRound,"","White "&amp;OFFSET(Pairings!$D$1,gamesPerRound+H38,0))</f>
        <v>White D.08</v>
      </c>
      <c r="J38" s="110" t="s">
        <v>239</v>
      </c>
      <c r="K38" s="109" t="str">
        <f ca="1">IF($B38&gt;gamesPerRound,"","Black "&amp;OFFSET(Pairings!$E$1,gamesPerRound+H38,0))</f>
        <v>Black H.08</v>
      </c>
      <c r="L38" s="111"/>
      <c r="M38" s="107" t="s">
        <v>238</v>
      </c>
      <c r="N38" s="108">
        <v>38</v>
      </c>
      <c r="O38" s="109" t="str">
        <f ca="1">IF($B38&gt;gamesPerRound,"","White "&amp;OFFSET(Pairings!$D$1,2*gamesPerRound+N38,0))</f>
        <v>White B.08</v>
      </c>
      <c r="P38" s="110" t="s">
        <v>239</v>
      </c>
      <c r="Q38" s="109" t="str">
        <f ca="1">IF($B38&gt;gamesPerRound,"","Black "&amp;OFFSET(Pairings!$E$1,2*gamesPerRound+N38,0))</f>
        <v>Black E.08</v>
      </c>
      <c r="R38" s="111"/>
      <c r="S38" s="112" t="s">
        <v>248</v>
      </c>
      <c r="T38" s="108">
        <v>38</v>
      </c>
      <c r="U38" s="109" t="str">
        <f ca="1">IF($B38&gt;gamesPerRound,"","White "&amp;OFFSET(Pairings!$D$1,3*gamesPerRound+T38,0))</f>
        <v>White B.08</v>
      </c>
      <c r="V38" s="110" t="s">
        <v>239</v>
      </c>
      <c r="W38" s="109" t="str">
        <f ca="1">IF($B38&gt;gamesPerRound,"","Black "&amp;OFFSET(Pairings!$E$1,3*gamesPerRound+T38,0))</f>
        <v>Black D.08</v>
      </c>
      <c r="X38" s="111"/>
      <c r="Y38" s="107" t="s">
        <v>249</v>
      </c>
      <c r="Z38" s="108">
        <v>38</v>
      </c>
      <c r="AA38" s="109" t="str">
        <f ca="1">IF($B38&gt;gamesPerRound,"","White "&amp;OFFSET(Pairings!$D$1,4*gamesPerRound+Z38,0))</f>
        <v>White F.08</v>
      </c>
      <c r="AB38" s="110" t="s">
        <v>239</v>
      </c>
      <c r="AC38" s="109" t="str">
        <f ca="1">IF($B38&gt;gamesPerRound,"","Black "&amp;OFFSET(Pairings!$E$1,4*gamesPerRound+Z38,0))</f>
        <v>Black D.08</v>
      </c>
      <c r="AD38" s="111"/>
    </row>
    <row r="39" spans="1:30" s="113" customFormat="1" ht="108.75" customHeight="1" x14ac:dyDescent="0.2">
      <c r="A39" s="107" t="s">
        <v>236</v>
      </c>
      <c r="B39" s="108">
        <v>39</v>
      </c>
      <c r="C39" s="109" t="str">
        <f ca="1">IF($B39&gt;gamesPerRound,"","White "&amp;Pairings!D40)</f>
        <v>White E.08</v>
      </c>
      <c r="D39" s="110" t="s">
        <v>239</v>
      </c>
      <c r="E39" s="109" t="str">
        <f ca="1">IF($B39&gt;gamesPerRound,"","Black "&amp;Pairings!E40)</f>
        <v>Black H.08</v>
      </c>
      <c r="F39" s="111"/>
      <c r="G39" s="112" t="s">
        <v>237</v>
      </c>
      <c r="H39" s="108">
        <v>39</v>
      </c>
      <c r="I39" s="109" t="str">
        <f ca="1">IF($B39&gt;gamesPerRound,"","White "&amp;OFFSET(Pairings!$D$1,gamesPerRound+H39,0))</f>
        <v>White E.08</v>
      </c>
      <c r="J39" s="110" t="s">
        <v>239</v>
      </c>
      <c r="K39" s="109" t="str">
        <f ca="1">IF($B39&gt;gamesPerRound,"","Black "&amp;OFFSET(Pairings!$E$1,gamesPerRound+H39,0))</f>
        <v>Black A.08</v>
      </c>
      <c r="L39" s="111"/>
      <c r="M39" s="107" t="s">
        <v>238</v>
      </c>
      <c r="N39" s="108">
        <v>39</v>
      </c>
      <c r="O39" s="109" t="str">
        <f ca="1">IF($B39&gt;gamesPerRound,"","White "&amp;OFFSET(Pairings!$D$1,2*gamesPerRound+N39,0))</f>
        <v>White H.08</v>
      </c>
      <c r="P39" s="110" t="s">
        <v>239</v>
      </c>
      <c r="Q39" s="109" t="str">
        <f ca="1">IF($B39&gt;gamesPerRound,"","Black "&amp;OFFSET(Pairings!$E$1,2*gamesPerRound+N39,0))</f>
        <v>Black F.08</v>
      </c>
      <c r="R39" s="111"/>
      <c r="S39" s="112" t="s">
        <v>248</v>
      </c>
      <c r="T39" s="108">
        <v>39</v>
      </c>
      <c r="U39" s="109" t="str">
        <f ca="1">IF($B39&gt;gamesPerRound,"","White "&amp;OFFSET(Pairings!$D$1,3*gamesPerRound+T39,0))</f>
        <v>White H.08</v>
      </c>
      <c r="V39" s="110" t="s">
        <v>239</v>
      </c>
      <c r="W39" s="109" t="str">
        <f ca="1">IF($B39&gt;gamesPerRound,"","Black "&amp;OFFSET(Pairings!$E$1,3*gamesPerRound+T39,0))</f>
        <v>Black J.08</v>
      </c>
      <c r="X39" s="111"/>
      <c r="Y39" s="107" t="s">
        <v>249</v>
      </c>
      <c r="Z39" s="108">
        <v>39</v>
      </c>
      <c r="AA39" s="109" t="str">
        <f ca="1">IF($B39&gt;gamesPerRound,"","White "&amp;OFFSET(Pairings!$D$1,4*gamesPerRound+Z39,0))</f>
        <v>White A.08</v>
      </c>
      <c r="AB39" s="110" t="s">
        <v>239</v>
      </c>
      <c r="AC39" s="109" t="str">
        <f ca="1">IF($B39&gt;gamesPerRound,"","Black "&amp;OFFSET(Pairings!$E$1,4*gamesPerRound+Z39,0))</f>
        <v>Black H.08</v>
      </c>
      <c r="AD39" s="111"/>
    </row>
    <row r="40" spans="1:30" s="113" customFormat="1" ht="108.75" customHeight="1" x14ac:dyDescent="0.2">
      <c r="A40" s="107" t="s">
        <v>236</v>
      </c>
      <c r="B40" s="108">
        <v>40</v>
      </c>
      <c r="C40" s="109" t="str">
        <f ca="1">IF($B40&gt;gamesPerRound,"","White "&amp;Pairings!D41)</f>
        <v>White G.08</v>
      </c>
      <c r="D40" s="110" t="s">
        <v>239</v>
      </c>
      <c r="E40" s="109" t="str">
        <f ca="1">IF($B40&gt;gamesPerRound,"","Black "&amp;Pairings!E41)</f>
        <v>Black B.08</v>
      </c>
      <c r="F40" s="111"/>
      <c r="G40" s="112" t="s">
        <v>237</v>
      </c>
      <c r="H40" s="108">
        <v>40</v>
      </c>
      <c r="I40" s="109" t="str">
        <f ca="1">IF($B40&gt;gamesPerRound,"","White "&amp;OFFSET(Pairings!$D$1,gamesPerRound+H40,0))</f>
        <v>White C.08</v>
      </c>
      <c r="J40" s="110" t="s">
        <v>239</v>
      </c>
      <c r="K40" s="109" t="str">
        <f ca="1">IF($B40&gt;gamesPerRound,"","Black "&amp;OFFSET(Pairings!$E$1,gamesPerRound+H40,0))</f>
        <v>Black G.08</v>
      </c>
      <c r="L40" s="111"/>
      <c r="M40" s="107" t="s">
        <v>238</v>
      </c>
      <c r="N40" s="108">
        <v>40</v>
      </c>
      <c r="O40" s="109" t="str">
        <f ca="1">IF($B40&gt;gamesPerRound,"","White "&amp;OFFSET(Pairings!$D$1,2*gamesPerRound+N40,0))</f>
        <v>White I.08</v>
      </c>
      <c r="P40" s="110" t="s">
        <v>239</v>
      </c>
      <c r="Q40" s="109" t="str">
        <f ca="1">IF($B40&gt;gamesPerRound,"","Black "&amp;OFFSET(Pairings!$E$1,2*gamesPerRound+N40,0))</f>
        <v>Black C.08</v>
      </c>
      <c r="R40" s="111"/>
      <c r="S40" s="112" t="s">
        <v>248</v>
      </c>
      <c r="T40" s="108">
        <v>40</v>
      </c>
      <c r="U40" s="109" t="str">
        <f ca="1">IF($B40&gt;gamesPerRound,"","White "&amp;OFFSET(Pairings!$D$1,3*gamesPerRound+T40,0))</f>
        <v>White F.08</v>
      </c>
      <c r="V40" s="110" t="s">
        <v>239</v>
      </c>
      <c r="W40" s="109" t="str">
        <f ca="1">IF($B40&gt;gamesPerRound,"","Black "&amp;OFFSET(Pairings!$E$1,3*gamesPerRound+T40,0))</f>
        <v>Black C.08</v>
      </c>
      <c r="X40" s="111"/>
      <c r="Y40" s="107" t="s">
        <v>249</v>
      </c>
      <c r="Z40" s="108">
        <v>40</v>
      </c>
      <c r="AA40" s="109" t="str">
        <f ca="1">IF($B40&gt;gamesPerRound,"","White "&amp;OFFSET(Pairings!$D$1,4*gamesPerRound+Z40,0))</f>
        <v>White C.08</v>
      </c>
      <c r="AB40" s="110" t="s">
        <v>239</v>
      </c>
      <c r="AC40" s="109" t="str">
        <f ca="1">IF($B40&gt;gamesPerRound,"","Black "&amp;OFFSET(Pairings!$E$1,4*gamesPerRound+Z40,0))</f>
        <v>Black B.08</v>
      </c>
      <c r="AD40" s="111"/>
    </row>
    <row r="41" spans="1:30" s="113" customFormat="1" ht="108.75" customHeight="1" x14ac:dyDescent="0.2">
      <c r="A41" s="107" t="s">
        <v>236</v>
      </c>
      <c r="B41" s="108">
        <v>41</v>
      </c>
      <c r="C41" s="109" t="str">
        <f ca="1">IF($B41&gt;gamesPerRound,"","White "&amp;Pairings!D42)</f>
        <v>White F.09</v>
      </c>
      <c r="D41" s="110" t="s">
        <v>239</v>
      </c>
      <c r="E41" s="109" t="str">
        <f ca="1">IF($B41&gt;gamesPerRound,"","Black "&amp;Pairings!E42)</f>
        <v>Black C.09</v>
      </c>
      <c r="F41" s="111"/>
      <c r="G41" s="112" t="s">
        <v>237</v>
      </c>
      <c r="H41" s="108">
        <v>41</v>
      </c>
      <c r="I41" s="109" t="str">
        <f ca="1">IF($B41&gt;gamesPerRound,"","White "&amp;OFFSET(Pairings!$D$1,gamesPerRound+H41,0))</f>
        <v>White D.09</v>
      </c>
      <c r="J41" s="110" t="s">
        <v>239</v>
      </c>
      <c r="K41" s="109" t="str">
        <f ca="1">IF($B41&gt;gamesPerRound,"","Black "&amp;OFFSET(Pairings!$E$1,gamesPerRound+H41,0))</f>
        <v>Black F.09</v>
      </c>
      <c r="L41" s="111"/>
      <c r="M41" s="107" t="s">
        <v>238</v>
      </c>
      <c r="N41" s="108">
        <v>41</v>
      </c>
      <c r="O41" s="109" t="str">
        <f ca="1">IF($B41&gt;gamesPerRound,"","White "&amp;OFFSET(Pairings!$D$1,2*gamesPerRound+N41,0))</f>
        <v>White B.09</v>
      </c>
      <c r="P41" s="110" t="s">
        <v>239</v>
      </c>
      <c r="Q41" s="109" t="str">
        <f ca="1">IF($B41&gt;gamesPerRound,"","Black "&amp;OFFSET(Pairings!$E$1,2*gamesPerRound+N41,0))</f>
        <v>Black F.09</v>
      </c>
      <c r="R41" s="111"/>
      <c r="S41" s="112" t="s">
        <v>248</v>
      </c>
      <c r="T41" s="108">
        <v>41</v>
      </c>
      <c r="U41" s="109" t="str">
        <f ca="1">IF($B41&gt;gamesPerRound,"","White "&amp;OFFSET(Pairings!$D$1,3*gamesPerRound+T41,0))</f>
        <v>White J.09</v>
      </c>
      <c r="V41" s="110" t="s">
        <v>239</v>
      </c>
      <c r="W41" s="109" t="str">
        <f ca="1">IF($B41&gt;gamesPerRound,"","Black "&amp;OFFSET(Pairings!$E$1,3*gamesPerRound+T41,0))</f>
        <v>Black D.09</v>
      </c>
      <c r="X41" s="111"/>
      <c r="Y41" s="107" t="s">
        <v>249</v>
      </c>
      <c r="Z41" s="108">
        <v>41</v>
      </c>
      <c r="AA41" s="109" t="str">
        <f ca="1">IF($B41&gt;gamesPerRound,"","White "&amp;OFFSET(Pairings!$D$1,4*gamesPerRound+Z41,0))</f>
        <v>White G.09</v>
      </c>
      <c r="AB41" s="110" t="s">
        <v>239</v>
      </c>
      <c r="AC41" s="109" t="str">
        <f ca="1">IF($B41&gt;gamesPerRound,"","Black "&amp;OFFSET(Pairings!$E$1,4*gamesPerRound+Z41,0))</f>
        <v>Black D.09</v>
      </c>
      <c r="AD41" s="111"/>
    </row>
    <row r="42" spans="1:30" s="113" customFormat="1" ht="108.75" customHeight="1" x14ac:dyDescent="0.2">
      <c r="A42" s="107" t="s">
        <v>236</v>
      </c>
      <c r="B42" s="108">
        <v>42</v>
      </c>
      <c r="C42" s="109" t="str">
        <f ca="1">IF($B42&gt;gamesPerRound,"","White "&amp;Pairings!D43)</f>
        <v>White B.09</v>
      </c>
      <c r="D42" s="110" t="s">
        <v>239</v>
      </c>
      <c r="E42" s="109" t="str">
        <f ca="1">IF($B42&gt;gamesPerRound,"","Black "&amp;Pairings!E43)</f>
        <v>Black A.09</v>
      </c>
      <c r="F42" s="111"/>
      <c r="G42" s="112" t="s">
        <v>237</v>
      </c>
      <c r="H42" s="108">
        <v>42</v>
      </c>
      <c r="I42" s="109" t="str">
        <f ca="1">IF($B42&gt;gamesPerRound,"","White "&amp;OFFSET(Pairings!$D$1,gamesPerRound+H42,0))</f>
        <v>White G.09</v>
      </c>
      <c r="J42" s="110" t="s">
        <v>239</v>
      </c>
      <c r="K42" s="109" t="str">
        <f ca="1">IF($B42&gt;gamesPerRound,"","Black "&amp;OFFSET(Pairings!$E$1,gamesPerRound+H42,0))</f>
        <v>Black A.09</v>
      </c>
      <c r="L42" s="111"/>
      <c r="M42" s="107" t="s">
        <v>238</v>
      </c>
      <c r="N42" s="108">
        <v>42</v>
      </c>
      <c r="O42" s="109" t="str">
        <f ca="1">IF($B42&gt;gamesPerRound,"","White "&amp;OFFSET(Pairings!$D$1,2*gamesPerRound+N42,0))</f>
        <v>White H.09</v>
      </c>
      <c r="P42" s="110" t="s">
        <v>239</v>
      </c>
      <c r="Q42" s="109" t="str">
        <f ca="1">IF($B42&gt;gamesPerRound,"","Black "&amp;OFFSET(Pairings!$E$1,2*gamesPerRound+N42,0))</f>
        <v>Black A.09</v>
      </c>
      <c r="R42" s="111"/>
      <c r="S42" s="112" t="s">
        <v>248</v>
      </c>
      <c r="T42" s="108">
        <v>42</v>
      </c>
      <c r="U42" s="109" t="str">
        <f ca="1">IF($B42&gt;gamesPerRound,"","White "&amp;OFFSET(Pairings!$D$1,3*gamesPerRound+T42,0))</f>
        <v>White G.09</v>
      </c>
      <c r="V42" s="110" t="s">
        <v>239</v>
      </c>
      <c r="W42" s="109" t="str">
        <f ca="1">IF($B42&gt;gamesPerRound,"","Black "&amp;OFFSET(Pairings!$E$1,3*gamesPerRound+T42,0))</f>
        <v>Black B.09</v>
      </c>
      <c r="X42" s="111"/>
      <c r="Y42" s="107" t="s">
        <v>249</v>
      </c>
      <c r="Z42" s="108">
        <v>42</v>
      </c>
      <c r="AA42" s="109" t="str">
        <f ca="1">IF($B42&gt;gamesPerRound,"","White "&amp;OFFSET(Pairings!$D$1,4*gamesPerRound+Z42,0))</f>
        <v>White F.09</v>
      </c>
      <c r="AB42" s="110" t="s">
        <v>239</v>
      </c>
      <c r="AC42" s="109" t="str">
        <f ca="1">IF($B42&gt;gamesPerRound,"","Black "&amp;OFFSET(Pairings!$E$1,4*gamesPerRound+Z42,0))</f>
        <v>Black J.09</v>
      </c>
      <c r="AD42" s="111"/>
    </row>
    <row r="43" spans="1:30" s="113" customFormat="1" ht="108.75" customHeight="1" x14ac:dyDescent="0.2">
      <c r="A43" s="107" t="s">
        <v>236</v>
      </c>
      <c r="B43" s="108">
        <v>43</v>
      </c>
      <c r="C43" s="109" t="str">
        <f ca="1">IF($B43&gt;gamesPerRound,"","White "&amp;Pairings!D44)</f>
        <v>White D.09</v>
      </c>
      <c r="D43" s="110" t="s">
        <v>239</v>
      </c>
      <c r="E43" s="109" t="str">
        <f ca="1">IF($B43&gt;gamesPerRound,"","Black "&amp;Pairings!E44)</f>
        <v>Black H.09</v>
      </c>
      <c r="F43" s="111"/>
      <c r="G43" s="112" t="s">
        <v>237</v>
      </c>
      <c r="H43" s="108">
        <v>43</v>
      </c>
      <c r="I43" s="109" t="str">
        <f ca="1">IF($B43&gt;gamesPerRound,"","White "&amp;OFFSET(Pairings!$D$1,gamesPerRound+H43,0))</f>
        <v>White C.09</v>
      </c>
      <c r="J43" s="110" t="s">
        <v>239</v>
      </c>
      <c r="K43" s="109" t="str">
        <f ca="1">IF($B43&gt;gamesPerRound,"","Black "&amp;OFFSET(Pairings!$E$1,gamesPerRound+H43,0))</f>
        <v>Black B.09</v>
      </c>
      <c r="L43" s="111"/>
      <c r="M43" s="107" t="s">
        <v>238</v>
      </c>
      <c r="N43" s="108">
        <v>43</v>
      </c>
      <c r="O43" s="109" t="str">
        <f ca="1">IF($B43&gt;gamesPerRound,"","White "&amp;OFFSET(Pairings!$D$1,2*gamesPerRound+N43,0))</f>
        <v>White D.09</v>
      </c>
      <c r="P43" s="110" t="s">
        <v>239</v>
      </c>
      <c r="Q43" s="109" t="str">
        <f ca="1">IF($B43&gt;gamesPerRound,"","Black "&amp;OFFSET(Pairings!$E$1,2*gamesPerRound+N43,0))</f>
        <v>Black E.09</v>
      </c>
      <c r="R43" s="111"/>
      <c r="S43" s="112" t="s">
        <v>248</v>
      </c>
      <c r="T43" s="108">
        <v>43</v>
      </c>
      <c r="U43" s="109" t="str">
        <f ca="1">IF($B43&gt;gamesPerRound,"","White "&amp;OFFSET(Pairings!$D$1,3*gamesPerRound+T43,0))</f>
        <v>White A.09</v>
      </c>
      <c r="V43" s="110" t="s">
        <v>239</v>
      </c>
      <c r="W43" s="109" t="str">
        <f ca="1">IF($B43&gt;gamesPerRound,"","Black "&amp;OFFSET(Pairings!$E$1,3*gamesPerRound+T43,0))</f>
        <v>Black C.09</v>
      </c>
      <c r="X43" s="111"/>
      <c r="Y43" s="107" t="s">
        <v>249</v>
      </c>
      <c r="Z43" s="108">
        <v>43</v>
      </c>
      <c r="AA43" s="109" t="str">
        <f ca="1">IF($B43&gt;gamesPerRound,"","White "&amp;OFFSET(Pairings!$D$1,4*gamesPerRound+Z43,0))</f>
        <v>White B.09</v>
      </c>
      <c r="AB43" s="110" t="s">
        <v>239</v>
      </c>
      <c r="AC43" s="109" t="str">
        <f ca="1">IF($B43&gt;gamesPerRound,"","Black "&amp;OFFSET(Pairings!$E$1,4*gamesPerRound+Z43,0))</f>
        <v>Black H.09</v>
      </c>
      <c r="AD43" s="111"/>
    </row>
    <row r="44" spans="1:30" s="113" customFormat="1" ht="108.75" customHeight="1" x14ac:dyDescent="0.2">
      <c r="A44" s="107" t="s">
        <v>236</v>
      </c>
      <c r="B44" s="108">
        <v>44</v>
      </c>
      <c r="C44" s="109" t="str">
        <f ca="1">IF($B44&gt;gamesPerRound,"","White "&amp;Pairings!D45)</f>
        <v>White J.09</v>
      </c>
      <c r="D44" s="110" t="s">
        <v>239</v>
      </c>
      <c r="E44" s="109" t="str">
        <f ca="1">IF($B44&gt;gamesPerRound,"","Black "&amp;Pairings!E45)</f>
        <v>Black G.09</v>
      </c>
      <c r="F44" s="111"/>
      <c r="G44" s="112" t="s">
        <v>237</v>
      </c>
      <c r="H44" s="108">
        <v>44</v>
      </c>
      <c r="I44" s="109" t="str">
        <f ca="1">IF($B44&gt;gamesPerRound,"","White "&amp;OFFSET(Pairings!$D$1,gamesPerRound+H44,0))</f>
        <v>White I.09</v>
      </c>
      <c r="J44" s="110" t="s">
        <v>239</v>
      </c>
      <c r="K44" s="109" t="str">
        <f ca="1">IF($B44&gt;gamesPerRound,"","Black "&amp;OFFSET(Pairings!$E$1,gamesPerRound+H44,0))</f>
        <v>Black J.09</v>
      </c>
      <c r="L44" s="111"/>
      <c r="M44" s="107" t="s">
        <v>238</v>
      </c>
      <c r="N44" s="108">
        <v>44</v>
      </c>
      <c r="O44" s="109" t="str">
        <f ca="1">IF($B44&gt;gamesPerRound,"","White "&amp;OFFSET(Pairings!$D$1,2*gamesPerRound+N44,0))</f>
        <v>White C.09</v>
      </c>
      <c r="P44" s="110" t="s">
        <v>239</v>
      </c>
      <c r="Q44" s="109" t="str">
        <f ca="1">IF($B44&gt;gamesPerRound,"","Black "&amp;OFFSET(Pairings!$E$1,2*gamesPerRound+N44,0))</f>
        <v>Black J.09</v>
      </c>
      <c r="R44" s="111"/>
      <c r="S44" s="112" t="s">
        <v>248</v>
      </c>
      <c r="T44" s="108">
        <v>44</v>
      </c>
      <c r="U44" s="109" t="str">
        <f ca="1">IF($B44&gt;gamesPerRound,"","White "&amp;OFFSET(Pairings!$D$1,3*gamesPerRound+T44,0))</f>
        <v>White H.09</v>
      </c>
      <c r="V44" s="110" t="s">
        <v>239</v>
      </c>
      <c r="W44" s="109" t="str">
        <f ca="1">IF($B44&gt;gamesPerRound,"","Black "&amp;OFFSET(Pairings!$E$1,3*gamesPerRound+T44,0))</f>
        <v>Black I.09</v>
      </c>
      <c r="X44" s="111"/>
      <c r="Y44" s="107" t="s">
        <v>249</v>
      </c>
      <c r="Z44" s="108">
        <v>44</v>
      </c>
      <c r="AA44" s="109" t="str">
        <f ca="1">IF($B44&gt;gamesPerRound,"","White "&amp;OFFSET(Pairings!$D$1,4*gamesPerRound+Z44,0))</f>
        <v>White I.09</v>
      </c>
      <c r="AB44" s="110" t="s">
        <v>239</v>
      </c>
      <c r="AC44" s="109" t="str">
        <f ca="1">IF($B44&gt;gamesPerRound,"","Black "&amp;OFFSET(Pairings!$E$1,4*gamesPerRound+Z44,0))</f>
        <v>Black C.09</v>
      </c>
      <c r="AD44" s="111"/>
    </row>
    <row r="45" spans="1:30" s="113" customFormat="1" ht="108.75" customHeight="1" x14ac:dyDescent="0.2">
      <c r="A45" s="107" t="s">
        <v>236</v>
      </c>
      <c r="B45" s="108">
        <v>45</v>
      </c>
      <c r="C45" s="109" t="str">
        <f ca="1">IF($B45&gt;gamesPerRound,"","White "&amp;Pairings!D46)</f>
        <v>White E.09</v>
      </c>
      <c r="D45" s="110" t="s">
        <v>239</v>
      </c>
      <c r="E45" s="109" t="str">
        <f ca="1">IF($B45&gt;gamesPerRound,"","Black "&amp;Pairings!E46)</f>
        <v>Black I.09</v>
      </c>
      <c r="F45" s="111"/>
      <c r="G45" s="112" t="s">
        <v>237</v>
      </c>
      <c r="H45" s="108">
        <v>45</v>
      </c>
      <c r="I45" s="109" t="str">
        <f ca="1">IF($B45&gt;gamesPerRound,"","White "&amp;OFFSET(Pairings!$D$1,gamesPerRound+H45,0))</f>
        <v>White E.09</v>
      </c>
      <c r="J45" s="110" t="s">
        <v>239</v>
      </c>
      <c r="K45" s="109" t="str">
        <f ca="1">IF($B45&gt;gamesPerRound,"","Black "&amp;OFFSET(Pairings!$E$1,gamesPerRound+H45,0))</f>
        <v>Black H.09</v>
      </c>
      <c r="L45" s="111"/>
      <c r="M45" s="107" t="s">
        <v>238</v>
      </c>
      <c r="N45" s="108">
        <v>45</v>
      </c>
      <c r="O45" s="109" t="str">
        <f ca="1">IF($B45&gt;gamesPerRound,"","White "&amp;OFFSET(Pairings!$D$1,2*gamesPerRound+N45,0))</f>
        <v>White I.09</v>
      </c>
      <c r="P45" s="110" t="s">
        <v>239</v>
      </c>
      <c r="Q45" s="109" t="str">
        <f ca="1">IF($B45&gt;gamesPerRound,"","Black "&amp;OFFSET(Pairings!$E$1,2*gamesPerRound+N45,0))</f>
        <v>Black G.09</v>
      </c>
      <c r="R45" s="111"/>
      <c r="S45" s="112" t="s">
        <v>248</v>
      </c>
      <c r="T45" s="108">
        <v>45</v>
      </c>
      <c r="U45" s="109" t="str">
        <f ca="1">IF($B45&gt;gamesPerRound,"","White "&amp;OFFSET(Pairings!$D$1,3*gamesPerRound+T45,0))</f>
        <v>White E.09</v>
      </c>
      <c r="V45" s="110" t="s">
        <v>239</v>
      </c>
      <c r="W45" s="109" t="str">
        <f ca="1">IF($B45&gt;gamesPerRound,"","Black "&amp;OFFSET(Pairings!$E$1,3*gamesPerRound+T45,0))</f>
        <v>Black F.09</v>
      </c>
      <c r="X45" s="111"/>
      <c r="Y45" s="107" t="s">
        <v>249</v>
      </c>
      <c r="Z45" s="108">
        <v>45</v>
      </c>
      <c r="AA45" s="109" t="str">
        <f ca="1">IF($B45&gt;gamesPerRound,"","White "&amp;OFFSET(Pairings!$D$1,4*gamesPerRound+Z45,0))</f>
        <v>White A.09</v>
      </c>
      <c r="AB45" s="110" t="s">
        <v>239</v>
      </c>
      <c r="AC45" s="109" t="str">
        <f ca="1">IF($B45&gt;gamesPerRound,"","Black "&amp;OFFSET(Pairings!$E$1,4*gamesPerRound+Z45,0))</f>
        <v>Black E.09</v>
      </c>
      <c r="AD45" s="111"/>
    </row>
    <row r="46" spans="1:30" s="113" customFormat="1" ht="108.75" customHeight="1" x14ac:dyDescent="0.2">
      <c r="A46" s="107" t="s">
        <v>236</v>
      </c>
      <c r="B46" s="108">
        <v>46</v>
      </c>
      <c r="C46" s="109" t="str">
        <f ca="1">IF($B46&gt;gamesPerRound,"","White "&amp;Pairings!D47)</f>
        <v>White D.10</v>
      </c>
      <c r="D46" s="110" t="s">
        <v>239</v>
      </c>
      <c r="E46" s="109" t="str">
        <f ca="1">IF($B46&gt;gamesPerRound,"","Black "&amp;Pairings!E47)</f>
        <v>Black G.10</v>
      </c>
      <c r="F46" s="111"/>
      <c r="G46" s="112" t="s">
        <v>237</v>
      </c>
      <c r="H46" s="108">
        <v>46</v>
      </c>
      <c r="I46" s="109" t="str">
        <f ca="1">IF($B46&gt;gamesPerRound,"","White "&amp;OFFSET(Pairings!$D$1,gamesPerRound+H46,0))</f>
        <v>White J.10</v>
      </c>
      <c r="J46" s="110" t="s">
        <v>239</v>
      </c>
      <c r="K46" s="109" t="str">
        <f ca="1">IF($B46&gt;gamesPerRound,"","Black "&amp;OFFSET(Pairings!$E$1,gamesPerRound+H46,0))</f>
        <v>Black I.10</v>
      </c>
      <c r="L46" s="111"/>
      <c r="M46" s="107" t="s">
        <v>238</v>
      </c>
      <c r="N46" s="108">
        <v>46</v>
      </c>
      <c r="O46" s="109" t="str">
        <f ca="1">IF($B46&gt;gamesPerRound,"","White "&amp;OFFSET(Pairings!$D$1,2*gamesPerRound+N46,0))</f>
        <v>White H.10</v>
      </c>
      <c r="P46" s="110" t="s">
        <v>239</v>
      </c>
      <c r="Q46" s="109" t="str">
        <f ca="1">IF($B46&gt;gamesPerRound,"","Black "&amp;OFFSET(Pairings!$E$1,2*gamesPerRound+N46,0))</f>
        <v>Black D.10</v>
      </c>
      <c r="R46" s="111"/>
      <c r="S46" s="112" t="s">
        <v>248</v>
      </c>
      <c r="T46" s="108">
        <v>46</v>
      </c>
      <c r="U46" s="109" t="str">
        <f ca="1">IF($B46&gt;gamesPerRound,"","White "&amp;OFFSET(Pairings!$D$1,3*gamesPerRound+T46,0))</f>
        <v>White E.10</v>
      </c>
      <c r="V46" s="110" t="s">
        <v>239</v>
      </c>
      <c r="W46" s="109" t="str">
        <f ca="1">IF($B46&gt;gamesPerRound,"","Black "&amp;OFFSET(Pairings!$E$1,3*gamesPerRound+T46,0))</f>
        <v>Black B.10</v>
      </c>
      <c r="X46" s="111"/>
      <c r="Y46" s="107" t="s">
        <v>249</v>
      </c>
      <c r="Z46" s="108">
        <v>46</v>
      </c>
      <c r="AA46" s="109" t="str">
        <f ca="1">IF($B46&gt;gamesPerRound,"","White "&amp;OFFSET(Pairings!$D$1,4*gamesPerRound+Z46,0))</f>
        <v>White G.10</v>
      </c>
      <c r="AB46" s="110" t="s">
        <v>239</v>
      </c>
      <c r="AC46" s="109" t="str">
        <f ca="1">IF($B46&gt;gamesPerRound,"","Black "&amp;OFFSET(Pairings!$E$1,4*gamesPerRound+Z46,0))</f>
        <v>Black H.10</v>
      </c>
      <c r="AD46" s="111"/>
    </row>
    <row r="47" spans="1:30" s="113" customFormat="1" ht="108.75" customHeight="1" x14ac:dyDescent="0.2">
      <c r="A47" s="107" t="s">
        <v>236</v>
      </c>
      <c r="B47" s="108">
        <v>47</v>
      </c>
      <c r="C47" s="109" t="str">
        <f ca="1">IF($B47&gt;gamesPerRound,"","White "&amp;Pairings!D48)</f>
        <v>White A.10</v>
      </c>
      <c r="D47" s="110" t="s">
        <v>239</v>
      </c>
      <c r="E47" s="109" t="str">
        <f ca="1">IF($B47&gt;gamesPerRound,"","Black "&amp;Pairings!E48)</f>
        <v>Black C.10</v>
      </c>
      <c r="F47" s="111"/>
      <c r="G47" s="112" t="s">
        <v>237</v>
      </c>
      <c r="H47" s="108">
        <v>47</v>
      </c>
      <c r="I47" s="109" t="str">
        <f ca="1">IF($B47&gt;gamesPerRound,"","White "&amp;OFFSET(Pairings!$D$1,gamesPerRound+H47,0))</f>
        <v>White C.10</v>
      </c>
      <c r="J47" s="110" t="s">
        <v>239</v>
      </c>
      <c r="K47" s="109" t="str">
        <f ca="1">IF($B47&gt;gamesPerRound,"","Black "&amp;OFFSET(Pairings!$E$1,gamesPerRound+H47,0))</f>
        <v>Black F.10</v>
      </c>
      <c r="L47" s="111"/>
      <c r="M47" s="107" t="s">
        <v>238</v>
      </c>
      <c r="N47" s="108">
        <v>47</v>
      </c>
      <c r="O47" s="109" t="str">
        <f ca="1">IF($B47&gt;gamesPerRound,"","White "&amp;OFFSET(Pairings!$D$1,2*gamesPerRound+N47,0))</f>
        <v>White B.10</v>
      </c>
      <c r="P47" s="110" t="s">
        <v>239</v>
      </c>
      <c r="Q47" s="109" t="str">
        <f ca="1">IF($B47&gt;gamesPerRound,"","Black "&amp;OFFSET(Pairings!$E$1,2*gamesPerRound+N47,0))</f>
        <v>Black I.10</v>
      </c>
      <c r="R47" s="111"/>
      <c r="S47" s="112" t="s">
        <v>248</v>
      </c>
      <c r="T47" s="108">
        <v>47</v>
      </c>
      <c r="U47" s="109" t="str">
        <f ca="1">IF($B47&gt;gamesPerRound,"","White "&amp;OFFSET(Pairings!$D$1,3*gamesPerRound+T47,0))</f>
        <v>White C.10</v>
      </c>
      <c r="V47" s="110" t="s">
        <v>239</v>
      </c>
      <c r="W47" s="109" t="str">
        <f ca="1">IF($B47&gt;gamesPerRound,"","Black "&amp;OFFSET(Pairings!$E$1,3*gamesPerRound+T47,0))</f>
        <v>Black H.10</v>
      </c>
      <c r="X47" s="111"/>
      <c r="Y47" s="107" t="s">
        <v>249</v>
      </c>
      <c r="Z47" s="108">
        <v>47</v>
      </c>
      <c r="AA47" s="109" t="str">
        <f ca="1">IF($B47&gt;gamesPerRound,"","White "&amp;OFFSET(Pairings!$D$1,4*gamesPerRound+Z47,0))</f>
        <v>White D.10</v>
      </c>
      <c r="AB47" s="110" t="s">
        <v>239</v>
      </c>
      <c r="AC47" s="109" t="str">
        <f ca="1">IF($B47&gt;gamesPerRound,"","Black "&amp;OFFSET(Pairings!$E$1,4*gamesPerRound+Z47,0))</f>
        <v>Black E.10</v>
      </c>
      <c r="AD47" s="111"/>
    </row>
    <row r="48" spans="1:30" s="113" customFormat="1" ht="108.75" customHeight="1" x14ac:dyDescent="0.2">
      <c r="A48" s="107" t="s">
        <v>236</v>
      </c>
      <c r="B48" s="108">
        <v>48</v>
      </c>
      <c r="C48" s="109" t="str">
        <f ca="1">IF($B48&gt;gamesPerRound,"","White "&amp;Pairings!D49)</f>
        <v>White F.10</v>
      </c>
      <c r="D48" s="110" t="s">
        <v>239</v>
      </c>
      <c r="E48" s="109" t="str">
        <f ca="1">IF($B48&gt;gamesPerRound,"","Black "&amp;Pairings!E49)</f>
        <v>Black E.10</v>
      </c>
      <c r="F48" s="111"/>
      <c r="G48" s="112" t="s">
        <v>237</v>
      </c>
      <c r="H48" s="108">
        <v>48</v>
      </c>
      <c r="I48" s="109" t="str">
        <f ca="1">IF($B48&gt;gamesPerRound,"","White "&amp;OFFSET(Pairings!$D$1,gamesPerRound+H48,0))</f>
        <v>White D.10</v>
      </c>
      <c r="J48" s="110" t="s">
        <v>239</v>
      </c>
      <c r="K48" s="109" t="str">
        <f ca="1">IF($B48&gt;gamesPerRound,"","Black "&amp;OFFSET(Pairings!$E$1,gamesPerRound+H48,0))</f>
        <v>Black A.10</v>
      </c>
      <c r="L48" s="111"/>
      <c r="M48" s="107" t="s">
        <v>238</v>
      </c>
      <c r="N48" s="108">
        <v>48</v>
      </c>
      <c r="O48" s="109" t="str">
        <f ca="1">IF($B48&gt;gamesPerRound,"","White "&amp;OFFSET(Pairings!$D$1,2*gamesPerRound+N48,0))</f>
        <v>White A.10</v>
      </c>
      <c r="P48" s="110" t="s">
        <v>239</v>
      </c>
      <c r="Q48" s="109" t="str">
        <f ca="1">IF($B48&gt;gamesPerRound,"","Black "&amp;OFFSET(Pairings!$E$1,2*gamesPerRound+N48,0))</f>
        <v>Black F.10</v>
      </c>
      <c r="R48" s="111"/>
      <c r="S48" s="112" t="s">
        <v>248</v>
      </c>
      <c r="T48" s="108">
        <v>48</v>
      </c>
      <c r="U48" s="109" t="str">
        <f ca="1">IF($B48&gt;gamesPerRound,"","White "&amp;OFFSET(Pairings!$D$1,3*gamesPerRound+T48,0))</f>
        <v>White I.10</v>
      </c>
      <c r="V48" s="110" t="s">
        <v>239</v>
      </c>
      <c r="W48" s="109" t="str">
        <f ca="1">IF($B48&gt;gamesPerRound,"","Black "&amp;OFFSET(Pairings!$E$1,3*gamesPerRound+T48,0))</f>
        <v>Black A.10</v>
      </c>
      <c r="X48" s="111"/>
      <c r="Y48" s="107" t="s">
        <v>249</v>
      </c>
      <c r="Z48" s="108">
        <v>48</v>
      </c>
      <c r="AA48" s="109" t="str">
        <f ca="1">IF($B48&gt;gamesPerRound,"","White "&amp;OFFSET(Pairings!$D$1,4*gamesPerRound+Z48,0))</f>
        <v>White A.10</v>
      </c>
      <c r="AB48" s="110" t="s">
        <v>239</v>
      </c>
      <c r="AC48" s="109" t="str">
        <f ca="1">IF($B48&gt;gamesPerRound,"","Black "&amp;OFFSET(Pairings!$E$1,4*gamesPerRound+Z48,0))</f>
        <v>Black B.10</v>
      </c>
      <c r="AD48" s="111"/>
    </row>
    <row r="49" spans="1:30" s="113" customFormat="1" ht="108.75" customHeight="1" x14ac:dyDescent="0.2">
      <c r="A49" s="107" t="s">
        <v>236</v>
      </c>
      <c r="B49" s="108">
        <v>49</v>
      </c>
      <c r="C49" s="109" t="str">
        <f ca="1">IF($B49&gt;gamesPerRound,"","White "&amp;Pairings!D50)</f>
        <v>White I.10</v>
      </c>
      <c r="D49" s="110" t="s">
        <v>239</v>
      </c>
      <c r="E49" s="109" t="str">
        <f ca="1">IF($B49&gt;gamesPerRound,"","Black "&amp;Pairings!E50)</f>
        <v>Black H.10</v>
      </c>
      <c r="F49" s="111"/>
      <c r="G49" s="112" t="s">
        <v>237</v>
      </c>
      <c r="H49" s="108">
        <v>49</v>
      </c>
      <c r="I49" s="109" t="str">
        <f ca="1">IF($B49&gt;gamesPerRound,"","White "&amp;OFFSET(Pairings!$D$1,gamesPerRound+H49,0))</f>
        <v>White H.10</v>
      </c>
      <c r="J49" s="110" t="s">
        <v>239</v>
      </c>
      <c r="K49" s="109" t="str">
        <f ca="1">IF($B49&gt;gamesPerRound,"","Black "&amp;OFFSET(Pairings!$E$1,gamesPerRound+H49,0))</f>
        <v>Black B.10</v>
      </c>
      <c r="L49" s="111"/>
      <c r="M49" s="107" t="s">
        <v>238</v>
      </c>
      <c r="N49" s="108">
        <v>49</v>
      </c>
      <c r="O49" s="109" t="str">
        <f ca="1">IF($B49&gt;gamesPerRound,"","White "&amp;OFFSET(Pairings!$D$1,2*gamesPerRound+N49,0))</f>
        <v>White G.10</v>
      </c>
      <c r="P49" s="110" t="s">
        <v>239</v>
      </c>
      <c r="Q49" s="109" t="str">
        <f ca="1">IF($B49&gt;gamesPerRound,"","Black "&amp;OFFSET(Pairings!$E$1,2*gamesPerRound+N49,0))</f>
        <v>Black J.10</v>
      </c>
      <c r="R49" s="111"/>
      <c r="S49" s="112" t="s">
        <v>248</v>
      </c>
      <c r="T49" s="108">
        <v>49</v>
      </c>
      <c r="U49" s="109" t="str">
        <f ca="1">IF($B49&gt;gamesPerRound,"","White "&amp;OFFSET(Pairings!$D$1,3*gamesPerRound+T49,0))</f>
        <v>White J.10</v>
      </c>
      <c r="V49" s="110" t="s">
        <v>239</v>
      </c>
      <c r="W49" s="109" t="str">
        <f ca="1">IF($B49&gt;gamesPerRound,"","Black "&amp;OFFSET(Pairings!$E$1,3*gamesPerRound+T49,0))</f>
        <v>Black D.10</v>
      </c>
      <c r="X49" s="111"/>
      <c r="Y49" s="107" t="s">
        <v>249</v>
      </c>
      <c r="Z49" s="108">
        <v>49</v>
      </c>
      <c r="AA49" s="109" t="str">
        <f ca="1">IF($B49&gt;gamesPerRound,"","White "&amp;OFFSET(Pairings!$D$1,4*gamesPerRound+Z49,0))</f>
        <v>White C.10</v>
      </c>
      <c r="AB49" s="110" t="s">
        <v>239</v>
      </c>
      <c r="AC49" s="109" t="str">
        <f ca="1">IF($B49&gt;gamesPerRound,"","Black "&amp;OFFSET(Pairings!$E$1,4*gamesPerRound+Z49,0))</f>
        <v>Black J.10</v>
      </c>
      <c r="AD49" s="111"/>
    </row>
    <row r="50" spans="1:30" s="113" customFormat="1" ht="108.75" customHeight="1" x14ac:dyDescent="0.2">
      <c r="A50" s="107" t="s">
        <v>236</v>
      </c>
      <c r="B50" s="108">
        <v>50</v>
      </c>
      <c r="C50" s="109" t="str">
        <f ca="1">IF($B50&gt;gamesPerRound,"","White "&amp;Pairings!D51)</f>
        <v>White B.10</v>
      </c>
      <c r="D50" s="110" t="s">
        <v>239</v>
      </c>
      <c r="E50" s="109" t="str">
        <f ca="1">IF($B50&gt;gamesPerRound,"","Black "&amp;Pairings!E51)</f>
        <v>Black J.10</v>
      </c>
      <c r="F50" s="111"/>
      <c r="G50" s="112" t="s">
        <v>237</v>
      </c>
      <c r="H50" s="108">
        <v>50</v>
      </c>
      <c r="I50" s="109" t="str">
        <f ca="1">IF($B50&gt;gamesPerRound,"","White "&amp;OFFSET(Pairings!$D$1,gamesPerRound+H50,0))</f>
        <v>White G.10</v>
      </c>
      <c r="J50" s="110" t="s">
        <v>239</v>
      </c>
      <c r="K50" s="109" t="str">
        <f ca="1">IF($B50&gt;gamesPerRound,"","Black "&amp;OFFSET(Pairings!$E$1,gamesPerRound+H50,0))</f>
        <v>Black E.10</v>
      </c>
      <c r="L50" s="111"/>
      <c r="M50" s="107" t="s">
        <v>238</v>
      </c>
      <c r="N50" s="108">
        <v>50</v>
      </c>
      <c r="O50" s="109" t="str">
        <f ca="1">IF($B50&gt;gamesPerRound,"","White "&amp;OFFSET(Pairings!$D$1,2*gamesPerRound+N50,0))</f>
        <v>White E.10</v>
      </c>
      <c r="P50" s="110" t="s">
        <v>239</v>
      </c>
      <c r="Q50" s="109" t="str">
        <f ca="1">IF($B50&gt;gamesPerRound,"","Black "&amp;OFFSET(Pairings!$E$1,2*gamesPerRound+N50,0))</f>
        <v>Black C.10</v>
      </c>
      <c r="R50" s="111"/>
      <c r="S50" s="112" t="s">
        <v>248</v>
      </c>
      <c r="T50" s="108">
        <v>50</v>
      </c>
      <c r="U50" s="109" t="str">
        <f ca="1">IF($B50&gt;gamesPerRound,"","White "&amp;OFFSET(Pairings!$D$1,3*gamesPerRound+T50,0))</f>
        <v>White F.10</v>
      </c>
      <c r="V50" s="110" t="s">
        <v>239</v>
      </c>
      <c r="W50" s="109" t="str">
        <f ca="1">IF($B50&gt;gamesPerRound,"","Black "&amp;OFFSET(Pairings!$E$1,3*gamesPerRound+T50,0))</f>
        <v>Black G.10</v>
      </c>
      <c r="X50" s="111"/>
      <c r="Y50" s="107" t="s">
        <v>249</v>
      </c>
      <c r="Z50" s="108">
        <v>50</v>
      </c>
      <c r="AA50" s="109" t="str">
        <f ca="1">IF($B50&gt;gamesPerRound,"","White "&amp;OFFSET(Pairings!$D$1,4*gamesPerRound+Z50,0))</f>
        <v>White I.10</v>
      </c>
      <c r="AB50" s="110" t="s">
        <v>239</v>
      </c>
      <c r="AC50" s="109" t="str">
        <f ca="1">IF($B50&gt;gamesPerRound,"","Black "&amp;OFFSET(Pairings!$E$1,4*gamesPerRound+Z50,0))</f>
        <v>Black F.10</v>
      </c>
      <c r="AD50" s="111"/>
    </row>
    <row r="51" spans="1:30" s="113" customFormat="1" ht="108.75" customHeight="1" x14ac:dyDescent="0.2">
      <c r="A51" s="107" t="s">
        <v>236</v>
      </c>
      <c r="B51" s="108">
        <v>51</v>
      </c>
      <c r="C51" s="109" t="str">
        <f ca="1">IF($B51&gt;gamesPerRound,"","White "&amp;Pairings!D52)</f>
        <v>White B.11</v>
      </c>
      <c r="D51" s="110" t="s">
        <v>239</v>
      </c>
      <c r="E51" s="109" t="str">
        <f ca="1">IF($B51&gt;gamesPerRound,"","Black "&amp;Pairings!E52)</f>
        <v>Black D.11</v>
      </c>
      <c r="F51" s="111"/>
      <c r="G51" s="112" t="s">
        <v>237</v>
      </c>
      <c r="H51" s="108">
        <v>51</v>
      </c>
      <c r="I51" s="109" t="str">
        <f ca="1">IF($B51&gt;gamesPerRound,"","White "&amp;OFFSET(Pairings!$D$1,gamesPerRound+H51,0))</f>
        <v>White E.11</v>
      </c>
      <c r="J51" s="110" t="s">
        <v>239</v>
      </c>
      <c r="K51" s="109" t="str">
        <f ca="1">IF($B51&gt;gamesPerRound,"","Black "&amp;OFFSET(Pairings!$E$1,gamesPerRound+H51,0))</f>
        <v>Black H.11</v>
      </c>
      <c r="L51" s="111"/>
      <c r="M51" s="107" t="s">
        <v>238</v>
      </c>
      <c r="N51" s="108">
        <v>51</v>
      </c>
      <c r="O51" s="109" t="str">
        <f ca="1">IF($B51&gt;gamesPerRound,"","White "&amp;OFFSET(Pairings!$D$1,2*gamesPerRound+N51,0))</f>
        <v>White E.11</v>
      </c>
      <c r="P51" s="110" t="s">
        <v>239</v>
      </c>
      <c r="Q51" s="109" t="str">
        <f ca="1">IF($B51&gt;gamesPerRound,"","Black "&amp;OFFSET(Pairings!$E$1,2*gamesPerRound+N51,0))</f>
        <v>Black C.11</v>
      </c>
      <c r="R51" s="111"/>
      <c r="S51" s="112" t="s">
        <v>248</v>
      </c>
      <c r="T51" s="108">
        <v>51</v>
      </c>
      <c r="U51" s="109" t="str">
        <f ca="1">IF($B51&gt;gamesPerRound,"","White "&amp;OFFSET(Pairings!$D$1,3*gamesPerRound+T51,0))</f>
        <v>White D.11</v>
      </c>
      <c r="V51" s="110" t="s">
        <v>239</v>
      </c>
      <c r="W51" s="109" t="str">
        <f ca="1">IF($B51&gt;gamesPerRound,"","Black "&amp;OFFSET(Pairings!$E$1,3*gamesPerRound+T51,0))</f>
        <v>Black I.11</v>
      </c>
      <c r="X51" s="111"/>
      <c r="Y51" s="107" t="s">
        <v>249</v>
      </c>
      <c r="Z51" s="108">
        <v>51</v>
      </c>
      <c r="AA51" s="109" t="str">
        <f ca="1">IF($B51&gt;gamesPerRound,"","White "&amp;OFFSET(Pairings!$D$1,4*gamesPerRound+Z51,0))</f>
        <v>White B.11</v>
      </c>
      <c r="AB51" s="110" t="s">
        <v>239</v>
      </c>
      <c r="AC51" s="109" t="str">
        <f ca="1">IF($B51&gt;gamesPerRound,"","Black "&amp;OFFSET(Pairings!$E$1,4*gamesPerRound+Z51,0))</f>
        <v>Black G.11</v>
      </c>
      <c r="AD51" s="111"/>
    </row>
    <row r="52" spans="1:30" s="113" customFormat="1" ht="108.75" customHeight="1" x14ac:dyDescent="0.2">
      <c r="A52" s="107" t="s">
        <v>236</v>
      </c>
      <c r="B52" s="108">
        <v>52</v>
      </c>
      <c r="C52" s="109" t="str">
        <f ca="1">IF($B52&gt;gamesPerRound,"","White "&amp;Pairings!D53)</f>
        <v>White H.11</v>
      </c>
      <c r="D52" s="110" t="s">
        <v>239</v>
      </c>
      <c r="E52" s="109" t="str">
        <f ca="1">IF($B52&gt;gamesPerRound,"","Black "&amp;Pairings!E53)</f>
        <v>Black F.11</v>
      </c>
      <c r="F52" s="111"/>
      <c r="G52" s="112" t="s">
        <v>237</v>
      </c>
      <c r="H52" s="108">
        <v>52</v>
      </c>
      <c r="I52" s="109" t="str">
        <f ca="1">IF($B52&gt;gamesPerRound,"","White "&amp;OFFSET(Pairings!$D$1,gamesPerRound+H52,0))</f>
        <v>White F.11</v>
      </c>
      <c r="J52" s="110" t="s">
        <v>239</v>
      </c>
      <c r="K52" s="109" t="str">
        <f ca="1">IF($B52&gt;gamesPerRound,"","Black "&amp;OFFSET(Pairings!$E$1,gamesPerRound+H52,0))</f>
        <v>Black B.11</v>
      </c>
      <c r="L52" s="111"/>
      <c r="M52" s="107" t="s">
        <v>238</v>
      </c>
      <c r="N52" s="108">
        <v>52</v>
      </c>
      <c r="O52" s="109" t="str">
        <f ca="1">IF($B52&gt;gamesPerRound,"","White "&amp;OFFSET(Pairings!$D$1,2*gamesPerRound+N52,0))</f>
        <v>White D.11</v>
      </c>
      <c r="P52" s="110" t="s">
        <v>239</v>
      </c>
      <c r="Q52" s="109" t="str">
        <f ca="1">IF($B52&gt;gamesPerRound,"","Black "&amp;OFFSET(Pairings!$E$1,2*gamesPerRound+N52,0))</f>
        <v>Black A.11</v>
      </c>
      <c r="R52" s="111"/>
      <c r="S52" s="112" t="s">
        <v>248</v>
      </c>
      <c r="T52" s="108">
        <v>52</v>
      </c>
      <c r="U52" s="109" t="str">
        <f ca="1">IF($B52&gt;gamesPerRound,"","White "&amp;OFFSET(Pairings!$D$1,3*gamesPerRound+T52,0))</f>
        <v>White A.11</v>
      </c>
      <c r="V52" s="110" t="s">
        <v>239</v>
      </c>
      <c r="W52" s="109" t="str">
        <f ca="1">IF($B52&gt;gamesPerRound,"","Black "&amp;OFFSET(Pairings!$E$1,3*gamesPerRound+T52,0))</f>
        <v>Black F.11</v>
      </c>
      <c r="X52" s="111"/>
      <c r="Y52" s="107" t="s">
        <v>249</v>
      </c>
      <c r="Z52" s="108">
        <v>52</v>
      </c>
      <c r="AA52" s="109" t="str">
        <f ca="1">IF($B52&gt;gamesPerRound,"","White "&amp;OFFSET(Pairings!$D$1,4*gamesPerRound+Z52,0))</f>
        <v>White I.11</v>
      </c>
      <c r="AB52" s="110" t="s">
        <v>239</v>
      </c>
      <c r="AC52" s="109" t="str">
        <f ca="1">IF($B52&gt;gamesPerRound,"","Black "&amp;OFFSET(Pairings!$E$1,4*gamesPerRound+Z52,0))</f>
        <v>Black A.11</v>
      </c>
      <c r="AD52" s="111"/>
    </row>
    <row r="53" spans="1:30" s="113" customFormat="1" ht="108.75" customHeight="1" x14ac:dyDescent="0.2">
      <c r="A53" s="107" t="s">
        <v>236</v>
      </c>
      <c r="B53" s="108">
        <v>53</v>
      </c>
      <c r="C53" s="109" t="str">
        <f ca="1">IF($B53&gt;gamesPerRound,"","White "&amp;Pairings!D54)</f>
        <v>White A.11</v>
      </c>
      <c r="D53" s="110" t="s">
        <v>239</v>
      </c>
      <c r="E53" s="109" t="str">
        <f ca="1">IF($B53&gt;gamesPerRound,"","Black "&amp;Pairings!E54)</f>
        <v>Black J.11</v>
      </c>
      <c r="F53" s="111"/>
      <c r="G53" s="112" t="s">
        <v>237</v>
      </c>
      <c r="H53" s="108">
        <v>53</v>
      </c>
      <c r="I53" s="109" t="str">
        <f ca="1">IF($B53&gt;gamesPerRound,"","White "&amp;OFFSET(Pairings!$D$1,gamesPerRound+H53,0))</f>
        <v>White A.11</v>
      </c>
      <c r="J53" s="110" t="s">
        <v>239</v>
      </c>
      <c r="K53" s="109" t="str">
        <f ca="1">IF($B53&gt;gamesPerRound,"","Black "&amp;OFFSET(Pairings!$E$1,gamesPerRound+H53,0))</f>
        <v>Black C.11</v>
      </c>
      <c r="L53" s="111"/>
      <c r="M53" s="107" t="s">
        <v>238</v>
      </c>
      <c r="N53" s="108">
        <v>53</v>
      </c>
      <c r="O53" s="109" t="str">
        <f ca="1">IF($B53&gt;gamesPerRound,"","White "&amp;OFFSET(Pairings!$D$1,2*gamesPerRound+N53,0))</f>
        <v>White B.11</v>
      </c>
      <c r="P53" s="110" t="s">
        <v>239</v>
      </c>
      <c r="Q53" s="109" t="str">
        <f ca="1">IF($B53&gt;gamesPerRound,"","Black "&amp;OFFSET(Pairings!$E$1,2*gamesPerRound+N53,0))</f>
        <v>Black J.11</v>
      </c>
      <c r="R53" s="111"/>
      <c r="S53" s="112" t="s">
        <v>248</v>
      </c>
      <c r="T53" s="108">
        <v>53</v>
      </c>
      <c r="U53" s="109" t="str">
        <f ca="1">IF($B53&gt;gamesPerRound,"","White "&amp;OFFSET(Pairings!$D$1,3*gamesPerRound+T53,0))</f>
        <v>White H.11</v>
      </c>
      <c r="V53" s="110" t="s">
        <v>239</v>
      </c>
      <c r="W53" s="109" t="str">
        <f ca="1">IF($B53&gt;gamesPerRound,"","Black "&amp;OFFSET(Pairings!$E$1,3*gamesPerRound+T53,0))</f>
        <v>Black G.11</v>
      </c>
      <c r="X53" s="111"/>
      <c r="Y53" s="107" t="s">
        <v>249</v>
      </c>
      <c r="Z53" s="108">
        <v>53</v>
      </c>
      <c r="AA53" s="109" t="str">
        <f ca="1">IF($B53&gt;gamesPerRound,"","White "&amp;OFFSET(Pairings!$D$1,4*gamesPerRound+Z53,0))</f>
        <v>White H.11</v>
      </c>
      <c r="AB53" s="110" t="s">
        <v>239</v>
      </c>
      <c r="AC53" s="109" t="str">
        <f ca="1">IF($B53&gt;gamesPerRound,"","Black "&amp;OFFSET(Pairings!$E$1,4*gamesPerRound+Z53,0))</f>
        <v>Black J.11</v>
      </c>
      <c r="AD53" s="111"/>
    </row>
    <row r="54" spans="1:30" s="113" customFormat="1" ht="108.75" customHeight="1" x14ac:dyDescent="0.2">
      <c r="A54" s="107" t="s">
        <v>236</v>
      </c>
      <c r="B54" s="108">
        <v>54</v>
      </c>
      <c r="C54" s="109" t="str">
        <f ca="1">IF($B54&gt;gamesPerRound,"","White "&amp;Pairings!D55)</f>
        <v>White C.11</v>
      </c>
      <c r="D54" s="110" t="s">
        <v>239</v>
      </c>
      <c r="E54" s="109" t="str">
        <f ca="1">IF($B54&gt;gamesPerRound,"","Black "&amp;Pairings!E55)</f>
        <v>Black I.11</v>
      </c>
      <c r="F54" s="111"/>
      <c r="G54" s="112" t="s">
        <v>237</v>
      </c>
      <c r="H54" s="108">
        <v>54</v>
      </c>
      <c r="I54" s="109" t="str">
        <f ca="1">IF($B54&gt;gamesPerRound,"","White "&amp;OFFSET(Pairings!$D$1,gamesPerRound+H54,0))</f>
        <v>White J.11</v>
      </c>
      <c r="J54" s="110" t="s">
        <v>239</v>
      </c>
      <c r="K54" s="109" t="str">
        <f ca="1">IF($B54&gt;gamesPerRound,"","Black "&amp;OFFSET(Pairings!$E$1,gamesPerRound+H54,0))</f>
        <v>Black I.11</v>
      </c>
      <c r="L54" s="111"/>
      <c r="M54" s="107" t="s">
        <v>238</v>
      </c>
      <c r="N54" s="108">
        <v>54</v>
      </c>
      <c r="O54" s="109" t="str">
        <f ca="1">IF($B54&gt;gamesPerRound,"","White "&amp;OFFSET(Pairings!$D$1,2*gamesPerRound+N54,0))</f>
        <v>White G.11</v>
      </c>
      <c r="P54" s="110" t="s">
        <v>239</v>
      </c>
      <c r="Q54" s="109" t="str">
        <f ca="1">IF($B54&gt;gamesPerRound,"","Black "&amp;OFFSET(Pairings!$E$1,2*gamesPerRound+N54,0))</f>
        <v>Black F.11</v>
      </c>
      <c r="R54" s="111"/>
      <c r="S54" s="112" t="s">
        <v>248</v>
      </c>
      <c r="T54" s="108">
        <v>54</v>
      </c>
      <c r="U54" s="109" t="str">
        <f ca="1">IF($B54&gt;gamesPerRound,"","White "&amp;OFFSET(Pairings!$D$1,3*gamesPerRound+T54,0))</f>
        <v>White C.11</v>
      </c>
      <c r="V54" s="110" t="s">
        <v>239</v>
      </c>
      <c r="W54" s="109" t="str">
        <f ca="1">IF($B54&gt;gamesPerRound,"","Black "&amp;OFFSET(Pairings!$E$1,3*gamesPerRound+T54,0))</f>
        <v>Black B.11</v>
      </c>
      <c r="X54" s="111"/>
      <c r="Y54" s="107" t="s">
        <v>249</v>
      </c>
      <c r="Z54" s="108">
        <v>54</v>
      </c>
      <c r="AA54" s="109" t="str">
        <f ca="1">IF($B54&gt;gamesPerRound,"","White "&amp;OFFSET(Pairings!$D$1,4*gamesPerRound+Z54,0))</f>
        <v>White C.11</v>
      </c>
      <c r="AB54" s="110" t="s">
        <v>239</v>
      </c>
      <c r="AC54" s="109" t="str">
        <f ca="1">IF($B54&gt;gamesPerRound,"","Black "&amp;OFFSET(Pairings!$E$1,4*gamesPerRound+Z54,0))</f>
        <v>Black D.11</v>
      </c>
      <c r="AD54" s="111"/>
    </row>
    <row r="55" spans="1:30" s="113" customFormat="1" ht="108.75" customHeight="1" x14ac:dyDescent="0.2">
      <c r="A55" s="107" t="s">
        <v>236</v>
      </c>
      <c r="B55" s="108">
        <v>55</v>
      </c>
      <c r="C55" s="109" t="str">
        <f ca="1">IF($B55&gt;gamesPerRound,"","White "&amp;Pairings!D56)</f>
        <v>White G.11</v>
      </c>
      <c r="D55" s="110" t="s">
        <v>239</v>
      </c>
      <c r="E55" s="109" t="str">
        <f ca="1">IF($B55&gt;gamesPerRound,"","Black "&amp;Pairings!E56)</f>
        <v>Black E.11</v>
      </c>
      <c r="F55" s="111"/>
      <c r="G55" s="112" t="s">
        <v>237</v>
      </c>
      <c r="H55" s="108">
        <v>55</v>
      </c>
      <c r="I55" s="109" t="str">
        <f ca="1">IF($B55&gt;gamesPerRound,"","White "&amp;OFFSET(Pairings!$D$1,gamesPerRound+H55,0))</f>
        <v>White G.11</v>
      </c>
      <c r="J55" s="110" t="s">
        <v>239</v>
      </c>
      <c r="K55" s="109" t="str">
        <f ca="1">IF($B55&gt;gamesPerRound,"","Black "&amp;OFFSET(Pairings!$E$1,gamesPerRound+H55,0))</f>
        <v>Black D.11</v>
      </c>
      <c r="L55" s="111"/>
      <c r="M55" s="107" t="s">
        <v>238</v>
      </c>
      <c r="N55" s="108">
        <v>55</v>
      </c>
      <c r="O55" s="109" t="str">
        <f ca="1">IF($B55&gt;gamesPerRound,"","White "&amp;OFFSET(Pairings!$D$1,2*gamesPerRound+N55,0))</f>
        <v>White I.11</v>
      </c>
      <c r="P55" s="110" t="s">
        <v>239</v>
      </c>
      <c r="Q55" s="109" t="str">
        <f ca="1">IF($B55&gt;gamesPerRound,"","Black "&amp;OFFSET(Pairings!$E$1,2*gamesPerRound+N55,0))</f>
        <v>Black H.11</v>
      </c>
      <c r="R55" s="111"/>
      <c r="S55" s="112" t="s">
        <v>248</v>
      </c>
      <c r="T55" s="108">
        <v>55</v>
      </c>
      <c r="U55" s="109" t="str">
        <f ca="1">IF($B55&gt;gamesPerRound,"","White "&amp;OFFSET(Pairings!$D$1,3*gamesPerRound+T55,0))</f>
        <v>White J.11</v>
      </c>
      <c r="V55" s="110" t="s">
        <v>239</v>
      </c>
      <c r="W55" s="109" t="str">
        <f ca="1">IF($B55&gt;gamesPerRound,"","Black "&amp;OFFSET(Pairings!$E$1,3*gamesPerRound+T55,0))</f>
        <v>Black E.11</v>
      </c>
      <c r="X55" s="111"/>
      <c r="Y55" s="107" t="s">
        <v>249</v>
      </c>
      <c r="Z55" s="108">
        <v>55</v>
      </c>
      <c r="AA55" s="109" t="str">
        <f ca="1">IF($B55&gt;gamesPerRound,"","White "&amp;OFFSET(Pairings!$D$1,4*gamesPerRound+Z55,0))</f>
        <v>White F.11</v>
      </c>
      <c r="AB55" s="110" t="s">
        <v>239</v>
      </c>
      <c r="AC55" s="109" t="str">
        <f ca="1">IF($B55&gt;gamesPerRound,"","Black "&amp;OFFSET(Pairings!$E$1,4*gamesPerRound+Z55,0))</f>
        <v>Black E.11</v>
      </c>
      <c r="AD55" s="111"/>
    </row>
    <row r="56" spans="1:30" s="113" customFormat="1" ht="108.75" customHeight="1" x14ac:dyDescent="0.2">
      <c r="A56" s="107" t="s">
        <v>236</v>
      </c>
      <c r="B56" s="108">
        <v>56</v>
      </c>
      <c r="C56" s="109" t="str">
        <f ca="1">IF($B56&gt;gamesPerRound,"","White "&amp;Pairings!D57)</f>
        <v>White D.12</v>
      </c>
      <c r="D56" s="110" t="s">
        <v>239</v>
      </c>
      <c r="E56" s="109" t="str">
        <f ca="1">IF($B56&gt;gamesPerRound,"","Black "&amp;Pairings!E57)</f>
        <v>Black I.12</v>
      </c>
      <c r="F56" s="111"/>
      <c r="G56" s="112" t="s">
        <v>237</v>
      </c>
      <c r="H56" s="108">
        <v>56</v>
      </c>
      <c r="I56" s="109" t="str">
        <f ca="1">IF($B56&gt;gamesPerRound,"","White "&amp;OFFSET(Pairings!$D$1,gamesPerRound+H56,0))</f>
        <v>White B.12</v>
      </c>
      <c r="J56" s="110" t="s">
        <v>239</v>
      </c>
      <c r="K56" s="109" t="str">
        <f ca="1">IF($B56&gt;gamesPerRound,"","Black "&amp;OFFSET(Pairings!$E$1,gamesPerRound+H56,0))</f>
        <v>Black D.12</v>
      </c>
      <c r="L56" s="111"/>
      <c r="M56" s="107" t="s">
        <v>238</v>
      </c>
      <c r="N56" s="108">
        <v>56</v>
      </c>
      <c r="O56" s="109" t="str">
        <f ca="1">IF($B56&gt;gamesPerRound,"","White "&amp;OFFSET(Pairings!$D$1,2*gamesPerRound+N56,0))</f>
        <v>White C.12</v>
      </c>
      <c r="P56" s="110" t="s">
        <v>239</v>
      </c>
      <c r="Q56" s="109" t="str">
        <f ca="1">IF($B56&gt;gamesPerRound,"","Black "&amp;OFFSET(Pairings!$E$1,2*gamesPerRound+N56,0))</f>
        <v>Black D.12</v>
      </c>
      <c r="R56" s="111"/>
      <c r="S56" s="112" t="s">
        <v>248</v>
      </c>
      <c r="T56" s="108">
        <v>56</v>
      </c>
      <c r="U56" s="109" t="str">
        <f ca="1">IF($B56&gt;gamesPerRound,"","White "&amp;OFFSET(Pairings!$D$1,3*gamesPerRound+T56,0))</f>
        <v>White D.12</v>
      </c>
      <c r="V56" s="110" t="s">
        <v>239</v>
      </c>
      <c r="W56" s="109" t="str">
        <f ca="1">IF($B56&gt;gamesPerRound,"","Black "&amp;OFFSET(Pairings!$E$1,3*gamesPerRound+T56,0))</f>
        <v>Black H.12</v>
      </c>
      <c r="X56" s="111"/>
      <c r="Y56" s="107" t="s">
        <v>249</v>
      </c>
      <c r="Z56" s="108">
        <v>56</v>
      </c>
      <c r="AA56" s="109" t="str">
        <f ca="1">IF($B56&gt;gamesPerRound,"","White "&amp;OFFSET(Pairings!$D$1,4*gamesPerRound+Z56,0))</f>
        <v>White E.12</v>
      </c>
      <c r="AB56" s="110" t="s">
        <v>239</v>
      </c>
      <c r="AC56" s="109" t="str">
        <f ca="1">IF($B56&gt;gamesPerRound,"","Black "&amp;OFFSET(Pairings!$E$1,4*gamesPerRound+Z56,0))</f>
        <v>Black G.12</v>
      </c>
      <c r="AD56" s="111"/>
    </row>
    <row r="57" spans="1:30" s="113" customFormat="1" ht="108.75" customHeight="1" x14ac:dyDescent="0.2">
      <c r="A57" s="107" t="s">
        <v>236</v>
      </c>
      <c r="B57" s="108">
        <v>57</v>
      </c>
      <c r="C57" s="109" t="str">
        <f ca="1">IF($B57&gt;gamesPerRound,"","White "&amp;Pairings!D58)</f>
        <v>White E.12</v>
      </c>
      <c r="D57" s="110" t="s">
        <v>239</v>
      </c>
      <c r="E57" s="109" t="str">
        <f ca="1">IF($B57&gt;gamesPerRound,"","Black "&amp;Pairings!E58)</f>
        <v>Black C.12</v>
      </c>
      <c r="F57" s="111"/>
      <c r="G57" s="112" t="s">
        <v>237</v>
      </c>
      <c r="H57" s="108">
        <v>57</v>
      </c>
      <c r="I57" s="109" t="str">
        <f ca="1">IF($B57&gt;gamesPerRound,"","White "&amp;OFFSET(Pairings!$D$1,gamesPerRound+H57,0))</f>
        <v>White I.12</v>
      </c>
      <c r="J57" s="110" t="s">
        <v>239</v>
      </c>
      <c r="K57" s="109" t="str">
        <f ca="1">IF($B57&gt;gamesPerRound,"","Black "&amp;OFFSET(Pairings!$E$1,gamesPerRound+H57,0))</f>
        <v>Black C.12</v>
      </c>
      <c r="L57" s="111"/>
      <c r="M57" s="107" t="s">
        <v>238</v>
      </c>
      <c r="N57" s="108">
        <v>57</v>
      </c>
      <c r="O57" s="109" t="str">
        <f ca="1">IF($B57&gt;gamesPerRound,"","White "&amp;OFFSET(Pairings!$D$1,2*gamesPerRound+N57,0))</f>
        <v>White F.12</v>
      </c>
      <c r="P57" s="110" t="s">
        <v>239</v>
      </c>
      <c r="Q57" s="109" t="str">
        <f ca="1">IF($B57&gt;gamesPerRound,"","Black "&amp;OFFSET(Pairings!$E$1,2*gamesPerRound+N57,0))</f>
        <v>Black H.12</v>
      </c>
      <c r="R57" s="111"/>
      <c r="S57" s="112" t="s">
        <v>248</v>
      </c>
      <c r="T57" s="108">
        <v>57</v>
      </c>
      <c r="U57" s="109" t="str">
        <f ca="1">IF($B57&gt;gamesPerRound,"","White "&amp;OFFSET(Pairings!$D$1,3*gamesPerRound+T57,0))</f>
        <v>White J.12</v>
      </c>
      <c r="V57" s="110" t="s">
        <v>239</v>
      </c>
      <c r="W57" s="109" t="str">
        <f ca="1">IF($B57&gt;gamesPerRound,"","Black "&amp;OFFSET(Pairings!$E$1,3*gamesPerRound+T57,0))</f>
        <v>Black I.12</v>
      </c>
      <c r="X57" s="111"/>
      <c r="Y57" s="107" t="s">
        <v>249</v>
      </c>
      <c r="Z57" s="108">
        <v>57</v>
      </c>
      <c r="AA57" s="109" t="str">
        <f ca="1">IF($B57&gt;gamesPerRound,"","White "&amp;OFFSET(Pairings!$D$1,4*gamesPerRound+Z57,0))</f>
        <v>White J.12</v>
      </c>
      <c r="AB57" s="110" t="s">
        <v>239</v>
      </c>
      <c r="AC57" s="109" t="str">
        <f ca="1">IF($B57&gt;gamesPerRound,"","Black "&amp;OFFSET(Pairings!$E$1,4*gamesPerRound+Z57,0))</f>
        <v>Black B.12</v>
      </c>
      <c r="AD57" s="111"/>
    </row>
    <row r="58" spans="1:30" s="113" customFormat="1" ht="108.75" customHeight="1" x14ac:dyDescent="0.2">
      <c r="A58" s="107" t="s">
        <v>236</v>
      </c>
      <c r="B58" s="108">
        <v>58</v>
      </c>
      <c r="C58" s="109" t="str">
        <f ca="1">IF($B58&gt;gamesPerRound,"","White "&amp;Pairings!D59)</f>
        <v>White A.12</v>
      </c>
      <c r="D58" s="110" t="s">
        <v>239</v>
      </c>
      <c r="E58" s="109" t="str">
        <f ca="1">IF($B58&gt;gamesPerRound,"","Black "&amp;Pairings!E59)</f>
        <v>Black G.12</v>
      </c>
      <c r="F58" s="111"/>
      <c r="G58" s="112" t="s">
        <v>237</v>
      </c>
      <c r="H58" s="108">
        <v>58</v>
      </c>
      <c r="I58" s="109" t="str">
        <f ca="1">IF($B58&gt;gamesPerRound,"","White "&amp;OFFSET(Pairings!$D$1,gamesPerRound+H58,0))</f>
        <v>White E.12</v>
      </c>
      <c r="J58" s="110" t="s">
        <v>239</v>
      </c>
      <c r="K58" s="109" t="str">
        <f ca="1">IF($B58&gt;gamesPerRound,"","Black "&amp;OFFSET(Pairings!$E$1,gamesPerRound+H58,0))</f>
        <v>Black J.12</v>
      </c>
      <c r="L58" s="111"/>
      <c r="M58" s="107" t="s">
        <v>238</v>
      </c>
      <c r="N58" s="108">
        <v>58</v>
      </c>
      <c r="O58" s="109" t="str">
        <f ca="1">IF($B58&gt;gamesPerRound,"","White "&amp;OFFSET(Pairings!$D$1,2*gamesPerRound+N58,0))</f>
        <v>White G.12</v>
      </c>
      <c r="P58" s="110" t="s">
        <v>239</v>
      </c>
      <c r="Q58" s="109" t="str">
        <f ca="1">IF($B58&gt;gamesPerRound,"","Black "&amp;OFFSET(Pairings!$E$1,2*gamesPerRound+N58,0))</f>
        <v>Black J.12</v>
      </c>
      <c r="R58" s="111"/>
      <c r="S58" s="112" t="s">
        <v>248</v>
      </c>
      <c r="T58" s="108">
        <v>58</v>
      </c>
      <c r="U58" s="109" t="str">
        <f ca="1">IF($B58&gt;gamesPerRound,"","White "&amp;OFFSET(Pairings!$D$1,3*gamesPerRound+T58,0))</f>
        <v>White F.12</v>
      </c>
      <c r="V58" s="110" t="s">
        <v>239</v>
      </c>
      <c r="W58" s="109" t="str">
        <f ca="1">IF($B58&gt;gamesPerRound,"","Black "&amp;OFFSET(Pairings!$E$1,3*gamesPerRound+T58,0))</f>
        <v>Black E.12</v>
      </c>
      <c r="X58" s="111"/>
      <c r="Y58" s="107" t="s">
        <v>249</v>
      </c>
      <c r="Z58" s="108">
        <v>58</v>
      </c>
      <c r="AA58" s="109" t="str">
        <f ca="1">IF($B58&gt;gamesPerRound,"","White "&amp;OFFSET(Pairings!$D$1,4*gamesPerRound+Z58,0))</f>
        <v>White D.12</v>
      </c>
      <c r="AB58" s="110" t="s">
        <v>239</v>
      </c>
      <c r="AC58" s="109" t="str">
        <f ca="1">IF($B58&gt;gamesPerRound,"","Black "&amp;OFFSET(Pairings!$E$1,4*gamesPerRound+Z58,0))</f>
        <v>Black F.12</v>
      </c>
      <c r="AD58" s="111"/>
    </row>
    <row r="59" spans="1:30" s="113" customFormat="1" ht="108.75" customHeight="1" x14ac:dyDescent="0.2">
      <c r="A59" s="107" t="s">
        <v>236</v>
      </c>
      <c r="B59" s="108">
        <v>59</v>
      </c>
      <c r="C59" s="109" t="str">
        <f ca="1">IF($B59&gt;gamesPerRound,"","White "&amp;Pairings!D60)</f>
        <v>White F.12</v>
      </c>
      <c r="D59" s="110" t="s">
        <v>239</v>
      </c>
      <c r="E59" s="109" t="str">
        <f ca="1">IF($B59&gt;gamesPerRound,"","Black "&amp;Pairings!E60)</f>
        <v>Black J.12</v>
      </c>
      <c r="F59" s="111"/>
      <c r="G59" s="112" t="s">
        <v>237</v>
      </c>
      <c r="H59" s="108">
        <v>59</v>
      </c>
      <c r="I59" s="109" t="str">
        <f ca="1">IF($B59&gt;gamesPerRound,"","White "&amp;OFFSET(Pairings!$D$1,gamesPerRound+H59,0))</f>
        <v>White G.12</v>
      </c>
      <c r="J59" s="110" t="s">
        <v>239</v>
      </c>
      <c r="K59" s="109" t="str">
        <f ca="1">IF($B59&gt;gamesPerRound,"","Black "&amp;OFFSET(Pairings!$E$1,gamesPerRound+H59,0))</f>
        <v>Black F.12</v>
      </c>
      <c r="L59" s="111"/>
      <c r="M59" s="107" t="s">
        <v>238</v>
      </c>
      <c r="N59" s="108">
        <v>59</v>
      </c>
      <c r="O59" s="109" t="str">
        <f ca="1">IF($B59&gt;gamesPerRound,"","White "&amp;OFFSET(Pairings!$D$1,2*gamesPerRound+N59,0))</f>
        <v>White I.12</v>
      </c>
      <c r="P59" s="110" t="s">
        <v>239</v>
      </c>
      <c r="Q59" s="109" t="str">
        <f ca="1">IF($B59&gt;gamesPerRound,"","Black "&amp;OFFSET(Pairings!$E$1,2*gamesPerRound+N59,0))</f>
        <v>Black B.12</v>
      </c>
      <c r="R59" s="111"/>
      <c r="S59" s="112" t="s">
        <v>248</v>
      </c>
      <c r="T59" s="108">
        <v>59</v>
      </c>
      <c r="U59" s="109" t="str">
        <f ca="1">IF($B59&gt;gamesPerRound,"","White "&amp;OFFSET(Pairings!$D$1,3*gamesPerRound+T59,0))</f>
        <v>White B.12</v>
      </c>
      <c r="V59" s="110" t="s">
        <v>239</v>
      </c>
      <c r="W59" s="109" t="str">
        <f ca="1">IF($B59&gt;gamesPerRound,"","Black "&amp;OFFSET(Pairings!$E$1,3*gamesPerRound+T59,0))</f>
        <v>Black A.12</v>
      </c>
      <c r="X59" s="111"/>
      <c r="Y59" s="107" t="s">
        <v>249</v>
      </c>
      <c r="Z59" s="108">
        <v>59</v>
      </c>
      <c r="AA59" s="109" t="str">
        <f ca="1">IF($B59&gt;gamesPerRound,"","White "&amp;OFFSET(Pairings!$D$1,4*gamesPerRound+Z59,0))</f>
        <v>White C.12</v>
      </c>
      <c r="AB59" s="110" t="s">
        <v>239</v>
      </c>
      <c r="AC59" s="109" t="str">
        <f ca="1">IF($B59&gt;gamesPerRound,"","Black "&amp;OFFSET(Pairings!$E$1,4*gamesPerRound+Z59,0))</f>
        <v>Black H.12</v>
      </c>
      <c r="AD59" s="111"/>
    </row>
    <row r="60" spans="1:30" s="113" customFormat="1" ht="108.75" customHeight="1" x14ac:dyDescent="0.2">
      <c r="A60" s="107" t="s">
        <v>236</v>
      </c>
      <c r="B60" s="108">
        <v>60</v>
      </c>
      <c r="C60" s="109" t="str">
        <f ca="1">IF($B60&gt;gamesPerRound,"","White "&amp;Pairings!D61)</f>
        <v>White H.12</v>
      </c>
      <c r="D60" s="110" t="s">
        <v>239</v>
      </c>
      <c r="E60" s="109" t="str">
        <f ca="1">IF($B60&gt;gamesPerRound,"","Black "&amp;Pairings!E61)</f>
        <v>Black B.12</v>
      </c>
      <c r="F60" s="111"/>
      <c r="G60" s="112" t="s">
        <v>237</v>
      </c>
      <c r="H60" s="108">
        <v>60</v>
      </c>
      <c r="I60" s="109" t="str">
        <f ca="1">IF($B60&gt;gamesPerRound,"","White "&amp;OFFSET(Pairings!$D$1,gamesPerRound+H60,0))</f>
        <v>White H.12</v>
      </c>
      <c r="J60" s="110" t="s">
        <v>239</v>
      </c>
      <c r="K60" s="109" t="str">
        <f ca="1">IF($B60&gt;gamesPerRound,"","Black "&amp;OFFSET(Pairings!$E$1,gamesPerRound+H60,0))</f>
        <v>Black A.12</v>
      </c>
      <c r="L60" s="111"/>
      <c r="M60" s="107" t="s">
        <v>238</v>
      </c>
      <c r="N60" s="108">
        <v>60</v>
      </c>
      <c r="O60" s="109" t="str">
        <f ca="1">IF($B60&gt;gamesPerRound,"","White "&amp;OFFSET(Pairings!$D$1,2*gamesPerRound+N60,0))</f>
        <v>White A.12</v>
      </c>
      <c r="P60" s="110" t="s">
        <v>239</v>
      </c>
      <c r="Q60" s="109" t="str">
        <f ca="1">IF($B60&gt;gamesPerRound,"","Black "&amp;OFFSET(Pairings!$E$1,2*gamesPerRound+N60,0))</f>
        <v>Black E.12</v>
      </c>
      <c r="R60" s="111"/>
      <c r="S60" s="112" t="s">
        <v>248</v>
      </c>
      <c r="T60" s="108">
        <v>60</v>
      </c>
      <c r="U60" s="109" t="str">
        <f ca="1">IF($B60&gt;gamesPerRound,"","White "&amp;OFFSET(Pairings!$D$1,3*gamesPerRound+T60,0))</f>
        <v>White C.12</v>
      </c>
      <c r="V60" s="110" t="s">
        <v>239</v>
      </c>
      <c r="W60" s="109" t="str">
        <f ca="1">IF($B60&gt;gamesPerRound,"","Black "&amp;OFFSET(Pairings!$E$1,3*gamesPerRound+T60,0))</f>
        <v>Black G.12</v>
      </c>
      <c r="X60" s="111"/>
      <c r="Y60" s="107" t="s">
        <v>249</v>
      </c>
      <c r="Z60" s="108">
        <v>60</v>
      </c>
      <c r="AA60" s="109" t="str">
        <f ca="1">IF($B60&gt;gamesPerRound,"","White "&amp;OFFSET(Pairings!$D$1,4*gamesPerRound+Z60,0))</f>
        <v>White I.12</v>
      </c>
      <c r="AB60" s="110" t="s">
        <v>239</v>
      </c>
      <c r="AC60" s="109" t="str">
        <f ca="1">IF($B60&gt;gamesPerRound,"","Black "&amp;OFFSET(Pairings!$E$1,4*gamesPerRound+Z60,0))</f>
        <v>Black A.12</v>
      </c>
      <c r="AD60" s="111"/>
    </row>
    <row r="61" spans="1:30" s="113" customFormat="1" ht="108.75" customHeight="1" x14ac:dyDescent="0.2">
      <c r="A61" s="107" t="s">
        <v>236</v>
      </c>
      <c r="B61" s="108">
        <v>61</v>
      </c>
      <c r="C61" s="109" t="str">
        <f>IF($B61&gt;gamesPerRound,"","White "&amp;Pairings!D62)</f>
        <v/>
      </c>
      <c r="D61" s="110" t="s">
        <v>239</v>
      </c>
      <c r="E61" s="109" t="str">
        <f>IF($B61&gt;gamesPerRound,"","Black "&amp;Pairings!E62)</f>
        <v/>
      </c>
      <c r="F61" s="111"/>
      <c r="G61" s="112" t="s">
        <v>237</v>
      </c>
      <c r="H61" s="108">
        <v>61</v>
      </c>
      <c r="I61" s="109" t="str">
        <f ca="1">IF($B61&gt;gamesPerRound,"","White "&amp;OFFSET(Pairings!$D$1,gamesPerRound+H61,0))</f>
        <v/>
      </c>
      <c r="J61" s="110" t="s">
        <v>239</v>
      </c>
      <c r="K61" s="109" t="str">
        <f ca="1">IF($B61&gt;gamesPerRound,"","Black "&amp;OFFSET(Pairings!$E$1,gamesPerRound+H61,0))</f>
        <v/>
      </c>
      <c r="L61" s="111"/>
      <c r="M61" s="107" t="s">
        <v>238</v>
      </c>
      <c r="N61" s="108">
        <v>61</v>
      </c>
      <c r="O61" s="109" t="str">
        <f ca="1">IF($B61&gt;gamesPerRound,"","White "&amp;OFFSET(Pairings!$D$1,2*gamesPerRound+N61,0))</f>
        <v/>
      </c>
      <c r="P61" s="110" t="s">
        <v>239</v>
      </c>
      <c r="Q61" s="109" t="str">
        <f ca="1">IF($B61&gt;gamesPerRound,"","Black "&amp;OFFSET(Pairings!$E$1,2*gamesPerRound+N61,0))</f>
        <v/>
      </c>
      <c r="R61" s="111"/>
      <c r="S61" s="112" t="s">
        <v>248</v>
      </c>
      <c r="T61" s="108">
        <v>61</v>
      </c>
      <c r="U61" s="109" t="str">
        <f ca="1">IF($B61&gt;gamesPerRound,"","White "&amp;OFFSET(Pairings!$D$1,3*gamesPerRound+T61,0))</f>
        <v/>
      </c>
      <c r="V61" s="110" t="s">
        <v>239</v>
      </c>
      <c r="W61" s="109" t="str">
        <f ca="1">IF($B61&gt;gamesPerRound,"","Black "&amp;OFFSET(Pairings!$E$1,3*gamesPerRound+T61,0))</f>
        <v/>
      </c>
      <c r="X61" s="111"/>
      <c r="Y61" s="107" t="s">
        <v>249</v>
      </c>
      <c r="Z61" s="108">
        <v>61</v>
      </c>
      <c r="AA61" s="109" t="str">
        <f ca="1">IF($B61&gt;gamesPerRound,"","White "&amp;OFFSET(Pairings!$D$1,4*gamesPerRound+Z61,0))</f>
        <v/>
      </c>
      <c r="AB61" s="110" t="s">
        <v>239</v>
      </c>
      <c r="AC61" s="109" t="str">
        <f ca="1">IF($B61&gt;gamesPerRound,"","Black "&amp;OFFSET(Pairings!$E$1,4*gamesPerRound+Z61,0))</f>
        <v/>
      </c>
      <c r="AD61" s="111"/>
    </row>
    <row r="62" spans="1:30" s="113" customFormat="1" ht="108.75" customHeight="1" x14ac:dyDescent="0.2">
      <c r="A62" s="107" t="s">
        <v>236</v>
      </c>
      <c r="B62" s="108">
        <v>62</v>
      </c>
      <c r="C62" s="109" t="str">
        <f>IF($B62&gt;gamesPerRound,"","White "&amp;Pairings!D63)</f>
        <v/>
      </c>
      <c r="D62" s="110" t="s">
        <v>239</v>
      </c>
      <c r="E62" s="109" t="str">
        <f>IF($B62&gt;gamesPerRound,"","Black "&amp;Pairings!E63)</f>
        <v/>
      </c>
      <c r="F62" s="111"/>
      <c r="G62" s="112" t="s">
        <v>237</v>
      </c>
      <c r="H62" s="108">
        <v>62</v>
      </c>
      <c r="I62" s="109" t="str">
        <f ca="1">IF($B62&gt;gamesPerRound,"","White "&amp;OFFSET(Pairings!$D$1,gamesPerRound+H62,0))</f>
        <v/>
      </c>
      <c r="J62" s="110" t="s">
        <v>239</v>
      </c>
      <c r="K62" s="109" t="str">
        <f ca="1">IF($B62&gt;gamesPerRound,"","Black "&amp;OFFSET(Pairings!$E$1,gamesPerRound+H62,0))</f>
        <v/>
      </c>
      <c r="L62" s="111"/>
      <c r="M62" s="107" t="s">
        <v>238</v>
      </c>
      <c r="N62" s="108">
        <v>62</v>
      </c>
      <c r="O62" s="109" t="str">
        <f ca="1">IF($B62&gt;gamesPerRound,"","White "&amp;OFFSET(Pairings!$D$1,2*gamesPerRound+N62,0))</f>
        <v/>
      </c>
      <c r="P62" s="110" t="s">
        <v>239</v>
      </c>
      <c r="Q62" s="109" t="str">
        <f ca="1">IF($B62&gt;gamesPerRound,"","Black "&amp;OFFSET(Pairings!$E$1,2*gamesPerRound+N62,0))</f>
        <v/>
      </c>
      <c r="R62" s="111"/>
      <c r="S62" s="112" t="s">
        <v>248</v>
      </c>
      <c r="T62" s="108">
        <v>62</v>
      </c>
      <c r="U62" s="109" t="str">
        <f ca="1">IF($B62&gt;gamesPerRound,"","White "&amp;OFFSET(Pairings!$D$1,3*gamesPerRound+T62,0))</f>
        <v/>
      </c>
      <c r="V62" s="110" t="s">
        <v>239</v>
      </c>
      <c r="W62" s="109" t="str">
        <f ca="1">IF($B62&gt;gamesPerRound,"","Black "&amp;OFFSET(Pairings!$E$1,3*gamesPerRound+T62,0))</f>
        <v/>
      </c>
      <c r="X62" s="111"/>
      <c r="Y62" s="107" t="s">
        <v>249</v>
      </c>
      <c r="Z62" s="108">
        <v>62</v>
      </c>
      <c r="AA62" s="109" t="str">
        <f ca="1">IF($B62&gt;gamesPerRound,"","White "&amp;OFFSET(Pairings!$D$1,4*gamesPerRound+Z62,0))</f>
        <v/>
      </c>
      <c r="AB62" s="110" t="s">
        <v>239</v>
      </c>
      <c r="AC62" s="109" t="str">
        <f ca="1">IF($B62&gt;gamesPerRound,"","Black "&amp;OFFSET(Pairings!$E$1,4*gamesPerRound+Z62,0))</f>
        <v/>
      </c>
      <c r="AD62" s="111"/>
    </row>
    <row r="63" spans="1:30" s="113" customFormat="1" ht="108.75" customHeight="1" x14ac:dyDescent="0.2">
      <c r="A63" s="107" t="s">
        <v>236</v>
      </c>
      <c r="B63" s="108">
        <v>63</v>
      </c>
      <c r="C63" s="109" t="str">
        <f>IF($B63&gt;gamesPerRound,"","White "&amp;Pairings!D64)</f>
        <v/>
      </c>
      <c r="D63" s="110" t="s">
        <v>239</v>
      </c>
      <c r="E63" s="109" t="str">
        <f>IF($B63&gt;gamesPerRound,"","Black "&amp;Pairings!E64)</f>
        <v/>
      </c>
      <c r="F63" s="111"/>
      <c r="G63" s="112" t="s">
        <v>237</v>
      </c>
      <c r="H63" s="108">
        <v>63</v>
      </c>
      <c r="I63" s="109" t="str">
        <f ca="1">IF($B63&gt;gamesPerRound,"","White "&amp;OFFSET(Pairings!$D$1,gamesPerRound+H63,0))</f>
        <v/>
      </c>
      <c r="J63" s="110" t="s">
        <v>239</v>
      </c>
      <c r="K63" s="109" t="str">
        <f ca="1">IF($B63&gt;gamesPerRound,"","Black "&amp;OFFSET(Pairings!$E$1,gamesPerRound+H63,0))</f>
        <v/>
      </c>
      <c r="L63" s="111"/>
      <c r="M63" s="107" t="s">
        <v>238</v>
      </c>
      <c r="N63" s="108">
        <v>63</v>
      </c>
      <c r="O63" s="109" t="str">
        <f ca="1">IF($B63&gt;gamesPerRound,"","White "&amp;OFFSET(Pairings!$D$1,2*gamesPerRound+N63,0))</f>
        <v/>
      </c>
      <c r="P63" s="110" t="s">
        <v>239</v>
      </c>
      <c r="Q63" s="109" t="str">
        <f ca="1">IF($B63&gt;gamesPerRound,"","Black "&amp;OFFSET(Pairings!$E$1,2*gamesPerRound+N63,0))</f>
        <v/>
      </c>
      <c r="R63" s="111"/>
      <c r="S63" s="112" t="s">
        <v>248</v>
      </c>
      <c r="T63" s="108">
        <v>63</v>
      </c>
      <c r="U63" s="109" t="str">
        <f ca="1">IF($B63&gt;gamesPerRound,"","White "&amp;OFFSET(Pairings!$D$1,3*gamesPerRound+T63,0))</f>
        <v/>
      </c>
      <c r="V63" s="110" t="s">
        <v>239</v>
      </c>
      <c r="W63" s="109" t="str">
        <f ca="1">IF($B63&gt;gamesPerRound,"","Black "&amp;OFFSET(Pairings!$E$1,3*gamesPerRound+T63,0))</f>
        <v/>
      </c>
      <c r="X63" s="111"/>
      <c r="Y63" s="107" t="s">
        <v>249</v>
      </c>
      <c r="Z63" s="108">
        <v>63</v>
      </c>
      <c r="AA63" s="109" t="str">
        <f ca="1">IF($B63&gt;gamesPerRound,"","White "&amp;OFFSET(Pairings!$D$1,4*gamesPerRound+Z63,0))</f>
        <v/>
      </c>
      <c r="AB63" s="110" t="s">
        <v>239</v>
      </c>
      <c r="AC63" s="109" t="str">
        <f ca="1">IF($B63&gt;gamesPerRound,"","Black "&amp;OFFSET(Pairings!$E$1,4*gamesPerRound+Z63,0))</f>
        <v/>
      </c>
      <c r="AD63" s="111"/>
    </row>
    <row r="64" spans="1:30" s="113" customFormat="1" ht="108.75" customHeight="1" x14ac:dyDescent="0.2">
      <c r="A64" s="107" t="s">
        <v>236</v>
      </c>
      <c r="B64" s="108">
        <v>64</v>
      </c>
      <c r="C64" s="109" t="str">
        <f>IF($B64&gt;gamesPerRound,"","White "&amp;Pairings!D65)</f>
        <v/>
      </c>
      <c r="D64" s="110" t="s">
        <v>239</v>
      </c>
      <c r="E64" s="109" t="str">
        <f>IF($B64&gt;gamesPerRound,"","Black "&amp;Pairings!E65)</f>
        <v/>
      </c>
      <c r="F64" s="111"/>
      <c r="G64" s="112" t="s">
        <v>237</v>
      </c>
      <c r="H64" s="108">
        <v>64</v>
      </c>
      <c r="I64" s="109" t="str">
        <f ca="1">IF($B64&gt;gamesPerRound,"","White "&amp;OFFSET(Pairings!$D$1,gamesPerRound+H64,0))</f>
        <v/>
      </c>
      <c r="J64" s="110" t="s">
        <v>239</v>
      </c>
      <c r="K64" s="109" t="str">
        <f ca="1">IF($B64&gt;gamesPerRound,"","Black "&amp;OFFSET(Pairings!$E$1,gamesPerRound+H64,0))</f>
        <v/>
      </c>
      <c r="L64" s="111"/>
      <c r="M64" s="107" t="s">
        <v>238</v>
      </c>
      <c r="N64" s="108">
        <v>64</v>
      </c>
      <c r="O64" s="109" t="str">
        <f ca="1">IF($B64&gt;gamesPerRound,"","White "&amp;OFFSET(Pairings!$D$1,2*gamesPerRound+N64,0))</f>
        <v/>
      </c>
      <c r="P64" s="110" t="s">
        <v>239</v>
      </c>
      <c r="Q64" s="109" t="str">
        <f ca="1">IF($B64&gt;gamesPerRound,"","Black "&amp;OFFSET(Pairings!$E$1,2*gamesPerRound+N64,0))</f>
        <v/>
      </c>
      <c r="R64" s="111"/>
      <c r="S64" s="112" t="s">
        <v>248</v>
      </c>
      <c r="T64" s="108">
        <v>64</v>
      </c>
      <c r="U64" s="109" t="str">
        <f ca="1">IF($B64&gt;gamesPerRound,"","White "&amp;OFFSET(Pairings!$D$1,3*gamesPerRound+T64,0))</f>
        <v/>
      </c>
      <c r="V64" s="110" t="s">
        <v>239</v>
      </c>
      <c r="W64" s="109" t="str">
        <f ca="1">IF($B64&gt;gamesPerRound,"","Black "&amp;OFFSET(Pairings!$E$1,3*gamesPerRound+T64,0))</f>
        <v/>
      </c>
      <c r="X64" s="111"/>
      <c r="Y64" s="107" t="s">
        <v>249</v>
      </c>
      <c r="Z64" s="108">
        <v>64</v>
      </c>
      <c r="AA64" s="109" t="str">
        <f ca="1">IF($B64&gt;gamesPerRound,"","White "&amp;OFFSET(Pairings!$D$1,4*gamesPerRound+Z64,0))</f>
        <v/>
      </c>
      <c r="AB64" s="110" t="s">
        <v>239</v>
      </c>
      <c r="AC64" s="109" t="str">
        <f ca="1">IF($B64&gt;gamesPerRound,"","Black "&amp;OFFSET(Pairings!$E$1,4*gamesPerRound+Z64,0))</f>
        <v/>
      </c>
      <c r="AD64" s="111"/>
    </row>
    <row r="65" spans="1:30" s="113" customFormat="1" ht="108.75" customHeight="1" x14ac:dyDescent="0.2">
      <c r="A65" s="107" t="s">
        <v>236</v>
      </c>
      <c r="B65" s="108">
        <v>65</v>
      </c>
      <c r="C65" s="109" t="str">
        <f>IF($B65&gt;gamesPerRound,"","White "&amp;Pairings!D66)</f>
        <v/>
      </c>
      <c r="D65" s="110" t="s">
        <v>239</v>
      </c>
      <c r="E65" s="109" t="str">
        <f>IF($B65&gt;gamesPerRound,"","Black "&amp;Pairings!E66)</f>
        <v/>
      </c>
      <c r="F65" s="111"/>
      <c r="G65" s="112" t="s">
        <v>237</v>
      </c>
      <c r="H65" s="108">
        <v>65</v>
      </c>
      <c r="I65" s="109" t="str">
        <f ca="1">IF($B65&gt;gamesPerRound,"","White "&amp;OFFSET(Pairings!$D$1,gamesPerRound+H65,0))</f>
        <v/>
      </c>
      <c r="J65" s="110" t="s">
        <v>239</v>
      </c>
      <c r="K65" s="109" t="str">
        <f ca="1">IF($B65&gt;gamesPerRound,"","Black "&amp;OFFSET(Pairings!$E$1,gamesPerRound+H65,0))</f>
        <v/>
      </c>
      <c r="L65" s="111"/>
      <c r="M65" s="107" t="s">
        <v>238</v>
      </c>
      <c r="N65" s="108">
        <v>65</v>
      </c>
      <c r="O65" s="109" t="str">
        <f ca="1">IF($B65&gt;gamesPerRound,"","White "&amp;OFFSET(Pairings!$D$1,2*gamesPerRound+N65,0))</f>
        <v/>
      </c>
      <c r="P65" s="110" t="s">
        <v>239</v>
      </c>
      <c r="Q65" s="109" t="str">
        <f ca="1">IF($B65&gt;gamesPerRound,"","Black "&amp;OFFSET(Pairings!$E$1,2*gamesPerRound+N65,0))</f>
        <v/>
      </c>
      <c r="R65" s="111"/>
      <c r="S65" s="112" t="s">
        <v>248</v>
      </c>
      <c r="T65" s="108">
        <v>65</v>
      </c>
      <c r="U65" s="109" t="str">
        <f ca="1">IF($B65&gt;gamesPerRound,"","White "&amp;OFFSET(Pairings!$D$1,3*gamesPerRound+T65,0))</f>
        <v/>
      </c>
      <c r="V65" s="110" t="s">
        <v>239</v>
      </c>
      <c r="W65" s="109" t="str">
        <f ca="1">IF($B65&gt;gamesPerRound,"","Black "&amp;OFFSET(Pairings!$E$1,3*gamesPerRound+T65,0))</f>
        <v/>
      </c>
      <c r="X65" s="111"/>
      <c r="Y65" s="107" t="s">
        <v>249</v>
      </c>
      <c r="Z65" s="108">
        <v>65</v>
      </c>
      <c r="AA65" s="109" t="str">
        <f ca="1">IF($B65&gt;gamesPerRound,"","White "&amp;OFFSET(Pairings!$D$1,4*gamesPerRound+Z65,0))</f>
        <v/>
      </c>
      <c r="AB65" s="110" t="s">
        <v>239</v>
      </c>
      <c r="AC65" s="109" t="str">
        <f ca="1">IF($B65&gt;gamesPerRound,"","Black "&amp;OFFSET(Pairings!$E$1,4*gamesPerRound+Z65,0))</f>
        <v/>
      </c>
      <c r="AD65" s="111"/>
    </row>
    <row r="66" spans="1:30" s="113" customFormat="1" ht="108.75" customHeight="1" x14ac:dyDescent="0.2">
      <c r="A66" s="107" t="s">
        <v>236</v>
      </c>
      <c r="B66" s="108">
        <v>66</v>
      </c>
      <c r="C66" s="109" t="str">
        <f>IF($B66&gt;gamesPerRound,"","White "&amp;Pairings!D67)</f>
        <v/>
      </c>
      <c r="D66" s="110" t="s">
        <v>239</v>
      </c>
      <c r="E66" s="109" t="str">
        <f>IF($B66&gt;gamesPerRound,"","Black "&amp;Pairings!E67)</f>
        <v/>
      </c>
      <c r="F66" s="111"/>
      <c r="G66" s="112" t="s">
        <v>237</v>
      </c>
      <c r="H66" s="108">
        <v>66</v>
      </c>
      <c r="I66" s="109" t="str">
        <f ca="1">IF($B66&gt;gamesPerRound,"","White "&amp;OFFSET(Pairings!$D$1,gamesPerRound+H66,0))</f>
        <v/>
      </c>
      <c r="J66" s="110" t="s">
        <v>239</v>
      </c>
      <c r="K66" s="109" t="str">
        <f ca="1">IF($B66&gt;gamesPerRound,"","Black "&amp;OFFSET(Pairings!$E$1,gamesPerRound+H66,0))</f>
        <v/>
      </c>
      <c r="L66" s="111"/>
      <c r="M66" s="107" t="s">
        <v>238</v>
      </c>
      <c r="N66" s="108">
        <v>66</v>
      </c>
      <c r="O66" s="109" t="str">
        <f ca="1">IF($B66&gt;gamesPerRound,"","White "&amp;OFFSET(Pairings!$D$1,2*gamesPerRound+N66,0))</f>
        <v/>
      </c>
      <c r="P66" s="110" t="s">
        <v>239</v>
      </c>
      <c r="Q66" s="109" t="str">
        <f ca="1">IF($B66&gt;gamesPerRound,"","Black "&amp;OFFSET(Pairings!$E$1,2*gamesPerRound+N66,0))</f>
        <v/>
      </c>
      <c r="R66" s="111"/>
      <c r="S66" s="112" t="s">
        <v>248</v>
      </c>
      <c r="T66" s="108">
        <v>66</v>
      </c>
      <c r="U66" s="109" t="str">
        <f ca="1">IF($B66&gt;gamesPerRound,"","White "&amp;OFFSET(Pairings!$D$1,3*gamesPerRound+T66,0))</f>
        <v/>
      </c>
      <c r="V66" s="110" t="s">
        <v>239</v>
      </c>
      <c r="W66" s="109" t="str">
        <f ca="1">IF($B66&gt;gamesPerRound,"","Black "&amp;OFFSET(Pairings!$E$1,3*gamesPerRound+T66,0))</f>
        <v/>
      </c>
      <c r="X66" s="111"/>
      <c r="Y66" s="107" t="s">
        <v>249</v>
      </c>
      <c r="Z66" s="108">
        <v>66</v>
      </c>
      <c r="AA66" s="109" t="str">
        <f ca="1">IF($B66&gt;gamesPerRound,"","White "&amp;OFFSET(Pairings!$D$1,4*gamesPerRound+Z66,0))</f>
        <v/>
      </c>
      <c r="AB66" s="110" t="s">
        <v>239</v>
      </c>
      <c r="AC66" s="109" t="str">
        <f ca="1">IF($B66&gt;gamesPerRound,"","Black "&amp;OFFSET(Pairings!$E$1,4*gamesPerRound+Z66,0))</f>
        <v/>
      </c>
      <c r="AD66" s="111"/>
    </row>
    <row r="67" spans="1:30" s="113" customFormat="1" ht="108.75" customHeight="1" x14ac:dyDescent="0.2">
      <c r="A67" s="107" t="s">
        <v>236</v>
      </c>
      <c r="B67" s="108">
        <v>67</v>
      </c>
      <c r="C67" s="109" t="str">
        <f>IF($B67&gt;gamesPerRound,"","White "&amp;Pairings!D68)</f>
        <v/>
      </c>
      <c r="D67" s="110" t="s">
        <v>239</v>
      </c>
      <c r="E67" s="109" t="str">
        <f>IF($B67&gt;gamesPerRound,"","Black "&amp;Pairings!E68)</f>
        <v/>
      </c>
      <c r="F67" s="111"/>
      <c r="G67" s="112" t="s">
        <v>237</v>
      </c>
      <c r="H67" s="108">
        <v>67</v>
      </c>
      <c r="I67" s="109" t="str">
        <f ca="1">IF($B67&gt;gamesPerRound,"","White "&amp;OFFSET(Pairings!$D$1,gamesPerRound+H67,0))</f>
        <v/>
      </c>
      <c r="J67" s="110" t="s">
        <v>239</v>
      </c>
      <c r="K67" s="109" t="str">
        <f ca="1">IF($B67&gt;gamesPerRound,"","Black "&amp;OFFSET(Pairings!$E$1,gamesPerRound+H67,0))</f>
        <v/>
      </c>
      <c r="L67" s="111"/>
      <c r="M67" s="107" t="s">
        <v>238</v>
      </c>
      <c r="N67" s="108">
        <v>67</v>
      </c>
      <c r="O67" s="109" t="str">
        <f ca="1">IF($B67&gt;gamesPerRound,"","White "&amp;OFFSET(Pairings!$D$1,2*gamesPerRound+N67,0))</f>
        <v/>
      </c>
      <c r="P67" s="110" t="s">
        <v>239</v>
      </c>
      <c r="Q67" s="109" t="str">
        <f ca="1">IF($B67&gt;gamesPerRound,"","Black "&amp;OFFSET(Pairings!$E$1,2*gamesPerRound+N67,0))</f>
        <v/>
      </c>
      <c r="R67" s="111"/>
      <c r="S67" s="112" t="s">
        <v>248</v>
      </c>
      <c r="T67" s="108">
        <v>67</v>
      </c>
      <c r="U67" s="109" t="str">
        <f ca="1">IF($B67&gt;gamesPerRound,"","White "&amp;OFFSET(Pairings!$D$1,3*gamesPerRound+T67,0))</f>
        <v/>
      </c>
      <c r="V67" s="110" t="s">
        <v>239</v>
      </c>
      <c r="W67" s="109" t="str">
        <f ca="1">IF($B67&gt;gamesPerRound,"","Black "&amp;OFFSET(Pairings!$E$1,3*gamesPerRound+T67,0))</f>
        <v/>
      </c>
      <c r="X67" s="111"/>
      <c r="Y67" s="107" t="s">
        <v>249</v>
      </c>
      <c r="Z67" s="108">
        <v>67</v>
      </c>
      <c r="AA67" s="109" t="str">
        <f ca="1">IF($B67&gt;gamesPerRound,"","White "&amp;OFFSET(Pairings!$D$1,4*gamesPerRound+Z67,0))</f>
        <v/>
      </c>
      <c r="AB67" s="110" t="s">
        <v>239</v>
      </c>
      <c r="AC67" s="109" t="str">
        <f ca="1">IF($B67&gt;gamesPerRound,"","Black "&amp;OFFSET(Pairings!$E$1,4*gamesPerRound+Z67,0))</f>
        <v/>
      </c>
      <c r="AD67" s="111"/>
    </row>
    <row r="68" spans="1:30" s="113" customFormat="1" ht="108.75" customHeight="1" x14ac:dyDescent="0.2">
      <c r="A68" s="107" t="s">
        <v>236</v>
      </c>
      <c r="B68" s="108">
        <v>68</v>
      </c>
      <c r="C68" s="109" t="str">
        <f>IF($B68&gt;gamesPerRound,"","White "&amp;Pairings!D69)</f>
        <v/>
      </c>
      <c r="D68" s="110" t="s">
        <v>239</v>
      </c>
      <c r="E68" s="109" t="str">
        <f>IF($B68&gt;gamesPerRound,"","Black "&amp;Pairings!E69)</f>
        <v/>
      </c>
      <c r="F68" s="111"/>
      <c r="G68" s="112" t="s">
        <v>237</v>
      </c>
      <c r="H68" s="108">
        <v>68</v>
      </c>
      <c r="I68" s="109" t="str">
        <f ca="1">IF($B68&gt;gamesPerRound,"","White "&amp;OFFSET(Pairings!$D$1,gamesPerRound+H68,0))</f>
        <v/>
      </c>
      <c r="J68" s="110" t="s">
        <v>239</v>
      </c>
      <c r="K68" s="109" t="str">
        <f ca="1">IF($B68&gt;gamesPerRound,"","Black "&amp;OFFSET(Pairings!$E$1,gamesPerRound+H68,0))</f>
        <v/>
      </c>
      <c r="L68" s="111"/>
      <c r="M68" s="107" t="s">
        <v>238</v>
      </c>
      <c r="N68" s="108">
        <v>68</v>
      </c>
      <c r="O68" s="109" t="str">
        <f ca="1">IF($B68&gt;gamesPerRound,"","White "&amp;OFFSET(Pairings!$D$1,2*gamesPerRound+N68,0))</f>
        <v/>
      </c>
      <c r="P68" s="110" t="s">
        <v>239</v>
      </c>
      <c r="Q68" s="109" t="str">
        <f ca="1">IF($B68&gt;gamesPerRound,"","Black "&amp;OFFSET(Pairings!$E$1,2*gamesPerRound+N68,0))</f>
        <v/>
      </c>
      <c r="R68" s="111"/>
      <c r="S68" s="112" t="s">
        <v>248</v>
      </c>
      <c r="T68" s="108">
        <v>68</v>
      </c>
      <c r="U68" s="109" t="str">
        <f ca="1">IF($B68&gt;gamesPerRound,"","White "&amp;OFFSET(Pairings!$D$1,3*gamesPerRound+T68,0))</f>
        <v/>
      </c>
      <c r="V68" s="110" t="s">
        <v>239</v>
      </c>
      <c r="W68" s="109" t="str">
        <f ca="1">IF($B68&gt;gamesPerRound,"","Black "&amp;OFFSET(Pairings!$E$1,3*gamesPerRound+T68,0))</f>
        <v/>
      </c>
      <c r="X68" s="111"/>
      <c r="Y68" s="107" t="s">
        <v>249</v>
      </c>
      <c r="Z68" s="108">
        <v>68</v>
      </c>
      <c r="AA68" s="109" t="str">
        <f ca="1">IF($B68&gt;gamesPerRound,"","White "&amp;OFFSET(Pairings!$D$1,4*gamesPerRound+Z68,0))</f>
        <v/>
      </c>
      <c r="AB68" s="110" t="s">
        <v>239</v>
      </c>
      <c r="AC68" s="109" t="str">
        <f ca="1">IF($B68&gt;gamesPerRound,"","Black "&amp;OFFSET(Pairings!$E$1,4*gamesPerRound+Z68,0))</f>
        <v/>
      </c>
      <c r="AD68" s="111"/>
    </row>
    <row r="69" spans="1:30" s="113" customFormat="1" ht="108.75" customHeight="1" x14ac:dyDescent="0.2">
      <c r="A69" s="107" t="s">
        <v>236</v>
      </c>
      <c r="B69" s="108">
        <v>69</v>
      </c>
      <c r="C69" s="109" t="str">
        <f>IF($B69&gt;gamesPerRound,"","White "&amp;Pairings!D70)</f>
        <v/>
      </c>
      <c r="D69" s="110" t="s">
        <v>239</v>
      </c>
      <c r="E69" s="109" t="str">
        <f>IF($B69&gt;gamesPerRound,"","Black "&amp;Pairings!E70)</f>
        <v/>
      </c>
      <c r="F69" s="111"/>
      <c r="G69" s="112" t="s">
        <v>237</v>
      </c>
      <c r="H69" s="108">
        <v>69</v>
      </c>
      <c r="I69" s="109" t="str">
        <f ca="1">IF($B69&gt;gamesPerRound,"","White "&amp;OFFSET(Pairings!$D$1,gamesPerRound+H69,0))</f>
        <v/>
      </c>
      <c r="J69" s="110" t="s">
        <v>239</v>
      </c>
      <c r="K69" s="109" t="str">
        <f ca="1">IF($B69&gt;gamesPerRound,"","Black "&amp;OFFSET(Pairings!$E$1,gamesPerRound+H69,0))</f>
        <v/>
      </c>
      <c r="L69" s="111"/>
      <c r="M69" s="107" t="s">
        <v>238</v>
      </c>
      <c r="N69" s="108">
        <v>69</v>
      </c>
      <c r="O69" s="109" t="str">
        <f ca="1">IF($B69&gt;gamesPerRound,"","White "&amp;OFFSET(Pairings!$D$1,2*gamesPerRound+N69,0))</f>
        <v/>
      </c>
      <c r="P69" s="110" t="s">
        <v>239</v>
      </c>
      <c r="Q69" s="109" t="str">
        <f ca="1">IF($B69&gt;gamesPerRound,"","Black "&amp;OFFSET(Pairings!$E$1,2*gamesPerRound+N69,0))</f>
        <v/>
      </c>
      <c r="R69" s="111"/>
      <c r="S69" s="112" t="s">
        <v>248</v>
      </c>
      <c r="T69" s="108">
        <v>69</v>
      </c>
      <c r="U69" s="109" t="str">
        <f ca="1">IF($B69&gt;gamesPerRound,"","White "&amp;OFFSET(Pairings!$D$1,3*gamesPerRound+T69,0))</f>
        <v/>
      </c>
      <c r="V69" s="110" t="s">
        <v>239</v>
      </c>
      <c r="W69" s="109" t="str">
        <f ca="1">IF($B69&gt;gamesPerRound,"","Black "&amp;OFFSET(Pairings!$E$1,3*gamesPerRound+T69,0))</f>
        <v/>
      </c>
      <c r="X69" s="111"/>
      <c r="Y69" s="107" t="s">
        <v>249</v>
      </c>
      <c r="Z69" s="108">
        <v>69</v>
      </c>
      <c r="AA69" s="109" t="str">
        <f ca="1">IF($B69&gt;gamesPerRound,"","White "&amp;OFFSET(Pairings!$D$1,4*gamesPerRound+Z69,0))</f>
        <v/>
      </c>
      <c r="AB69" s="110" t="s">
        <v>239</v>
      </c>
      <c r="AC69" s="109" t="str">
        <f ca="1">IF($B69&gt;gamesPerRound,"","Black "&amp;OFFSET(Pairings!$E$1,4*gamesPerRound+Z69,0))</f>
        <v/>
      </c>
      <c r="AD69" s="111"/>
    </row>
    <row r="70" spans="1:30" s="113" customFormat="1" ht="108.75" customHeight="1" x14ac:dyDescent="0.2">
      <c r="A70" s="107" t="s">
        <v>236</v>
      </c>
      <c r="B70" s="108">
        <v>70</v>
      </c>
      <c r="C70" s="109" t="str">
        <f>IF($B70&gt;gamesPerRound,"","White "&amp;Pairings!D71)</f>
        <v/>
      </c>
      <c r="D70" s="110" t="s">
        <v>239</v>
      </c>
      <c r="E70" s="109" t="str">
        <f>IF($B70&gt;gamesPerRound,"","Black "&amp;Pairings!E71)</f>
        <v/>
      </c>
      <c r="F70" s="111"/>
      <c r="G70" s="112" t="s">
        <v>237</v>
      </c>
      <c r="H70" s="108">
        <v>70</v>
      </c>
      <c r="I70" s="109" t="str">
        <f ca="1">IF($B70&gt;gamesPerRound,"","White "&amp;OFFSET(Pairings!$D$1,gamesPerRound+H70,0))</f>
        <v/>
      </c>
      <c r="J70" s="110" t="s">
        <v>239</v>
      </c>
      <c r="K70" s="109" t="str">
        <f ca="1">IF($B70&gt;gamesPerRound,"","Black "&amp;OFFSET(Pairings!$E$1,gamesPerRound+H70,0))</f>
        <v/>
      </c>
      <c r="L70" s="111"/>
      <c r="M70" s="107" t="s">
        <v>238</v>
      </c>
      <c r="N70" s="108">
        <v>70</v>
      </c>
      <c r="O70" s="109" t="str">
        <f ca="1">IF($B70&gt;gamesPerRound,"","White "&amp;OFFSET(Pairings!$D$1,2*gamesPerRound+N70,0))</f>
        <v/>
      </c>
      <c r="P70" s="110" t="s">
        <v>239</v>
      </c>
      <c r="Q70" s="109" t="str">
        <f ca="1">IF($B70&gt;gamesPerRound,"","Black "&amp;OFFSET(Pairings!$E$1,2*gamesPerRound+N70,0))</f>
        <v/>
      </c>
      <c r="R70" s="111"/>
      <c r="S70" s="112" t="s">
        <v>248</v>
      </c>
      <c r="T70" s="108">
        <v>70</v>
      </c>
      <c r="U70" s="109" t="str">
        <f ca="1">IF($B70&gt;gamesPerRound,"","White "&amp;OFFSET(Pairings!$D$1,3*gamesPerRound+T70,0))</f>
        <v/>
      </c>
      <c r="V70" s="110" t="s">
        <v>239</v>
      </c>
      <c r="W70" s="109" t="str">
        <f ca="1">IF($B70&gt;gamesPerRound,"","Black "&amp;OFFSET(Pairings!$E$1,3*gamesPerRound+T70,0))</f>
        <v/>
      </c>
      <c r="X70" s="111"/>
      <c r="Y70" s="107" t="s">
        <v>249</v>
      </c>
      <c r="Z70" s="108">
        <v>70</v>
      </c>
      <c r="AA70" s="109" t="str">
        <f ca="1">IF($B70&gt;gamesPerRound,"","White "&amp;OFFSET(Pairings!$D$1,4*gamesPerRound+Z70,0))</f>
        <v/>
      </c>
      <c r="AB70" s="110" t="s">
        <v>239</v>
      </c>
      <c r="AC70" s="109" t="str">
        <f ca="1">IF($B70&gt;gamesPerRound,"","Black "&amp;OFFSET(Pairings!$E$1,4*gamesPerRound+Z70,0))</f>
        <v/>
      </c>
      <c r="AD70" s="111"/>
    </row>
    <row r="71" spans="1:30" s="113" customFormat="1" ht="108.75" customHeight="1" x14ac:dyDescent="0.2">
      <c r="A71" s="107" t="s">
        <v>236</v>
      </c>
      <c r="B71" s="108">
        <v>71</v>
      </c>
      <c r="C71" s="109" t="str">
        <f>IF($B71&gt;gamesPerRound,"","White "&amp;Pairings!D72)</f>
        <v/>
      </c>
      <c r="D71" s="110" t="s">
        <v>239</v>
      </c>
      <c r="E71" s="109" t="str">
        <f>IF($B71&gt;gamesPerRound,"","Black "&amp;Pairings!E72)</f>
        <v/>
      </c>
      <c r="F71" s="111"/>
      <c r="G71" s="112" t="s">
        <v>237</v>
      </c>
      <c r="H71" s="108">
        <v>71</v>
      </c>
      <c r="I71" s="109" t="str">
        <f ca="1">IF($B71&gt;gamesPerRound,"","White "&amp;OFFSET(Pairings!$D$1,gamesPerRound+H71,0))</f>
        <v/>
      </c>
      <c r="J71" s="110" t="s">
        <v>239</v>
      </c>
      <c r="K71" s="109" t="str">
        <f ca="1">IF($B71&gt;gamesPerRound,"","Black "&amp;OFFSET(Pairings!$E$1,gamesPerRound+H71,0))</f>
        <v/>
      </c>
      <c r="L71" s="111"/>
      <c r="M71" s="107" t="s">
        <v>238</v>
      </c>
      <c r="N71" s="108">
        <v>71</v>
      </c>
      <c r="O71" s="109" t="str">
        <f ca="1">IF($B71&gt;gamesPerRound,"","White "&amp;OFFSET(Pairings!$D$1,2*gamesPerRound+N71,0))</f>
        <v/>
      </c>
      <c r="P71" s="110" t="s">
        <v>239</v>
      </c>
      <c r="Q71" s="109" t="str">
        <f ca="1">IF($B71&gt;gamesPerRound,"","Black "&amp;OFFSET(Pairings!$E$1,2*gamesPerRound+N71,0))</f>
        <v/>
      </c>
      <c r="R71" s="111"/>
      <c r="S71" s="112" t="s">
        <v>248</v>
      </c>
      <c r="T71" s="108">
        <v>71</v>
      </c>
      <c r="U71" s="109" t="str">
        <f ca="1">IF($B71&gt;gamesPerRound,"","White "&amp;OFFSET(Pairings!$D$1,3*gamesPerRound+T71,0))</f>
        <v/>
      </c>
      <c r="V71" s="110" t="s">
        <v>239</v>
      </c>
      <c r="W71" s="109" t="str">
        <f ca="1">IF($B71&gt;gamesPerRound,"","Black "&amp;OFFSET(Pairings!$E$1,3*gamesPerRound+T71,0))</f>
        <v/>
      </c>
      <c r="X71" s="111"/>
      <c r="Y71" s="107" t="s">
        <v>249</v>
      </c>
      <c r="Z71" s="108">
        <v>71</v>
      </c>
      <c r="AA71" s="109" t="str">
        <f ca="1">IF($B71&gt;gamesPerRound,"","White "&amp;OFFSET(Pairings!$D$1,4*gamesPerRound+Z71,0))</f>
        <v/>
      </c>
      <c r="AB71" s="110" t="s">
        <v>239</v>
      </c>
      <c r="AC71" s="109" t="str">
        <f ca="1">IF($B71&gt;gamesPerRound,"","Black "&amp;OFFSET(Pairings!$E$1,4*gamesPerRound+Z71,0))</f>
        <v/>
      </c>
      <c r="AD71" s="111"/>
    </row>
    <row r="72" spans="1:30" s="113" customFormat="1" ht="108.75" customHeight="1" x14ac:dyDescent="0.2">
      <c r="A72" s="107" t="s">
        <v>236</v>
      </c>
      <c r="B72" s="108">
        <v>72</v>
      </c>
      <c r="C72" s="109" t="str">
        <f>IF($B72&gt;gamesPerRound,"","White "&amp;Pairings!D73)</f>
        <v/>
      </c>
      <c r="D72" s="110" t="s">
        <v>239</v>
      </c>
      <c r="E72" s="109" t="str">
        <f>IF($B72&gt;gamesPerRound,"","Black "&amp;Pairings!E73)</f>
        <v/>
      </c>
      <c r="F72" s="111"/>
      <c r="G72" s="112" t="s">
        <v>237</v>
      </c>
      <c r="H72" s="108">
        <v>72</v>
      </c>
      <c r="I72" s="109" t="str">
        <f ca="1">IF($B72&gt;gamesPerRound,"","White "&amp;OFFSET(Pairings!$D$1,gamesPerRound+H72,0))</f>
        <v/>
      </c>
      <c r="J72" s="110" t="s">
        <v>239</v>
      </c>
      <c r="K72" s="109" t="str">
        <f ca="1">IF($B72&gt;gamesPerRound,"","Black "&amp;OFFSET(Pairings!$E$1,gamesPerRound+H72,0))</f>
        <v/>
      </c>
      <c r="L72" s="111"/>
      <c r="M72" s="107" t="s">
        <v>238</v>
      </c>
      <c r="N72" s="108">
        <v>72</v>
      </c>
      <c r="O72" s="109" t="str">
        <f ca="1">IF($B72&gt;gamesPerRound,"","White "&amp;OFFSET(Pairings!$D$1,2*gamesPerRound+N72,0))</f>
        <v/>
      </c>
      <c r="P72" s="110" t="s">
        <v>239</v>
      </c>
      <c r="Q72" s="109" t="str">
        <f ca="1">IF($B72&gt;gamesPerRound,"","Black "&amp;OFFSET(Pairings!$E$1,2*gamesPerRound+N72,0))</f>
        <v/>
      </c>
      <c r="R72" s="111"/>
      <c r="S72" s="112" t="s">
        <v>248</v>
      </c>
      <c r="T72" s="108">
        <v>72</v>
      </c>
      <c r="U72" s="109" t="str">
        <f ca="1">IF($B72&gt;gamesPerRound,"","White "&amp;OFFSET(Pairings!$D$1,3*gamesPerRound+T72,0))</f>
        <v/>
      </c>
      <c r="V72" s="110" t="s">
        <v>239</v>
      </c>
      <c r="W72" s="109" t="str">
        <f ca="1">IF($B72&gt;gamesPerRound,"","Black "&amp;OFFSET(Pairings!$E$1,3*gamesPerRound+T72,0))</f>
        <v/>
      </c>
      <c r="X72" s="111"/>
      <c r="Y72" s="107" t="s">
        <v>249</v>
      </c>
      <c r="Z72" s="108">
        <v>72</v>
      </c>
      <c r="AA72" s="109" t="str">
        <f ca="1">IF($B72&gt;gamesPerRound,"","White "&amp;OFFSET(Pairings!$D$1,4*gamesPerRound+Z72,0))</f>
        <v/>
      </c>
      <c r="AB72" s="110" t="s">
        <v>239</v>
      </c>
      <c r="AC72" s="109" t="str">
        <f ca="1">IF($B72&gt;gamesPerRound,"","Black "&amp;OFFSET(Pairings!$E$1,4*gamesPerRound+Z72,0))</f>
        <v/>
      </c>
      <c r="AD72" s="111"/>
    </row>
    <row r="73" spans="1:30" s="113" customFormat="1" ht="108.75" customHeight="1" x14ac:dyDescent="0.2">
      <c r="A73" s="107" t="s">
        <v>236</v>
      </c>
      <c r="B73" s="108">
        <v>73</v>
      </c>
      <c r="C73" s="109" t="str">
        <f>IF($B73&gt;gamesPerRound,"","White "&amp;Pairings!D74)</f>
        <v/>
      </c>
      <c r="D73" s="110" t="s">
        <v>239</v>
      </c>
      <c r="E73" s="109" t="str">
        <f>IF($B73&gt;gamesPerRound,"","Black "&amp;Pairings!E74)</f>
        <v/>
      </c>
      <c r="F73" s="111"/>
      <c r="G73" s="112" t="s">
        <v>237</v>
      </c>
      <c r="H73" s="108">
        <v>73</v>
      </c>
      <c r="I73" s="109" t="str">
        <f ca="1">IF($B73&gt;gamesPerRound,"","White "&amp;OFFSET(Pairings!$D$1,gamesPerRound+H73,0))</f>
        <v/>
      </c>
      <c r="J73" s="110" t="s">
        <v>239</v>
      </c>
      <c r="K73" s="109" t="str">
        <f ca="1">IF($B73&gt;gamesPerRound,"","Black "&amp;OFFSET(Pairings!$E$1,gamesPerRound+H73,0))</f>
        <v/>
      </c>
      <c r="L73" s="111"/>
      <c r="M73" s="107" t="s">
        <v>238</v>
      </c>
      <c r="N73" s="108">
        <v>73</v>
      </c>
      <c r="O73" s="109" t="str">
        <f ca="1">IF($B73&gt;gamesPerRound,"","White "&amp;OFFSET(Pairings!$D$1,2*gamesPerRound+N73,0))</f>
        <v/>
      </c>
      <c r="P73" s="110" t="s">
        <v>239</v>
      </c>
      <c r="Q73" s="109" t="str">
        <f ca="1">IF($B73&gt;gamesPerRound,"","Black "&amp;OFFSET(Pairings!$E$1,2*gamesPerRound+N73,0))</f>
        <v/>
      </c>
      <c r="R73" s="111"/>
      <c r="S73" s="112" t="s">
        <v>248</v>
      </c>
      <c r="T73" s="108">
        <v>73</v>
      </c>
      <c r="U73" s="109" t="str">
        <f ca="1">IF($B73&gt;gamesPerRound,"","White "&amp;OFFSET(Pairings!$D$1,3*gamesPerRound+T73,0))</f>
        <v/>
      </c>
      <c r="V73" s="110" t="s">
        <v>239</v>
      </c>
      <c r="W73" s="109" t="str">
        <f ca="1">IF($B73&gt;gamesPerRound,"","Black "&amp;OFFSET(Pairings!$E$1,3*gamesPerRound+T73,0))</f>
        <v/>
      </c>
      <c r="X73" s="111"/>
      <c r="Y73" s="107" t="s">
        <v>249</v>
      </c>
      <c r="Z73" s="108">
        <v>73</v>
      </c>
      <c r="AA73" s="109" t="str">
        <f ca="1">IF($B73&gt;gamesPerRound,"","White "&amp;OFFSET(Pairings!$D$1,4*gamesPerRound+Z73,0))</f>
        <v/>
      </c>
      <c r="AB73" s="110" t="s">
        <v>239</v>
      </c>
      <c r="AC73" s="109" t="str">
        <f ca="1">IF($B73&gt;gamesPerRound,"","Black "&amp;OFFSET(Pairings!$E$1,4*gamesPerRound+Z73,0))</f>
        <v/>
      </c>
      <c r="AD73" s="111"/>
    </row>
    <row r="74" spans="1:30" s="113" customFormat="1" ht="108.75" customHeight="1" x14ac:dyDescent="0.2">
      <c r="A74" s="107" t="s">
        <v>236</v>
      </c>
      <c r="B74" s="108">
        <v>74</v>
      </c>
      <c r="C74" s="109" t="str">
        <f>IF($B74&gt;gamesPerRound,"","White "&amp;Pairings!D75)</f>
        <v/>
      </c>
      <c r="D74" s="110" t="s">
        <v>239</v>
      </c>
      <c r="E74" s="109" t="str">
        <f>IF($B74&gt;gamesPerRound,"","Black "&amp;Pairings!E75)</f>
        <v/>
      </c>
      <c r="F74" s="111"/>
      <c r="G74" s="112" t="s">
        <v>237</v>
      </c>
      <c r="H74" s="108">
        <v>74</v>
      </c>
      <c r="I74" s="109" t="str">
        <f ca="1">IF($B74&gt;gamesPerRound,"","White "&amp;OFFSET(Pairings!$D$1,gamesPerRound+H74,0))</f>
        <v/>
      </c>
      <c r="J74" s="110" t="s">
        <v>239</v>
      </c>
      <c r="K74" s="109" t="str">
        <f ca="1">IF($B74&gt;gamesPerRound,"","Black "&amp;OFFSET(Pairings!$E$1,gamesPerRound+H74,0))</f>
        <v/>
      </c>
      <c r="L74" s="111"/>
      <c r="M74" s="107" t="s">
        <v>238</v>
      </c>
      <c r="N74" s="108">
        <v>74</v>
      </c>
      <c r="O74" s="109" t="str">
        <f ca="1">IF($B74&gt;gamesPerRound,"","White "&amp;OFFSET(Pairings!$D$1,2*gamesPerRound+N74,0))</f>
        <v/>
      </c>
      <c r="P74" s="110" t="s">
        <v>239</v>
      </c>
      <c r="Q74" s="109" t="str">
        <f ca="1">IF($B74&gt;gamesPerRound,"","Black "&amp;OFFSET(Pairings!$E$1,2*gamesPerRound+N74,0))</f>
        <v/>
      </c>
      <c r="R74" s="111"/>
      <c r="S74" s="112" t="s">
        <v>248</v>
      </c>
      <c r="T74" s="108">
        <v>74</v>
      </c>
      <c r="U74" s="109" t="str">
        <f ca="1">IF($B74&gt;gamesPerRound,"","White "&amp;OFFSET(Pairings!$D$1,3*gamesPerRound+T74,0))</f>
        <v/>
      </c>
      <c r="V74" s="110" t="s">
        <v>239</v>
      </c>
      <c r="W74" s="109" t="str">
        <f ca="1">IF($B74&gt;gamesPerRound,"","Black "&amp;OFFSET(Pairings!$E$1,3*gamesPerRound+T74,0))</f>
        <v/>
      </c>
      <c r="X74" s="111"/>
      <c r="Y74" s="107" t="s">
        <v>249</v>
      </c>
      <c r="Z74" s="108">
        <v>74</v>
      </c>
      <c r="AA74" s="109" t="str">
        <f ca="1">IF($B74&gt;gamesPerRound,"","White "&amp;OFFSET(Pairings!$D$1,4*gamesPerRound+Z74,0))</f>
        <v/>
      </c>
      <c r="AB74" s="110" t="s">
        <v>239</v>
      </c>
      <c r="AC74" s="109" t="str">
        <f ca="1">IF($B74&gt;gamesPerRound,"","Black "&amp;OFFSET(Pairings!$E$1,4*gamesPerRound+Z74,0))</f>
        <v/>
      </c>
      <c r="AD74" s="111"/>
    </row>
    <row r="75" spans="1:30" s="113" customFormat="1" ht="108.75" customHeight="1" x14ac:dyDescent="0.2">
      <c r="A75" s="107" t="s">
        <v>236</v>
      </c>
      <c r="B75" s="108">
        <v>75</v>
      </c>
      <c r="C75" s="109" t="str">
        <f>IF($B75&gt;gamesPerRound,"","White "&amp;Pairings!D76)</f>
        <v/>
      </c>
      <c r="D75" s="110" t="s">
        <v>239</v>
      </c>
      <c r="E75" s="109" t="str">
        <f>IF($B75&gt;gamesPerRound,"","Black "&amp;Pairings!E76)</f>
        <v/>
      </c>
      <c r="F75" s="111"/>
      <c r="G75" s="112" t="s">
        <v>237</v>
      </c>
      <c r="H75" s="108">
        <v>75</v>
      </c>
      <c r="I75" s="109" t="str">
        <f ca="1">IF($B75&gt;gamesPerRound,"","White "&amp;OFFSET(Pairings!$D$1,gamesPerRound+H75,0))</f>
        <v/>
      </c>
      <c r="J75" s="110" t="s">
        <v>239</v>
      </c>
      <c r="K75" s="109" t="str">
        <f ca="1">IF($B75&gt;gamesPerRound,"","Black "&amp;OFFSET(Pairings!$E$1,gamesPerRound+H75,0))</f>
        <v/>
      </c>
      <c r="L75" s="111"/>
      <c r="M75" s="107" t="s">
        <v>238</v>
      </c>
      <c r="N75" s="108">
        <v>75</v>
      </c>
      <c r="O75" s="109" t="str">
        <f ca="1">IF($B75&gt;gamesPerRound,"","White "&amp;OFFSET(Pairings!$D$1,2*gamesPerRound+N75,0))</f>
        <v/>
      </c>
      <c r="P75" s="110" t="s">
        <v>239</v>
      </c>
      <c r="Q75" s="109" t="str">
        <f ca="1">IF($B75&gt;gamesPerRound,"","Black "&amp;OFFSET(Pairings!$E$1,2*gamesPerRound+N75,0))</f>
        <v/>
      </c>
      <c r="R75" s="111"/>
      <c r="S75" s="112" t="s">
        <v>248</v>
      </c>
      <c r="T75" s="108">
        <v>75</v>
      </c>
      <c r="U75" s="109" t="str">
        <f ca="1">IF($B75&gt;gamesPerRound,"","White "&amp;OFFSET(Pairings!$D$1,3*gamesPerRound+T75,0))</f>
        <v/>
      </c>
      <c r="V75" s="110" t="s">
        <v>239</v>
      </c>
      <c r="W75" s="109" t="str">
        <f ca="1">IF($B75&gt;gamesPerRound,"","Black "&amp;OFFSET(Pairings!$E$1,3*gamesPerRound+T75,0))</f>
        <v/>
      </c>
      <c r="X75" s="111"/>
      <c r="Y75" s="107" t="s">
        <v>249</v>
      </c>
      <c r="Z75" s="108">
        <v>75</v>
      </c>
      <c r="AA75" s="109" t="str">
        <f ca="1">IF($B75&gt;gamesPerRound,"","White "&amp;OFFSET(Pairings!$D$1,4*gamesPerRound+Z75,0))</f>
        <v/>
      </c>
      <c r="AB75" s="110" t="s">
        <v>239</v>
      </c>
      <c r="AC75" s="109" t="str">
        <f ca="1">IF($B75&gt;gamesPerRound,"","Black "&amp;OFFSET(Pairings!$E$1,4*gamesPerRound+Z75,0))</f>
        <v/>
      </c>
      <c r="AD75" s="111"/>
    </row>
    <row r="76" spans="1:30" s="113" customFormat="1" ht="108.75" customHeight="1" x14ac:dyDescent="0.2">
      <c r="A76" s="107" t="s">
        <v>236</v>
      </c>
      <c r="B76" s="108">
        <v>76</v>
      </c>
      <c r="C76" s="109" t="str">
        <f>IF($B76&gt;gamesPerRound,"","White "&amp;Pairings!D77)</f>
        <v/>
      </c>
      <c r="D76" s="110" t="s">
        <v>239</v>
      </c>
      <c r="E76" s="109" t="str">
        <f>IF($B76&gt;gamesPerRound,"","Black "&amp;Pairings!E77)</f>
        <v/>
      </c>
      <c r="F76" s="111"/>
      <c r="G76" s="112" t="s">
        <v>237</v>
      </c>
      <c r="H76" s="108">
        <v>76</v>
      </c>
      <c r="I76" s="109" t="str">
        <f ca="1">IF($B76&gt;gamesPerRound,"","White "&amp;OFFSET(Pairings!$D$1,gamesPerRound+H76,0))</f>
        <v/>
      </c>
      <c r="J76" s="110" t="s">
        <v>239</v>
      </c>
      <c r="K76" s="109" t="str">
        <f ca="1">IF($B76&gt;gamesPerRound,"","Black "&amp;OFFSET(Pairings!$E$1,gamesPerRound+H76,0))</f>
        <v/>
      </c>
      <c r="L76" s="111"/>
      <c r="M76" s="107" t="s">
        <v>238</v>
      </c>
      <c r="N76" s="108">
        <v>76</v>
      </c>
      <c r="O76" s="109" t="str">
        <f ca="1">IF($B76&gt;gamesPerRound,"","White "&amp;OFFSET(Pairings!$D$1,2*gamesPerRound+N76,0))</f>
        <v/>
      </c>
      <c r="P76" s="110" t="s">
        <v>239</v>
      </c>
      <c r="Q76" s="109" t="str">
        <f ca="1">IF($B76&gt;gamesPerRound,"","Black "&amp;OFFSET(Pairings!$E$1,2*gamesPerRound+N76,0))</f>
        <v/>
      </c>
      <c r="R76" s="111"/>
      <c r="S76" s="112" t="s">
        <v>248</v>
      </c>
      <c r="T76" s="108">
        <v>76</v>
      </c>
      <c r="U76" s="109" t="str">
        <f ca="1">IF($B76&gt;gamesPerRound,"","White "&amp;OFFSET(Pairings!$D$1,3*gamesPerRound+T76,0))</f>
        <v/>
      </c>
      <c r="V76" s="110" t="s">
        <v>239</v>
      </c>
      <c r="W76" s="109" t="str">
        <f ca="1">IF($B76&gt;gamesPerRound,"","Black "&amp;OFFSET(Pairings!$E$1,3*gamesPerRound+T76,0))</f>
        <v/>
      </c>
      <c r="X76" s="111"/>
      <c r="Y76" s="107" t="s">
        <v>249</v>
      </c>
      <c r="Z76" s="108">
        <v>76</v>
      </c>
      <c r="AA76" s="109" t="str">
        <f ca="1">IF($B76&gt;gamesPerRound,"","White "&amp;OFFSET(Pairings!$D$1,4*gamesPerRound+Z76,0))</f>
        <v/>
      </c>
      <c r="AB76" s="110" t="s">
        <v>239</v>
      </c>
      <c r="AC76" s="109" t="str">
        <f ca="1">IF($B76&gt;gamesPerRound,"","Black "&amp;OFFSET(Pairings!$E$1,4*gamesPerRound+Z76,0))</f>
        <v/>
      </c>
      <c r="AD76" s="111"/>
    </row>
    <row r="77" spans="1:30" s="113" customFormat="1" ht="108.75" customHeight="1" x14ac:dyDescent="0.2">
      <c r="A77" s="107" t="s">
        <v>236</v>
      </c>
      <c r="B77" s="108">
        <v>77</v>
      </c>
      <c r="C77" s="109" t="str">
        <f>IF($B77&gt;gamesPerRound,"","White "&amp;Pairings!D78)</f>
        <v/>
      </c>
      <c r="D77" s="110" t="s">
        <v>239</v>
      </c>
      <c r="E77" s="109" t="str">
        <f>IF($B77&gt;gamesPerRound,"","Black "&amp;Pairings!E78)</f>
        <v/>
      </c>
      <c r="F77" s="111"/>
      <c r="G77" s="112" t="s">
        <v>237</v>
      </c>
      <c r="H77" s="108">
        <v>77</v>
      </c>
      <c r="I77" s="109" t="str">
        <f ca="1">IF($B77&gt;gamesPerRound,"","White "&amp;OFFSET(Pairings!$D$1,gamesPerRound+H77,0))</f>
        <v/>
      </c>
      <c r="J77" s="110" t="s">
        <v>239</v>
      </c>
      <c r="K77" s="109" t="str">
        <f ca="1">IF($B77&gt;gamesPerRound,"","Black "&amp;OFFSET(Pairings!$E$1,gamesPerRound+H77,0))</f>
        <v/>
      </c>
      <c r="L77" s="111"/>
      <c r="M77" s="107" t="s">
        <v>238</v>
      </c>
      <c r="N77" s="108">
        <v>77</v>
      </c>
      <c r="O77" s="109" t="str">
        <f ca="1">IF($B77&gt;gamesPerRound,"","White "&amp;OFFSET(Pairings!$D$1,2*gamesPerRound+N77,0))</f>
        <v/>
      </c>
      <c r="P77" s="110" t="s">
        <v>239</v>
      </c>
      <c r="Q77" s="109" t="str">
        <f ca="1">IF($B77&gt;gamesPerRound,"","Black "&amp;OFFSET(Pairings!$E$1,2*gamesPerRound+N77,0))</f>
        <v/>
      </c>
      <c r="R77" s="111"/>
      <c r="S77" s="112" t="s">
        <v>248</v>
      </c>
      <c r="T77" s="108">
        <v>77</v>
      </c>
      <c r="U77" s="109" t="str">
        <f ca="1">IF($B77&gt;gamesPerRound,"","White "&amp;OFFSET(Pairings!$D$1,3*gamesPerRound+T77,0))</f>
        <v/>
      </c>
      <c r="V77" s="110" t="s">
        <v>239</v>
      </c>
      <c r="W77" s="109" t="str">
        <f ca="1">IF($B77&gt;gamesPerRound,"","Black "&amp;OFFSET(Pairings!$E$1,3*gamesPerRound+T77,0))</f>
        <v/>
      </c>
      <c r="X77" s="111"/>
      <c r="Y77" s="107" t="s">
        <v>249</v>
      </c>
      <c r="Z77" s="108">
        <v>77</v>
      </c>
      <c r="AA77" s="109" t="str">
        <f ca="1">IF($B77&gt;gamesPerRound,"","White "&amp;OFFSET(Pairings!$D$1,4*gamesPerRound+Z77,0))</f>
        <v/>
      </c>
      <c r="AB77" s="110" t="s">
        <v>239</v>
      </c>
      <c r="AC77" s="109" t="str">
        <f ca="1">IF($B77&gt;gamesPerRound,"","Black "&amp;OFFSET(Pairings!$E$1,4*gamesPerRound+Z77,0))</f>
        <v/>
      </c>
      <c r="AD77" s="111"/>
    </row>
    <row r="78" spans="1:30" s="113" customFormat="1" ht="108.75" customHeight="1" x14ac:dyDescent="0.2">
      <c r="A78" s="107" t="s">
        <v>236</v>
      </c>
      <c r="B78" s="108">
        <v>78</v>
      </c>
      <c r="C78" s="109" t="str">
        <f>IF($B78&gt;gamesPerRound,"","White "&amp;Pairings!D79)</f>
        <v/>
      </c>
      <c r="D78" s="110" t="s">
        <v>239</v>
      </c>
      <c r="E78" s="109" t="str">
        <f>IF($B78&gt;gamesPerRound,"","Black "&amp;Pairings!E79)</f>
        <v/>
      </c>
      <c r="F78" s="111"/>
      <c r="G78" s="112" t="s">
        <v>237</v>
      </c>
      <c r="H78" s="108">
        <v>78</v>
      </c>
      <c r="I78" s="109" t="str">
        <f ca="1">IF($B78&gt;gamesPerRound,"","White "&amp;OFFSET(Pairings!$D$1,gamesPerRound+H78,0))</f>
        <v/>
      </c>
      <c r="J78" s="110" t="s">
        <v>239</v>
      </c>
      <c r="K78" s="109" t="str">
        <f ca="1">IF($B78&gt;gamesPerRound,"","Black "&amp;OFFSET(Pairings!$E$1,gamesPerRound+H78,0))</f>
        <v/>
      </c>
      <c r="L78" s="111"/>
      <c r="M78" s="107" t="s">
        <v>238</v>
      </c>
      <c r="N78" s="108">
        <v>78</v>
      </c>
      <c r="O78" s="109" t="str">
        <f ca="1">IF($B78&gt;gamesPerRound,"","White "&amp;OFFSET(Pairings!$D$1,2*gamesPerRound+N78,0))</f>
        <v/>
      </c>
      <c r="P78" s="110" t="s">
        <v>239</v>
      </c>
      <c r="Q78" s="109" t="str">
        <f ca="1">IF($B78&gt;gamesPerRound,"","Black "&amp;OFFSET(Pairings!$E$1,2*gamesPerRound+N78,0))</f>
        <v/>
      </c>
      <c r="R78" s="111"/>
      <c r="S78" s="112" t="s">
        <v>248</v>
      </c>
      <c r="T78" s="108">
        <v>78</v>
      </c>
      <c r="U78" s="109" t="str">
        <f ca="1">IF($B78&gt;gamesPerRound,"","White "&amp;OFFSET(Pairings!$D$1,3*gamesPerRound+T78,0))</f>
        <v/>
      </c>
      <c r="V78" s="110" t="s">
        <v>239</v>
      </c>
      <c r="W78" s="109" t="str">
        <f ca="1">IF($B78&gt;gamesPerRound,"","Black "&amp;OFFSET(Pairings!$E$1,3*gamesPerRound+T78,0))</f>
        <v/>
      </c>
      <c r="X78" s="111"/>
      <c r="Y78" s="107" t="s">
        <v>249</v>
      </c>
      <c r="Z78" s="108">
        <v>78</v>
      </c>
      <c r="AA78" s="109" t="str">
        <f ca="1">IF($B78&gt;gamesPerRound,"","White "&amp;OFFSET(Pairings!$D$1,4*gamesPerRound+Z78,0))</f>
        <v/>
      </c>
      <c r="AB78" s="110" t="s">
        <v>239</v>
      </c>
      <c r="AC78" s="109" t="str">
        <f ca="1">IF($B78&gt;gamesPerRound,"","Black "&amp;OFFSET(Pairings!$E$1,4*gamesPerRound+Z78,0))</f>
        <v/>
      </c>
      <c r="AD78" s="111"/>
    </row>
    <row r="79" spans="1:30" s="113" customFormat="1" ht="108.75" customHeight="1" x14ac:dyDescent="0.2">
      <c r="A79" s="107" t="s">
        <v>236</v>
      </c>
      <c r="B79" s="108">
        <v>79</v>
      </c>
      <c r="C79" s="109" t="str">
        <f>IF($B79&gt;gamesPerRound,"","White "&amp;Pairings!D80)</f>
        <v/>
      </c>
      <c r="D79" s="110" t="s">
        <v>239</v>
      </c>
      <c r="E79" s="109" t="str">
        <f>IF($B79&gt;gamesPerRound,"","Black "&amp;Pairings!E80)</f>
        <v/>
      </c>
      <c r="F79" s="111"/>
      <c r="G79" s="112" t="s">
        <v>237</v>
      </c>
      <c r="H79" s="108">
        <v>79</v>
      </c>
      <c r="I79" s="109" t="str">
        <f ca="1">IF($B79&gt;gamesPerRound,"","White "&amp;OFFSET(Pairings!$D$1,gamesPerRound+H79,0))</f>
        <v/>
      </c>
      <c r="J79" s="110" t="s">
        <v>239</v>
      </c>
      <c r="K79" s="109" t="str">
        <f ca="1">IF($B79&gt;gamesPerRound,"","Black "&amp;OFFSET(Pairings!$E$1,gamesPerRound+H79,0))</f>
        <v/>
      </c>
      <c r="L79" s="111"/>
      <c r="M79" s="107" t="s">
        <v>238</v>
      </c>
      <c r="N79" s="108">
        <v>79</v>
      </c>
      <c r="O79" s="109" t="str">
        <f ca="1">IF($B79&gt;gamesPerRound,"","White "&amp;OFFSET(Pairings!$D$1,2*gamesPerRound+N79,0))</f>
        <v/>
      </c>
      <c r="P79" s="110" t="s">
        <v>239</v>
      </c>
      <c r="Q79" s="109" t="str">
        <f ca="1">IF($B79&gt;gamesPerRound,"","Black "&amp;OFFSET(Pairings!$E$1,2*gamesPerRound+N79,0))</f>
        <v/>
      </c>
      <c r="R79" s="111"/>
      <c r="S79" s="112" t="s">
        <v>248</v>
      </c>
      <c r="T79" s="108">
        <v>79</v>
      </c>
      <c r="U79" s="109" t="str">
        <f ca="1">IF($B79&gt;gamesPerRound,"","White "&amp;OFFSET(Pairings!$D$1,3*gamesPerRound+T79,0))</f>
        <v/>
      </c>
      <c r="V79" s="110" t="s">
        <v>239</v>
      </c>
      <c r="W79" s="109" t="str">
        <f ca="1">IF($B79&gt;gamesPerRound,"","Black "&amp;OFFSET(Pairings!$E$1,3*gamesPerRound+T79,0))</f>
        <v/>
      </c>
      <c r="X79" s="111"/>
      <c r="Y79" s="107" t="s">
        <v>249</v>
      </c>
      <c r="Z79" s="108">
        <v>79</v>
      </c>
      <c r="AA79" s="109" t="str">
        <f ca="1">IF($B79&gt;gamesPerRound,"","White "&amp;OFFSET(Pairings!$D$1,4*gamesPerRound+Z79,0))</f>
        <v/>
      </c>
      <c r="AB79" s="110" t="s">
        <v>239</v>
      </c>
      <c r="AC79" s="109" t="str">
        <f ca="1">IF($B79&gt;gamesPerRound,"","Black "&amp;OFFSET(Pairings!$E$1,4*gamesPerRound+Z79,0))</f>
        <v/>
      </c>
      <c r="AD79" s="111"/>
    </row>
    <row r="80" spans="1:30" s="113" customFormat="1" ht="108.75" customHeight="1" x14ac:dyDescent="0.2">
      <c r="A80" s="107" t="s">
        <v>236</v>
      </c>
      <c r="B80" s="108">
        <v>80</v>
      </c>
      <c r="C80" s="109" t="str">
        <f>IF($B80&gt;gamesPerRound,"","White "&amp;Pairings!D81)</f>
        <v/>
      </c>
      <c r="D80" s="110" t="s">
        <v>239</v>
      </c>
      <c r="E80" s="109" t="str">
        <f>IF($B80&gt;gamesPerRound,"","Black "&amp;Pairings!E81)</f>
        <v/>
      </c>
      <c r="F80" s="111"/>
      <c r="G80" s="112" t="s">
        <v>237</v>
      </c>
      <c r="H80" s="108">
        <v>80</v>
      </c>
      <c r="I80" s="109" t="str">
        <f ca="1">IF($B80&gt;gamesPerRound,"","White "&amp;OFFSET(Pairings!$D$1,gamesPerRound+H80,0))</f>
        <v/>
      </c>
      <c r="J80" s="110" t="s">
        <v>239</v>
      </c>
      <c r="K80" s="109" t="str">
        <f ca="1">IF($B80&gt;gamesPerRound,"","Black "&amp;OFFSET(Pairings!$E$1,gamesPerRound+H80,0))</f>
        <v/>
      </c>
      <c r="L80" s="111"/>
      <c r="M80" s="107" t="s">
        <v>238</v>
      </c>
      <c r="N80" s="108">
        <v>80</v>
      </c>
      <c r="O80" s="109" t="str">
        <f ca="1">IF($B80&gt;gamesPerRound,"","White "&amp;OFFSET(Pairings!$D$1,2*gamesPerRound+N80,0))</f>
        <v/>
      </c>
      <c r="P80" s="110" t="s">
        <v>239</v>
      </c>
      <c r="Q80" s="109" t="str">
        <f ca="1">IF($B80&gt;gamesPerRound,"","Black "&amp;OFFSET(Pairings!$E$1,2*gamesPerRound+N80,0))</f>
        <v/>
      </c>
      <c r="R80" s="111"/>
      <c r="S80" s="112" t="s">
        <v>248</v>
      </c>
      <c r="T80" s="108">
        <v>80</v>
      </c>
      <c r="U80" s="109" t="str">
        <f ca="1">IF($B80&gt;gamesPerRound,"","White "&amp;OFFSET(Pairings!$D$1,3*gamesPerRound+T80,0))</f>
        <v/>
      </c>
      <c r="V80" s="110" t="s">
        <v>239</v>
      </c>
      <c r="W80" s="109" t="str">
        <f ca="1">IF($B80&gt;gamesPerRound,"","Black "&amp;OFFSET(Pairings!$E$1,3*gamesPerRound+T80,0))</f>
        <v/>
      </c>
      <c r="X80" s="111"/>
      <c r="Y80" s="107" t="s">
        <v>249</v>
      </c>
      <c r="Z80" s="108">
        <v>80</v>
      </c>
      <c r="AA80" s="109" t="str">
        <f ca="1">IF($B80&gt;gamesPerRound,"","White "&amp;OFFSET(Pairings!$D$1,4*gamesPerRound+Z80,0))</f>
        <v/>
      </c>
      <c r="AB80" s="110" t="s">
        <v>239</v>
      </c>
      <c r="AC80" s="109" t="str">
        <f ca="1">IF($B80&gt;gamesPerRound,"","Black "&amp;OFFSET(Pairings!$E$1,4*gamesPerRound+Z80,0))</f>
        <v/>
      </c>
      <c r="AD80" s="111"/>
    </row>
    <row r="81" spans="1:30" s="113" customFormat="1" ht="108.75" customHeight="1" x14ac:dyDescent="0.2">
      <c r="A81" s="107" t="s">
        <v>236</v>
      </c>
      <c r="B81" s="108">
        <v>81</v>
      </c>
      <c r="C81" s="109" t="str">
        <f>IF($B81&gt;gamesPerRound,"","White "&amp;Pairings!D82)</f>
        <v/>
      </c>
      <c r="D81" s="110" t="s">
        <v>239</v>
      </c>
      <c r="E81" s="109" t="str">
        <f>IF($B81&gt;gamesPerRound,"","Black "&amp;Pairings!E82)</f>
        <v/>
      </c>
      <c r="F81" s="111"/>
      <c r="G81" s="112" t="s">
        <v>237</v>
      </c>
      <c r="H81" s="108">
        <v>81</v>
      </c>
      <c r="I81" s="109" t="str">
        <f ca="1">IF($B81&gt;gamesPerRound,"","White "&amp;OFFSET(Pairings!$D$1,gamesPerRound+H81,0))</f>
        <v/>
      </c>
      <c r="J81" s="110" t="s">
        <v>239</v>
      </c>
      <c r="K81" s="109" t="str">
        <f ca="1">IF($B81&gt;gamesPerRound,"","Black "&amp;OFFSET(Pairings!$E$1,gamesPerRound+H81,0))</f>
        <v/>
      </c>
      <c r="L81" s="111"/>
      <c r="M81" s="107" t="s">
        <v>238</v>
      </c>
      <c r="N81" s="108">
        <v>81</v>
      </c>
      <c r="O81" s="109" t="str">
        <f ca="1">IF($B81&gt;gamesPerRound,"","White "&amp;OFFSET(Pairings!$D$1,2*gamesPerRound+N81,0))</f>
        <v/>
      </c>
      <c r="P81" s="110" t="s">
        <v>239</v>
      </c>
      <c r="Q81" s="109" t="str">
        <f ca="1">IF($B81&gt;gamesPerRound,"","Black "&amp;OFFSET(Pairings!$E$1,2*gamesPerRound+N81,0))</f>
        <v/>
      </c>
      <c r="R81" s="111"/>
      <c r="S81" s="112" t="s">
        <v>248</v>
      </c>
      <c r="T81" s="108">
        <v>81</v>
      </c>
      <c r="U81" s="109" t="str">
        <f ca="1">IF($B81&gt;gamesPerRound,"","White "&amp;OFFSET(Pairings!$D$1,3*gamesPerRound+T81,0))</f>
        <v/>
      </c>
      <c r="V81" s="110" t="s">
        <v>239</v>
      </c>
      <c r="W81" s="109" t="str">
        <f ca="1">IF($B81&gt;gamesPerRound,"","Black "&amp;OFFSET(Pairings!$E$1,3*gamesPerRound+T81,0))</f>
        <v/>
      </c>
      <c r="X81" s="111"/>
      <c r="Y81" s="107" t="s">
        <v>249</v>
      </c>
      <c r="Z81" s="108">
        <v>81</v>
      </c>
      <c r="AA81" s="109" t="str">
        <f ca="1">IF($B81&gt;gamesPerRound,"","White "&amp;OFFSET(Pairings!$D$1,4*gamesPerRound+Z81,0))</f>
        <v/>
      </c>
      <c r="AB81" s="110" t="s">
        <v>239</v>
      </c>
      <c r="AC81" s="109" t="str">
        <f ca="1">IF($B81&gt;gamesPerRound,"","Black "&amp;OFFSET(Pairings!$E$1,4*gamesPerRound+Z81,0))</f>
        <v/>
      </c>
      <c r="AD81" s="111"/>
    </row>
    <row r="82" spans="1:30" s="113" customFormat="1" ht="108.75" customHeight="1" x14ac:dyDescent="0.2">
      <c r="A82" s="107" t="s">
        <v>236</v>
      </c>
      <c r="B82" s="108">
        <v>82</v>
      </c>
      <c r="C82" s="109" t="str">
        <f>IF($B82&gt;gamesPerRound,"","White "&amp;Pairings!D83)</f>
        <v/>
      </c>
      <c r="D82" s="110" t="s">
        <v>239</v>
      </c>
      <c r="E82" s="109" t="str">
        <f>IF($B82&gt;gamesPerRound,"","Black "&amp;Pairings!E83)</f>
        <v/>
      </c>
      <c r="F82" s="111"/>
      <c r="G82" s="112" t="s">
        <v>237</v>
      </c>
      <c r="H82" s="108">
        <v>82</v>
      </c>
      <c r="I82" s="109" t="str">
        <f ca="1">IF($B82&gt;gamesPerRound,"","White "&amp;OFFSET(Pairings!$D$1,gamesPerRound+H82,0))</f>
        <v/>
      </c>
      <c r="J82" s="110" t="s">
        <v>239</v>
      </c>
      <c r="K82" s="109" t="str">
        <f ca="1">IF($B82&gt;gamesPerRound,"","Black "&amp;OFFSET(Pairings!$E$1,gamesPerRound+H82,0))</f>
        <v/>
      </c>
      <c r="L82" s="111"/>
      <c r="M82" s="107" t="s">
        <v>238</v>
      </c>
      <c r="N82" s="108">
        <v>82</v>
      </c>
      <c r="O82" s="109" t="str">
        <f ca="1">IF($B82&gt;gamesPerRound,"","White "&amp;OFFSET(Pairings!$D$1,2*gamesPerRound+N82,0))</f>
        <v/>
      </c>
      <c r="P82" s="110" t="s">
        <v>239</v>
      </c>
      <c r="Q82" s="109" t="str">
        <f ca="1">IF($B82&gt;gamesPerRound,"","Black "&amp;OFFSET(Pairings!$E$1,2*gamesPerRound+N82,0))</f>
        <v/>
      </c>
      <c r="R82" s="111"/>
      <c r="S82" s="112" t="s">
        <v>248</v>
      </c>
      <c r="T82" s="108">
        <v>82</v>
      </c>
      <c r="U82" s="109" t="str">
        <f ca="1">IF($B82&gt;gamesPerRound,"","White "&amp;OFFSET(Pairings!$D$1,3*gamesPerRound+T82,0))</f>
        <v/>
      </c>
      <c r="V82" s="110" t="s">
        <v>239</v>
      </c>
      <c r="W82" s="109" t="str">
        <f ca="1">IF($B82&gt;gamesPerRound,"","Black "&amp;OFFSET(Pairings!$E$1,3*gamesPerRound+T82,0))</f>
        <v/>
      </c>
      <c r="X82" s="111"/>
      <c r="Y82" s="107" t="s">
        <v>249</v>
      </c>
      <c r="Z82" s="108">
        <v>82</v>
      </c>
      <c r="AA82" s="109" t="str">
        <f ca="1">IF($B82&gt;gamesPerRound,"","White "&amp;OFFSET(Pairings!$D$1,4*gamesPerRound+Z82,0))</f>
        <v/>
      </c>
      <c r="AB82" s="110" t="s">
        <v>239</v>
      </c>
      <c r="AC82" s="109" t="str">
        <f ca="1">IF($B82&gt;gamesPerRound,"","Black "&amp;OFFSET(Pairings!$E$1,4*gamesPerRound+Z82,0))</f>
        <v/>
      </c>
      <c r="AD82" s="111"/>
    </row>
    <row r="83" spans="1:30" s="113" customFormat="1" ht="108.75" customHeight="1" x14ac:dyDescent="0.2">
      <c r="A83" s="107" t="s">
        <v>236</v>
      </c>
      <c r="B83" s="108">
        <v>83</v>
      </c>
      <c r="C83" s="109" t="str">
        <f>IF($B83&gt;gamesPerRound,"","White "&amp;Pairings!D84)</f>
        <v/>
      </c>
      <c r="D83" s="110" t="s">
        <v>239</v>
      </c>
      <c r="E83" s="109" t="str">
        <f>IF($B83&gt;gamesPerRound,"","Black "&amp;Pairings!E84)</f>
        <v/>
      </c>
      <c r="F83" s="111"/>
      <c r="G83" s="112" t="s">
        <v>237</v>
      </c>
      <c r="H83" s="108">
        <v>83</v>
      </c>
      <c r="I83" s="109" t="str">
        <f ca="1">IF($B83&gt;gamesPerRound,"","White "&amp;OFFSET(Pairings!$D$1,gamesPerRound+H83,0))</f>
        <v/>
      </c>
      <c r="J83" s="110" t="s">
        <v>239</v>
      </c>
      <c r="K83" s="109" t="str">
        <f ca="1">IF($B83&gt;gamesPerRound,"","Black "&amp;OFFSET(Pairings!$E$1,gamesPerRound+H83,0))</f>
        <v/>
      </c>
      <c r="L83" s="111"/>
      <c r="M83" s="107" t="s">
        <v>238</v>
      </c>
      <c r="N83" s="108">
        <v>83</v>
      </c>
      <c r="O83" s="109" t="str">
        <f ca="1">IF($B83&gt;gamesPerRound,"","White "&amp;OFFSET(Pairings!$D$1,2*gamesPerRound+N83,0))</f>
        <v/>
      </c>
      <c r="P83" s="110" t="s">
        <v>239</v>
      </c>
      <c r="Q83" s="109" t="str">
        <f ca="1">IF($B83&gt;gamesPerRound,"","Black "&amp;OFFSET(Pairings!$E$1,2*gamesPerRound+N83,0))</f>
        <v/>
      </c>
      <c r="R83" s="111"/>
      <c r="S83" s="112" t="s">
        <v>248</v>
      </c>
      <c r="T83" s="108">
        <v>83</v>
      </c>
      <c r="U83" s="109" t="str">
        <f ca="1">IF($B83&gt;gamesPerRound,"","White "&amp;OFFSET(Pairings!$D$1,3*gamesPerRound+T83,0))</f>
        <v/>
      </c>
      <c r="V83" s="110" t="s">
        <v>239</v>
      </c>
      <c r="W83" s="109" t="str">
        <f ca="1">IF($B83&gt;gamesPerRound,"","Black "&amp;OFFSET(Pairings!$E$1,3*gamesPerRound+T83,0))</f>
        <v/>
      </c>
      <c r="X83" s="111"/>
      <c r="Y83" s="107" t="s">
        <v>249</v>
      </c>
      <c r="Z83" s="108">
        <v>83</v>
      </c>
      <c r="AA83" s="109" t="str">
        <f ca="1">IF($B83&gt;gamesPerRound,"","White "&amp;OFFSET(Pairings!$D$1,4*gamesPerRound+Z83,0))</f>
        <v/>
      </c>
      <c r="AB83" s="110" t="s">
        <v>239</v>
      </c>
      <c r="AC83" s="109" t="str">
        <f ca="1">IF($B83&gt;gamesPerRound,"","Black "&amp;OFFSET(Pairings!$E$1,4*gamesPerRound+Z83,0))</f>
        <v/>
      </c>
      <c r="AD83" s="111"/>
    </row>
    <row r="84" spans="1:30" s="113" customFormat="1" ht="108.75" customHeight="1" x14ac:dyDescent="0.2">
      <c r="A84" s="107" t="s">
        <v>236</v>
      </c>
      <c r="B84" s="108">
        <v>84</v>
      </c>
      <c r="C84" s="109" t="str">
        <f>IF($B84&gt;gamesPerRound,"","White "&amp;Pairings!D85)</f>
        <v/>
      </c>
      <c r="D84" s="110" t="s">
        <v>239</v>
      </c>
      <c r="E84" s="109" t="str">
        <f>IF($B84&gt;gamesPerRound,"","Black "&amp;Pairings!E85)</f>
        <v/>
      </c>
      <c r="F84" s="111"/>
      <c r="G84" s="112" t="s">
        <v>237</v>
      </c>
      <c r="H84" s="108">
        <v>84</v>
      </c>
      <c r="I84" s="109" t="str">
        <f ca="1">IF($B84&gt;gamesPerRound,"","White "&amp;OFFSET(Pairings!$D$1,gamesPerRound+H84,0))</f>
        <v/>
      </c>
      <c r="J84" s="110" t="s">
        <v>239</v>
      </c>
      <c r="K84" s="109" t="str">
        <f ca="1">IF($B84&gt;gamesPerRound,"","Black "&amp;OFFSET(Pairings!$E$1,gamesPerRound+H84,0))</f>
        <v/>
      </c>
      <c r="L84" s="111"/>
      <c r="M84" s="107" t="s">
        <v>238</v>
      </c>
      <c r="N84" s="108">
        <v>84</v>
      </c>
      <c r="O84" s="109" t="str">
        <f ca="1">IF($B84&gt;gamesPerRound,"","White "&amp;OFFSET(Pairings!$D$1,2*gamesPerRound+N84,0))</f>
        <v/>
      </c>
      <c r="P84" s="110" t="s">
        <v>239</v>
      </c>
      <c r="Q84" s="109" t="str">
        <f ca="1">IF($B84&gt;gamesPerRound,"","Black "&amp;OFFSET(Pairings!$E$1,2*gamesPerRound+N84,0))</f>
        <v/>
      </c>
      <c r="R84" s="111"/>
      <c r="S84" s="112" t="s">
        <v>248</v>
      </c>
      <c r="T84" s="108">
        <v>84</v>
      </c>
      <c r="U84" s="109" t="str">
        <f ca="1">IF($B84&gt;gamesPerRound,"","White "&amp;OFFSET(Pairings!$D$1,3*gamesPerRound+T84,0))</f>
        <v/>
      </c>
      <c r="V84" s="110" t="s">
        <v>239</v>
      </c>
      <c r="W84" s="109" t="str">
        <f ca="1">IF($B84&gt;gamesPerRound,"","Black "&amp;OFFSET(Pairings!$E$1,3*gamesPerRound+T84,0))</f>
        <v/>
      </c>
      <c r="X84" s="111"/>
      <c r="Y84" s="107" t="s">
        <v>249</v>
      </c>
      <c r="Z84" s="108">
        <v>84</v>
      </c>
      <c r="AA84" s="109" t="str">
        <f ca="1">IF($B84&gt;gamesPerRound,"","White "&amp;OFFSET(Pairings!$D$1,4*gamesPerRound+Z84,0))</f>
        <v/>
      </c>
      <c r="AB84" s="110" t="s">
        <v>239</v>
      </c>
      <c r="AC84" s="109" t="str">
        <f ca="1">IF($B84&gt;gamesPerRound,"","Black "&amp;OFFSET(Pairings!$E$1,4*gamesPerRound+Z84,0))</f>
        <v/>
      </c>
      <c r="AD84" s="111"/>
    </row>
    <row r="85" spans="1:30" s="113" customFormat="1" ht="108.75" customHeight="1" x14ac:dyDescent="0.2">
      <c r="A85" s="107" t="s">
        <v>236</v>
      </c>
      <c r="B85" s="108">
        <v>85</v>
      </c>
      <c r="C85" s="109" t="str">
        <f>IF($B85&gt;gamesPerRound,"","White "&amp;Pairings!D86)</f>
        <v/>
      </c>
      <c r="D85" s="110" t="s">
        <v>239</v>
      </c>
      <c r="E85" s="109" t="str">
        <f>IF($B85&gt;gamesPerRound,"","Black "&amp;Pairings!E86)</f>
        <v/>
      </c>
      <c r="F85" s="111"/>
      <c r="G85" s="112" t="s">
        <v>237</v>
      </c>
      <c r="H85" s="108">
        <v>85</v>
      </c>
      <c r="I85" s="109" t="str">
        <f ca="1">IF($B85&gt;gamesPerRound,"","White "&amp;OFFSET(Pairings!$D$1,gamesPerRound+H85,0))</f>
        <v/>
      </c>
      <c r="J85" s="110" t="s">
        <v>239</v>
      </c>
      <c r="K85" s="109" t="str">
        <f ca="1">IF($B85&gt;gamesPerRound,"","Black "&amp;OFFSET(Pairings!$E$1,gamesPerRound+H85,0))</f>
        <v/>
      </c>
      <c r="L85" s="111"/>
      <c r="M85" s="107" t="s">
        <v>238</v>
      </c>
      <c r="N85" s="108">
        <v>85</v>
      </c>
      <c r="O85" s="109" t="str">
        <f ca="1">IF($B85&gt;gamesPerRound,"","White "&amp;OFFSET(Pairings!$D$1,2*gamesPerRound+N85,0))</f>
        <v/>
      </c>
      <c r="P85" s="110" t="s">
        <v>239</v>
      </c>
      <c r="Q85" s="109" t="str">
        <f ca="1">IF($B85&gt;gamesPerRound,"","Black "&amp;OFFSET(Pairings!$E$1,2*gamesPerRound+N85,0))</f>
        <v/>
      </c>
      <c r="R85" s="111"/>
      <c r="S85" s="112" t="s">
        <v>248</v>
      </c>
      <c r="T85" s="108">
        <v>85</v>
      </c>
      <c r="U85" s="109" t="str">
        <f ca="1">IF($B85&gt;gamesPerRound,"","White "&amp;OFFSET(Pairings!$D$1,3*gamesPerRound+T85,0))</f>
        <v/>
      </c>
      <c r="V85" s="110" t="s">
        <v>239</v>
      </c>
      <c r="W85" s="109" t="str">
        <f ca="1">IF($B85&gt;gamesPerRound,"","Black "&amp;OFFSET(Pairings!$E$1,3*gamesPerRound+T85,0))</f>
        <v/>
      </c>
      <c r="X85" s="111"/>
      <c r="Y85" s="107" t="s">
        <v>249</v>
      </c>
      <c r="Z85" s="108">
        <v>85</v>
      </c>
      <c r="AA85" s="109" t="str">
        <f ca="1">IF($B85&gt;gamesPerRound,"","White "&amp;OFFSET(Pairings!$D$1,4*gamesPerRound+Z85,0))</f>
        <v/>
      </c>
      <c r="AB85" s="110" t="s">
        <v>239</v>
      </c>
      <c r="AC85" s="109" t="str">
        <f ca="1">IF($B85&gt;gamesPerRound,"","Black "&amp;OFFSET(Pairings!$E$1,4*gamesPerRound+Z85,0))</f>
        <v/>
      </c>
      <c r="AD85" s="111"/>
    </row>
    <row r="86" spans="1:30" s="113" customFormat="1" ht="108.75" customHeight="1" x14ac:dyDescent="0.2">
      <c r="A86" s="107" t="s">
        <v>236</v>
      </c>
      <c r="B86" s="108">
        <v>86</v>
      </c>
      <c r="C86" s="109" t="str">
        <f>IF($B86&gt;gamesPerRound,"","White "&amp;Pairings!D87)</f>
        <v/>
      </c>
      <c r="D86" s="110" t="s">
        <v>239</v>
      </c>
      <c r="E86" s="109" t="str">
        <f>IF($B86&gt;gamesPerRound,"","Black "&amp;Pairings!E87)</f>
        <v/>
      </c>
      <c r="F86" s="111"/>
      <c r="G86" s="112" t="s">
        <v>237</v>
      </c>
      <c r="H86" s="108">
        <v>86</v>
      </c>
      <c r="I86" s="109" t="str">
        <f ca="1">IF($B86&gt;gamesPerRound,"","White "&amp;OFFSET(Pairings!$D$1,gamesPerRound+H86,0))</f>
        <v/>
      </c>
      <c r="J86" s="110" t="s">
        <v>239</v>
      </c>
      <c r="K86" s="109" t="str">
        <f ca="1">IF($B86&gt;gamesPerRound,"","Black "&amp;OFFSET(Pairings!$E$1,gamesPerRound+H86,0))</f>
        <v/>
      </c>
      <c r="L86" s="111"/>
      <c r="M86" s="107" t="s">
        <v>238</v>
      </c>
      <c r="N86" s="108">
        <v>86</v>
      </c>
      <c r="O86" s="109" t="str">
        <f ca="1">IF($B86&gt;gamesPerRound,"","White "&amp;OFFSET(Pairings!$D$1,2*gamesPerRound+N86,0))</f>
        <v/>
      </c>
      <c r="P86" s="110" t="s">
        <v>239</v>
      </c>
      <c r="Q86" s="109" t="str">
        <f ca="1">IF($B86&gt;gamesPerRound,"","Black "&amp;OFFSET(Pairings!$E$1,2*gamesPerRound+N86,0))</f>
        <v/>
      </c>
      <c r="R86" s="111"/>
      <c r="S86" s="112" t="s">
        <v>248</v>
      </c>
      <c r="T86" s="108">
        <v>86</v>
      </c>
      <c r="U86" s="109" t="str">
        <f ca="1">IF($B86&gt;gamesPerRound,"","White "&amp;OFFSET(Pairings!$D$1,3*gamesPerRound+T86,0))</f>
        <v/>
      </c>
      <c r="V86" s="110" t="s">
        <v>239</v>
      </c>
      <c r="W86" s="109" t="str">
        <f ca="1">IF($B86&gt;gamesPerRound,"","Black "&amp;OFFSET(Pairings!$E$1,3*gamesPerRound+T86,0))</f>
        <v/>
      </c>
      <c r="X86" s="111"/>
      <c r="Y86" s="107" t="s">
        <v>249</v>
      </c>
      <c r="Z86" s="108">
        <v>86</v>
      </c>
      <c r="AA86" s="109" t="str">
        <f ca="1">IF($B86&gt;gamesPerRound,"","White "&amp;OFFSET(Pairings!$D$1,4*gamesPerRound+Z86,0))</f>
        <v/>
      </c>
      <c r="AB86" s="110" t="s">
        <v>239</v>
      </c>
      <c r="AC86" s="109" t="str">
        <f ca="1">IF($B86&gt;gamesPerRound,"","Black "&amp;OFFSET(Pairings!$E$1,4*gamesPerRound+Z86,0))</f>
        <v/>
      </c>
      <c r="AD86" s="111"/>
    </row>
    <row r="87" spans="1:30" s="113" customFormat="1" ht="108.75" customHeight="1" x14ac:dyDescent="0.2">
      <c r="A87" s="107" t="s">
        <v>236</v>
      </c>
      <c r="B87" s="108">
        <v>87</v>
      </c>
      <c r="C87" s="109" t="str">
        <f>IF($B87&gt;gamesPerRound,"","White "&amp;Pairings!D88)</f>
        <v/>
      </c>
      <c r="D87" s="110" t="s">
        <v>239</v>
      </c>
      <c r="E87" s="109" t="str">
        <f>IF($B87&gt;gamesPerRound,"","Black "&amp;Pairings!E88)</f>
        <v/>
      </c>
      <c r="F87" s="111"/>
      <c r="G87" s="112" t="s">
        <v>237</v>
      </c>
      <c r="H87" s="108">
        <v>87</v>
      </c>
      <c r="I87" s="109" t="str">
        <f ca="1">IF($B87&gt;gamesPerRound,"","White "&amp;OFFSET(Pairings!$D$1,gamesPerRound+H87,0))</f>
        <v/>
      </c>
      <c r="J87" s="110" t="s">
        <v>239</v>
      </c>
      <c r="K87" s="109" t="str">
        <f ca="1">IF($B87&gt;gamesPerRound,"","Black "&amp;OFFSET(Pairings!$E$1,gamesPerRound+H87,0))</f>
        <v/>
      </c>
      <c r="L87" s="111"/>
      <c r="M87" s="107" t="s">
        <v>238</v>
      </c>
      <c r="N87" s="108">
        <v>87</v>
      </c>
      <c r="O87" s="109" t="str">
        <f ca="1">IF($B87&gt;gamesPerRound,"","White "&amp;OFFSET(Pairings!$D$1,2*gamesPerRound+N87,0))</f>
        <v/>
      </c>
      <c r="P87" s="110" t="s">
        <v>239</v>
      </c>
      <c r="Q87" s="109" t="str">
        <f ca="1">IF($B87&gt;gamesPerRound,"","Black "&amp;OFFSET(Pairings!$E$1,2*gamesPerRound+N87,0))</f>
        <v/>
      </c>
      <c r="R87" s="111"/>
      <c r="S87" s="112" t="s">
        <v>248</v>
      </c>
      <c r="T87" s="108">
        <v>87</v>
      </c>
      <c r="U87" s="109" t="str">
        <f ca="1">IF($B87&gt;gamesPerRound,"","White "&amp;OFFSET(Pairings!$D$1,3*gamesPerRound+T87,0))</f>
        <v/>
      </c>
      <c r="V87" s="110" t="s">
        <v>239</v>
      </c>
      <c r="W87" s="109" t="str">
        <f ca="1">IF($B87&gt;gamesPerRound,"","Black "&amp;OFFSET(Pairings!$E$1,3*gamesPerRound+T87,0))</f>
        <v/>
      </c>
      <c r="X87" s="111"/>
      <c r="Y87" s="107" t="s">
        <v>249</v>
      </c>
      <c r="Z87" s="108">
        <v>87</v>
      </c>
      <c r="AA87" s="109" t="str">
        <f ca="1">IF($B87&gt;gamesPerRound,"","White "&amp;OFFSET(Pairings!$D$1,4*gamesPerRound+Z87,0))</f>
        <v/>
      </c>
      <c r="AB87" s="110" t="s">
        <v>239</v>
      </c>
      <c r="AC87" s="109" t="str">
        <f ca="1">IF($B87&gt;gamesPerRound,"","Black "&amp;OFFSET(Pairings!$E$1,4*gamesPerRound+Z87,0))</f>
        <v/>
      </c>
      <c r="AD87" s="111"/>
    </row>
    <row r="88" spans="1:30" s="113" customFormat="1" ht="108.75" customHeight="1" x14ac:dyDescent="0.2">
      <c r="A88" s="107" t="s">
        <v>236</v>
      </c>
      <c r="B88" s="108">
        <v>88</v>
      </c>
      <c r="C88" s="109" t="str">
        <f>IF($B88&gt;gamesPerRound,"","White "&amp;Pairings!D89)</f>
        <v/>
      </c>
      <c r="D88" s="110" t="s">
        <v>239</v>
      </c>
      <c r="E88" s="109" t="str">
        <f>IF($B88&gt;gamesPerRound,"","Black "&amp;Pairings!E89)</f>
        <v/>
      </c>
      <c r="F88" s="111"/>
      <c r="G88" s="112" t="s">
        <v>237</v>
      </c>
      <c r="H88" s="108">
        <v>88</v>
      </c>
      <c r="I88" s="109" t="str">
        <f ca="1">IF($B88&gt;gamesPerRound,"","White "&amp;OFFSET(Pairings!$D$1,gamesPerRound+H88,0))</f>
        <v/>
      </c>
      <c r="J88" s="110" t="s">
        <v>239</v>
      </c>
      <c r="K88" s="109" t="str">
        <f ca="1">IF($B88&gt;gamesPerRound,"","Black "&amp;OFFSET(Pairings!$E$1,gamesPerRound+H88,0))</f>
        <v/>
      </c>
      <c r="L88" s="111"/>
      <c r="M88" s="107" t="s">
        <v>238</v>
      </c>
      <c r="N88" s="108">
        <v>88</v>
      </c>
      <c r="O88" s="109" t="str">
        <f ca="1">IF($B88&gt;gamesPerRound,"","White "&amp;OFFSET(Pairings!$D$1,2*gamesPerRound+N88,0))</f>
        <v/>
      </c>
      <c r="P88" s="110" t="s">
        <v>239</v>
      </c>
      <c r="Q88" s="109" t="str">
        <f ca="1">IF($B88&gt;gamesPerRound,"","Black "&amp;OFFSET(Pairings!$E$1,2*gamesPerRound+N88,0))</f>
        <v/>
      </c>
      <c r="R88" s="111"/>
      <c r="S88" s="112" t="s">
        <v>248</v>
      </c>
      <c r="T88" s="108">
        <v>88</v>
      </c>
      <c r="U88" s="109" t="str">
        <f ca="1">IF($B88&gt;gamesPerRound,"","White "&amp;OFFSET(Pairings!$D$1,3*gamesPerRound+T88,0))</f>
        <v/>
      </c>
      <c r="V88" s="110" t="s">
        <v>239</v>
      </c>
      <c r="W88" s="109" t="str">
        <f ca="1">IF($B88&gt;gamesPerRound,"","Black "&amp;OFFSET(Pairings!$E$1,3*gamesPerRound+T88,0))</f>
        <v/>
      </c>
      <c r="X88" s="111"/>
      <c r="Y88" s="107" t="s">
        <v>249</v>
      </c>
      <c r="Z88" s="108">
        <v>88</v>
      </c>
      <c r="AA88" s="109" t="str">
        <f ca="1">IF($B88&gt;gamesPerRound,"","White "&amp;OFFSET(Pairings!$D$1,4*gamesPerRound+Z88,0))</f>
        <v/>
      </c>
      <c r="AB88" s="110" t="s">
        <v>239</v>
      </c>
      <c r="AC88" s="109" t="str">
        <f ca="1">IF($B88&gt;gamesPerRound,"","Black "&amp;OFFSET(Pairings!$E$1,4*gamesPerRound+Z88,0))</f>
        <v/>
      </c>
      <c r="AD88" s="111"/>
    </row>
    <row r="89" spans="1:30" s="113" customFormat="1" ht="108.75" customHeight="1" x14ac:dyDescent="0.2">
      <c r="A89" s="107" t="s">
        <v>236</v>
      </c>
      <c r="B89" s="108">
        <v>89</v>
      </c>
      <c r="C89" s="109" t="str">
        <f>IF($B89&gt;gamesPerRound,"","White "&amp;Pairings!D90)</f>
        <v/>
      </c>
      <c r="D89" s="110" t="s">
        <v>239</v>
      </c>
      <c r="E89" s="109" t="str">
        <f>IF($B89&gt;gamesPerRound,"","Black "&amp;Pairings!E90)</f>
        <v/>
      </c>
      <c r="F89" s="111"/>
      <c r="G89" s="112" t="s">
        <v>237</v>
      </c>
      <c r="H89" s="108">
        <v>89</v>
      </c>
      <c r="I89" s="109" t="str">
        <f ca="1">IF($B89&gt;gamesPerRound,"","White "&amp;OFFSET(Pairings!$D$1,gamesPerRound+H89,0))</f>
        <v/>
      </c>
      <c r="J89" s="110" t="s">
        <v>239</v>
      </c>
      <c r="K89" s="109" t="str">
        <f ca="1">IF($B89&gt;gamesPerRound,"","Black "&amp;OFFSET(Pairings!$E$1,gamesPerRound+H89,0))</f>
        <v/>
      </c>
      <c r="L89" s="111"/>
      <c r="M89" s="107" t="s">
        <v>238</v>
      </c>
      <c r="N89" s="108">
        <v>89</v>
      </c>
      <c r="O89" s="109" t="str">
        <f ca="1">IF($B89&gt;gamesPerRound,"","White "&amp;OFFSET(Pairings!$D$1,2*gamesPerRound+N89,0))</f>
        <v/>
      </c>
      <c r="P89" s="110" t="s">
        <v>239</v>
      </c>
      <c r="Q89" s="109" t="str">
        <f ca="1">IF($B89&gt;gamesPerRound,"","Black "&amp;OFFSET(Pairings!$E$1,2*gamesPerRound+N89,0))</f>
        <v/>
      </c>
      <c r="R89" s="111"/>
      <c r="S89" s="112" t="s">
        <v>248</v>
      </c>
      <c r="T89" s="108">
        <v>89</v>
      </c>
      <c r="U89" s="109" t="str">
        <f ca="1">IF($B89&gt;gamesPerRound,"","White "&amp;OFFSET(Pairings!$D$1,3*gamesPerRound+T89,0))</f>
        <v/>
      </c>
      <c r="V89" s="110" t="s">
        <v>239</v>
      </c>
      <c r="W89" s="109" t="str">
        <f ca="1">IF($B89&gt;gamesPerRound,"","Black "&amp;OFFSET(Pairings!$E$1,3*gamesPerRound+T89,0))</f>
        <v/>
      </c>
      <c r="X89" s="111"/>
      <c r="Y89" s="107" t="s">
        <v>249</v>
      </c>
      <c r="Z89" s="108">
        <v>89</v>
      </c>
      <c r="AA89" s="109" t="str">
        <f ca="1">IF($B89&gt;gamesPerRound,"","White "&amp;OFFSET(Pairings!$D$1,4*gamesPerRound+Z89,0))</f>
        <v/>
      </c>
      <c r="AB89" s="110" t="s">
        <v>239</v>
      </c>
      <c r="AC89" s="109" t="str">
        <f ca="1">IF($B89&gt;gamesPerRound,"","Black "&amp;OFFSET(Pairings!$E$1,4*gamesPerRound+Z89,0))</f>
        <v/>
      </c>
      <c r="AD89" s="111"/>
    </row>
    <row r="90" spans="1:30" s="113" customFormat="1" ht="108.75" customHeight="1" x14ac:dyDescent="0.2">
      <c r="A90" s="107" t="s">
        <v>236</v>
      </c>
      <c r="B90" s="108">
        <v>90</v>
      </c>
      <c r="C90" s="109" t="str">
        <f>IF($B90&gt;gamesPerRound,"","White "&amp;Pairings!D91)</f>
        <v/>
      </c>
      <c r="D90" s="110" t="s">
        <v>239</v>
      </c>
      <c r="E90" s="109" t="str">
        <f>IF($B90&gt;gamesPerRound,"","Black "&amp;Pairings!E91)</f>
        <v/>
      </c>
      <c r="F90" s="111"/>
      <c r="G90" s="112" t="s">
        <v>237</v>
      </c>
      <c r="H90" s="108">
        <v>90</v>
      </c>
      <c r="I90" s="109" t="str">
        <f ca="1">IF($B90&gt;gamesPerRound,"","White "&amp;OFFSET(Pairings!$D$1,gamesPerRound+H90,0))</f>
        <v/>
      </c>
      <c r="J90" s="110" t="s">
        <v>239</v>
      </c>
      <c r="K90" s="109" t="str">
        <f ca="1">IF($B90&gt;gamesPerRound,"","Black "&amp;OFFSET(Pairings!$E$1,gamesPerRound+H90,0))</f>
        <v/>
      </c>
      <c r="L90" s="111"/>
      <c r="M90" s="107" t="s">
        <v>238</v>
      </c>
      <c r="N90" s="108">
        <v>90</v>
      </c>
      <c r="O90" s="109" t="str">
        <f ca="1">IF($B90&gt;gamesPerRound,"","White "&amp;OFFSET(Pairings!$D$1,2*gamesPerRound+N90,0))</f>
        <v/>
      </c>
      <c r="P90" s="110" t="s">
        <v>239</v>
      </c>
      <c r="Q90" s="109" t="str">
        <f ca="1">IF($B90&gt;gamesPerRound,"","Black "&amp;OFFSET(Pairings!$E$1,2*gamesPerRound+N90,0))</f>
        <v/>
      </c>
      <c r="R90" s="111"/>
      <c r="S90" s="112" t="s">
        <v>248</v>
      </c>
      <c r="T90" s="108">
        <v>90</v>
      </c>
      <c r="U90" s="109" t="str">
        <f ca="1">IF($B90&gt;gamesPerRound,"","White "&amp;OFFSET(Pairings!$D$1,3*gamesPerRound+T90,0))</f>
        <v/>
      </c>
      <c r="V90" s="110" t="s">
        <v>239</v>
      </c>
      <c r="W90" s="109" t="str">
        <f ca="1">IF($B90&gt;gamesPerRound,"","Black "&amp;OFFSET(Pairings!$E$1,3*gamesPerRound+T90,0))</f>
        <v/>
      </c>
      <c r="X90" s="111"/>
      <c r="Y90" s="107" t="s">
        <v>249</v>
      </c>
      <c r="Z90" s="108">
        <v>90</v>
      </c>
      <c r="AA90" s="109" t="str">
        <f ca="1">IF($B90&gt;gamesPerRound,"","White "&amp;OFFSET(Pairings!$D$1,4*gamesPerRound+Z90,0))</f>
        <v/>
      </c>
      <c r="AB90" s="110" t="s">
        <v>239</v>
      </c>
      <c r="AC90" s="109" t="str">
        <f ca="1">IF($B90&gt;gamesPerRound,"","Black "&amp;OFFSET(Pairings!$E$1,4*gamesPerRound+Z90,0))</f>
        <v/>
      </c>
      <c r="AD90" s="111"/>
    </row>
    <row r="91" spans="1:30" s="113" customFormat="1" ht="108.75" customHeight="1" x14ac:dyDescent="0.2">
      <c r="A91" s="107" t="s">
        <v>236</v>
      </c>
      <c r="B91" s="108">
        <v>91</v>
      </c>
      <c r="C91" s="109" t="str">
        <f>IF($B91&gt;gamesPerRound,"","White "&amp;Pairings!D92)</f>
        <v/>
      </c>
      <c r="D91" s="110" t="s">
        <v>239</v>
      </c>
      <c r="E91" s="109" t="str">
        <f>IF($B91&gt;gamesPerRound,"","Black "&amp;Pairings!E92)</f>
        <v/>
      </c>
      <c r="F91" s="111"/>
      <c r="G91" s="112" t="s">
        <v>237</v>
      </c>
      <c r="H91" s="108">
        <v>91</v>
      </c>
      <c r="I91" s="109" t="str">
        <f ca="1">IF($B91&gt;gamesPerRound,"","White "&amp;OFFSET(Pairings!$D$1,gamesPerRound+H91,0))</f>
        <v/>
      </c>
      <c r="J91" s="110" t="s">
        <v>239</v>
      </c>
      <c r="K91" s="109" t="str">
        <f ca="1">IF($B91&gt;gamesPerRound,"","Black "&amp;OFFSET(Pairings!$E$1,gamesPerRound+H91,0))</f>
        <v/>
      </c>
      <c r="L91" s="111"/>
      <c r="M91" s="107" t="s">
        <v>238</v>
      </c>
      <c r="N91" s="108">
        <v>91</v>
      </c>
      <c r="O91" s="109" t="str">
        <f ca="1">IF($B91&gt;gamesPerRound,"","White "&amp;OFFSET(Pairings!$D$1,2*gamesPerRound+N91,0))</f>
        <v/>
      </c>
      <c r="P91" s="110" t="s">
        <v>239</v>
      </c>
      <c r="Q91" s="109" t="str">
        <f ca="1">IF($B91&gt;gamesPerRound,"","Black "&amp;OFFSET(Pairings!$E$1,2*gamesPerRound+N91,0))</f>
        <v/>
      </c>
      <c r="R91" s="111"/>
      <c r="S91" s="112" t="s">
        <v>248</v>
      </c>
      <c r="T91" s="108">
        <v>91</v>
      </c>
      <c r="U91" s="109" t="str">
        <f ca="1">IF($B91&gt;gamesPerRound,"","White "&amp;OFFSET(Pairings!$D$1,3*gamesPerRound+T91,0))</f>
        <v/>
      </c>
      <c r="V91" s="110" t="s">
        <v>239</v>
      </c>
      <c r="W91" s="109" t="str">
        <f ca="1">IF($B91&gt;gamesPerRound,"","Black "&amp;OFFSET(Pairings!$E$1,3*gamesPerRound+T91,0))</f>
        <v/>
      </c>
      <c r="X91" s="111"/>
      <c r="Y91" s="107" t="s">
        <v>249</v>
      </c>
      <c r="Z91" s="108">
        <v>91</v>
      </c>
      <c r="AA91" s="109" t="str">
        <f ca="1">IF($B91&gt;gamesPerRound,"","White "&amp;OFFSET(Pairings!$D$1,4*gamesPerRound+Z91,0))</f>
        <v/>
      </c>
      <c r="AB91" s="110" t="s">
        <v>239</v>
      </c>
      <c r="AC91" s="109" t="str">
        <f ca="1">IF($B91&gt;gamesPerRound,"","Black "&amp;OFFSET(Pairings!$E$1,4*gamesPerRound+Z91,0))</f>
        <v/>
      </c>
      <c r="AD91" s="111"/>
    </row>
    <row r="92" spans="1:30" s="113" customFormat="1" ht="108.75" customHeight="1" x14ac:dyDescent="0.2">
      <c r="A92" s="107" t="s">
        <v>236</v>
      </c>
      <c r="B92" s="108">
        <v>92</v>
      </c>
      <c r="C92" s="109" t="str">
        <f>IF($B92&gt;gamesPerRound,"","White "&amp;Pairings!D93)</f>
        <v/>
      </c>
      <c r="D92" s="110" t="s">
        <v>239</v>
      </c>
      <c r="E92" s="109" t="str">
        <f>IF($B92&gt;gamesPerRound,"","Black "&amp;Pairings!E93)</f>
        <v/>
      </c>
      <c r="F92" s="111"/>
      <c r="G92" s="112" t="s">
        <v>237</v>
      </c>
      <c r="H92" s="108">
        <v>92</v>
      </c>
      <c r="I92" s="109" t="str">
        <f ca="1">IF($B92&gt;gamesPerRound,"","White "&amp;OFFSET(Pairings!$D$1,gamesPerRound+H92,0))</f>
        <v/>
      </c>
      <c r="J92" s="110" t="s">
        <v>239</v>
      </c>
      <c r="K92" s="109" t="str">
        <f ca="1">IF($B92&gt;gamesPerRound,"","Black "&amp;OFFSET(Pairings!$E$1,gamesPerRound+H92,0))</f>
        <v/>
      </c>
      <c r="L92" s="111"/>
      <c r="M92" s="107" t="s">
        <v>238</v>
      </c>
      <c r="N92" s="108">
        <v>92</v>
      </c>
      <c r="O92" s="109" t="str">
        <f ca="1">IF($B92&gt;gamesPerRound,"","White "&amp;OFFSET(Pairings!$D$1,2*gamesPerRound+N92,0))</f>
        <v/>
      </c>
      <c r="P92" s="110" t="s">
        <v>239</v>
      </c>
      <c r="Q92" s="109" t="str">
        <f ca="1">IF($B92&gt;gamesPerRound,"","Black "&amp;OFFSET(Pairings!$E$1,2*gamesPerRound+N92,0))</f>
        <v/>
      </c>
      <c r="R92" s="111"/>
      <c r="S92" s="112" t="s">
        <v>248</v>
      </c>
      <c r="T92" s="108">
        <v>92</v>
      </c>
      <c r="U92" s="109" t="str">
        <f ca="1">IF($B92&gt;gamesPerRound,"","White "&amp;OFFSET(Pairings!$D$1,3*gamesPerRound+T92,0))</f>
        <v/>
      </c>
      <c r="V92" s="110" t="s">
        <v>239</v>
      </c>
      <c r="W92" s="109" t="str">
        <f ca="1">IF($B92&gt;gamesPerRound,"","Black "&amp;OFFSET(Pairings!$E$1,3*gamesPerRound+T92,0))</f>
        <v/>
      </c>
      <c r="X92" s="111"/>
      <c r="Y92" s="107" t="s">
        <v>249</v>
      </c>
      <c r="Z92" s="108">
        <v>92</v>
      </c>
      <c r="AA92" s="109" t="str">
        <f ca="1">IF($B92&gt;gamesPerRound,"","White "&amp;OFFSET(Pairings!$D$1,4*gamesPerRound+Z92,0))</f>
        <v/>
      </c>
      <c r="AB92" s="110" t="s">
        <v>239</v>
      </c>
      <c r="AC92" s="109" t="str">
        <f ca="1">IF($B92&gt;gamesPerRound,"","Black "&amp;OFFSET(Pairings!$E$1,4*gamesPerRound+Z92,0))</f>
        <v/>
      </c>
      <c r="AD92" s="111"/>
    </row>
    <row r="93" spans="1:30" s="113" customFormat="1" ht="108.75" customHeight="1" x14ac:dyDescent="0.2">
      <c r="A93" s="107" t="s">
        <v>236</v>
      </c>
      <c r="B93" s="108">
        <v>93</v>
      </c>
      <c r="C93" s="109" t="str">
        <f>IF($B93&gt;gamesPerRound,"","White "&amp;Pairings!D94)</f>
        <v/>
      </c>
      <c r="D93" s="110" t="s">
        <v>239</v>
      </c>
      <c r="E93" s="109" t="str">
        <f>IF($B93&gt;gamesPerRound,"","Black "&amp;Pairings!E94)</f>
        <v/>
      </c>
      <c r="F93" s="111"/>
      <c r="G93" s="112" t="s">
        <v>237</v>
      </c>
      <c r="H93" s="108">
        <v>93</v>
      </c>
      <c r="I93" s="109" t="str">
        <f ca="1">IF($B93&gt;gamesPerRound,"","White "&amp;OFFSET(Pairings!$D$1,gamesPerRound+H93,0))</f>
        <v/>
      </c>
      <c r="J93" s="110" t="s">
        <v>239</v>
      </c>
      <c r="K93" s="109" t="str">
        <f ca="1">IF($B93&gt;gamesPerRound,"","Black "&amp;OFFSET(Pairings!$E$1,gamesPerRound+H93,0))</f>
        <v/>
      </c>
      <c r="L93" s="111"/>
      <c r="M93" s="107" t="s">
        <v>238</v>
      </c>
      <c r="N93" s="108">
        <v>93</v>
      </c>
      <c r="O93" s="109" t="str">
        <f ca="1">IF($B93&gt;gamesPerRound,"","White "&amp;OFFSET(Pairings!$D$1,2*gamesPerRound+N93,0))</f>
        <v/>
      </c>
      <c r="P93" s="110" t="s">
        <v>239</v>
      </c>
      <c r="Q93" s="109" t="str">
        <f ca="1">IF($B93&gt;gamesPerRound,"","Black "&amp;OFFSET(Pairings!$E$1,2*gamesPerRound+N93,0))</f>
        <v/>
      </c>
      <c r="R93" s="111"/>
      <c r="S93" s="112" t="s">
        <v>248</v>
      </c>
      <c r="T93" s="108">
        <v>93</v>
      </c>
      <c r="U93" s="109" t="str">
        <f ca="1">IF($B93&gt;gamesPerRound,"","White "&amp;OFFSET(Pairings!$D$1,3*gamesPerRound+T93,0))</f>
        <v/>
      </c>
      <c r="V93" s="110" t="s">
        <v>239</v>
      </c>
      <c r="W93" s="109" t="str">
        <f ca="1">IF($B93&gt;gamesPerRound,"","Black "&amp;OFFSET(Pairings!$E$1,3*gamesPerRound+T93,0))</f>
        <v/>
      </c>
      <c r="X93" s="111"/>
      <c r="Y93" s="107" t="s">
        <v>249</v>
      </c>
      <c r="Z93" s="108">
        <v>93</v>
      </c>
      <c r="AA93" s="109" t="str">
        <f ca="1">IF($B93&gt;gamesPerRound,"","White "&amp;OFFSET(Pairings!$D$1,4*gamesPerRound+Z93,0))</f>
        <v/>
      </c>
      <c r="AB93" s="110" t="s">
        <v>239</v>
      </c>
      <c r="AC93" s="109" t="str">
        <f ca="1">IF($B93&gt;gamesPerRound,"","Black "&amp;OFFSET(Pairings!$E$1,4*gamesPerRound+Z93,0))</f>
        <v/>
      </c>
      <c r="AD93" s="111"/>
    </row>
    <row r="94" spans="1:30" s="113" customFormat="1" ht="108.75" customHeight="1" x14ac:dyDescent="0.2">
      <c r="A94" s="107" t="s">
        <v>236</v>
      </c>
      <c r="B94" s="108">
        <v>94</v>
      </c>
      <c r="C94" s="109" t="str">
        <f>IF($B94&gt;gamesPerRound,"","White "&amp;Pairings!D95)</f>
        <v/>
      </c>
      <c r="D94" s="110" t="s">
        <v>239</v>
      </c>
      <c r="E94" s="109" t="str">
        <f>IF($B94&gt;gamesPerRound,"","Black "&amp;Pairings!E95)</f>
        <v/>
      </c>
      <c r="F94" s="111"/>
      <c r="G94" s="112" t="s">
        <v>237</v>
      </c>
      <c r="H94" s="108">
        <v>94</v>
      </c>
      <c r="I94" s="109" t="str">
        <f ca="1">IF($B94&gt;gamesPerRound,"","White "&amp;OFFSET(Pairings!$D$1,gamesPerRound+H94,0))</f>
        <v/>
      </c>
      <c r="J94" s="110" t="s">
        <v>239</v>
      </c>
      <c r="K94" s="109" t="str">
        <f ca="1">IF($B94&gt;gamesPerRound,"","Black "&amp;OFFSET(Pairings!$E$1,gamesPerRound+H94,0))</f>
        <v/>
      </c>
      <c r="L94" s="111"/>
      <c r="M94" s="107" t="s">
        <v>238</v>
      </c>
      <c r="N94" s="108">
        <v>94</v>
      </c>
      <c r="O94" s="109" t="str">
        <f ca="1">IF($B94&gt;gamesPerRound,"","White "&amp;OFFSET(Pairings!$D$1,2*gamesPerRound+N94,0))</f>
        <v/>
      </c>
      <c r="P94" s="110" t="s">
        <v>239</v>
      </c>
      <c r="Q94" s="109" t="str">
        <f ca="1">IF($B94&gt;gamesPerRound,"","Black "&amp;OFFSET(Pairings!$E$1,2*gamesPerRound+N94,0))</f>
        <v/>
      </c>
      <c r="R94" s="111"/>
      <c r="S94" s="112" t="s">
        <v>248</v>
      </c>
      <c r="T94" s="108">
        <v>94</v>
      </c>
      <c r="U94" s="109" t="str">
        <f ca="1">IF($B94&gt;gamesPerRound,"","White "&amp;OFFSET(Pairings!$D$1,3*gamesPerRound+T94,0))</f>
        <v/>
      </c>
      <c r="V94" s="110" t="s">
        <v>239</v>
      </c>
      <c r="W94" s="109" t="str">
        <f ca="1">IF($B94&gt;gamesPerRound,"","Black "&amp;OFFSET(Pairings!$E$1,3*gamesPerRound+T94,0))</f>
        <v/>
      </c>
      <c r="X94" s="111"/>
      <c r="Y94" s="107" t="s">
        <v>249</v>
      </c>
      <c r="Z94" s="108">
        <v>94</v>
      </c>
      <c r="AA94" s="109" t="str">
        <f ca="1">IF($B94&gt;gamesPerRound,"","White "&amp;OFFSET(Pairings!$D$1,4*gamesPerRound+Z94,0))</f>
        <v/>
      </c>
      <c r="AB94" s="110" t="s">
        <v>239</v>
      </c>
      <c r="AC94" s="109" t="str">
        <f ca="1">IF($B94&gt;gamesPerRound,"","Black "&amp;OFFSET(Pairings!$E$1,4*gamesPerRound+Z94,0))</f>
        <v/>
      </c>
      <c r="AD94" s="111"/>
    </row>
    <row r="95" spans="1:30" s="113" customFormat="1" ht="108.75" customHeight="1" x14ac:dyDescent="0.2">
      <c r="A95" s="107" t="s">
        <v>236</v>
      </c>
      <c r="B95" s="108">
        <v>95</v>
      </c>
      <c r="C95" s="109" t="str">
        <f>IF($B95&gt;gamesPerRound,"","White "&amp;Pairings!D96)</f>
        <v/>
      </c>
      <c r="D95" s="110" t="s">
        <v>239</v>
      </c>
      <c r="E95" s="109" t="str">
        <f>IF($B95&gt;gamesPerRound,"","Black "&amp;Pairings!E96)</f>
        <v/>
      </c>
      <c r="F95" s="111"/>
      <c r="G95" s="112" t="s">
        <v>237</v>
      </c>
      <c r="H95" s="108">
        <v>95</v>
      </c>
      <c r="I95" s="109" t="str">
        <f ca="1">IF($B95&gt;gamesPerRound,"","White "&amp;OFFSET(Pairings!$D$1,gamesPerRound+H95,0))</f>
        <v/>
      </c>
      <c r="J95" s="110" t="s">
        <v>239</v>
      </c>
      <c r="K95" s="109" t="str">
        <f ca="1">IF($B95&gt;gamesPerRound,"","Black "&amp;OFFSET(Pairings!$E$1,gamesPerRound+H95,0))</f>
        <v/>
      </c>
      <c r="L95" s="111"/>
      <c r="M95" s="107" t="s">
        <v>238</v>
      </c>
      <c r="N95" s="108">
        <v>95</v>
      </c>
      <c r="O95" s="109" t="str">
        <f ca="1">IF($B95&gt;gamesPerRound,"","White "&amp;OFFSET(Pairings!$D$1,2*gamesPerRound+N95,0))</f>
        <v/>
      </c>
      <c r="P95" s="110" t="s">
        <v>239</v>
      </c>
      <c r="Q95" s="109" t="str">
        <f ca="1">IF($B95&gt;gamesPerRound,"","Black "&amp;OFFSET(Pairings!$E$1,2*gamesPerRound+N95,0))</f>
        <v/>
      </c>
      <c r="R95" s="111"/>
      <c r="S95" s="112" t="s">
        <v>248</v>
      </c>
      <c r="T95" s="108">
        <v>95</v>
      </c>
      <c r="U95" s="109" t="str">
        <f ca="1">IF($B95&gt;gamesPerRound,"","White "&amp;OFFSET(Pairings!$D$1,3*gamesPerRound+T95,0))</f>
        <v/>
      </c>
      <c r="V95" s="110" t="s">
        <v>239</v>
      </c>
      <c r="W95" s="109" t="str">
        <f ca="1">IF($B95&gt;gamesPerRound,"","Black "&amp;OFFSET(Pairings!$E$1,3*gamesPerRound+T95,0))</f>
        <v/>
      </c>
      <c r="X95" s="111"/>
      <c r="Y95" s="107" t="s">
        <v>249</v>
      </c>
      <c r="Z95" s="108">
        <v>95</v>
      </c>
      <c r="AA95" s="109" t="str">
        <f ca="1">IF($B95&gt;gamesPerRound,"","White "&amp;OFFSET(Pairings!$D$1,4*gamesPerRound+Z95,0))</f>
        <v/>
      </c>
      <c r="AB95" s="110" t="s">
        <v>239</v>
      </c>
      <c r="AC95" s="109" t="str">
        <f ca="1">IF($B95&gt;gamesPerRound,"","Black "&amp;OFFSET(Pairings!$E$1,4*gamesPerRound+Z95,0))</f>
        <v/>
      </c>
      <c r="AD95" s="111"/>
    </row>
    <row r="96" spans="1:30" s="113" customFormat="1" ht="108.75" customHeight="1" x14ac:dyDescent="0.2">
      <c r="A96" s="107" t="s">
        <v>236</v>
      </c>
      <c r="B96" s="108">
        <v>96</v>
      </c>
      <c r="C96" s="109" t="str">
        <f>IF($B96&gt;gamesPerRound,"","White "&amp;Pairings!D97)</f>
        <v/>
      </c>
      <c r="D96" s="110" t="s">
        <v>239</v>
      </c>
      <c r="E96" s="109" t="str">
        <f>IF($B96&gt;gamesPerRound,"","Black "&amp;Pairings!E97)</f>
        <v/>
      </c>
      <c r="F96" s="111"/>
      <c r="G96" s="112" t="s">
        <v>237</v>
      </c>
      <c r="H96" s="108">
        <v>96</v>
      </c>
      <c r="I96" s="109" t="str">
        <f ca="1">IF($B96&gt;gamesPerRound,"","White "&amp;OFFSET(Pairings!$D$1,gamesPerRound+H96,0))</f>
        <v/>
      </c>
      <c r="J96" s="110" t="s">
        <v>239</v>
      </c>
      <c r="K96" s="109" t="str">
        <f ca="1">IF($B96&gt;gamesPerRound,"","Black "&amp;OFFSET(Pairings!$E$1,gamesPerRound+H96,0))</f>
        <v/>
      </c>
      <c r="L96" s="111"/>
      <c r="M96" s="107" t="s">
        <v>238</v>
      </c>
      <c r="N96" s="108">
        <v>96</v>
      </c>
      <c r="O96" s="109" t="str">
        <f ca="1">IF($B96&gt;gamesPerRound,"","White "&amp;OFFSET(Pairings!$D$1,2*gamesPerRound+N96,0))</f>
        <v/>
      </c>
      <c r="P96" s="110" t="s">
        <v>239</v>
      </c>
      <c r="Q96" s="109" t="str">
        <f ca="1">IF($B96&gt;gamesPerRound,"","Black "&amp;OFFSET(Pairings!$E$1,2*gamesPerRound+N96,0))</f>
        <v/>
      </c>
      <c r="R96" s="111"/>
      <c r="S96" s="112" t="s">
        <v>248</v>
      </c>
      <c r="T96" s="108">
        <v>96</v>
      </c>
      <c r="U96" s="109" t="str">
        <f ca="1">IF($B96&gt;gamesPerRound,"","White "&amp;OFFSET(Pairings!$D$1,3*gamesPerRound+T96,0))</f>
        <v/>
      </c>
      <c r="V96" s="110" t="s">
        <v>239</v>
      </c>
      <c r="W96" s="109" t="str">
        <f ca="1">IF($B96&gt;gamesPerRound,"","Black "&amp;OFFSET(Pairings!$E$1,3*gamesPerRound+T96,0))</f>
        <v/>
      </c>
      <c r="X96" s="111"/>
      <c r="Y96" s="107" t="s">
        <v>249</v>
      </c>
      <c r="Z96" s="108">
        <v>96</v>
      </c>
      <c r="AA96" s="109" t="str">
        <f ca="1">IF($B96&gt;gamesPerRound,"","White "&amp;OFFSET(Pairings!$D$1,4*gamesPerRound+Z96,0))</f>
        <v/>
      </c>
      <c r="AB96" s="110" t="s">
        <v>239</v>
      </c>
      <c r="AC96" s="109" t="str">
        <f ca="1">IF($B96&gt;gamesPerRound,"","Black "&amp;OFFSET(Pairings!$E$1,4*gamesPerRound+Z96,0))</f>
        <v/>
      </c>
      <c r="AD96" s="111"/>
    </row>
    <row r="97" spans="1:30" s="113" customFormat="1" ht="108.75" customHeight="1" x14ac:dyDescent="0.2">
      <c r="A97" s="107" t="s">
        <v>236</v>
      </c>
      <c r="B97" s="108">
        <v>97</v>
      </c>
      <c r="C97" s="109" t="str">
        <f>IF($B97&gt;gamesPerRound,"","White "&amp;Pairings!D98)</f>
        <v/>
      </c>
      <c r="D97" s="110" t="s">
        <v>239</v>
      </c>
      <c r="E97" s="109" t="str">
        <f>IF($B97&gt;gamesPerRound,"","Black "&amp;Pairings!E98)</f>
        <v/>
      </c>
      <c r="F97" s="111"/>
      <c r="G97" s="112" t="s">
        <v>237</v>
      </c>
      <c r="H97" s="108">
        <v>97</v>
      </c>
      <c r="I97" s="109" t="str">
        <f ca="1">IF($B97&gt;gamesPerRound,"","White "&amp;OFFSET(Pairings!$D$1,gamesPerRound+H97,0))</f>
        <v/>
      </c>
      <c r="J97" s="110" t="s">
        <v>239</v>
      </c>
      <c r="K97" s="109" t="str">
        <f ca="1">IF($B97&gt;gamesPerRound,"","Black "&amp;OFFSET(Pairings!$E$1,gamesPerRound+H97,0))</f>
        <v/>
      </c>
      <c r="L97" s="111"/>
      <c r="M97" s="107" t="s">
        <v>238</v>
      </c>
      <c r="N97" s="108">
        <v>97</v>
      </c>
      <c r="O97" s="109" t="str">
        <f ca="1">IF($B97&gt;gamesPerRound,"","White "&amp;OFFSET(Pairings!$D$1,2*gamesPerRound+N97,0))</f>
        <v/>
      </c>
      <c r="P97" s="110" t="s">
        <v>239</v>
      </c>
      <c r="Q97" s="109" t="str">
        <f ca="1">IF($B97&gt;gamesPerRound,"","Black "&amp;OFFSET(Pairings!$E$1,2*gamesPerRound+N97,0))</f>
        <v/>
      </c>
      <c r="R97" s="111"/>
      <c r="S97" s="112" t="s">
        <v>248</v>
      </c>
      <c r="T97" s="108">
        <v>97</v>
      </c>
      <c r="U97" s="109" t="str">
        <f ca="1">IF($B97&gt;gamesPerRound,"","White "&amp;OFFSET(Pairings!$D$1,3*gamesPerRound+T97,0))</f>
        <v/>
      </c>
      <c r="V97" s="110" t="s">
        <v>239</v>
      </c>
      <c r="W97" s="109" t="str">
        <f ca="1">IF($B97&gt;gamesPerRound,"","Black "&amp;OFFSET(Pairings!$E$1,3*gamesPerRound+T97,0))</f>
        <v/>
      </c>
      <c r="X97" s="111"/>
      <c r="Y97" s="107" t="s">
        <v>249</v>
      </c>
      <c r="Z97" s="108">
        <v>97</v>
      </c>
      <c r="AA97" s="109" t="str">
        <f ca="1">IF($B97&gt;gamesPerRound,"","White "&amp;OFFSET(Pairings!$D$1,4*gamesPerRound+Z97,0))</f>
        <v/>
      </c>
      <c r="AB97" s="110" t="s">
        <v>239</v>
      </c>
      <c r="AC97" s="109" t="str">
        <f ca="1">IF($B97&gt;gamesPerRound,"","Black "&amp;OFFSET(Pairings!$E$1,4*gamesPerRound+Z97,0))</f>
        <v/>
      </c>
      <c r="AD97" s="111"/>
    </row>
    <row r="98" spans="1:30" s="113" customFormat="1" ht="108.75" customHeight="1" x14ac:dyDescent="0.2">
      <c r="A98" s="107" t="s">
        <v>236</v>
      </c>
      <c r="B98" s="108">
        <v>98</v>
      </c>
      <c r="C98" s="109" t="str">
        <f>IF($B98&gt;gamesPerRound,"","White "&amp;Pairings!D99)</f>
        <v/>
      </c>
      <c r="D98" s="110" t="s">
        <v>239</v>
      </c>
      <c r="E98" s="109" t="str">
        <f>IF($B98&gt;gamesPerRound,"","Black "&amp;Pairings!E99)</f>
        <v/>
      </c>
      <c r="F98" s="111"/>
      <c r="G98" s="112" t="s">
        <v>237</v>
      </c>
      <c r="H98" s="108">
        <v>98</v>
      </c>
      <c r="I98" s="109" t="str">
        <f ca="1">IF($B98&gt;gamesPerRound,"","White "&amp;OFFSET(Pairings!$D$1,gamesPerRound+H98,0))</f>
        <v/>
      </c>
      <c r="J98" s="110" t="s">
        <v>239</v>
      </c>
      <c r="K98" s="109" t="str">
        <f ca="1">IF($B98&gt;gamesPerRound,"","Black "&amp;OFFSET(Pairings!$E$1,gamesPerRound+H98,0))</f>
        <v/>
      </c>
      <c r="L98" s="111"/>
      <c r="M98" s="107" t="s">
        <v>238</v>
      </c>
      <c r="N98" s="108">
        <v>98</v>
      </c>
      <c r="O98" s="109" t="str">
        <f ca="1">IF($B98&gt;gamesPerRound,"","White "&amp;OFFSET(Pairings!$D$1,2*gamesPerRound+N98,0))</f>
        <v/>
      </c>
      <c r="P98" s="110" t="s">
        <v>239</v>
      </c>
      <c r="Q98" s="109" t="str">
        <f ca="1">IF($B98&gt;gamesPerRound,"","Black "&amp;OFFSET(Pairings!$E$1,2*gamesPerRound+N98,0))</f>
        <v/>
      </c>
      <c r="R98" s="111"/>
      <c r="S98" s="112" t="s">
        <v>248</v>
      </c>
      <c r="T98" s="108">
        <v>98</v>
      </c>
      <c r="U98" s="109" t="str">
        <f ca="1">IF($B98&gt;gamesPerRound,"","White "&amp;OFFSET(Pairings!$D$1,3*gamesPerRound+T98,0))</f>
        <v/>
      </c>
      <c r="V98" s="110" t="s">
        <v>239</v>
      </c>
      <c r="W98" s="109" t="str">
        <f ca="1">IF($B98&gt;gamesPerRound,"","Black "&amp;OFFSET(Pairings!$E$1,3*gamesPerRound+T98,0))</f>
        <v/>
      </c>
      <c r="X98" s="111"/>
      <c r="Y98" s="107" t="s">
        <v>249</v>
      </c>
      <c r="Z98" s="108">
        <v>98</v>
      </c>
      <c r="AA98" s="109" t="str">
        <f ca="1">IF($B98&gt;gamesPerRound,"","White "&amp;OFFSET(Pairings!$D$1,4*gamesPerRound+Z98,0))</f>
        <v/>
      </c>
      <c r="AB98" s="110" t="s">
        <v>239</v>
      </c>
      <c r="AC98" s="109" t="str">
        <f ca="1">IF($B98&gt;gamesPerRound,"","Black "&amp;OFFSET(Pairings!$E$1,4*gamesPerRound+Z98,0))</f>
        <v/>
      </c>
      <c r="AD98" s="111"/>
    </row>
    <row r="99" spans="1:30" s="113" customFormat="1" ht="108.75" customHeight="1" x14ac:dyDescent="0.2">
      <c r="A99" s="107" t="s">
        <v>236</v>
      </c>
      <c r="B99" s="108">
        <v>99</v>
      </c>
      <c r="C99" s="109" t="str">
        <f>IF($B99&gt;gamesPerRound,"","White "&amp;Pairings!D100)</f>
        <v/>
      </c>
      <c r="D99" s="110" t="s">
        <v>239</v>
      </c>
      <c r="E99" s="109" t="str">
        <f>IF($B99&gt;gamesPerRound,"","Black "&amp;Pairings!E100)</f>
        <v/>
      </c>
      <c r="F99" s="111"/>
      <c r="G99" s="112" t="s">
        <v>237</v>
      </c>
      <c r="H99" s="108">
        <v>99</v>
      </c>
      <c r="I99" s="109" t="str">
        <f ca="1">IF($B99&gt;gamesPerRound,"","White "&amp;OFFSET(Pairings!$D$1,gamesPerRound+H99,0))</f>
        <v/>
      </c>
      <c r="J99" s="110" t="s">
        <v>239</v>
      </c>
      <c r="K99" s="109" t="str">
        <f ca="1">IF($B99&gt;gamesPerRound,"","Black "&amp;OFFSET(Pairings!$E$1,gamesPerRound+H99,0))</f>
        <v/>
      </c>
      <c r="L99" s="111"/>
      <c r="M99" s="107" t="s">
        <v>238</v>
      </c>
      <c r="N99" s="108">
        <v>99</v>
      </c>
      <c r="O99" s="109" t="str">
        <f ca="1">IF($B99&gt;gamesPerRound,"","White "&amp;OFFSET(Pairings!$D$1,2*gamesPerRound+N99,0))</f>
        <v/>
      </c>
      <c r="P99" s="110" t="s">
        <v>239</v>
      </c>
      <c r="Q99" s="109" t="str">
        <f ca="1">IF($B99&gt;gamesPerRound,"","Black "&amp;OFFSET(Pairings!$E$1,2*gamesPerRound+N99,0))</f>
        <v/>
      </c>
      <c r="R99" s="111"/>
      <c r="S99" s="112" t="s">
        <v>248</v>
      </c>
      <c r="T99" s="108">
        <v>99</v>
      </c>
      <c r="U99" s="109" t="str">
        <f ca="1">IF($B99&gt;gamesPerRound,"","White "&amp;OFFSET(Pairings!$D$1,3*gamesPerRound+T99,0))</f>
        <v/>
      </c>
      <c r="V99" s="110" t="s">
        <v>239</v>
      </c>
      <c r="W99" s="109" t="str">
        <f ca="1">IF($B99&gt;gamesPerRound,"","Black "&amp;OFFSET(Pairings!$E$1,3*gamesPerRound+T99,0))</f>
        <v/>
      </c>
      <c r="X99" s="111"/>
      <c r="Y99" s="107" t="s">
        <v>249</v>
      </c>
      <c r="Z99" s="108">
        <v>99</v>
      </c>
      <c r="AA99" s="109" t="str">
        <f ca="1">IF($B99&gt;gamesPerRound,"","White "&amp;OFFSET(Pairings!$D$1,4*gamesPerRound+Z99,0))</f>
        <v/>
      </c>
      <c r="AB99" s="110" t="s">
        <v>239</v>
      </c>
      <c r="AC99" s="109" t="str">
        <f ca="1">IF($B99&gt;gamesPerRound,"","Black "&amp;OFFSET(Pairings!$E$1,4*gamesPerRound+Z99,0))</f>
        <v/>
      </c>
      <c r="AD99" s="111"/>
    </row>
    <row r="100" spans="1:30" s="113" customFormat="1" ht="108.75" customHeight="1" x14ac:dyDescent="0.2">
      <c r="A100" s="107" t="s">
        <v>236</v>
      </c>
      <c r="B100" s="108">
        <v>100</v>
      </c>
      <c r="C100" s="109" t="str">
        <f>IF($B100&gt;gamesPerRound,"","White "&amp;Pairings!D101)</f>
        <v/>
      </c>
      <c r="D100" s="110" t="s">
        <v>239</v>
      </c>
      <c r="E100" s="109" t="str">
        <f>IF($B100&gt;gamesPerRound,"","Black "&amp;Pairings!E101)</f>
        <v/>
      </c>
      <c r="F100" s="111"/>
      <c r="G100" s="112" t="s">
        <v>237</v>
      </c>
      <c r="H100" s="108">
        <v>100</v>
      </c>
      <c r="I100" s="109" t="str">
        <f ca="1">IF($B100&gt;gamesPerRound,"","White "&amp;OFFSET(Pairings!$D$1,gamesPerRound+H100,0))</f>
        <v/>
      </c>
      <c r="J100" s="110" t="s">
        <v>239</v>
      </c>
      <c r="K100" s="109" t="str">
        <f ca="1">IF($B100&gt;gamesPerRound,"","Black "&amp;OFFSET(Pairings!$E$1,gamesPerRound+H100,0))</f>
        <v/>
      </c>
      <c r="L100" s="111"/>
      <c r="M100" s="107" t="s">
        <v>238</v>
      </c>
      <c r="N100" s="108">
        <v>100</v>
      </c>
      <c r="O100" s="109" t="str">
        <f ca="1">IF($B100&gt;gamesPerRound,"","White "&amp;OFFSET(Pairings!$D$1,2*gamesPerRound+N100,0))</f>
        <v/>
      </c>
      <c r="P100" s="110" t="s">
        <v>239</v>
      </c>
      <c r="Q100" s="109" t="str">
        <f ca="1">IF($B100&gt;gamesPerRound,"","Black "&amp;OFFSET(Pairings!$E$1,2*gamesPerRound+N100,0))</f>
        <v/>
      </c>
      <c r="R100" s="111"/>
      <c r="S100" s="112" t="s">
        <v>248</v>
      </c>
      <c r="T100" s="108">
        <v>100</v>
      </c>
      <c r="U100" s="109" t="str">
        <f ca="1">IF($B100&gt;gamesPerRound,"","White "&amp;OFFSET(Pairings!$D$1,3*gamesPerRound+T100,0))</f>
        <v/>
      </c>
      <c r="V100" s="110" t="s">
        <v>239</v>
      </c>
      <c r="W100" s="109" t="str">
        <f ca="1">IF($B100&gt;gamesPerRound,"","Black "&amp;OFFSET(Pairings!$E$1,3*gamesPerRound+T100,0))</f>
        <v/>
      </c>
      <c r="X100" s="111"/>
      <c r="Y100" s="107" t="s">
        <v>249</v>
      </c>
      <c r="Z100" s="108">
        <v>100</v>
      </c>
      <c r="AA100" s="109" t="str">
        <f ca="1">IF($B100&gt;gamesPerRound,"","White "&amp;OFFSET(Pairings!$D$1,4*gamesPerRound+Z100,0))</f>
        <v/>
      </c>
      <c r="AB100" s="110" t="s">
        <v>239</v>
      </c>
      <c r="AC100" s="109" t="str">
        <f ca="1">IF($B100&gt;gamesPerRound,"","Black "&amp;OFFSET(Pairings!$E$1,4*gamesPerRound+Z100,0))</f>
        <v/>
      </c>
      <c r="AD100" s="111"/>
    </row>
    <row r="101" spans="1:30" s="113" customFormat="1" ht="108.75" customHeight="1" x14ac:dyDescent="0.2">
      <c r="A101" s="107" t="s">
        <v>236</v>
      </c>
      <c r="B101" s="108">
        <v>101</v>
      </c>
      <c r="C101" s="109" t="str">
        <f>IF($B101&gt;gamesPerRound,"","White "&amp;Pairings!D102)</f>
        <v/>
      </c>
      <c r="D101" s="110" t="s">
        <v>239</v>
      </c>
      <c r="E101" s="109" t="str">
        <f>IF($B101&gt;gamesPerRound,"","Black "&amp;Pairings!E102)</f>
        <v/>
      </c>
      <c r="F101" s="111"/>
      <c r="G101" s="112" t="s">
        <v>237</v>
      </c>
      <c r="H101" s="108">
        <v>101</v>
      </c>
      <c r="I101" s="109" t="str">
        <f ca="1">IF($B101&gt;gamesPerRound,"","White "&amp;OFFSET(Pairings!$D$1,gamesPerRound+H101,0))</f>
        <v/>
      </c>
      <c r="J101" s="110" t="s">
        <v>239</v>
      </c>
      <c r="K101" s="109" t="str">
        <f ca="1">IF($B101&gt;gamesPerRound,"","Black "&amp;OFFSET(Pairings!$E$1,gamesPerRound+H101,0))</f>
        <v/>
      </c>
      <c r="L101" s="111"/>
      <c r="M101" s="107" t="s">
        <v>238</v>
      </c>
      <c r="N101" s="108">
        <v>101</v>
      </c>
      <c r="O101" s="109" t="str">
        <f ca="1">IF($B101&gt;gamesPerRound,"","White "&amp;OFFSET(Pairings!$D$1,2*gamesPerRound+N101,0))</f>
        <v/>
      </c>
      <c r="P101" s="110" t="s">
        <v>239</v>
      </c>
      <c r="Q101" s="109" t="str">
        <f ca="1">IF($B101&gt;gamesPerRound,"","Black "&amp;OFFSET(Pairings!$E$1,2*gamesPerRound+N101,0))</f>
        <v/>
      </c>
      <c r="R101" s="111"/>
      <c r="S101" s="112" t="s">
        <v>248</v>
      </c>
      <c r="T101" s="108">
        <v>101</v>
      </c>
      <c r="U101" s="109" t="str">
        <f ca="1">IF($B101&gt;gamesPerRound,"","White "&amp;OFFSET(Pairings!$D$1,3*gamesPerRound+T101,0))</f>
        <v/>
      </c>
      <c r="V101" s="110" t="s">
        <v>239</v>
      </c>
      <c r="W101" s="109" t="str">
        <f ca="1">IF($B101&gt;gamesPerRound,"","Black "&amp;OFFSET(Pairings!$E$1,3*gamesPerRound+T101,0))</f>
        <v/>
      </c>
      <c r="X101" s="111"/>
      <c r="Y101" s="107" t="s">
        <v>249</v>
      </c>
      <c r="Z101" s="108">
        <v>101</v>
      </c>
      <c r="AA101" s="109" t="str">
        <f ca="1">IF($B101&gt;gamesPerRound,"","White "&amp;OFFSET(Pairings!$D$1,4*gamesPerRound+Z101,0))</f>
        <v/>
      </c>
      <c r="AB101" s="110" t="s">
        <v>239</v>
      </c>
      <c r="AC101" s="109" t="str">
        <f ca="1">IF($B101&gt;gamesPerRound,"","Black "&amp;OFFSET(Pairings!$E$1,4*gamesPerRound+Z101,0))</f>
        <v/>
      </c>
      <c r="AD101" s="111"/>
    </row>
    <row r="102" spans="1:30" s="113" customFormat="1" ht="108.75" customHeight="1" x14ac:dyDescent="0.2">
      <c r="A102" s="107" t="s">
        <v>236</v>
      </c>
      <c r="B102" s="108">
        <v>102</v>
      </c>
      <c r="C102" s="109" t="str">
        <f>IF($B102&gt;gamesPerRound,"","White "&amp;Pairings!D103)</f>
        <v/>
      </c>
      <c r="D102" s="110" t="s">
        <v>239</v>
      </c>
      <c r="E102" s="109" t="str">
        <f>IF($B102&gt;gamesPerRound,"","Black "&amp;Pairings!E103)</f>
        <v/>
      </c>
      <c r="F102" s="111"/>
      <c r="G102" s="112" t="s">
        <v>237</v>
      </c>
      <c r="H102" s="108">
        <v>102</v>
      </c>
      <c r="I102" s="109" t="str">
        <f ca="1">IF($B102&gt;gamesPerRound,"","White "&amp;OFFSET(Pairings!$D$1,gamesPerRound+H102,0))</f>
        <v/>
      </c>
      <c r="J102" s="110" t="s">
        <v>239</v>
      </c>
      <c r="K102" s="109" t="str">
        <f ca="1">IF($B102&gt;gamesPerRound,"","Black "&amp;OFFSET(Pairings!$E$1,gamesPerRound+H102,0))</f>
        <v/>
      </c>
      <c r="L102" s="111"/>
      <c r="M102" s="107" t="s">
        <v>238</v>
      </c>
      <c r="N102" s="108">
        <v>102</v>
      </c>
      <c r="O102" s="109" t="str">
        <f ca="1">IF($B102&gt;gamesPerRound,"","White "&amp;OFFSET(Pairings!$D$1,2*gamesPerRound+N102,0))</f>
        <v/>
      </c>
      <c r="P102" s="110" t="s">
        <v>239</v>
      </c>
      <c r="Q102" s="109" t="str">
        <f ca="1">IF($B102&gt;gamesPerRound,"","Black "&amp;OFFSET(Pairings!$E$1,2*gamesPerRound+N102,0))</f>
        <v/>
      </c>
      <c r="R102" s="111"/>
      <c r="S102" s="112" t="s">
        <v>248</v>
      </c>
      <c r="T102" s="108">
        <v>102</v>
      </c>
      <c r="U102" s="109" t="str">
        <f ca="1">IF($B102&gt;gamesPerRound,"","White "&amp;OFFSET(Pairings!$D$1,3*gamesPerRound+T102,0))</f>
        <v/>
      </c>
      <c r="V102" s="110" t="s">
        <v>239</v>
      </c>
      <c r="W102" s="109" t="str">
        <f ca="1">IF($B102&gt;gamesPerRound,"","Black "&amp;OFFSET(Pairings!$E$1,3*gamesPerRound+T102,0))</f>
        <v/>
      </c>
      <c r="X102" s="111"/>
      <c r="Y102" s="107" t="s">
        <v>249</v>
      </c>
      <c r="Z102" s="108">
        <v>102</v>
      </c>
      <c r="AA102" s="109" t="str">
        <f ca="1">IF($B102&gt;gamesPerRound,"","White "&amp;OFFSET(Pairings!$D$1,4*gamesPerRound+Z102,0))</f>
        <v/>
      </c>
      <c r="AB102" s="110" t="s">
        <v>239</v>
      </c>
      <c r="AC102" s="109" t="str">
        <f ca="1">IF($B102&gt;gamesPerRound,"","Black "&amp;OFFSET(Pairings!$E$1,4*gamesPerRound+Z102,0))</f>
        <v/>
      </c>
      <c r="AD102" s="111"/>
    </row>
    <row r="103" spans="1:30" s="113" customFormat="1" ht="108.75" customHeight="1" x14ac:dyDescent="0.2">
      <c r="A103" s="107" t="s">
        <v>236</v>
      </c>
      <c r="B103" s="108">
        <v>103</v>
      </c>
      <c r="C103" s="109" t="str">
        <f>IF($B103&gt;gamesPerRound,"","White "&amp;Pairings!D104)</f>
        <v/>
      </c>
      <c r="D103" s="110" t="s">
        <v>239</v>
      </c>
      <c r="E103" s="109" t="str">
        <f>IF($B103&gt;gamesPerRound,"","Black "&amp;Pairings!E104)</f>
        <v/>
      </c>
      <c r="F103" s="111"/>
      <c r="G103" s="112" t="s">
        <v>237</v>
      </c>
      <c r="H103" s="108">
        <v>103</v>
      </c>
      <c r="I103" s="109" t="str">
        <f ca="1">IF($B103&gt;gamesPerRound,"","White "&amp;OFFSET(Pairings!$D$1,gamesPerRound+H103,0))</f>
        <v/>
      </c>
      <c r="J103" s="110" t="s">
        <v>239</v>
      </c>
      <c r="K103" s="109" t="str">
        <f ca="1">IF($B103&gt;gamesPerRound,"","Black "&amp;OFFSET(Pairings!$E$1,gamesPerRound+H103,0))</f>
        <v/>
      </c>
      <c r="L103" s="111"/>
      <c r="M103" s="107" t="s">
        <v>238</v>
      </c>
      <c r="N103" s="108">
        <v>103</v>
      </c>
      <c r="O103" s="109" t="str">
        <f ca="1">IF($B103&gt;gamesPerRound,"","White "&amp;OFFSET(Pairings!$D$1,2*gamesPerRound+N103,0))</f>
        <v/>
      </c>
      <c r="P103" s="110" t="s">
        <v>239</v>
      </c>
      <c r="Q103" s="109" t="str">
        <f ca="1">IF($B103&gt;gamesPerRound,"","Black "&amp;OFFSET(Pairings!$E$1,2*gamesPerRound+N103,0))</f>
        <v/>
      </c>
      <c r="R103" s="111"/>
      <c r="S103" s="112" t="s">
        <v>248</v>
      </c>
      <c r="T103" s="108">
        <v>103</v>
      </c>
      <c r="U103" s="109" t="str">
        <f ca="1">IF($B103&gt;gamesPerRound,"","White "&amp;OFFSET(Pairings!$D$1,3*gamesPerRound+T103,0))</f>
        <v/>
      </c>
      <c r="V103" s="110" t="s">
        <v>239</v>
      </c>
      <c r="W103" s="109" t="str">
        <f ca="1">IF($B103&gt;gamesPerRound,"","Black "&amp;OFFSET(Pairings!$E$1,3*gamesPerRound+T103,0))</f>
        <v/>
      </c>
      <c r="X103" s="111"/>
      <c r="Y103" s="107" t="s">
        <v>249</v>
      </c>
      <c r="Z103" s="108">
        <v>103</v>
      </c>
      <c r="AA103" s="109" t="str">
        <f ca="1">IF($B103&gt;gamesPerRound,"","White "&amp;OFFSET(Pairings!$D$1,4*gamesPerRound+Z103,0))</f>
        <v/>
      </c>
      <c r="AB103" s="110" t="s">
        <v>239</v>
      </c>
      <c r="AC103" s="109" t="str">
        <f ca="1">IF($B103&gt;gamesPerRound,"","Black "&amp;OFFSET(Pairings!$E$1,4*gamesPerRound+Z103,0))</f>
        <v/>
      </c>
      <c r="AD103" s="111"/>
    </row>
    <row r="104" spans="1:30" s="113" customFormat="1" ht="108.75" customHeight="1" x14ac:dyDescent="0.2">
      <c r="A104" s="107" t="s">
        <v>236</v>
      </c>
      <c r="B104" s="108">
        <v>104</v>
      </c>
      <c r="C104" s="109" t="str">
        <f>IF($B104&gt;gamesPerRound,"","White "&amp;Pairings!D105)</f>
        <v/>
      </c>
      <c r="D104" s="110" t="s">
        <v>239</v>
      </c>
      <c r="E104" s="109" t="str">
        <f>IF($B104&gt;gamesPerRound,"","Black "&amp;Pairings!E105)</f>
        <v/>
      </c>
      <c r="F104" s="111"/>
      <c r="G104" s="112" t="s">
        <v>237</v>
      </c>
      <c r="H104" s="108">
        <v>104</v>
      </c>
      <c r="I104" s="109" t="str">
        <f ca="1">IF($B104&gt;gamesPerRound,"","White "&amp;OFFSET(Pairings!$D$1,gamesPerRound+H104,0))</f>
        <v/>
      </c>
      <c r="J104" s="110" t="s">
        <v>239</v>
      </c>
      <c r="K104" s="109" t="str">
        <f ca="1">IF($B104&gt;gamesPerRound,"","Black "&amp;OFFSET(Pairings!$E$1,gamesPerRound+H104,0))</f>
        <v/>
      </c>
      <c r="L104" s="111"/>
      <c r="M104" s="107" t="s">
        <v>238</v>
      </c>
      <c r="N104" s="108">
        <v>104</v>
      </c>
      <c r="O104" s="109" t="str">
        <f ca="1">IF($B104&gt;gamesPerRound,"","White "&amp;OFFSET(Pairings!$D$1,2*gamesPerRound+N104,0))</f>
        <v/>
      </c>
      <c r="P104" s="110" t="s">
        <v>239</v>
      </c>
      <c r="Q104" s="109" t="str">
        <f ca="1">IF($B104&gt;gamesPerRound,"","Black "&amp;OFFSET(Pairings!$E$1,2*gamesPerRound+N104,0))</f>
        <v/>
      </c>
      <c r="R104" s="111"/>
      <c r="S104" s="112" t="s">
        <v>248</v>
      </c>
      <c r="T104" s="108">
        <v>104</v>
      </c>
      <c r="U104" s="109" t="str">
        <f ca="1">IF($B104&gt;gamesPerRound,"","White "&amp;OFFSET(Pairings!$D$1,3*gamesPerRound+T104,0))</f>
        <v/>
      </c>
      <c r="V104" s="110" t="s">
        <v>239</v>
      </c>
      <c r="W104" s="109" t="str">
        <f ca="1">IF($B104&gt;gamesPerRound,"","Black "&amp;OFFSET(Pairings!$E$1,3*gamesPerRound+T104,0))</f>
        <v/>
      </c>
      <c r="X104" s="111"/>
      <c r="Y104" s="107" t="s">
        <v>249</v>
      </c>
      <c r="Z104" s="108">
        <v>104</v>
      </c>
      <c r="AA104" s="109" t="str">
        <f ca="1">IF($B104&gt;gamesPerRound,"","White "&amp;OFFSET(Pairings!$D$1,4*gamesPerRound+Z104,0))</f>
        <v/>
      </c>
      <c r="AB104" s="110" t="s">
        <v>239</v>
      </c>
      <c r="AC104" s="109" t="str">
        <f ca="1">IF($B104&gt;gamesPerRound,"","Black "&amp;OFFSET(Pairings!$E$1,4*gamesPerRound+Z104,0))</f>
        <v/>
      </c>
      <c r="AD104" s="111"/>
    </row>
    <row r="105" spans="1:30" s="113" customFormat="1" ht="108.75" customHeight="1" x14ac:dyDescent="0.2">
      <c r="A105" s="107" t="s">
        <v>236</v>
      </c>
      <c r="B105" s="108">
        <v>105</v>
      </c>
      <c r="C105" s="109" t="str">
        <f>IF($B105&gt;gamesPerRound,"","White "&amp;Pairings!D106)</f>
        <v/>
      </c>
      <c r="D105" s="110" t="s">
        <v>239</v>
      </c>
      <c r="E105" s="109" t="str">
        <f>IF($B105&gt;gamesPerRound,"","Black "&amp;Pairings!E106)</f>
        <v/>
      </c>
      <c r="F105" s="111"/>
      <c r="G105" s="112" t="s">
        <v>237</v>
      </c>
      <c r="H105" s="108">
        <v>105</v>
      </c>
      <c r="I105" s="109" t="str">
        <f ca="1">IF($B105&gt;gamesPerRound,"","White "&amp;OFFSET(Pairings!$D$1,gamesPerRound+H105,0))</f>
        <v/>
      </c>
      <c r="J105" s="110" t="s">
        <v>239</v>
      </c>
      <c r="K105" s="109" t="str">
        <f ca="1">IF($B105&gt;gamesPerRound,"","Black "&amp;OFFSET(Pairings!$E$1,gamesPerRound+H105,0))</f>
        <v/>
      </c>
      <c r="L105" s="111"/>
      <c r="M105" s="107" t="s">
        <v>238</v>
      </c>
      <c r="N105" s="108">
        <v>105</v>
      </c>
      <c r="O105" s="109" t="str">
        <f ca="1">IF($B105&gt;gamesPerRound,"","White "&amp;OFFSET(Pairings!$D$1,2*gamesPerRound+N105,0))</f>
        <v/>
      </c>
      <c r="P105" s="110" t="s">
        <v>239</v>
      </c>
      <c r="Q105" s="109" t="str">
        <f ca="1">IF($B105&gt;gamesPerRound,"","Black "&amp;OFFSET(Pairings!$E$1,2*gamesPerRound+N105,0))</f>
        <v/>
      </c>
      <c r="R105" s="111"/>
      <c r="S105" s="112" t="s">
        <v>248</v>
      </c>
      <c r="T105" s="108">
        <v>105</v>
      </c>
      <c r="U105" s="109" t="str">
        <f ca="1">IF($B105&gt;gamesPerRound,"","White "&amp;OFFSET(Pairings!$D$1,3*gamesPerRound+T105,0))</f>
        <v/>
      </c>
      <c r="V105" s="110" t="s">
        <v>239</v>
      </c>
      <c r="W105" s="109" t="str">
        <f ca="1">IF($B105&gt;gamesPerRound,"","Black "&amp;OFFSET(Pairings!$E$1,3*gamesPerRound+T105,0))</f>
        <v/>
      </c>
      <c r="X105" s="111"/>
      <c r="Y105" s="107" t="s">
        <v>249</v>
      </c>
      <c r="Z105" s="108">
        <v>105</v>
      </c>
      <c r="AA105" s="109" t="str">
        <f ca="1">IF($B105&gt;gamesPerRound,"","White "&amp;OFFSET(Pairings!$D$1,4*gamesPerRound+Z105,0))</f>
        <v/>
      </c>
      <c r="AB105" s="110" t="s">
        <v>239</v>
      </c>
      <c r="AC105" s="109" t="str">
        <f ca="1">IF($B105&gt;gamesPerRound,"","Black "&amp;OFFSET(Pairings!$E$1,4*gamesPerRound+Z105,0))</f>
        <v/>
      </c>
      <c r="AD105" s="111"/>
    </row>
    <row r="106" spans="1:30" s="113" customFormat="1" ht="108.75" customHeight="1" x14ac:dyDescent="0.2">
      <c r="A106" s="107" t="s">
        <v>236</v>
      </c>
      <c r="B106" s="108">
        <v>106</v>
      </c>
      <c r="C106" s="109" t="str">
        <f>IF($B106&gt;gamesPerRound,"","White "&amp;Pairings!D107)</f>
        <v/>
      </c>
      <c r="D106" s="110" t="s">
        <v>239</v>
      </c>
      <c r="E106" s="109" t="str">
        <f>IF($B106&gt;gamesPerRound,"","Black "&amp;Pairings!E107)</f>
        <v/>
      </c>
      <c r="F106" s="111"/>
      <c r="G106" s="112" t="s">
        <v>237</v>
      </c>
      <c r="H106" s="108">
        <v>106</v>
      </c>
      <c r="I106" s="109" t="str">
        <f ca="1">IF($B106&gt;gamesPerRound,"","White "&amp;OFFSET(Pairings!$D$1,gamesPerRound+H106,0))</f>
        <v/>
      </c>
      <c r="J106" s="110" t="s">
        <v>239</v>
      </c>
      <c r="K106" s="109" t="str">
        <f ca="1">IF($B106&gt;gamesPerRound,"","Black "&amp;OFFSET(Pairings!$E$1,gamesPerRound+H106,0))</f>
        <v/>
      </c>
      <c r="L106" s="111"/>
      <c r="M106" s="107" t="s">
        <v>238</v>
      </c>
      <c r="N106" s="108">
        <v>106</v>
      </c>
      <c r="O106" s="109" t="str">
        <f ca="1">IF($B106&gt;gamesPerRound,"","White "&amp;OFFSET(Pairings!$D$1,2*gamesPerRound+N106,0))</f>
        <v/>
      </c>
      <c r="P106" s="110" t="s">
        <v>239</v>
      </c>
      <c r="Q106" s="109" t="str">
        <f ca="1">IF($B106&gt;gamesPerRound,"","Black "&amp;OFFSET(Pairings!$E$1,2*gamesPerRound+N106,0))</f>
        <v/>
      </c>
      <c r="R106" s="111"/>
      <c r="S106" s="112" t="s">
        <v>248</v>
      </c>
      <c r="T106" s="108">
        <v>106</v>
      </c>
      <c r="U106" s="109" t="str">
        <f ca="1">IF($B106&gt;gamesPerRound,"","White "&amp;OFFSET(Pairings!$D$1,3*gamesPerRound+T106,0))</f>
        <v/>
      </c>
      <c r="V106" s="110" t="s">
        <v>239</v>
      </c>
      <c r="W106" s="109" t="str">
        <f ca="1">IF($B106&gt;gamesPerRound,"","Black "&amp;OFFSET(Pairings!$E$1,3*gamesPerRound+T106,0))</f>
        <v/>
      </c>
      <c r="X106" s="111"/>
      <c r="Y106" s="107" t="s">
        <v>249</v>
      </c>
      <c r="Z106" s="108">
        <v>106</v>
      </c>
      <c r="AA106" s="109" t="str">
        <f ca="1">IF($B106&gt;gamesPerRound,"","White "&amp;OFFSET(Pairings!$D$1,4*gamesPerRound+Z106,0))</f>
        <v/>
      </c>
      <c r="AB106" s="110" t="s">
        <v>239</v>
      </c>
      <c r="AC106" s="109" t="str">
        <f ca="1">IF($B106&gt;gamesPerRound,"","Black "&amp;OFFSET(Pairings!$E$1,4*gamesPerRound+Z106,0))</f>
        <v/>
      </c>
      <c r="AD106" s="111"/>
    </row>
    <row r="107" spans="1:30" s="113" customFormat="1" ht="108.75" customHeight="1" x14ac:dyDescent="0.2">
      <c r="A107" s="107" t="s">
        <v>236</v>
      </c>
      <c r="B107" s="108">
        <v>107</v>
      </c>
      <c r="C107" s="109" t="str">
        <f>IF($B107&gt;gamesPerRound,"","White "&amp;Pairings!D108)</f>
        <v/>
      </c>
      <c r="D107" s="110" t="s">
        <v>239</v>
      </c>
      <c r="E107" s="109" t="str">
        <f>IF($B107&gt;gamesPerRound,"","Black "&amp;Pairings!E108)</f>
        <v/>
      </c>
      <c r="F107" s="111"/>
      <c r="G107" s="112" t="s">
        <v>237</v>
      </c>
      <c r="H107" s="108">
        <v>107</v>
      </c>
      <c r="I107" s="109" t="str">
        <f ca="1">IF($B107&gt;gamesPerRound,"","White "&amp;OFFSET(Pairings!$D$1,gamesPerRound+H107,0))</f>
        <v/>
      </c>
      <c r="J107" s="110" t="s">
        <v>239</v>
      </c>
      <c r="K107" s="109" t="str">
        <f ca="1">IF($B107&gt;gamesPerRound,"","Black "&amp;OFFSET(Pairings!$E$1,gamesPerRound+H107,0))</f>
        <v/>
      </c>
      <c r="L107" s="111"/>
      <c r="M107" s="107" t="s">
        <v>238</v>
      </c>
      <c r="N107" s="108">
        <v>107</v>
      </c>
      <c r="O107" s="109" t="str">
        <f ca="1">IF($B107&gt;gamesPerRound,"","White "&amp;OFFSET(Pairings!$D$1,2*gamesPerRound+N107,0))</f>
        <v/>
      </c>
      <c r="P107" s="110" t="s">
        <v>239</v>
      </c>
      <c r="Q107" s="109" t="str">
        <f ca="1">IF($B107&gt;gamesPerRound,"","Black "&amp;OFFSET(Pairings!$E$1,2*gamesPerRound+N107,0))</f>
        <v/>
      </c>
      <c r="R107" s="111"/>
      <c r="S107" s="112" t="s">
        <v>248</v>
      </c>
      <c r="T107" s="108">
        <v>107</v>
      </c>
      <c r="U107" s="109" t="str">
        <f ca="1">IF($B107&gt;gamesPerRound,"","White "&amp;OFFSET(Pairings!$D$1,3*gamesPerRound+T107,0))</f>
        <v/>
      </c>
      <c r="V107" s="110" t="s">
        <v>239</v>
      </c>
      <c r="W107" s="109" t="str">
        <f ca="1">IF($B107&gt;gamesPerRound,"","Black "&amp;OFFSET(Pairings!$E$1,3*gamesPerRound+T107,0))</f>
        <v/>
      </c>
      <c r="X107" s="111"/>
      <c r="Y107" s="107" t="s">
        <v>249</v>
      </c>
      <c r="Z107" s="108">
        <v>107</v>
      </c>
      <c r="AA107" s="109" t="str">
        <f ca="1">IF($B107&gt;gamesPerRound,"","White "&amp;OFFSET(Pairings!$D$1,4*gamesPerRound+Z107,0))</f>
        <v/>
      </c>
      <c r="AB107" s="110" t="s">
        <v>239</v>
      </c>
      <c r="AC107" s="109" t="str">
        <f ca="1">IF($B107&gt;gamesPerRound,"","Black "&amp;OFFSET(Pairings!$E$1,4*gamesPerRound+Z107,0))</f>
        <v/>
      </c>
      <c r="AD107" s="111"/>
    </row>
    <row r="108" spans="1:30" s="113" customFormat="1" ht="108.75" customHeight="1" x14ac:dyDescent="0.2">
      <c r="A108" s="107" t="s">
        <v>236</v>
      </c>
      <c r="B108" s="108">
        <v>108</v>
      </c>
      <c r="C108" s="109" t="str">
        <f>IF($B108&gt;gamesPerRound,"","White "&amp;Pairings!D109)</f>
        <v/>
      </c>
      <c r="D108" s="110" t="s">
        <v>239</v>
      </c>
      <c r="E108" s="109" t="str">
        <f>IF($B108&gt;gamesPerRound,"","Black "&amp;Pairings!E109)</f>
        <v/>
      </c>
      <c r="F108" s="111"/>
      <c r="G108" s="112" t="s">
        <v>237</v>
      </c>
      <c r="H108" s="108">
        <v>108</v>
      </c>
      <c r="I108" s="109" t="str">
        <f ca="1">IF($B108&gt;gamesPerRound,"","White "&amp;OFFSET(Pairings!$D$1,gamesPerRound+H108,0))</f>
        <v/>
      </c>
      <c r="J108" s="110" t="s">
        <v>239</v>
      </c>
      <c r="K108" s="109" t="str">
        <f ca="1">IF($B108&gt;gamesPerRound,"","Black "&amp;OFFSET(Pairings!$E$1,gamesPerRound+H108,0))</f>
        <v/>
      </c>
      <c r="L108" s="111"/>
      <c r="M108" s="107" t="s">
        <v>238</v>
      </c>
      <c r="N108" s="108">
        <v>108</v>
      </c>
      <c r="O108" s="109" t="str">
        <f ca="1">IF($B108&gt;gamesPerRound,"","White "&amp;OFFSET(Pairings!$D$1,2*gamesPerRound+N108,0))</f>
        <v/>
      </c>
      <c r="P108" s="110" t="s">
        <v>239</v>
      </c>
      <c r="Q108" s="109" t="str">
        <f ca="1">IF($B108&gt;gamesPerRound,"","Black "&amp;OFFSET(Pairings!$E$1,2*gamesPerRound+N108,0))</f>
        <v/>
      </c>
      <c r="R108" s="111"/>
      <c r="S108" s="112" t="s">
        <v>248</v>
      </c>
      <c r="T108" s="108">
        <v>108</v>
      </c>
      <c r="U108" s="109" t="str">
        <f ca="1">IF($B108&gt;gamesPerRound,"","White "&amp;OFFSET(Pairings!$D$1,3*gamesPerRound+T108,0))</f>
        <v/>
      </c>
      <c r="V108" s="110" t="s">
        <v>239</v>
      </c>
      <c r="W108" s="109" t="str">
        <f ca="1">IF($B108&gt;gamesPerRound,"","Black "&amp;OFFSET(Pairings!$E$1,3*gamesPerRound+T108,0))</f>
        <v/>
      </c>
      <c r="X108" s="111"/>
      <c r="Y108" s="107" t="s">
        <v>249</v>
      </c>
      <c r="Z108" s="108">
        <v>108</v>
      </c>
      <c r="AA108" s="109" t="str">
        <f ca="1">IF($B108&gt;gamesPerRound,"","White "&amp;OFFSET(Pairings!$D$1,4*gamesPerRound+Z108,0))</f>
        <v/>
      </c>
      <c r="AB108" s="110" t="s">
        <v>239</v>
      </c>
      <c r="AC108" s="109" t="str">
        <f ca="1">IF($B108&gt;gamesPerRound,"","Black "&amp;OFFSET(Pairings!$E$1,4*gamesPerRound+Z108,0))</f>
        <v/>
      </c>
      <c r="AD108" s="111"/>
    </row>
    <row r="109" spans="1:30" s="113" customFormat="1" ht="108.75" customHeight="1" x14ac:dyDescent="0.2">
      <c r="A109" s="107" t="s">
        <v>236</v>
      </c>
      <c r="B109" s="108">
        <v>109</v>
      </c>
      <c r="C109" s="109" t="str">
        <f>IF($B109&gt;gamesPerRound,"","White "&amp;Pairings!D110)</f>
        <v/>
      </c>
      <c r="D109" s="110" t="s">
        <v>239</v>
      </c>
      <c r="E109" s="109" t="str">
        <f>IF($B109&gt;gamesPerRound,"","Black "&amp;Pairings!E110)</f>
        <v/>
      </c>
      <c r="F109" s="111"/>
      <c r="G109" s="112" t="s">
        <v>237</v>
      </c>
      <c r="H109" s="108">
        <v>109</v>
      </c>
      <c r="I109" s="109" t="str">
        <f ca="1">IF($B109&gt;gamesPerRound,"","White "&amp;OFFSET(Pairings!$D$1,gamesPerRound+H109,0))</f>
        <v/>
      </c>
      <c r="J109" s="110" t="s">
        <v>239</v>
      </c>
      <c r="K109" s="109" t="str">
        <f ca="1">IF($B109&gt;gamesPerRound,"","Black "&amp;OFFSET(Pairings!$E$1,gamesPerRound+H109,0))</f>
        <v/>
      </c>
      <c r="L109" s="111"/>
      <c r="M109" s="107" t="s">
        <v>238</v>
      </c>
      <c r="N109" s="108">
        <v>109</v>
      </c>
      <c r="O109" s="109" t="str">
        <f ca="1">IF($B109&gt;gamesPerRound,"","White "&amp;OFFSET(Pairings!$D$1,2*gamesPerRound+N109,0))</f>
        <v/>
      </c>
      <c r="P109" s="110" t="s">
        <v>239</v>
      </c>
      <c r="Q109" s="109" t="str">
        <f ca="1">IF($B109&gt;gamesPerRound,"","Black "&amp;OFFSET(Pairings!$E$1,2*gamesPerRound+N109,0))</f>
        <v/>
      </c>
      <c r="R109" s="111"/>
      <c r="S109" s="112" t="s">
        <v>248</v>
      </c>
      <c r="T109" s="108">
        <v>109</v>
      </c>
      <c r="U109" s="109" t="str">
        <f ca="1">IF($B109&gt;gamesPerRound,"","White "&amp;OFFSET(Pairings!$D$1,3*gamesPerRound+T109,0))</f>
        <v/>
      </c>
      <c r="V109" s="110" t="s">
        <v>239</v>
      </c>
      <c r="W109" s="109" t="str">
        <f ca="1">IF($B109&gt;gamesPerRound,"","Black "&amp;OFFSET(Pairings!$E$1,3*gamesPerRound+T109,0))</f>
        <v/>
      </c>
      <c r="X109" s="111"/>
      <c r="Y109" s="107" t="s">
        <v>249</v>
      </c>
      <c r="Z109" s="108">
        <v>109</v>
      </c>
      <c r="AA109" s="109" t="str">
        <f ca="1">IF($B109&gt;gamesPerRound,"","White "&amp;OFFSET(Pairings!$D$1,4*gamesPerRound+Z109,0))</f>
        <v/>
      </c>
      <c r="AB109" s="110" t="s">
        <v>239</v>
      </c>
      <c r="AC109" s="109" t="str">
        <f ca="1">IF($B109&gt;gamesPerRound,"","Black "&amp;OFFSET(Pairings!$E$1,4*gamesPerRound+Z109,0))</f>
        <v/>
      </c>
      <c r="AD109" s="111"/>
    </row>
    <row r="110" spans="1:30" s="113" customFormat="1" ht="108.75" customHeight="1" x14ac:dyDescent="0.2">
      <c r="A110" s="107" t="s">
        <v>236</v>
      </c>
      <c r="B110" s="108">
        <v>110</v>
      </c>
      <c r="C110" s="109" t="str">
        <f>IF($B110&gt;gamesPerRound,"","White "&amp;Pairings!D111)</f>
        <v/>
      </c>
      <c r="D110" s="110" t="s">
        <v>239</v>
      </c>
      <c r="E110" s="109" t="str">
        <f>IF($B110&gt;gamesPerRound,"","Black "&amp;Pairings!E111)</f>
        <v/>
      </c>
      <c r="F110" s="111"/>
      <c r="G110" s="112" t="s">
        <v>237</v>
      </c>
      <c r="H110" s="108">
        <v>110</v>
      </c>
      <c r="I110" s="109" t="str">
        <f ca="1">IF($B110&gt;gamesPerRound,"","White "&amp;OFFSET(Pairings!$D$1,gamesPerRound+H110,0))</f>
        <v/>
      </c>
      <c r="J110" s="110" t="s">
        <v>239</v>
      </c>
      <c r="K110" s="109" t="str">
        <f ca="1">IF($B110&gt;gamesPerRound,"","Black "&amp;OFFSET(Pairings!$E$1,gamesPerRound+H110,0))</f>
        <v/>
      </c>
      <c r="L110" s="111"/>
      <c r="M110" s="107" t="s">
        <v>238</v>
      </c>
      <c r="N110" s="108">
        <v>110</v>
      </c>
      <c r="O110" s="109" t="str">
        <f ca="1">IF($B110&gt;gamesPerRound,"","White "&amp;OFFSET(Pairings!$D$1,2*gamesPerRound+N110,0))</f>
        <v/>
      </c>
      <c r="P110" s="110" t="s">
        <v>239</v>
      </c>
      <c r="Q110" s="109" t="str">
        <f ca="1">IF($B110&gt;gamesPerRound,"","Black "&amp;OFFSET(Pairings!$E$1,2*gamesPerRound+N110,0))</f>
        <v/>
      </c>
      <c r="R110" s="111"/>
      <c r="S110" s="112" t="s">
        <v>248</v>
      </c>
      <c r="T110" s="108">
        <v>110</v>
      </c>
      <c r="U110" s="109" t="str">
        <f ca="1">IF($B110&gt;gamesPerRound,"","White "&amp;OFFSET(Pairings!$D$1,3*gamesPerRound+T110,0))</f>
        <v/>
      </c>
      <c r="V110" s="110" t="s">
        <v>239</v>
      </c>
      <c r="W110" s="109" t="str">
        <f ca="1">IF($B110&gt;gamesPerRound,"","Black "&amp;OFFSET(Pairings!$E$1,3*gamesPerRound+T110,0))</f>
        <v/>
      </c>
      <c r="X110" s="111"/>
      <c r="Y110" s="107" t="s">
        <v>249</v>
      </c>
      <c r="Z110" s="108">
        <v>110</v>
      </c>
      <c r="AA110" s="109" t="str">
        <f ca="1">IF($B110&gt;gamesPerRound,"","White "&amp;OFFSET(Pairings!$D$1,4*gamesPerRound+Z110,0))</f>
        <v/>
      </c>
      <c r="AB110" s="110" t="s">
        <v>239</v>
      </c>
      <c r="AC110" s="109" t="str">
        <f ca="1">IF($B110&gt;gamesPerRound,"","Black "&amp;OFFSET(Pairings!$E$1,4*gamesPerRound+Z110,0))</f>
        <v/>
      </c>
      <c r="AD110" s="111"/>
    </row>
    <row r="111" spans="1:30" s="113" customFormat="1" ht="108.75" customHeight="1" x14ac:dyDescent="0.2">
      <c r="A111" s="107" t="s">
        <v>236</v>
      </c>
      <c r="B111" s="108">
        <v>111</v>
      </c>
      <c r="C111" s="109" t="str">
        <f>IF($B111&gt;gamesPerRound,"","White "&amp;Pairings!D112)</f>
        <v/>
      </c>
      <c r="D111" s="110" t="s">
        <v>239</v>
      </c>
      <c r="E111" s="109" t="str">
        <f>IF($B111&gt;gamesPerRound,"","Black "&amp;Pairings!E112)</f>
        <v/>
      </c>
      <c r="F111" s="111"/>
      <c r="G111" s="112" t="s">
        <v>237</v>
      </c>
      <c r="H111" s="108">
        <v>111</v>
      </c>
      <c r="I111" s="109" t="str">
        <f ca="1">IF($B111&gt;gamesPerRound,"","White "&amp;OFFSET(Pairings!$D$1,gamesPerRound+H111,0))</f>
        <v/>
      </c>
      <c r="J111" s="110" t="s">
        <v>239</v>
      </c>
      <c r="K111" s="109" t="str">
        <f ca="1">IF($B111&gt;gamesPerRound,"","Black "&amp;OFFSET(Pairings!$E$1,gamesPerRound+H111,0))</f>
        <v/>
      </c>
      <c r="L111" s="111"/>
      <c r="M111" s="107" t="s">
        <v>238</v>
      </c>
      <c r="N111" s="108">
        <v>111</v>
      </c>
      <c r="O111" s="109" t="str">
        <f ca="1">IF($B111&gt;gamesPerRound,"","White "&amp;OFFSET(Pairings!$D$1,2*gamesPerRound+N111,0))</f>
        <v/>
      </c>
      <c r="P111" s="110" t="s">
        <v>239</v>
      </c>
      <c r="Q111" s="109" t="str">
        <f ca="1">IF($B111&gt;gamesPerRound,"","Black "&amp;OFFSET(Pairings!$E$1,2*gamesPerRound+N111,0))</f>
        <v/>
      </c>
      <c r="R111" s="111"/>
      <c r="S111" s="112" t="s">
        <v>248</v>
      </c>
      <c r="T111" s="108">
        <v>111</v>
      </c>
      <c r="U111" s="109" t="str">
        <f ca="1">IF($B111&gt;gamesPerRound,"","White "&amp;OFFSET(Pairings!$D$1,3*gamesPerRound+T111,0))</f>
        <v/>
      </c>
      <c r="V111" s="110" t="s">
        <v>239</v>
      </c>
      <c r="W111" s="109" t="str">
        <f ca="1">IF($B111&gt;gamesPerRound,"","Black "&amp;OFFSET(Pairings!$E$1,3*gamesPerRound+T111,0))</f>
        <v/>
      </c>
      <c r="X111" s="111"/>
      <c r="Y111" s="107" t="s">
        <v>249</v>
      </c>
      <c r="Z111" s="108">
        <v>111</v>
      </c>
      <c r="AA111" s="109" t="str">
        <f ca="1">IF($B111&gt;gamesPerRound,"","White "&amp;OFFSET(Pairings!$D$1,4*gamesPerRound+Z111,0))</f>
        <v/>
      </c>
      <c r="AB111" s="110" t="s">
        <v>239</v>
      </c>
      <c r="AC111" s="109" t="str">
        <f ca="1">IF($B111&gt;gamesPerRound,"","Black "&amp;OFFSET(Pairings!$E$1,4*gamesPerRound+Z111,0))</f>
        <v/>
      </c>
      <c r="AD111" s="111"/>
    </row>
    <row r="112" spans="1:30" s="113" customFormat="1" ht="108.75" customHeight="1" x14ac:dyDescent="0.2">
      <c r="A112" s="107" t="s">
        <v>236</v>
      </c>
      <c r="B112" s="108">
        <v>112</v>
      </c>
      <c r="C112" s="109" t="str">
        <f>IF($B112&gt;gamesPerRound,"","White "&amp;Pairings!D113)</f>
        <v/>
      </c>
      <c r="D112" s="110" t="s">
        <v>239</v>
      </c>
      <c r="E112" s="109" t="str">
        <f>IF($B112&gt;gamesPerRound,"","Black "&amp;Pairings!E113)</f>
        <v/>
      </c>
      <c r="F112" s="111"/>
      <c r="G112" s="112" t="s">
        <v>237</v>
      </c>
      <c r="H112" s="108">
        <v>112</v>
      </c>
      <c r="I112" s="109" t="str">
        <f ca="1">IF($B112&gt;gamesPerRound,"","White "&amp;OFFSET(Pairings!$D$1,gamesPerRound+H112,0))</f>
        <v/>
      </c>
      <c r="J112" s="110" t="s">
        <v>239</v>
      </c>
      <c r="K112" s="109" t="str">
        <f ca="1">IF($B112&gt;gamesPerRound,"","Black "&amp;OFFSET(Pairings!$E$1,gamesPerRound+H112,0))</f>
        <v/>
      </c>
      <c r="L112" s="111"/>
      <c r="M112" s="107" t="s">
        <v>238</v>
      </c>
      <c r="N112" s="108">
        <v>112</v>
      </c>
      <c r="O112" s="109" t="str">
        <f ca="1">IF($B112&gt;gamesPerRound,"","White "&amp;OFFSET(Pairings!$D$1,2*gamesPerRound+N112,0))</f>
        <v/>
      </c>
      <c r="P112" s="110" t="s">
        <v>239</v>
      </c>
      <c r="Q112" s="109" t="str">
        <f ca="1">IF($B112&gt;gamesPerRound,"","Black "&amp;OFFSET(Pairings!$E$1,2*gamesPerRound+N112,0))</f>
        <v/>
      </c>
      <c r="R112" s="111"/>
      <c r="S112" s="112" t="s">
        <v>248</v>
      </c>
      <c r="T112" s="108">
        <v>112</v>
      </c>
      <c r="U112" s="109" t="str">
        <f ca="1">IF($B112&gt;gamesPerRound,"","White "&amp;OFFSET(Pairings!$D$1,3*gamesPerRound+T112,0))</f>
        <v/>
      </c>
      <c r="V112" s="110" t="s">
        <v>239</v>
      </c>
      <c r="W112" s="109" t="str">
        <f ca="1">IF($B112&gt;gamesPerRound,"","Black "&amp;OFFSET(Pairings!$E$1,3*gamesPerRound+T112,0))</f>
        <v/>
      </c>
      <c r="X112" s="111"/>
      <c r="Y112" s="107" t="s">
        <v>249</v>
      </c>
      <c r="Z112" s="108">
        <v>112</v>
      </c>
      <c r="AA112" s="109" t="str">
        <f ca="1">IF($B112&gt;gamesPerRound,"","White "&amp;OFFSET(Pairings!$D$1,4*gamesPerRound+Z112,0))</f>
        <v/>
      </c>
      <c r="AB112" s="110" t="s">
        <v>239</v>
      </c>
      <c r="AC112" s="109" t="str">
        <f ca="1">IF($B112&gt;gamesPerRound,"","Black "&amp;OFFSET(Pairings!$E$1,4*gamesPerRound+Z112,0))</f>
        <v/>
      </c>
      <c r="AD112" s="111"/>
    </row>
    <row r="113" spans="1:30" s="113" customFormat="1" ht="108.75" customHeight="1" x14ac:dyDescent="0.2">
      <c r="A113" s="107" t="s">
        <v>236</v>
      </c>
      <c r="B113" s="108">
        <v>113</v>
      </c>
      <c r="C113" s="109" t="str">
        <f>IF($B113&gt;gamesPerRound,"","White "&amp;Pairings!D114)</f>
        <v/>
      </c>
      <c r="D113" s="110" t="s">
        <v>239</v>
      </c>
      <c r="E113" s="109" t="str">
        <f>IF($B113&gt;gamesPerRound,"","Black "&amp;Pairings!E114)</f>
        <v/>
      </c>
      <c r="F113" s="111"/>
      <c r="G113" s="112" t="s">
        <v>237</v>
      </c>
      <c r="H113" s="108">
        <v>113</v>
      </c>
      <c r="I113" s="109" t="str">
        <f ca="1">IF($B113&gt;gamesPerRound,"","White "&amp;OFFSET(Pairings!$D$1,gamesPerRound+H113,0))</f>
        <v/>
      </c>
      <c r="J113" s="110" t="s">
        <v>239</v>
      </c>
      <c r="K113" s="109" t="str">
        <f ca="1">IF($B113&gt;gamesPerRound,"","Black "&amp;OFFSET(Pairings!$E$1,gamesPerRound+H113,0))</f>
        <v/>
      </c>
      <c r="L113" s="111"/>
      <c r="M113" s="107" t="s">
        <v>238</v>
      </c>
      <c r="N113" s="108">
        <v>113</v>
      </c>
      <c r="O113" s="109" t="str">
        <f ca="1">IF($B113&gt;gamesPerRound,"","White "&amp;OFFSET(Pairings!$D$1,2*gamesPerRound+N113,0))</f>
        <v/>
      </c>
      <c r="P113" s="110" t="s">
        <v>239</v>
      </c>
      <c r="Q113" s="109" t="str">
        <f ca="1">IF($B113&gt;gamesPerRound,"","Black "&amp;OFFSET(Pairings!$E$1,2*gamesPerRound+N113,0))</f>
        <v/>
      </c>
      <c r="R113" s="111"/>
      <c r="S113" s="112" t="s">
        <v>248</v>
      </c>
      <c r="T113" s="108">
        <v>113</v>
      </c>
      <c r="U113" s="109" t="str">
        <f ca="1">IF($B113&gt;gamesPerRound,"","White "&amp;OFFSET(Pairings!$D$1,3*gamesPerRound+T113,0))</f>
        <v/>
      </c>
      <c r="V113" s="110" t="s">
        <v>239</v>
      </c>
      <c r="W113" s="109" t="str">
        <f ca="1">IF($B113&gt;gamesPerRound,"","Black "&amp;OFFSET(Pairings!$E$1,3*gamesPerRound+T113,0))</f>
        <v/>
      </c>
      <c r="X113" s="111"/>
      <c r="Y113" s="107" t="s">
        <v>249</v>
      </c>
      <c r="Z113" s="108">
        <v>113</v>
      </c>
      <c r="AA113" s="109" t="str">
        <f ca="1">IF($B113&gt;gamesPerRound,"","White "&amp;OFFSET(Pairings!$D$1,4*gamesPerRound+Z113,0))</f>
        <v/>
      </c>
      <c r="AB113" s="110" t="s">
        <v>239</v>
      </c>
      <c r="AC113" s="109" t="str">
        <f ca="1">IF($B113&gt;gamesPerRound,"","Black "&amp;OFFSET(Pairings!$E$1,4*gamesPerRound+Z113,0))</f>
        <v/>
      </c>
      <c r="AD113" s="111"/>
    </row>
    <row r="114" spans="1:30" s="113" customFormat="1" ht="108.75" customHeight="1" x14ac:dyDescent="0.2">
      <c r="A114" s="107" t="s">
        <v>236</v>
      </c>
      <c r="B114" s="108">
        <v>114</v>
      </c>
      <c r="C114" s="109" t="str">
        <f>IF($B114&gt;gamesPerRound,"","White "&amp;Pairings!D115)</f>
        <v/>
      </c>
      <c r="D114" s="110" t="s">
        <v>239</v>
      </c>
      <c r="E114" s="109" t="str">
        <f>IF($B114&gt;gamesPerRound,"","Black "&amp;Pairings!E115)</f>
        <v/>
      </c>
      <c r="F114" s="111"/>
      <c r="G114" s="112" t="s">
        <v>237</v>
      </c>
      <c r="H114" s="108">
        <v>114</v>
      </c>
      <c r="I114" s="109" t="str">
        <f ca="1">IF($B114&gt;gamesPerRound,"","White "&amp;OFFSET(Pairings!$D$1,gamesPerRound+H114,0))</f>
        <v/>
      </c>
      <c r="J114" s="110" t="s">
        <v>239</v>
      </c>
      <c r="K114" s="109" t="str">
        <f ca="1">IF($B114&gt;gamesPerRound,"","Black "&amp;OFFSET(Pairings!$E$1,gamesPerRound+H114,0))</f>
        <v/>
      </c>
      <c r="L114" s="111"/>
      <c r="M114" s="107" t="s">
        <v>238</v>
      </c>
      <c r="N114" s="108">
        <v>114</v>
      </c>
      <c r="O114" s="109" t="str">
        <f ca="1">IF($B114&gt;gamesPerRound,"","White "&amp;OFFSET(Pairings!$D$1,2*gamesPerRound+N114,0))</f>
        <v/>
      </c>
      <c r="P114" s="110" t="s">
        <v>239</v>
      </c>
      <c r="Q114" s="109" t="str">
        <f ca="1">IF($B114&gt;gamesPerRound,"","Black "&amp;OFFSET(Pairings!$E$1,2*gamesPerRound+N114,0))</f>
        <v/>
      </c>
      <c r="R114" s="111"/>
      <c r="S114" s="112" t="s">
        <v>248</v>
      </c>
      <c r="T114" s="108">
        <v>114</v>
      </c>
      <c r="U114" s="109" t="str">
        <f ca="1">IF($B114&gt;gamesPerRound,"","White "&amp;OFFSET(Pairings!$D$1,3*gamesPerRound+T114,0))</f>
        <v/>
      </c>
      <c r="V114" s="110" t="s">
        <v>239</v>
      </c>
      <c r="W114" s="109" t="str">
        <f ca="1">IF($B114&gt;gamesPerRound,"","Black "&amp;OFFSET(Pairings!$E$1,3*gamesPerRound+T114,0))</f>
        <v/>
      </c>
      <c r="X114" s="111"/>
      <c r="Y114" s="107" t="s">
        <v>249</v>
      </c>
      <c r="Z114" s="108">
        <v>114</v>
      </c>
      <c r="AA114" s="109" t="str">
        <f ca="1">IF($B114&gt;gamesPerRound,"","White "&amp;OFFSET(Pairings!$D$1,4*gamesPerRound+Z114,0))</f>
        <v/>
      </c>
      <c r="AB114" s="110" t="s">
        <v>239</v>
      </c>
      <c r="AC114" s="109" t="str">
        <f ca="1">IF($B114&gt;gamesPerRound,"","Black "&amp;OFFSET(Pairings!$E$1,4*gamesPerRound+Z114,0))</f>
        <v/>
      </c>
      <c r="AD114" s="111"/>
    </row>
    <row r="115" spans="1:30" s="113" customFormat="1" ht="108.75" customHeight="1" x14ac:dyDescent="0.2">
      <c r="A115" s="107" t="s">
        <v>236</v>
      </c>
      <c r="B115" s="108">
        <v>115</v>
      </c>
      <c r="C115" s="109" t="str">
        <f>IF($B115&gt;gamesPerRound,"","White "&amp;Pairings!D116)</f>
        <v/>
      </c>
      <c r="D115" s="110" t="s">
        <v>239</v>
      </c>
      <c r="E115" s="109" t="str">
        <f>IF($B115&gt;gamesPerRound,"","Black "&amp;Pairings!E116)</f>
        <v/>
      </c>
      <c r="F115" s="111"/>
      <c r="G115" s="112" t="s">
        <v>237</v>
      </c>
      <c r="H115" s="108">
        <v>115</v>
      </c>
      <c r="I115" s="109" t="str">
        <f ca="1">IF($B115&gt;gamesPerRound,"","White "&amp;OFFSET(Pairings!$D$1,gamesPerRound+H115,0))</f>
        <v/>
      </c>
      <c r="J115" s="110" t="s">
        <v>239</v>
      </c>
      <c r="K115" s="109" t="str">
        <f ca="1">IF($B115&gt;gamesPerRound,"","Black "&amp;OFFSET(Pairings!$E$1,gamesPerRound+H115,0))</f>
        <v/>
      </c>
      <c r="L115" s="111"/>
      <c r="M115" s="107" t="s">
        <v>238</v>
      </c>
      <c r="N115" s="108">
        <v>115</v>
      </c>
      <c r="O115" s="109" t="str">
        <f ca="1">IF($B115&gt;gamesPerRound,"","White "&amp;OFFSET(Pairings!$D$1,2*gamesPerRound+N115,0))</f>
        <v/>
      </c>
      <c r="P115" s="110" t="s">
        <v>239</v>
      </c>
      <c r="Q115" s="109" t="str">
        <f ca="1">IF($B115&gt;gamesPerRound,"","Black "&amp;OFFSET(Pairings!$E$1,2*gamesPerRound+N115,0))</f>
        <v/>
      </c>
      <c r="R115" s="111"/>
      <c r="S115" s="112" t="s">
        <v>248</v>
      </c>
      <c r="T115" s="108">
        <v>115</v>
      </c>
      <c r="U115" s="109" t="str">
        <f ca="1">IF($B115&gt;gamesPerRound,"","White "&amp;OFFSET(Pairings!$D$1,3*gamesPerRound+T115,0))</f>
        <v/>
      </c>
      <c r="V115" s="110" t="s">
        <v>239</v>
      </c>
      <c r="W115" s="109" t="str">
        <f ca="1">IF($B115&gt;gamesPerRound,"","Black "&amp;OFFSET(Pairings!$E$1,3*gamesPerRound+T115,0))</f>
        <v/>
      </c>
      <c r="X115" s="111"/>
      <c r="Y115" s="107" t="s">
        <v>249</v>
      </c>
      <c r="Z115" s="108">
        <v>115</v>
      </c>
      <c r="AA115" s="109" t="str">
        <f ca="1">IF($B115&gt;gamesPerRound,"","White "&amp;OFFSET(Pairings!$D$1,4*gamesPerRound+Z115,0))</f>
        <v/>
      </c>
      <c r="AB115" s="110" t="s">
        <v>239</v>
      </c>
      <c r="AC115" s="109" t="str">
        <f ca="1">IF($B115&gt;gamesPerRound,"","Black "&amp;OFFSET(Pairings!$E$1,4*gamesPerRound+Z115,0))</f>
        <v/>
      </c>
      <c r="AD115" s="111"/>
    </row>
    <row r="116" spans="1:30" s="113" customFormat="1" ht="108.75" customHeight="1" x14ac:dyDescent="0.2">
      <c r="A116" s="107" t="s">
        <v>236</v>
      </c>
      <c r="B116" s="108">
        <v>116</v>
      </c>
      <c r="C116" s="109" t="str">
        <f>IF($B116&gt;gamesPerRound,"","White "&amp;Pairings!D117)</f>
        <v/>
      </c>
      <c r="D116" s="110" t="s">
        <v>239</v>
      </c>
      <c r="E116" s="109" t="str">
        <f>IF($B116&gt;gamesPerRound,"","Black "&amp;Pairings!E117)</f>
        <v/>
      </c>
      <c r="F116" s="111"/>
      <c r="G116" s="112" t="s">
        <v>237</v>
      </c>
      <c r="H116" s="108">
        <v>116</v>
      </c>
      <c r="I116" s="109" t="str">
        <f ca="1">IF($B116&gt;gamesPerRound,"","White "&amp;OFFSET(Pairings!$D$1,gamesPerRound+H116,0))</f>
        <v/>
      </c>
      <c r="J116" s="110" t="s">
        <v>239</v>
      </c>
      <c r="K116" s="109" t="str">
        <f ca="1">IF($B116&gt;gamesPerRound,"","Black "&amp;OFFSET(Pairings!$E$1,gamesPerRound+H116,0))</f>
        <v/>
      </c>
      <c r="L116" s="111"/>
      <c r="M116" s="107" t="s">
        <v>238</v>
      </c>
      <c r="N116" s="108">
        <v>116</v>
      </c>
      <c r="O116" s="109" t="str">
        <f ca="1">IF($B116&gt;gamesPerRound,"","White "&amp;OFFSET(Pairings!$D$1,2*gamesPerRound+N116,0))</f>
        <v/>
      </c>
      <c r="P116" s="110" t="s">
        <v>239</v>
      </c>
      <c r="Q116" s="109" t="str">
        <f ca="1">IF($B116&gt;gamesPerRound,"","Black "&amp;OFFSET(Pairings!$E$1,2*gamesPerRound+N116,0))</f>
        <v/>
      </c>
      <c r="R116" s="111"/>
      <c r="S116" s="112" t="s">
        <v>248</v>
      </c>
      <c r="T116" s="108">
        <v>116</v>
      </c>
      <c r="U116" s="109" t="str">
        <f ca="1">IF($B116&gt;gamesPerRound,"","White "&amp;OFFSET(Pairings!$D$1,3*gamesPerRound+T116,0))</f>
        <v/>
      </c>
      <c r="V116" s="110" t="s">
        <v>239</v>
      </c>
      <c r="W116" s="109" t="str">
        <f ca="1">IF($B116&gt;gamesPerRound,"","Black "&amp;OFFSET(Pairings!$E$1,3*gamesPerRound+T116,0))</f>
        <v/>
      </c>
      <c r="X116" s="111"/>
      <c r="Y116" s="107" t="s">
        <v>249</v>
      </c>
      <c r="Z116" s="108">
        <v>116</v>
      </c>
      <c r="AA116" s="109" t="str">
        <f ca="1">IF($B116&gt;gamesPerRound,"","White "&amp;OFFSET(Pairings!$D$1,4*gamesPerRound+Z116,0))</f>
        <v/>
      </c>
      <c r="AB116" s="110" t="s">
        <v>239</v>
      </c>
      <c r="AC116" s="109" t="str">
        <f ca="1">IF($B116&gt;gamesPerRound,"","Black "&amp;OFFSET(Pairings!$E$1,4*gamesPerRound+Z116,0))</f>
        <v/>
      </c>
      <c r="AD116" s="111"/>
    </row>
    <row r="117" spans="1:30" s="113" customFormat="1" ht="108.75" customHeight="1" x14ac:dyDescent="0.2">
      <c r="A117" s="107" t="s">
        <v>236</v>
      </c>
      <c r="B117" s="108">
        <v>117</v>
      </c>
      <c r="C117" s="109" t="str">
        <f>IF($B117&gt;gamesPerRound,"","White "&amp;Pairings!D118)</f>
        <v/>
      </c>
      <c r="D117" s="110" t="s">
        <v>239</v>
      </c>
      <c r="E117" s="109" t="str">
        <f>IF($B117&gt;gamesPerRound,"","Black "&amp;Pairings!E118)</f>
        <v/>
      </c>
      <c r="F117" s="111"/>
      <c r="G117" s="112" t="s">
        <v>237</v>
      </c>
      <c r="H117" s="108">
        <v>117</v>
      </c>
      <c r="I117" s="109" t="str">
        <f ca="1">IF($B117&gt;gamesPerRound,"","White "&amp;OFFSET(Pairings!$D$1,gamesPerRound+H117,0))</f>
        <v/>
      </c>
      <c r="J117" s="110" t="s">
        <v>239</v>
      </c>
      <c r="K117" s="109" t="str">
        <f ca="1">IF($B117&gt;gamesPerRound,"","Black "&amp;OFFSET(Pairings!$E$1,gamesPerRound+H117,0))</f>
        <v/>
      </c>
      <c r="L117" s="111"/>
      <c r="M117" s="107" t="s">
        <v>238</v>
      </c>
      <c r="N117" s="108">
        <v>117</v>
      </c>
      <c r="O117" s="109" t="str">
        <f ca="1">IF($B117&gt;gamesPerRound,"","White "&amp;OFFSET(Pairings!$D$1,2*gamesPerRound+N117,0))</f>
        <v/>
      </c>
      <c r="P117" s="110" t="s">
        <v>239</v>
      </c>
      <c r="Q117" s="109" t="str">
        <f ca="1">IF($B117&gt;gamesPerRound,"","Black "&amp;OFFSET(Pairings!$E$1,2*gamesPerRound+N117,0))</f>
        <v/>
      </c>
      <c r="R117" s="111"/>
      <c r="S117" s="112" t="s">
        <v>248</v>
      </c>
      <c r="T117" s="108">
        <v>117</v>
      </c>
      <c r="U117" s="109" t="str">
        <f ca="1">IF($B117&gt;gamesPerRound,"","White "&amp;OFFSET(Pairings!$D$1,3*gamesPerRound+T117,0))</f>
        <v/>
      </c>
      <c r="V117" s="110" t="s">
        <v>239</v>
      </c>
      <c r="W117" s="109" t="str">
        <f ca="1">IF($B117&gt;gamesPerRound,"","Black "&amp;OFFSET(Pairings!$E$1,3*gamesPerRound+T117,0))</f>
        <v/>
      </c>
      <c r="X117" s="111"/>
      <c r="Y117" s="107" t="s">
        <v>249</v>
      </c>
      <c r="Z117" s="108">
        <v>117</v>
      </c>
      <c r="AA117" s="109" t="str">
        <f ca="1">IF($B117&gt;gamesPerRound,"","White "&amp;OFFSET(Pairings!$D$1,4*gamesPerRound+Z117,0))</f>
        <v/>
      </c>
      <c r="AB117" s="110" t="s">
        <v>239</v>
      </c>
      <c r="AC117" s="109" t="str">
        <f ca="1">IF($B117&gt;gamesPerRound,"","Black "&amp;OFFSET(Pairings!$E$1,4*gamesPerRound+Z117,0))</f>
        <v/>
      </c>
      <c r="AD117" s="111"/>
    </row>
    <row r="118" spans="1:30" s="113" customFormat="1" ht="108.75" customHeight="1" x14ac:dyDescent="0.2">
      <c r="A118" s="107" t="s">
        <v>236</v>
      </c>
      <c r="B118" s="108">
        <v>118</v>
      </c>
      <c r="C118" s="109" t="str">
        <f>IF($B118&gt;gamesPerRound,"","White "&amp;Pairings!D119)</f>
        <v/>
      </c>
      <c r="D118" s="110" t="s">
        <v>239</v>
      </c>
      <c r="E118" s="109" t="str">
        <f>IF($B118&gt;gamesPerRound,"","Black "&amp;Pairings!E119)</f>
        <v/>
      </c>
      <c r="F118" s="111"/>
      <c r="G118" s="112" t="s">
        <v>237</v>
      </c>
      <c r="H118" s="108">
        <v>118</v>
      </c>
      <c r="I118" s="109" t="str">
        <f ca="1">IF($B118&gt;gamesPerRound,"","White "&amp;OFFSET(Pairings!$D$1,gamesPerRound+H118,0))</f>
        <v/>
      </c>
      <c r="J118" s="110" t="s">
        <v>239</v>
      </c>
      <c r="K118" s="109" t="str">
        <f ca="1">IF($B118&gt;gamesPerRound,"","Black "&amp;OFFSET(Pairings!$E$1,gamesPerRound+H118,0))</f>
        <v/>
      </c>
      <c r="L118" s="111"/>
      <c r="M118" s="107" t="s">
        <v>238</v>
      </c>
      <c r="N118" s="108">
        <v>118</v>
      </c>
      <c r="O118" s="109" t="str">
        <f ca="1">IF($B118&gt;gamesPerRound,"","White "&amp;OFFSET(Pairings!$D$1,2*gamesPerRound+N118,0))</f>
        <v/>
      </c>
      <c r="P118" s="110" t="s">
        <v>239</v>
      </c>
      <c r="Q118" s="109" t="str">
        <f ca="1">IF($B118&gt;gamesPerRound,"","Black "&amp;OFFSET(Pairings!$E$1,2*gamesPerRound+N118,0))</f>
        <v/>
      </c>
      <c r="R118" s="111"/>
      <c r="S118" s="112" t="s">
        <v>248</v>
      </c>
      <c r="T118" s="108">
        <v>118</v>
      </c>
      <c r="U118" s="109" t="str">
        <f ca="1">IF($B118&gt;gamesPerRound,"","White "&amp;OFFSET(Pairings!$D$1,3*gamesPerRound+T118,0))</f>
        <v/>
      </c>
      <c r="V118" s="110" t="s">
        <v>239</v>
      </c>
      <c r="W118" s="109" t="str">
        <f ca="1">IF($B118&gt;gamesPerRound,"","Black "&amp;OFFSET(Pairings!$E$1,3*gamesPerRound+T118,0))</f>
        <v/>
      </c>
      <c r="X118" s="111"/>
      <c r="Y118" s="107" t="s">
        <v>249</v>
      </c>
      <c r="Z118" s="108">
        <v>118</v>
      </c>
      <c r="AA118" s="109" t="str">
        <f ca="1">IF($B118&gt;gamesPerRound,"","White "&amp;OFFSET(Pairings!$D$1,4*gamesPerRound+Z118,0))</f>
        <v/>
      </c>
      <c r="AB118" s="110" t="s">
        <v>239</v>
      </c>
      <c r="AC118" s="109" t="str">
        <f ca="1">IF($B118&gt;gamesPerRound,"","Black "&amp;OFFSET(Pairings!$E$1,4*gamesPerRound+Z118,0))</f>
        <v/>
      </c>
      <c r="AD118" s="111"/>
    </row>
    <row r="119" spans="1:30" s="113" customFormat="1" ht="108.75" customHeight="1" x14ac:dyDescent="0.2">
      <c r="A119" s="107" t="s">
        <v>236</v>
      </c>
      <c r="B119" s="108">
        <v>119</v>
      </c>
      <c r="C119" s="109" t="str">
        <f>IF($B119&gt;gamesPerRound,"","White "&amp;Pairings!D120)</f>
        <v/>
      </c>
      <c r="D119" s="110" t="s">
        <v>239</v>
      </c>
      <c r="E119" s="109" t="str">
        <f>IF($B119&gt;gamesPerRound,"","Black "&amp;Pairings!E120)</f>
        <v/>
      </c>
      <c r="F119" s="111"/>
      <c r="G119" s="112" t="s">
        <v>237</v>
      </c>
      <c r="H119" s="108">
        <v>119</v>
      </c>
      <c r="I119" s="109" t="str">
        <f ca="1">IF($B119&gt;gamesPerRound,"","White "&amp;OFFSET(Pairings!$D$1,gamesPerRound+H119,0))</f>
        <v/>
      </c>
      <c r="J119" s="110" t="s">
        <v>239</v>
      </c>
      <c r="K119" s="109" t="str">
        <f ca="1">IF($B119&gt;gamesPerRound,"","Black "&amp;OFFSET(Pairings!$E$1,gamesPerRound+H119,0))</f>
        <v/>
      </c>
      <c r="L119" s="111"/>
      <c r="M119" s="107" t="s">
        <v>238</v>
      </c>
      <c r="N119" s="108">
        <v>119</v>
      </c>
      <c r="O119" s="109" t="str">
        <f ca="1">IF($B119&gt;gamesPerRound,"","White "&amp;OFFSET(Pairings!$D$1,2*gamesPerRound+N119,0))</f>
        <v/>
      </c>
      <c r="P119" s="110" t="s">
        <v>239</v>
      </c>
      <c r="Q119" s="109" t="str">
        <f ca="1">IF($B119&gt;gamesPerRound,"","Black "&amp;OFFSET(Pairings!$E$1,2*gamesPerRound+N119,0))</f>
        <v/>
      </c>
      <c r="R119" s="111"/>
      <c r="S119" s="112" t="s">
        <v>248</v>
      </c>
      <c r="T119" s="108">
        <v>119</v>
      </c>
      <c r="U119" s="109" t="str">
        <f ca="1">IF($B119&gt;gamesPerRound,"","White "&amp;OFFSET(Pairings!$D$1,3*gamesPerRound+T119,0))</f>
        <v/>
      </c>
      <c r="V119" s="110" t="s">
        <v>239</v>
      </c>
      <c r="W119" s="109" t="str">
        <f ca="1">IF($B119&gt;gamesPerRound,"","Black "&amp;OFFSET(Pairings!$E$1,3*gamesPerRound+T119,0))</f>
        <v/>
      </c>
      <c r="X119" s="111"/>
      <c r="Y119" s="107" t="s">
        <v>249</v>
      </c>
      <c r="Z119" s="108">
        <v>119</v>
      </c>
      <c r="AA119" s="109" t="str">
        <f ca="1">IF($B119&gt;gamesPerRound,"","White "&amp;OFFSET(Pairings!$D$1,4*gamesPerRound+Z119,0))</f>
        <v/>
      </c>
      <c r="AB119" s="110" t="s">
        <v>239</v>
      </c>
      <c r="AC119" s="109" t="str">
        <f ca="1">IF($B119&gt;gamesPerRound,"","Black "&amp;OFFSET(Pairings!$E$1,4*gamesPerRound+Z119,0))</f>
        <v/>
      </c>
      <c r="AD119" s="111"/>
    </row>
    <row r="120" spans="1:30" s="113" customFormat="1" ht="108.75" customHeight="1" x14ac:dyDescent="0.2">
      <c r="A120" s="107" t="s">
        <v>236</v>
      </c>
      <c r="B120" s="108">
        <v>120</v>
      </c>
      <c r="C120" s="109" t="str">
        <f>IF($B120&gt;gamesPerRound,"","White "&amp;Pairings!D121)</f>
        <v/>
      </c>
      <c r="D120" s="110" t="s">
        <v>239</v>
      </c>
      <c r="E120" s="109" t="str">
        <f>IF($B120&gt;gamesPerRound,"","Black "&amp;Pairings!E121)</f>
        <v/>
      </c>
      <c r="F120" s="111"/>
      <c r="G120" s="112" t="s">
        <v>237</v>
      </c>
      <c r="H120" s="108">
        <v>120</v>
      </c>
      <c r="I120" s="109" t="str">
        <f ca="1">IF($B120&gt;gamesPerRound,"","White "&amp;OFFSET(Pairings!$D$1,gamesPerRound+H120,0))</f>
        <v/>
      </c>
      <c r="J120" s="110" t="s">
        <v>239</v>
      </c>
      <c r="K120" s="109" t="str">
        <f ca="1">IF($B120&gt;gamesPerRound,"","Black "&amp;OFFSET(Pairings!$E$1,gamesPerRound+H120,0))</f>
        <v/>
      </c>
      <c r="L120" s="111"/>
      <c r="M120" s="107" t="s">
        <v>238</v>
      </c>
      <c r="N120" s="108">
        <v>120</v>
      </c>
      <c r="O120" s="109" t="str">
        <f ca="1">IF($B120&gt;gamesPerRound,"","White "&amp;OFFSET(Pairings!$D$1,2*gamesPerRound+N120,0))</f>
        <v/>
      </c>
      <c r="P120" s="110" t="s">
        <v>239</v>
      </c>
      <c r="Q120" s="109" t="str">
        <f ca="1">IF($B120&gt;gamesPerRound,"","Black "&amp;OFFSET(Pairings!$E$1,2*gamesPerRound+N120,0))</f>
        <v/>
      </c>
      <c r="R120" s="111"/>
      <c r="S120" s="112" t="s">
        <v>248</v>
      </c>
      <c r="T120" s="108">
        <v>120</v>
      </c>
      <c r="U120" s="109" t="str">
        <f ca="1">IF($B120&gt;gamesPerRound,"","White "&amp;OFFSET(Pairings!$D$1,3*gamesPerRound+T120,0))</f>
        <v/>
      </c>
      <c r="V120" s="110" t="s">
        <v>239</v>
      </c>
      <c r="W120" s="109" t="str">
        <f ca="1">IF($B120&gt;gamesPerRound,"","Black "&amp;OFFSET(Pairings!$E$1,3*gamesPerRound+T120,0))</f>
        <v/>
      </c>
      <c r="X120" s="111"/>
      <c r="Y120" s="107" t="s">
        <v>249</v>
      </c>
      <c r="Z120" s="108">
        <v>120</v>
      </c>
      <c r="AA120" s="109" t="str">
        <f ca="1">IF($B120&gt;gamesPerRound,"","White "&amp;OFFSET(Pairings!$D$1,4*gamesPerRound+Z120,0))</f>
        <v/>
      </c>
      <c r="AB120" s="110" t="s">
        <v>239</v>
      </c>
      <c r="AC120" s="109" t="str">
        <f ca="1">IF($B120&gt;gamesPerRound,"","Black "&amp;OFFSET(Pairings!$E$1,4*gamesPerRound+Z120,0))</f>
        <v/>
      </c>
      <c r="AD120" s="111"/>
    </row>
    <row r="121" spans="1:30" ht="108.75" customHeight="1" x14ac:dyDescent="0.2">
      <c r="A121" s="114"/>
      <c r="D121" s="117"/>
      <c r="G121" s="119"/>
      <c r="J121" s="117"/>
      <c r="M121" s="114"/>
      <c r="P121" s="117"/>
      <c r="S121" s="119"/>
      <c r="V121" s="117"/>
      <c r="Y121" s="114"/>
      <c r="AB121" s="117"/>
    </row>
  </sheetData>
  <sheetProtection sheet="1" objects="1" scenarios="1" formatCells="0" formatColumns="0" formatRows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9"/>
  <sheetViews>
    <sheetView workbookViewId="0">
      <pane ySplit="1" topLeftCell="A2" activePane="bottomLeft" state="frozen"/>
      <selection pane="bottomLeft" activeCell="D16" sqref="D16"/>
    </sheetView>
  </sheetViews>
  <sheetFormatPr defaultRowHeight="12.75" x14ac:dyDescent="0.2"/>
  <cols>
    <col min="1" max="1" width="4.5703125" style="62" bestFit="1" customWidth="1"/>
    <col min="2" max="2" width="7.7109375" style="32" bestFit="1" customWidth="1"/>
    <col min="3" max="3" width="6.85546875" style="32" bestFit="1" customWidth="1"/>
    <col min="4" max="4" width="7.28515625" style="31" bestFit="1" customWidth="1"/>
    <col min="5" max="5" width="6.85546875" style="31" bestFit="1" customWidth="1"/>
    <col min="6" max="7" width="9.140625" style="32"/>
    <col min="8" max="8" width="16.7109375" style="76" customWidth="1"/>
    <col min="9" max="9" width="5.140625" style="31" customWidth="1"/>
    <col min="10" max="15" width="5.28515625" style="31" customWidth="1"/>
    <col min="16" max="16384" width="9.140625" style="31"/>
  </cols>
  <sheetData>
    <row r="1" spans="1:14" s="79" customFormat="1" ht="25.5" customHeight="1" x14ac:dyDescent="0.2">
      <c r="A1" s="77" t="s">
        <v>213</v>
      </c>
      <c r="B1" s="78" t="s">
        <v>31</v>
      </c>
      <c r="C1" s="78" t="s">
        <v>214</v>
      </c>
      <c r="D1" s="79" t="s">
        <v>27</v>
      </c>
      <c r="E1" s="79" t="s">
        <v>28</v>
      </c>
      <c r="F1" s="80" t="s">
        <v>230</v>
      </c>
      <c r="G1" s="80" t="s">
        <v>231</v>
      </c>
      <c r="H1" s="81" t="s">
        <v>232</v>
      </c>
    </row>
    <row r="2" spans="1:14" x14ac:dyDescent="0.2">
      <c r="A2" s="62">
        <v>0</v>
      </c>
      <c r="B2" s="32">
        <f t="shared" ref="B2:B65" si="0">IF(INT(A2/gamesPerRound)&lt;rounds,1+INT(A2/gamesPerRound),"")</f>
        <v>1</v>
      </c>
      <c r="C2" s="32">
        <f t="shared" ref="C2:C65" si="1">1+MOD(A2,gamesPerRound)</f>
        <v>1</v>
      </c>
      <c r="D2" s="31" t="str">
        <f ca="1">IF($B2&gt;rounds,"",OFFSET(AllPairings!D$1,startRow-1+$A2,0))</f>
        <v>F.01</v>
      </c>
      <c r="E2" s="31" t="str">
        <f ca="1">IF($B2&gt;rounds,"",OFFSET(AllPairings!E$1,startRow-1+$A2,0))</f>
        <v>B.01</v>
      </c>
      <c r="F2" s="63" t="e">
        <f ca="1">VLOOKUP($C2,OFFSET(ResultsInput!$B$2,($B2-1)*gamesPerRound,0,gamesPerRound,6),5,FALSE)</f>
        <v>#N/A</v>
      </c>
      <c r="G2" s="63" t="e">
        <f ca="1">VLOOKUP($C2,OFFSET(ResultsInput!$B$2,($B2-1)*gamesPerRound,0,gamesPerRound,6),6,FALSE)</f>
        <v>#N/A</v>
      </c>
      <c r="H2" s="76" t="str">
        <f t="shared" ref="H2:H65" ca="1" si="2">D2</f>
        <v>F.01</v>
      </c>
    </row>
    <row r="3" spans="1:14" x14ac:dyDescent="0.2">
      <c r="A3" s="62">
        <v>1</v>
      </c>
      <c r="B3" s="32">
        <f t="shared" si="0"/>
        <v>1</v>
      </c>
      <c r="C3" s="32">
        <f t="shared" si="1"/>
        <v>2</v>
      </c>
      <c r="D3" s="31" t="str">
        <f ca="1">IF($B3&gt;rounds,"",OFFSET(AllPairings!D$1,startRow-1+$A3,0))</f>
        <v>E.01</v>
      </c>
      <c r="E3" s="31" t="str">
        <f ca="1">IF($B3&gt;rounds,"",OFFSET(AllPairings!E$1,startRow-1+$A3,0))</f>
        <v>D.01</v>
      </c>
      <c r="F3" s="63" t="e">
        <f ca="1">VLOOKUP($C3,OFFSET(ResultsInput!$B$2,($B3-1)*gamesPerRound,0,gamesPerRound,6),5,FALSE)</f>
        <v>#N/A</v>
      </c>
      <c r="G3" s="63" t="e">
        <f ca="1">VLOOKUP($C3,OFFSET(ResultsInput!$B$2,($B3-1)*gamesPerRound,0,gamesPerRound,6),6,FALSE)</f>
        <v>#N/A</v>
      </c>
      <c r="H3" s="76" t="str">
        <f t="shared" ca="1" si="2"/>
        <v>E.01</v>
      </c>
    </row>
    <row r="4" spans="1:14" x14ac:dyDescent="0.2">
      <c r="A4" s="62">
        <v>2</v>
      </c>
      <c r="B4" s="32">
        <f t="shared" si="0"/>
        <v>1</v>
      </c>
      <c r="C4" s="32">
        <f t="shared" si="1"/>
        <v>3</v>
      </c>
      <c r="D4" s="31" t="str">
        <f ca="1">IF($B4&gt;rounds,"",OFFSET(AllPairings!D$1,startRow-1+$A4,0))</f>
        <v>J.01</v>
      </c>
      <c r="E4" s="31" t="str">
        <f ca="1">IF($B4&gt;rounds,"",OFFSET(AllPairings!E$1,startRow-1+$A4,0))</f>
        <v>G.01</v>
      </c>
      <c r="F4" s="63" t="e">
        <f ca="1">VLOOKUP($C4,OFFSET(ResultsInput!$B$2,($B4-1)*gamesPerRound,0,gamesPerRound,6),5,FALSE)</f>
        <v>#N/A</v>
      </c>
      <c r="G4" s="63" t="e">
        <f ca="1">VLOOKUP($C4,OFFSET(ResultsInput!$B$2,($B4-1)*gamesPerRound,0,gamesPerRound,6),6,FALSE)</f>
        <v>#N/A</v>
      </c>
      <c r="H4" s="76" t="str">
        <f t="shared" ca="1" si="2"/>
        <v>J.01</v>
      </c>
    </row>
    <row r="5" spans="1:14" x14ac:dyDescent="0.2">
      <c r="A5" s="62">
        <v>3</v>
      </c>
      <c r="B5" s="32">
        <f t="shared" si="0"/>
        <v>1</v>
      </c>
      <c r="C5" s="32">
        <f t="shared" si="1"/>
        <v>4</v>
      </c>
      <c r="D5" s="31" t="str">
        <f ca="1">IF($B5&gt;rounds,"",OFFSET(AllPairings!D$1,startRow-1+$A5,0))</f>
        <v>I.01</v>
      </c>
      <c r="E5" s="31" t="str">
        <f ca="1">IF($B5&gt;rounds,"",OFFSET(AllPairings!E$1,startRow-1+$A5,0))</f>
        <v>A.01</v>
      </c>
      <c r="F5" s="63" t="e">
        <f ca="1">VLOOKUP($C5,OFFSET(ResultsInput!$B$2,($B5-1)*gamesPerRound,0,gamesPerRound,6),5,FALSE)</f>
        <v>#N/A</v>
      </c>
      <c r="G5" s="63" t="e">
        <f ca="1">VLOOKUP($C5,OFFSET(ResultsInput!$B$2,($B5-1)*gamesPerRound,0,gamesPerRound,6),6,FALSE)</f>
        <v>#N/A</v>
      </c>
      <c r="H5" s="76" t="str">
        <f t="shared" ca="1" si="2"/>
        <v>I.01</v>
      </c>
    </row>
    <row r="6" spans="1:14" x14ac:dyDescent="0.2">
      <c r="A6" s="62">
        <v>4</v>
      </c>
      <c r="B6" s="32">
        <f t="shared" si="0"/>
        <v>1</v>
      </c>
      <c r="C6" s="32">
        <f t="shared" si="1"/>
        <v>5</v>
      </c>
      <c r="D6" s="31" t="str">
        <f ca="1">IF($B6&gt;rounds,"",OFFSET(AllPairings!D$1,startRow-1+$A6,0))</f>
        <v>H.01</v>
      </c>
      <c r="E6" s="31" t="str">
        <f ca="1">IF($B6&gt;rounds,"",OFFSET(AllPairings!E$1,startRow-1+$A6,0))</f>
        <v>C.01</v>
      </c>
      <c r="F6" s="63" t="e">
        <f ca="1">VLOOKUP($C6,OFFSET(ResultsInput!$B$2,($B6-1)*gamesPerRound,0,gamesPerRound,6),5,FALSE)</f>
        <v>#N/A</v>
      </c>
      <c r="G6" s="63" t="e">
        <f ca="1">VLOOKUP($C6,OFFSET(ResultsInput!$B$2,($B6-1)*gamesPerRound,0,gamesPerRound,6),6,FALSE)</f>
        <v>#N/A</v>
      </c>
      <c r="H6" s="76" t="str">
        <f t="shared" ca="1" si="2"/>
        <v>H.01</v>
      </c>
    </row>
    <row r="7" spans="1:14" x14ac:dyDescent="0.2">
      <c r="A7" s="62">
        <v>5</v>
      </c>
      <c r="B7" s="32">
        <f t="shared" si="0"/>
        <v>1</v>
      </c>
      <c r="C7" s="32">
        <f t="shared" si="1"/>
        <v>6</v>
      </c>
      <c r="D7" s="31" t="str">
        <f ca="1">IF($B7&gt;rounds,"",OFFSET(AllPairings!D$1,startRow-1+$A7,0))</f>
        <v>I.02</v>
      </c>
      <c r="E7" s="31" t="str">
        <f ca="1">IF($B7&gt;rounds,"",OFFSET(AllPairings!E$1,startRow-1+$A7,0))</f>
        <v>B.02</v>
      </c>
      <c r="F7" s="63" t="e">
        <f ca="1">VLOOKUP($C7,OFFSET(ResultsInput!$B$2,($B7-1)*gamesPerRound,0,gamesPerRound,6),5,FALSE)</f>
        <v>#N/A</v>
      </c>
      <c r="G7" s="63" t="e">
        <f ca="1">VLOOKUP($C7,OFFSET(ResultsInput!$B$2,($B7-1)*gamesPerRound,0,gamesPerRound,6),6,FALSE)</f>
        <v>#N/A</v>
      </c>
      <c r="H7" s="76" t="str">
        <f t="shared" ca="1" si="2"/>
        <v>I.02</v>
      </c>
    </row>
    <row r="8" spans="1:14" x14ac:dyDescent="0.2">
      <c r="A8" s="62">
        <v>6</v>
      </c>
      <c r="B8" s="32">
        <f t="shared" si="0"/>
        <v>1</v>
      </c>
      <c r="C8" s="32">
        <f t="shared" si="1"/>
        <v>7</v>
      </c>
      <c r="D8" s="31" t="str">
        <f ca="1">IF($B8&gt;rounds,"",OFFSET(AllPairings!D$1,startRow-1+$A8,0))</f>
        <v>H.02</v>
      </c>
      <c r="E8" s="31" t="str">
        <f ca="1">IF($B8&gt;rounds,"",OFFSET(AllPairings!E$1,startRow-1+$A8,0))</f>
        <v>G.02</v>
      </c>
      <c r="F8" s="63" t="e">
        <f ca="1">VLOOKUP($C8,OFFSET(ResultsInput!$B$2,($B8-1)*gamesPerRound,0,gamesPerRound,6),5,FALSE)</f>
        <v>#N/A</v>
      </c>
      <c r="G8" s="63" t="e">
        <f ca="1">VLOOKUP($C8,OFFSET(ResultsInput!$B$2,($B8-1)*gamesPerRound,0,gamesPerRound,6),6,FALSE)</f>
        <v>#N/A</v>
      </c>
      <c r="H8" s="76" t="str">
        <f t="shared" ca="1" si="2"/>
        <v>H.02</v>
      </c>
    </row>
    <row r="9" spans="1:14" x14ac:dyDescent="0.2">
      <c r="A9" s="62">
        <v>7</v>
      </c>
      <c r="B9" s="32">
        <f t="shared" si="0"/>
        <v>1</v>
      </c>
      <c r="C9" s="32">
        <f t="shared" si="1"/>
        <v>8</v>
      </c>
      <c r="D9" s="31" t="str">
        <f ca="1">IF($B9&gt;rounds,"",OFFSET(AllPairings!D$1,startRow-1+$A9,0))</f>
        <v>A.02</v>
      </c>
      <c r="E9" s="31" t="str">
        <f ca="1">IF($B9&gt;rounds,"",OFFSET(AllPairings!E$1,startRow-1+$A9,0))</f>
        <v>D.02</v>
      </c>
      <c r="F9" s="63" t="e">
        <f ca="1">VLOOKUP($C9,OFFSET(ResultsInput!$B$2,($B9-1)*gamesPerRound,0,gamesPerRound,6),5,FALSE)</f>
        <v>#N/A</v>
      </c>
      <c r="G9" s="63" t="e">
        <f ca="1">VLOOKUP($C9,OFFSET(ResultsInput!$B$2,($B9-1)*gamesPerRound,0,gamesPerRound,6),6,FALSE)</f>
        <v>#N/A</v>
      </c>
      <c r="H9" s="76" t="str">
        <f t="shared" ca="1" si="2"/>
        <v>A.02</v>
      </c>
    </row>
    <row r="10" spans="1:14" x14ac:dyDescent="0.2">
      <c r="A10" s="62">
        <v>8</v>
      </c>
      <c r="B10" s="32">
        <f t="shared" si="0"/>
        <v>1</v>
      </c>
      <c r="C10" s="32">
        <f t="shared" si="1"/>
        <v>9</v>
      </c>
      <c r="D10" s="31" t="str">
        <f ca="1">IF($B10&gt;rounds,"",OFFSET(AllPairings!D$1,startRow-1+$A10,0))</f>
        <v>F.02</v>
      </c>
      <c r="E10" s="31" t="str">
        <f ca="1">IF($B10&gt;rounds,"",OFFSET(AllPairings!E$1,startRow-1+$A10,0))</f>
        <v>C.02</v>
      </c>
      <c r="F10" s="63" t="e">
        <f ca="1">VLOOKUP($C10,OFFSET(ResultsInput!$B$2,($B10-1)*gamesPerRound,0,gamesPerRound,6),5,FALSE)</f>
        <v>#N/A</v>
      </c>
      <c r="G10" s="63" t="e">
        <f ca="1">VLOOKUP($C10,OFFSET(ResultsInput!$B$2,($B10-1)*gamesPerRound,0,gamesPerRound,6),6,FALSE)</f>
        <v>#N/A</v>
      </c>
      <c r="H10" s="76" t="str">
        <f t="shared" ca="1" si="2"/>
        <v>F.02</v>
      </c>
    </row>
    <row r="11" spans="1:14" x14ac:dyDescent="0.2">
      <c r="A11" s="62">
        <v>9</v>
      </c>
      <c r="B11" s="32">
        <f t="shared" si="0"/>
        <v>1</v>
      </c>
      <c r="C11" s="32">
        <f t="shared" si="1"/>
        <v>10</v>
      </c>
      <c r="D11" s="31" t="str">
        <f ca="1">IF($B11&gt;rounds,"",OFFSET(AllPairings!D$1,startRow-1+$A11,0))</f>
        <v>E.02</v>
      </c>
      <c r="E11" s="31" t="str">
        <f ca="1">IF($B11&gt;rounds,"",OFFSET(AllPairings!E$1,startRow-1+$A11,0))</f>
        <v>J.02</v>
      </c>
      <c r="F11" s="63" t="e">
        <f ca="1">VLOOKUP($C11,OFFSET(ResultsInput!$B$2,($B11-1)*gamesPerRound,0,gamesPerRound,6),5,FALSE)</f>
        <v>#N/A</v>
      </c>
      <c r="G11" s="63" t="e">
        <f ca="1">VLOOKUP($C11,OFFSET(ResultsInput!$B$2,($B11-1)*gamesPerRound,0,gamesPerRound,6),6,FALSE)</f>
        <v>#N/A</v>
      </c>
      <c r="H11" s="76" t="str">
        <f t="shared" ca="1" si="2"/>
        <v>E.02</v>
      </c>
    </row>
    <row r="12" spans="1:14" x14ac:dyDescent="0.2">
      <c r="A12" s="62">
        <v>10</v>
      </c>
      <c r="B12" s="32">
        <f t="shared" si="0"/>
        <v>1</v>
      </c>
      <c r="C12" s="32">
        <f t="shared" si="1"/>
        <v>11</v>
      </c>
      <c r="D12" s="31" t="str">
        <f ca="1">IF($B12&gt;rounds,"",OFFSET(AllPairings!D$1,startRow-1+$A12,0))</f>
        <v>B.03</v>
      </c>
      <c r="E12" s="31" t="str">
        <f ca="1">IF($B12&gt;rounds,"",OFFSET(AllPairings!E$1,startRow-1+$A12,0))</f>
        <v>A.03</v>
      </c>
      <c r="F12" s="63" t="e">
        <f ca="1">VLOOKUP($C12,OFFSET(ResultsInput!$B$2,($B12-1)*gamesPerRound,0,gamesPerRound,6),5,FALSE)</f>
        <v>#N/A</v>
      </c>
      <c r="G12" s="63" t="e">
        <f ca="1">VLOOKUP($C12,OFFSET(ResultsInput!$B$2,($B12-1)*gamesPerRound,0,gamesPerRound,6),6,FALSE)</f>
        <v>#N/A</v>
      </c>
      <c r="H12" s="76" t="str">
        <f t="shared" ca="1" si="2"/>
        <v>B.03</v>
      </c>
      <c r="N12" s="75"/>
    </row>
    <row r="13" spans="1:14" x14ac:dyDescent="0.2">
      <c r="A13" s="62">
        <v>11</v>
      </c>
      <c r="B13" s="32">
        <f t="shared" si="0"/>
        <v>1</v>
      </c>
      <c r="C13" s="32">
        <f t="shared" si="1"/>
        <v>12</v>
      </c>
      <c r="D13" s="31" t="str">
        <f ca="1">IF($B13&gt;rounds,"",OFFSET(AllPairings!D$1,startRow-1+$A13,0))</f>
        <v>G.03</v>
      </c>
      <c r="E13" s="31" t="str">
        <f ca="1">IF($B13&gt;rounds,"",OFFSET(AllPairings!E$1,startRow-1+$A13,0))</f>
        <v>E.03</v>
      </c>
      <c r="F13" s="63" t="e">
        <f ca="1">VLOOKUP($C13,OFFSET(ResultsInput!$B$2,($B13-1)*gamesPerRound,0,gamesPerRound,6),5,FALSE)</f>
        <v>#N/A</v>
      </c>
      <c r="G13" s="63" t="e">
        <f ca="1">VLOOKUP($C13,OFFSET(ResultsInput!$B$2,($B13-1)*gamesPerRound,0,gamesPerRound,6),6,FALSE)</f>
        <v>#N/A</v>
      </c>
      <c r="H13" s="76" t="str">
        <f t="shared" ca="1" si="2"/>
        <v>G.03</v>
      </c>
    </row>
    <row r="14" spans="1:14" x14ac:dyDescent="0.2">
      <c r="A14" s="62">
        <v>12</v>
      </c>
      <c r="B14" s="32">
        <f t="shared" si="0"/>
        <v>1</v>
      </c>
      <c r="C14" s="32">
        <f t="shared" si="1"/>
        <v>13</v>
      </c>
      <c r="D14" s="31" t="str">
        <f ca="1">IF($B14&gt;rounds,"",OFFSET(AllPairings!D$1,startRow-1+$A14,0))</f>
        <v>D.03</v>
      </c>
      <c r="E14" s="31" t="str">
        <f ca="1">IF($B14&gt;rounds,"",OFFSET(AllPairings!E$1,startRow-1+$A14,0))</f>
        <v>J.03</v>
      </c>
      <c r="F14" s="63" t="e">
        <f ca="1">VLOOKUP($C14,OFFSET(ResultsInput!$B$2,($B14-1)*gamesPerRound,0,gamesPerRound,6),5,FALSE)</f>
        <v>#N/A</v>
      </c>
      <c r="G14" s="63" t="e">
        <f ca="1">VLOOKUP($C14,OFFSET(ResultsInput!$B$2,($B14-1)*gamesPerRound,0,gamesPerRound,6),6,FALSE)</f>
        <v>#N/A</v>
      </c>
      <c r="H14" s="76" t="str">
        <f t="shared" ca="1" si="2"/>
        <v>D.03</v>
      </c>
    </row>
    <row r="15" spans="1:14" x14ac:dyDescent="0.2">
      <c r="A15" s="62">
        <v>13</v>
      </c>
      <c r="B15" s="32">
        <f t="shared" si="0"/>
        <v>1</v>
      </c>
      <c r="C15" s="32">
        <f t="shared" si="1"/>
        <v>14</v>
      </c>
      <c r="D15" s="31" t="str">
        <f ca="1">IF($B15&gt;rounds,"",OFFSET(AllPairings!D$1,startRow-1+$A15,0))</f>
        <v>I.03</v>
      </c>
      <c r="E15" s="31" t="str">
        <f ca="1">IF($B15&gt;rounds,"",OFFSET(AllPairings!E$1,startRow-1+$A15,0))</f>
        <v>F.03</v>
      </c>
      <c r="F15" s="63" t="e">
        <f ca="1">VLOOKUP($C15,OFFSET(ResultsInput!$B$2,($B15-1)*gamesPerRound,0,gamesPerRound,6),5,FALSE)</f>
        <v>#N/A</v>
      </c>
      <c r="G15" s="63" t="e">
        <f ca="1">VLOOKUP($C15,OFFSET(ResultsInput!$B$2,($B15-1)*gamesPerRound,0,gamesPerRound,6),6,FALSE)</f>
        <v>#N/A</v>
      </c>
      <c r="H15" s="76" t="str">
        <f t="shared" ca="1" si="2"/>
        <v>I.03</v>
      </c>
    </row>
    <row r="16" spans="1:14" x14ac:dyDescent="0.2">
      <c r="A16" s="62">
        <v>14</v>
      </c>
      <c r="B16" s="32">
        <f t="shared" si="0"/>
        <v>1</v>
      </c>
      <c r="C16" s="32">
        <f t="shared" si="1"/>
        <v>15</v>
      </c>
      <c r="D16" s="31" t="str">
        <f ca="1">IF($B16&gt;rounds,"",OFFSET(AllPairings!D$1,startRow-1+$A16,0))</f>
        <v>H.03</v>
      </c>
      <c r="E16" s="31" t="str">
        <f ca="1">IF($B16&gt;rounds,"",OFFSET(AllPairings!E$1,startRow-1+$A16,0))</f>
        <v>C.03</v>
      </c>
      <c r="F16" s="63" t="e">
        <f ca="1">VLOOKUP($C16,OFFSET(ResultsInput!$B$2,($B16-1)*gamesPerRound,0,gamesPerRound,6),5,FALSE)</f>
        <v>#N/A</v>
      </c>
      <c r="G16" s="63" t="e">
        <f ca="1">VLOOKUP($C16,OFFSET(ResultsInput!$B$2,($B16-1)*gamesPerRound,0,gamesPerRound,6),6,FALSE)</f>
        <v>#N/A</v>
      </c>
      <c r="H16" s="76" t="str">
        <f t="shared" ca="1" si="2"/>
        <v>H.03</v>
      </c>
    </row>
    <row r="17" spans="1:8" x14ac:dyDescent="0.2">
      <c r="A17" s="62">
        <v>15</v>
      </c>
      <c r="B17" s="32">
        <f t="shared" si="0"/>
        <v>1</v>
      </c>
      <c r="C17" s="32">
        <f t="shared" si="1"/>
        <v>16</v>
      </c>
      <c r="D17" s="31" t="str">
        <f ca="1">IF($B17&gt;rounds,"",OFFSET(AllPairings!D$1,startRow-1+$A17,0))</f>
        <v>I.04</v>
      </c>
      <c r="E17" s="31" t="str">
        <f ca="1">IF($B17&gt;rounds,"",OFFSET(AllPairings!E$1,startRow-1+$A17,0))</f>
        <v>G.04</v>
      </c>
      <c r="F17" s="63" t="e">
        <f ca="1">VLOOKUP($C17,OFFSET(ResultsInput!$B$2,($B17-1)*gamesPerRound,0,gamesPerRound,6),5,FALSE)</f>
        <v>#N/A</v>
      </c>
      <c r="G17" s="63" t="e">
        <f ca="1">VLOOKUP($C17,OFFSET(ResultsInput!$B$2,($B17-1)*gamesPerRound,0,gamesPerRound,6),6,FALSE)</f>
        <v>#N/A</v>
      </c>
      <c r="H17" s="76" t="str">
        <f t="shared" ca="1" si="2"/>
        <v>I.04</v>
      </c>
    </row>
    <row r="18" spans="1:8" x14ac:dyDescent="0.2">
      <c r="A18" s="62">
        <v>16</v>
      </c>
      <c r="B18" s="32">
        <f t="shared" si="0"/>
        <v>1</v>
      </c>
      <c r="C18" s="32">
        <f t="shared" si="1"/>
        <v>17</v>
      </c>
      <c r="D18" s="31" t="str">
        <f ca="1">IF($B18&gt;rounds,"",OFFSET(AllPairings!D$1,startRow-1+$A18,0))</f>
        <v>F.04</v>
      </c>
      <c r="E18" s="31" t="str">
        <f ca="1">IF($B18&gt;rounds,"",OFFSET(AllPairings!E$1,startRow-1+$A18,0))</f>
        <v>H.04</v>
      </c>
      <c r="F18" s="63" t="e">
        <f ca="1">VLOOKUP($C18,OFFSET(ResultsInput!$B$2,($B18-1)*gamesPerRound,0,gamesPerRound,6),5,FALSE)</f>
        <v>#N/A</v>
      </c>
      <c r="G18" s="63" t="e">
        <f ca="1">VLOOKUP($C18,OFFSET(ResultsInput!$B$2,($B18-1)*gamesPerRound,0,gamesPerRound,6),6,FALSE)</f>
        <v>#N/A</v>
      </c>
      <c r="H18" s="76" t="str">
        <f t="shared" ca="1" si="2"/>
        <v>F.04</v>
      </c>
    </row>
    <row r="19" spans="1:8" x14ac:dyDescent="0.2">
      <c r="A19" s="62">
        <v>17</v>
      </c>
      <c r="B19" s="32">
        <f t="shared" si="0"/>
        <v>1</v>
      </c>
      <c r="C19" s="32">
        <f t="shared" si="1"/>
        <v>18</v>
      </c>
      <c r="D19" s="31" t="str">
        <f ca="1">IF($B19&gt;rounds,"",OFFSET(AllPairings!D$1,startRow-1+$A19,0))</f>
        <v>A.04</v>
      </c>
      <c r="E19" s="31" t="str">
        <f ca="1">IF($B19&gt;rounds,"",OFFSET(AllPairings!E$1,startRow-1+$A19,0))</f>
        <v>J.04</v>
      </c>
      <c r="F19" s="63" t="e">
        <f ca="1">VLOOKUP($C19,OFFSET(ResultsInput!$B$2,($B19-1)*gamesPerRound,0,gamesPerRound,6),5,FALSE)</f>
        <v>#N/A</v>
      </c>
      <c r="G19" s="63" t="e">
        <f ca="1">VLOOKUP($C19,OFFSET(ResultsInput!$B$2,($B19-1)*gamesPerRound,0,gamesPerRound,6),6,FALSE)</f>
        <v>#N/A</v>
      </c>
      <c r="H19" s="76" t="str">
        <f t="shared" ca="1" si="2"/>
        <v>A.04</v>
      </c>
    </row>
    <row r="20" spans="1:8" x14ac:dyDescent="0.2">
      <c r="A20" s="62">
        <v>18</v>
      </c>
      <c r="B20" s="32">
        <f t="shared" si="0"/>
        <v>1</v>
      </c>
      <c r="C20" s="32">
        <f t="shared" si="1"/>
        <v>19</v>
      </c>
      <c r="D20" s="31" t="str">
        <f ca="1">IF($B20&gt;rounds,"",OFFSET(AllPairings!D$1,startRow-1+$A20,0))</f>
        <v>B.04</v>
      </c>
      <c r="E20" s="31" t="str">
        <f ca="1">IF($B20&gt;rounds,"",OFFSET(AllPairings!E$1,startRow-1+$A20,0))</f>
        <v>E.04</v>
      </c>
      <c r="F20" s="63" t="e">
        <f ca="1">VLOOKUP($C20,OFFSET(ResultsInput!$B$2,($B20-1)*gamesPerRound,0,gamesPerRound,6),5,FALSE)</f>
        <v>#N/A</v>
      </c>
      <c r="G20" s="63" t="e">
        <f ca="1">VLOOKUP($C20,OFFSET(ResultsInput!$B$2,($B20-1)*gamesPerRound,0,gamesPerRound,6),6,FALSE)</f>
        <v>#N/A</v>
      </c>
      <c r="H20" s="76" t="str">
        <f t="shared" ca="1" si="2"/>
        <v>B.04</v>
      </c>
    </row>
    <row r="21" spans="1:8" x14ac:dyDescent="0.2">
      <c r="A21" s="62">
        <v>19</v>
      </c>
      <c r="B21" s="32">
        <f t="shared" si="0"/>
        <v>1</v>
      </c>
      <c r="C21" s="32">
        <f t="shared" si="1"/>
        <v>20</v>
      </c>
      <c r="D21" s="31" t="str">
        <f ca="1">IF($B21&gt;rounds,"",OFFSET(AllPairings!D$1,startRow-1+$A21,0))</f>
        <v>C.04</v>
      </c>
      <c r="E21" s="31" t="str">
        <f ca="1">IF($B21&gt;rounds,"",OFFSET(AllPairings!E$1,startRow-1+$A21,0))</f>
        <v>D.04</v>
      </c>
      <c r="F21" s="63" t="e">
        <f ca="1">VLOOKUP($C21,OFFSET(ResultsInput!$B$2,($B21-1)*gamesPerRound,0,gamesPerRound,6),5,FALSE)</f>
        <v>#N/A</v>
      </c>
      <c r="G21" s="63" t="e">
        <f ca="1">VLOOKUP($C21,OFFSET(ResultsInput!$B$2,($B21-1)*gamesPerRound,0,gamesPerRound,6),6,FALSE)</f>
        <v>#N/A</v>
      </c>
      <c r="H21" s="76" t="str">
        <f t="shared" ca="1" si="2"/>
        <v>C.04</v>
      </c>
    </row>
    <row r="22" spans="1:8" x14ac:dyDescent="0.2">
      <c r="A22" s="62">
        <v>20</v>
      </c>
      <c r="B22" s="32">
        <f t="shared" si="0"/>
        <v>1</v>
      </c>
      <c r="C22" s="32">
        <f t="shared" si="1"/>
        <v>21</v>
      </c>
      <c r="D22" s="31" t="str">
        <f ca="1">IF($B22&gt;rounds,"",OFFSET(AllPairings!D$1,startRow-1+$A22,0))</f>
        <v>J.05</v>
      </c>
      <c r="E22" s="31" t="str">
        <f ca="1">IF($B22&gt;rounds,"",OFFSET(AllPairings!E$1,startRow-1+$A22,0))</f>
        <v>D.05</v>
      </c>
      <c r="F22" s="63" t="e">
        <f ca="1">VLOOKUP($C22,OFFSET(ResultsInput!$B$2,($B22-1)*gamesPerRound,0,gamesPerRound,6),5,FALSE)</f>
        <v>#N/A</v>
      </c>
      <c r="G22" s="63" t="e">
        <f ca="1">VLOOKUP($C22,OFFSET(ResultsInput!$B$2,($B22-1)*gamesPerRound,0,gamesPerRound,6),6,FALSE)</f>
        <v>#N/A</v>
      </c>
      <c r="H22" s="76" t="str">
        <f t="shared" ca="1" si="2"/>
        <v>J.05</v>
      </c>
    </row>
    <row r="23" spans="1:8" x14ac:dyDescent="0.2">
      <c r="A23" s="62">
        <v>21</v>
      </c>
      <c r="B23" s="32">
        <f t="shared" si="0"/>
        <v>1</v>
      </c>
      <c r="C23" s="32">
        <f t="shared" si="1"/>
        <v>22</v>
      </c>
      <c r="D23" s="31" t="str">
        <f ca="1">IF($B23&gt;rounds,"",OFFSET(AllPairings!D$1,startRow-1+$A23,0))</f>
        <v>C.05</v>
      </c>
      <c r="E23" s="31" t="str">
        <f ca="1">IF($B23&gt;rounds,"",OFFSET(AllPairings!E$1,startRow-1+$A23,0))</f>
        <v>B.05</v>
      </c>
      <c r="F23" s="63" t="e">
        <f ca="1">VLOOKUP($C23,OFFSET(ResultsInput!$B$2,($B23-1)*gamesPerRound,0,gamesPerRound,6),5,FALSE)</f>
        <v>#N/A</v>
      </c>
      <c r="G23" s="63" t="e">
        <f ca="1">VLOOKUP($C23,OFFSET(ResultsInput!$B$2,($B23-1)*gamesPerRound,0,gamesPerRound,6),6,FALSE)</f>
        <v>#N/A</v>
      </c>
      <c r="H23" s="76" t="str">
        <f t="shared" ca="1" si="2"/>
        <v>C.05</v>
      </c>
    </row>
    <row r="24" spans="1:8" x14ac:dyDescent="0.2">
      <c r="A24" s="62">
        <v>22</v>
      </c>
      <c r="B24" s="32">
        <f t="shared" si="0"/>
        <v>1</v>
      </c>
      <c r="C24" s="32">
        <f t="shared" si="1"/>
        <v>23</v>
      </c>
      <c r="D24" s="31" t="str">
        <f ca="1">IF($B24&gt;rounds,"",OFFSET(AllPairings!D$1,startRow-1+$A24,0))</f>
        <v>A.05</v>
      </c>
      <c r="E24" s="31" t="str">
        <f ca="1">IF($B24&gt;rounds,"",OFFSET(AllPairings!E$1,startRow-1+$A24,0))</f>
        <v>H.05</v>
      </c>
      <c r="F24" s="63" t="e">
        <f ca="1">VLOOKUP($C24,OFFSET(ResultsInput!$B$2,($B24-1)*gamesPerRound,0,gamesPerRound,6),5,FALSE)</f>
        <v>#N/A</v>
      </c>
      <c r="G24" s="63" t="e">
        <f ca="1">VLOOKUP($C24,OFFSET(ResultsInput!$B$2,($B24-1)*gamesPerRound,0,gamesPerRound,6),6,FALSE)</f>
        <v>#N/A</v>
      </c>
      <c r="H24" s="76" t="str">
        <f t="shared" ca="1" si="2"/>
        <v>A.05</v>
      </c>
    </row>
    <row r="25" spans="1:8" x14ac:dyDescent="0.2">
      <c r="A25" s="62">
        <v>23</v>
      </c>
      <c r="B25" s="32">
        <f t="shared" si="0"/>
        <v>1</v>
      </c>
      <c r="C25" s="32">
        <f t="shared" si="1"/>
        <v>24</v>
      </c>
      <c r="D25" s="31" t="str">
        <f ca="1">IF($B25&gt;rounds,"",OFFSET(AllPairings!D$1,startRow-1+$A25,0))</f>
        <v>F.05</v>
      </c>
      <c r="E25" s="31" t="str">
        <f ca="1">IF($B25&gt;rounds,"",OFFSET(AllPairings!E$1,startRow-1+$A25,0))</f>
        <v>G.05</v>
      </c>
      <c r="F25" s="63" t="e">
        <f ca="1">VLOOKUP($C25,OFFSET(ResultsInput!$B$2,($B25-1)*gamesPerRound,0,gamesPerRound,6),5,FALSE)</f>
        <v>#N/A</v>
      </c>
      <c r="G25" s="63" t="e">
        <f ca="1">VLOOKUP($C25,OFFSET(ResultsInput!$B$2,($B25-1)*gamesPerRound,0,gamesPerRound,6),6,FALSE)</f>
        <v>#N/A</v>
      </c>
      <c r="H25" s="76" t="str">
        <f t="shared" ca="1" si="2"/>
        <v>F.05</v>
      </c>
    </row>
    <row r="26" spans="1:8" x14ac:dyDescent="0.2">
      <c r="A26" s="62">
        <v>24</v>
      </c>
      <c r="B26" s="32">
        <f t="shared" si="0"/>
        <v>1</v>
      </c>
      <c r="C26" s="32">
        <f t="shared" si="1"/>
        <v>25</v>
      </c>
      <c r="D26" s="31" t="str">
        <f ca="1">IF($B26&gt;rounds,"",OFFSET(AllPairings!D$1,startRow-1+$A26,0))</f>
        <v>E.05</v>
      </c>
      <c r="E26" s="31" t="str">
        <f ca="1">IF($B26&gt;rounds,"",OFFSET(AllPairings!E$1,startRow-1+$A26,0))</f>
        <v>I.05</v>
      </c>
      <c r="F26" s="63" t="e">
        <f ca="1">VLOOKUP($C26,OFFSET(ResultsInput!$B$2,($B26-1)*gamesPerRound,0,gamesPerRound,6),5,FALSE)</f>
        <v>#N/A</v>
      </c>
      <c r="G26" s="63" t="e">
        <f ca="1">VLOOKUP($C26,OFFSET(ResultsInput!$B$2,($B26-1)*gamesPerRound,0,gamesPerRound,6),6,FALSE)</f>
        <v>#N/A</v>
      </c>
      <c r="H26" s="76" t="str">
        <f t="shared" ca="1" si="2"/>
        <v>E.05</v>
      </c>
    </row>
    <row r="27" spans="1:8" x14ac:dyDescent="0.2">
      <c r="A27" s="62">
        <v>25</v>
      </c>
      <c r="B27" s="32">
        <f t="shared" si="0"/>
        <v>1</v>
      </c>
      <c r="C27" s="32">
        <f t="shared" si="1"/>
        <v>26</v>
      </c>
      <c r="D27" s="31" t="str">
        <f ca="1">IF($B27&gt;rounds,"",OFFSET(AllPairings!D$1,startRow-1+$A27,0))</f>
        <v>H.06</v>
      </c>
      <c r="E27" s="31" t="str">
        <f ca="1">IF($B27&gt;rounds,"",OFFSET(AllPairings!E$1,startRow-1+$A27,0))</f>
        <v>D.06</v>
      </c>
      <c r="F27" s="63" t="e">
        <f ca="1">VLOOKUP($C27,OFFSET(ResultsInput!$B$2,($B27-1)*gamesPerRound,0,gamesPerRound,6),5,FALSE)</f>
        <v>#N/A</v>
      </c>
      <c r="G27" s="63" t="e">
        <f ca="1">VLOOKUP($C27,OFFSET(ResultsInput!$B$2,($B27-1)*gamesPerRound,0,gamesPerRound,6),6,FALSE)</f>
        <v>#N/A</v>
      </c>
      <c r="H27" s="76" t="str">
        <f t="shared" ca="1" si="2"/>
        <v>H.06</v>
      </c>
    </row>
    <row r="28" spans="1:8" x14ac:dyDescent="0.2">
      <c r="A28" s="62">
        <v>26</v>
      </c>
      <c r="B28" s="32">
        <f t="shared" si="0"/>
        <v>1</v>
      </c>
      <c r="C28" s="32">
        <f t="shared" si="1"/>
        <v>27</v>
      </c>
      <c r="D28" s="31" t="str">
        <f ca="1">IF($B28&gt;rounds,"",OFFSET(AllPairings!D$1,startRow-1+$A28,0))</f>
        <v>E.06</v>
      </c>
      <c r="E28" s="31" t="str">
        <f ca="1">IF($B28&gt;rounds,"",OFFSET(AllPairings!E$1,startRow-1+$A28,0))</f>
        <v>A.06</v>
      </c>
      <c r="F28" s="63" t="e">
        <f ca="1">VLOOKUP($C28,OFFSET(ResultsInput!$B$2,($B28-1)*gamesPerRound,0,gamesPerRound,6),5,FALSE)</f>
        <v>#N/A</v>
      </c>
      <c r="G28" s="63" t="e">
        <f ca="1">VLOOKUP($C28,OFFSET(ResultsInput!$B$2,($B28-1)*gamesPerRound,0,gamesPerRound,6),6,FALSE)</f>
        <v>#N/A</v>
      </c>
      <c r="H28" s="76" t="str">
        <f t="shared" ca="1" si="2"/>
        <v>E.06</v>
      </c>
    </row>
    <row r="29" spans="1:8" x14ac:dyDescent="0.2">
      <c r="A29" s="62">
        <v>27</v>
      </c>
      <c r="B29" s="32">
        <f t="shared" si="0"/>
        <v>1</v>
      </c>
      <c r="C29" s="32">
        <f t="shared" si="1"/>
        <v>28</v>
      </c>
      <c r="D29" s="31" t="str">
        <f ca="1">IF($B29&gt;rounds,"",OFFSET(AllPairings!D$1,startRow-1+$A29,0))</f>
        <v>C.06</v>
      </c>
      <c r="E29" s="31" t="str">
        <f ca="1">IF($B29&gt;rounds,"",OFFSET(AllPairings!E$1,startRow-1+$A29,0))</f>
        <v>J.06</v>
      </c>
      <c r="F29" s="63" t="e">
        <f ca="1">VLOOKUP($C29,OFFSET(ResultsInput!$B$2,($B29-1)*gamesPerRound,0,gamesPerRound,6),5,FALSE)</f>
        <v>#N/A</v>
      </c>
      <c r="G29" s="63" t="e">
        <f ca="1">VLOOKUP($C29,OFFSET(ResultsInput!$B$2,($B29-1)*gamesPerRound,0,gamesPerRound,6),6,FALSE)</f>
        <v>#N/A</v>
      </c>
      <c r="H29" s="76" t="str">
        <f t="shared" ca="1" si="2"/>
        <v>C.06</v>
      </c>
    </row>
    <row r="30" spans="1:8" x14ac:dyDescent="0.2">
      <c r="A30" s="62">
        <v>28</v>
      </c>
      <c r="B30" s="32">
        <f t="shared" si="0"/>
        <v>1</v>
      </c>
      <c r="C30" s="32">
        <f t="shared" si="1"/>
        <v>29</v>
      </c>
      <c r="D30" s="31" t="str">
        <f ca="1">IF($B30&gt;rounds,"",OFFSET(AllPairings!D$1,startRow-1+$A30,0))</f>
        <v>B.06</v>
      </c>
      <c r="E30" s="31" t="str">
        <f ca="1">IF($B30&gt;rounds,"",OFFSET(AllPairings!E$1,startRow-1+$A30,0))</f>
        <v>I.06</v>
      </c>
      <c r="F30" s="63" t="e">
        <f ca="1">VLOOKUP($C30,OFFSET(ResultsInput!$B$2,($B30-1)*gamesPerRound,0,gamesPerRound,6),5,FALSE)</f>
        <v>#N/A</v>
      </c>
      <c r="G30" s="63" t="e">
        <f ca="1">VLOOKUP($C30,OFFSET(ResultsInput!$B$2,($B30-1)*gamesPerRound,0,gamesPerRound,6),6,FALSE)</f>
        <v>#N/A</v>
      </c>
      <c r="H30" s="76" t="str">
        <f t="shared" ca="1" si="2"/>
        <v>B.06</v>
      </c>
    </row>
    <row r="31" spans="1:8" x14ac:dyDescent="0.2">
      <c r="A31" s="62">
        <v>29</v>
      </c>
      <c r="B31" s="32">
        <f t="shared" si="0"/>
        <v>1</v>
      </c>
      <c r="C31" s="32">
        <f t="shared" si="1"/>
        <v>30</v>
      </c>
      <c r="D31" s="31" t="str">
        <f ca="1">IF($B31&gt;rounds,"",OFFSET(AllPairings!D$1,startRow-1+$A31,0))</f>
        <v>G.06</v>
      </c>
      <c r="E31" s="31" t="str">
        <f ca="1">IF($B31&gt;rounds,"",OFFSET(AllPairings!E$1,startRow-1+$A31,0))</f>
        <v>F.06</v>
      </c>
      <c r="F31" s="63" t="e">
        <f ca="1">VLOOKUP($C31,OFFSET(ResultsInput!$B$2,($B31-1)*gamesPerRound,0,gamesPerRound,6),5,FALSE)</f>
        <v>#N/A</v>
      </c>
      <c r="G31" s="63" t="e">
        <f ca="1">VLOOKUP($C31,OFFSET(ResultsInput!$B$2,($B31-1)*gamesPerRound,0,gamesPerRound,6),6,FALSE)</f>
        <v>#N/A</v>
      </c>
      <c r="H31" s="76" t="str">
        <f t="shared" ca="1" si="2"/>
        <v>G.06</v>
      </c>
    </row>
    <row r="32" spans="1:8" x14ac:dyDescent="0.2">
      <c r="A32" s="62">
        <v>30</v>
      </c>
      <c r="B32" s="32">
        <f t="shared" si="0"/>
        <v>1</v>
      </c>
      <c r="C32" s="32">
        <f t="shared" si="1"/>
        <v>31</v>
      </c>
      <c r="D32" s="31" t="str">
        <f ca="1">IF($B32&gt;rounds,"",OFFSET(AllPairings!D$1,startRow-1+$A32,0))</f>
        <v>B.07</v>
      </c>
      <c r="E32" s="31" t="str">
        <f ca="1">IF($B32&gt;rounds,"",OFFSET(AllPairings!E$1,startRow-1+$A32,0))</f>
        <v>I.07</v>
      </c>
      <c r="F32" s="63" t="e">
        <f ca="1">VLOOKUP($C32,OFFSET(ResultsInput!$B$2,($B32-1)*gamesPerRound,0,gamesPerRound,6),5,FALSE)</f>
        <v>#N/A</v>
      </c>
      <c r="G32" s="63" t="e">
        <f ca="1">VLOOKUP($C32,OFFSET(ResultsInput!$B$2,($B32-1)*gamesPerRound,0,gamesPerRound,6),6,FALSE)</f>
        <v>#N/A</v>
      </c>
      <c r="H32" s="76" t="str">
        <f t="shared" ca="1" si="2"/>
        <v>B.07</v>
      </c>
    </row>
    <row r="33" spans="1:8" x14ac:dyDescent="0.2">
      <c r="A33" s="62">
        <v>31</v>
      </c>
      <c r="B33" s="32">
        <f t="shared" si="0"/>
        <v>1</v>
      </c>
      <c r="C33" s="32">
        <f t="shared" si="1"/>
        <v>32</v>
      </c>
      <c r="D33" s="31" t="str">
        <f ca="1">IF($B33&gt;rounds,"",OFFSET(AllPairings!D$1,startRow-1+$A33,0))</f>
        <v>F.07</v>
      </c>
      <c r="E33" s="31" t="str">
        <f ca="1">IF($B33&gt;rounds,"",OFFSET(AllPairings!E$1,startRow-1+$A33,0))</f>
        <v>H.07</v>
      </c>
      <c r="F33" s="63" t="e">
        <f ca="1">VLOOKUP($C33,OFFSET(ResultsInput!$B$2,($B33-1)*gamesPerRound,0,gamesPerRound,6),5,FALSE)</f>
        <v>#N/A</v>
      </c>
      <c r="G33" s="63" t="e">
        <f ca="1">VLOOKUP($C33,OFFSET(ResultsInput!$B$2,($B33-1)*gamesPerRound,0,gamesPerRound,6),6,FALSE)</f>
        <v>#N/A</v>
      </c>
      <c r="H33" s="76" t="str">
        <f t="shared" ca="1" si="2"/>
        <v>F.07</v>
      </c>
    </row>
    <row r="34" spans="1:8" x14ac:dyDescent="0.2">
      <c r="A34" s="62">
        <v>32</v>
      </c>
      <c r="B34" s="32">
        <f t="shared" si="0"/>
        <v>1</v>
      </c>
      <c r="C34" s="32">
        <f t="shared" si="1"/>
        <v>33</v>
      </c>
      <c r="D34" s="31" t="str">
        <f ca="1">IF($B34&gt;rounds,"",OFFSET(AllPairings!D$1,startRow-1+$A34,0))</f>
        <v>A.07</v>
      </c>
      <c r="E34" s="31" t="str">
        <f ca="1">IF($B34&gt;rounds,"",OFFSET(AllPairings!E$1,startRow-1+$A34,0))</f>
        <v>D.07</v>
      </c>
      <c r="F34" s="63" t="e">
        <f ca="1">VLOOKUP($C34,OFFSET(ResultsInput!$B$2,($B34-1)*gamesPerRound,0,gamesPerRound,6),5,FALSE)</f>
        <v>#N/A</v>
      </c>
      <c r="G34" s="63" t="e">
        <f ca="1">VLOOKUP($C34,OFFSET(ResultsInput!$B$2,($B34-1)*gamesPerRound,0,gamesPerRound,6),6,FALSE)</f>
        <v>#N/A</v>
      </c>
      <c r="H34" s="76" t="str">
        <f t="shared" ca="1" si="2"/>
        <v>A.07</v>
      </c>
    </row>
    <row r="35" spans="1:8" x14ac:dyDescent="0.2">
      <c r="A35" s="62">
        <v>33</v>
      </c>
      <c r="B35" s="32">
        <f t="shared" si="0"/>
        <v>1</v>
      </c>
      <c r="C35" s="32">
        <f t="shared" si="1"/>
        <v>34</v>
      </c>
      <c r="D35" s="31" t="str">
        <f ca="1">IF($B35&gt;rounds,"",OFFSET(AllPairings!D$1,startRow-1+$A35,0))</f>
        <v>E.07</v>
      </c>
      <c r="E35" s="31" t="str">
        <f ca="1">IF($B35&gt;rounds,"",OFFSET(AllPairings!E$1,startRow-1+$A35,0))</f>
        <v>J.07</v>
      </c>
      <c r="F35" s="63" t="e">
        <f ca="1">VLOOKUP($C35,OFFSET(ResultsInput!$B$2,($B35-1)*gamesPerRound,0,gamesPerRound,6),5,FALSE)</f>
        <v>#N/A</v>
      </c>
      <c r="G35" s="63" t="e">
        <f ca="1">VLOOKUP($C35,OFFSET(ResultsInput!$B$2,($B35-1)*gamesPerRound,0,gamesPerRound,6),6,FALSE)</f>
        <v>#N/A</v>
      </c>
      <c r="H35" s="76" t="str">
        <f t="shared" ca="1" si="2"/>
        <v>E.07</v>
      </c>
    </row>
    <row r="36" spans="1:8" x14ac:dyDescent="0.2">
      <c r="A36" s="62">
        <v>34</v>
      </c>
      <c r="B36" s="32">
        <f t="shared" si="0"/>
        <v>1</v>
      </c>
      <c r="C36" s="32">
        <f t="shared" si="1"/>
        <v>35</v>
      </c>
      <c r="D36" s="31" t="str">
        <f ca="1">IF($B36&gt;rounds,"",OFFSET(AllPairings!D$1,startRow-1+$A36,0))</f>
        <v>G.07</v>
      </c>
      <c r="E36" s="31" t="str">
        <f ca="1">IF($B36&gt;rounds,"",OFFSET(AllPairings!E$1,startRow-1+$A36,0))</f>
        <v>C.07</v>
      </c>
      <c r="F36" s="63" t="e">
        <f ca="1">VLOOKUP($C36,OFFSET(ResultsInput!$B$2,($B36-1)*gamesPerRound,0,gamesPerRound,6),5,FALSE)</f>
        <v>#N/A</v>
      </c>
      <c r="G36" s="63" t="e">
        <f ca="1">VLOOKUP($C36,OFFSET(ResultsInput!$B$2,($B36-1)*gamesPerRound,0,gamesPerRound,6),6,FALSE)</f>
        <v>#N/A</v>
      </c>
      <c r="H36" s="76" t="str">
        <f t="shared" ca="1" si="2"/>
        <v>G.07</v>
      </c>
    </row>
    <row r="37" spans="1:8" x14ac:dyDescent="0.2">
      <c r="A37" s="62">
        <v>35</v>
      </c>
      <c r="B37" s="32">
        <f t="shared" si="0"/>
        <v>1</v>
      </c>
      <c r="C37" s="32">
        <f t="shared" si="1"/>
        <v>36</v>
      </c>
      <c r="D37" s="31" t="str">
        <f ca="1">IF($B37&gt;rounds,"",OFFSET(AllPairings!D$1,startRow-1+$A37,0))</f>
        <v>J.08</v>
      </c>
      <c r="E37" s="31" t="str">
        <f ca="1">IF($B37&gt;rounds,"",OFFSET(AllPairings!E$1,startRow-1+$A37,0))</f>
        <v>I.08</v>
      </c>
      <c r="F37" s="63" t="e">
        <f ca="1">VLOOKUP($C37,OFFSET(ResultsInput!$B$2,($B37-1)*gamesPerRound,0,gamesPerRound,6),5,FALSE)</f>
        <v>#N/A</v>
      </c>
      <c r="G37" s="63" t="e">
        <f ca="1">VLOOKUP($C37,OFFSET(ResultsInput!$B$2,($B37-1)*gamesPerRound,0,gamesPerRound,6),6,FALSE)</f>
        <v>#N/A</v>
      </c>
      <c r="H37" s="76" t="str">
        <f t="shared" ca="1" si="2"/>
        <v>J.08</v>
      </c>
    </row>
    <row r="38" spans="1:8" x14ac:dyDescent="0.2">
      <c r="A38" s="62">
        <v>36</v>
      </c>
      <c r="B38" s="32">
        <f t="shared" si="0"/>
        <v>1</v>
      </c>
      <c r="C38" s="32">
        <f t="shared" si="1"/>
        <v>37</v>
      </c>
      <c r="D38" s="31" t="str">
        <f ca="1">IF($B38&gt;rounds,"",OFFSET(AllPairings!D$1,startRow-1+$A38,0))</f>
        <v>F.08</v>
      </c>
      <c r="E38" s="31" t="str">
        <f ca="1">IF($B38&gt;rounds,"",OFFSET(AllPairings!E$1,startRow-1+$A38,0))</f>
        <v>A.08</v>
      </c>
      <c r="F38" s="63" t="e">
        <f ca="1">VLOOKUP($C38,OFFSET(ResultsInput!$B$2,($B38-1)*gamesPerRound,0,gamesPerRound,6),5,FALSE)</f>
        <v>#N/A</v>
      </c>
      <c r="G38" s="63" t="e">
        <f ca="1">VLOOKUP($C38,OFFSET(ResultsInput!$B$2,($B38-1)*gamesPerRound,0,gamesPerRound,6),6,FALSE)</f>
        <v>#N/A</v>
      </c>
      <c r="H38" s="76" t="str">
        <f t="shared" ca="1" si="2"/>
        <v>F.08</v>
      </c>
    </row>
    <row r="39" spans="1:8" x14ac:dyDescent="0.2">
      <c r="A39" s="62">
        <v>37</v>
      </c>
      <c r="B39" s="32">
        <f t="shared" si="0"/>
        <v>1</v>
      </c>
      <c r="C39" s="32">
        <f t="shared" si="1"/>
        <v>38</v>
      </c>
      <c r="D39" s="31" t="str">
        <f ca="1">IF($B39&gt;rounds,"",OFFSET(AllPairings!D$1,startRow-1+$A39,0))</f>
        <v>D.08</v>
      </c>
      <c r="E39" s="31" t="str">
        <f ca="1">IF($B39&gt;rounds,"",OFFSET(AllPairings!E$1,startRow-1+$A39,0))</f>
        <v>C.08</v>
      </c>
      <c r="F39" s="63" t="e">
        <f ca="1">VLOOKUP($C39,OFFSET(ResultsInput!$B$2,($B39-1)*gamesPerRound,0,gamesPerRound,6),5,FALSE)</f>
        <v>#N/A</v>
      </c>
      <c r="G39" s="63" t="e">
        <f ca="1">VLOOKUP($C39,OFFSET(ResultsInput!$B$2,($B39-1)*gamesPerRound,0,gamesPerRound,6),6,FALSE)</f>
        <v>#N/A</v>
      </c>
      <c r="H39" s="76" t="str">
        <f t="shared" ca="1" si="2"/>
        <v>D.08</v>
      </c>
    </row>
    <row r="40" spans="1:8" x14ac:dyDescent="0.2">
      <c r="A40" s="62">
        <v>38</v>
      </c>
      <c r="B40" s="32">
        <f t="shared" si="0"/>
        <v>1</v>
      </c>
      <c r="C40" s="32">
        <f t="shared" si="1"/>
        <v>39</v>
      </c>
      <c r="D40" s="31" t="str">
        <f ca="1">IF($B40&gt;rounds,"",OFFSET(AllPairings!D$1,startRow-1+$A40,0))</f>
        <v>E.08</v>
      </c>
      <c r="E40" s="31" t="str">
        <f ca="1">IF($B40&gt;rounds,"",OFFSET(AllPairings!E$1,startRow-1+$A40,0))</f>
        <v>H.08</v>
      </c>
      <c r="F40" s="63" t="e">
        <f ca="1">VLOOKUP($C40,OFFSET(ResultsInput!$B$2,($B40-1)*gamesPerRound,0,gamesPerRound,6),5,FALSE)</f>
        <v>#N/A</v>
      </c>
      <c r="G40" s="63" t="e">
        <f ca="1">VLOOKUP($C40,OFFSET(ResultsInput!$B$2,($B40-1)*gamesPerRound,0,gamesPerRound,6),6,FALSE)</f>
        <v>#N/A</v>
      </c>
      <c r="H40" s="76" t="str">
        <f t="shared" ca="1" si="2"/>
        <v>E.08</v>
      </c>
    </row>
    <row r="41" spans="1:8" x14ac:dyDescent="0.2">
      <c r="A41" s="62">
        <v>39</v>
      </c>
      <c r="B41" s="32">
        <f t="shared" si="0"/>
        <v>1</v>
      </c>
      <c r="C41" s="32">
        <f t="shared" si="1"/>
        <v>40</v>
      </c>
      <c r="D41" s="31" t="str">
        <f ca="1">IF($B41&gt;rounds,"",OFFSET(AllPairings!D$1,startRow-1+$A41,0))</f>
        <v>G.08</v>
      </c>
      <c r="E41" s="31" t="str">
        <f ca="1">IF($B41&gt;rounds,"",OFFSET(AllPairings!E$1,startRow-1+$A41,0))</f>
        <v>B.08</v>
      </c>
      <c r="F41" s="63" t="e">
        <f ca="1">VLOOKUP($C41,OFFSET(ResultsInput!$B$2,($B41-1)*gamesPerRound,0,gamesPerRound,6),5,FALSE)</f>
        <v>#N/A</v>
      </c>
      <c r="G41" s="63" t="e">
        <f ca="1">VLOOKUP($C41,OFFSET(ResultsInput!$B$2,($B41-1)*gamesPerRound,0,gamesPerRound,6),6,FALSE)</f>
        <v>#N/A</v>
      </c>
      <c r="H41" s="76" t="str">
        <f t="shared" ca="1" si="2"/>
        <v>G.08</v>
      </c>
    </row>
    <row r="42" spans="1:8" x14ac:dyDescent="0.2">
      <c r="A42" s="62">
        <v>40</v>
      </c>
      <c r="B42" s="32">
        <f t="shared" si="0"/>
        <v>1</v>
      </c>
      <c r="C42" s="32">
        <f t="shared" si="1"/>
        <v>41</v>
      </c>
      <c r="D42" s="31" t="str">
        <f ca="1">IF($B42&gt;rounds,"",OFFSET(AllPairings!D$1,startRow-1+$A42,0))</f>
        <v>F.09</v>
      </c>
      <c r="E42" s="31" t="str">
        <f ca="1">IF($B42&gt;rounds,"",OFFSET(AllPairings!E$1,startRow-1+$A42,0))</f>
        <v>C.09</v>
      </c>
      <c r="F42" s="63" t="e">
        <f ca="1">VLOOKUP($C42,OFFSET(ResultsInput!$B$2,($B42-1)*gamesPerRound,0,gamesPerRound,6),5,FALSE)</f>
        <v>#N/A</v>
      </c>
      <c r="G42" s="63" t="e">
        <f ca="1">VLOOKUP($C42,OFFSET(ResultsInput!$B$2,($B42-1)*gamesPerRound,0,gamesPerRound,6),6,FALSE)</f>
        <v>#N/A</v>
      </c>
      <c r="H42" s="76" t="str">
        <f t="shared" ca="1" si="2"/>
        <v>F.09</v>
      </c>
    </row>
    <row r="43" spans="1:8" x14ac:dyDescent="0.2">
      <c r="A43" s="62">
        <v>41</v>
      </c>
      <c r="B43" s="32">
        <f t="shared" si="0"/>
        <v>1</v>
      </c>
      <c r="C43" s="32">
        <f t="shared" si="1"/>
        <v>42</v>
      </c>
      <c r="D43" s="31" t="str">
        <f ca="1">IF($B43&gt;rounds,"",OFFSET(AllPairings!D$1,startRow-1+$A43,0))</f>
        <v>B.09</v>
      </c>
      <c r="E43" s="31" t="str">
        <f ca="1">IF($B43&gt;rounds,"",OFFSET(AllPairings!E$1,startRow-1+$A43,0))</f>
        <v>A.09</v>
      </c>
      <c r="F43" s="63" t="e">
        <f ca="1">VLOOKUP($C43,OFFSET(ResultsInput!$B$2,($B43-1)*gamesPerRound,0,gamesPerRound,6),5,FALSE)</f>
        <v>#N/A</v>
      </c>
      <c r="G43" s="63" t="e">
        <f ca="1">VLOOKUP($C43,OFFSET(ResultsInput!$B$2,($B43-1)*gamesPerRound,0,gamesPerRound,6),6,FALSE)</f>
        <v>#N/A</v>
      </c>
      <c r="H43" s="76" t="str">
        <f t="shared" ca="1" si="2"/>
        <v>B.09</v>
      </c>
    </row>
    <row r="44" spans="1:8" x14ac:dyDescent="0.2">
      <c r="A44" s="62">
        <v>42</v>
      </c>
      <c r="B44" s="32">
        <f t="shared" si="0"/>
        <v>1</v>
      </c>
      <c r="C44" s="32">
        <f t="shared" si="1"/>
        <v>43</v>
      </c>
      <c r="D44" s="31" t="str">
        <f ca="1">IF($B44&gt;rounds,"",OFFSET(AllPairings!D$1,startRow-1+$A44,0))</f>
        <v>D.09</v>
      </c>
      <c r="E44" s="31" t="str">
        <f ca="1">IF($B44&gt;rounds,"",OFFSET(AllPairings!E$1,startRow-1+$A44,0))</f>
        <v>H.09</v>
      </c>
      <c r="F44" s="63" t="e">
        <f ca="1">VLOOKUP($C44,OFFSET(ResultsInput!$B$2,($B44-1)*gamesPerRound,0,gamesPerRound,6),5,FALSE)</f>
        <v>#N/A</v>
      </c>
      <c r="G44" s="63" t="e">
        <f ca="1">VLOOKUP($C44,OFFSET(ResultsInput!$B$2,($B44-1)*gamesPerRound,0,gamesPerRound,6),6,FALSE)</f>
        <v>#N/A</v>
      </c>
      <c r="H44" s="76" t="str">
        <f t="shared" ca="1" si="2"/>
        <v>D.09</v>
      </c>
    </row>
    <row r="45" spans="1:8" x14ac:dyDescent="0.2">
      <c r="A45" s="62">
        <v>43</v>
      </c>
      <c r="B45" s="32">
        <f t="shared" si="0"/>
        <v>1</v>
      </c>
      <c r="C45" s="32">
        <f t="shared" si="1"/>
        <v>44</v>
      </c>
      <c r="D45" s="31" t="str">
        <f ca="1">IF($B45&gt;rounds,"",OFFSET(AllPairings!D$1,startRow-1+$A45,0))</f>
        <v>J.09</v>
      </c>
      <c r="E45" s="31" t="str">
        <f ca="1">IF($B45&gt;rounds,"",OFFSET(AllPairings!E$1,startRow-1+$A45,0))</f>
        <v>G.09</v>
      </c>
      <c r="F45" s="63" t="e">
        <f ca="1">VLOOKUP($C45,OFFSET(ResultsInput!$B$2,($B45-1)*gamesPerRound,0,gamesPerRound,6),5,FALSE)</f>
        <v>#N/A</v>
      </c>
      <c r="G45" s="63" t="e">
        <f ca="1">VLOOKUP($C45,OFFSET(ResultsInput!$B$2,($B45-1)*gamesPerRound,0,gamesPerRound,6),6,FALSE)</f>
        <v>#N/A</v>
      </c>
      <c r="H45" s="76" t="str">
        <f t="shared" ca="1" si="2"/>
        <v>J.09</v>
      </c>
    </row>
    <row r="46" spans="1:8" x14ac:dyDescent="0.2">
      <c r="A46" s="62">
        <v>44</v>
      </c>
      <c r="B46" s="32">
        <f t="shared" si="0"/>
        <v>1</v>
      </c>
      <c r="C46" s="32">
        <f t="shared" si="1"/>
        <v>45</v>
      </c>
      <c r="D46" s="31" t="str">
        <f ca="1">IF($B46&gt;rounds,"",OFFSET(AllPairings!D$1,startRow-1+$A46,0))</f>
        <v>E.09</v>
      </c>
      <c r="E46" s="31" t="str">
        <f ca="1">IF($B46&gt;rounds,"",OFFSET(AllPairings!E$1,startRow-1+$A46,0))</f>
        <v>I.09</v>
      </c>
      <c r="F46" s="63" t="e">
        <f ca="1">VLOOKUP($C46,OFFSET(ResultsInput!$B$2,($B46-1)*gamesPerRound,0,gamesPerRound,6),5,FALSE)</f>
        <v>#N/A</v>
      </c>
      <c r="G46" s="63" t="e">
        <f ca="1">VLOOKUP($C46,OFFSET(ResultsInput!$B$2,($B46-1)*gamesPerRound,0,gamesPerRound,6),6,FALSE)</f>
        <v>#N/A</v>
      </c>
      <c r="H46" s="76" t="str">
        <f t="shared" ca="1" si="2"/>
        <v>E.09</v>
      </c>
    </row>
    <row r="47" spans="1:8" x14ac:dyDescent="0.2">
      <c r="A47" s="62">
        <v>45</v>
      </c>
      <c r="B47" s="32">
        <f t="shared" si="0"/>
        <v>1</v>
      </c>
      <c r="C47" s="32">
        <f t="shared" si="1"/>
        <v>46</v>
      </c>
      <c r="D47" s="31" t="str">
        <f ca="1">IF($B47&gt;rounds,"",OFFSET(AllPairings!D$1,startRow-1+$A47,0))</f>
        <v>D.10</v>
      </c>
      <c r="E47" s="31" t="str">
        <f ca="1">IF($B47&gt;rounds,"",OFFSET(AllPairings!E$1,startRow-1+$A47,0))</f>
        <v>G.10</v>
      </c>
      <c r="F47" s="63" t="e">
        <f ca="1">VLOOKUP($C47,OFFSET(ResultsInput!$B$2,($B47-1)*gamesPerRound,0,gamesPerRound,6),5,FALSE)</f>
        <v>#N/A</v>
      </c>
      <c r="G47" s="63" t="e">
        <f ca="1">VLOOKUP($C47,OFFSET(ResultsInput!$B$2,($B47-1)*gamesPerRound,0,gamesPerRound,6),6,FALSE)</f>
        <v>#N/A</v>
      </c>
      <c r="H47" s="76" t="str">
        <f t="shared" ca="1" si="2"/>
        <v>D.10</v>
      </c>
    </row>
    <row r="48" spans="1:8" x14ac:dyDescent="0.2">
      <c r="A48" s="62">
        <v>46</v>
      </c>
      <c r="B48" s="32">
        <f t="shared" si="0"/>
        <v>1</v>
      </c>
      <c r="C48" s="32">
        <f t="shared" si="1"/>
        <v>47</v>
      </c>
      <c r="D48" s="31" t="str">
        <f ca="1">IF($B48&gt;rounds,"",OFFSET(AllPairings!D$1,startRow-1+$A48,0))</f>
        <v>A.10</v>
      </c>
      <c r="E48" s="31" t="str">
        <f ca="1">IF($B48&gt;rounds,"",OFFSET(AllPairings!E$1,startRow-1+$A48,0))</f>
        <v>C.10</v>
      </c>
      <c r="F48" s="63" t="e">
        <f ca="1">VLOOKUP($C48,OFFSET(ResultsInput!$B$2,($B48-1)*gamesPerRound,0,gamesPerRound,6),5,FALSE)</f>
        <v>#N/A</v>
      </c>
      <c r="G48" s="63" t="e">
        <f ca="1">VLOOKUP($C48,OFFSET(ResultsInput!$B$2,($B48-1)*gamesPerRound,0,gamesPerRound,6),6,FALSE)</f>
        <v>#N/A</v>
      </c>
      <c r="H48" s="76" t="str">
        <f t="shared" ca="1" si="2"/>
        <v>A.10</v>
      </c>
    </row>
    <row r="49" spans="1:8" x14ac:dyDescent="0.2">
      <c r="A49" s="62">
        <v>47</v>
      </c>
      <c r="B49" s="32">
        <f t="shared" si="0"/>
        <v>1</v>
      </c>
      <c r="C49" s="32">
        <f t="shared" si="1"/>
        <v>48</v>
      </c>
      <c r="D49" s="31" t="str">
        <f ca="1">IF($B49&gt;rounds,"",OFFSET(AllPairings!D$1,startRow-1+$A49,0))</f>
        <v>F.10</v>
      </c>
      <c r="E49" s="31" t="str">
        <f ca="1">IF($B49&gt;rounds,"",OFFSET(AllPairings!E$1,startRow-1+$A49,0))</f>
        <v>E.10</v>
      </c>
      <c r="F49" s="63" t="e">
        <f ca="1">VLOOKUP($C49,OFFSET(ResultsInput!$B$2,($B49-1)*gamesPerRound,0,gamesPerRound,6),5,FALSE)</f>
        <v>#N/A</v>
      </c>
      <c r="G49" s="63" t="e">
        <f ca="1">VLOOKUP($C49,OFFSET(ResultsInput!$B$2,($B49-1)*gamesPerRound,0,gamesPerRound,6),6,FALSE)</f>
        <v>#N/A</v>
      </c>
      <c r="H49" s="76" t="str">
        <f t="shared" ca="1" si="2"/>
        <v>F.10</v>
      </c>
    </row>
    <row r="50" spans="1:8" x14ac:dyDescent="0.2">
      <c r="A50" s="62">
        <v>48</v>
      </c>
      <c r="B50" s="32">
        <f t="shared" si="0"/>
        <v>1</v>
      </c>
      <c r="C50" s="32">
        <f t="shared" si="1"/>
        <v>49</v>
      </c>
      <c r="D50" s="31" t="str">
        <f ca="1">IF($B50&gt;rounds,"",OFFSET(AllPairings!D$1,startRow-1+$A50,0))</f>
        <v>I.10</v>
      </c>
      <c r="E50" s="31" t="str">
        <f ca="1">IF($B50&gt;rounds,"",OFFSET(AllPairings!E$1,startRow-1+$A50,0))</f>
        <v>H.10</v>
      </c>
      <c r="F50" s="63" t="e">
        <f ca="1">VLOOKUP($C50,OFFSET(ResultsInput!$B$2,($B50-1)*gamesPerRound,0,gamesPerRound,6),5,FALSE)</f>
        <v>#N/A</v>
      </c>
      <c r="G50" s="63" t="e">
        <f ca="1">VLOOKUP($C50,OFFSET(ResultsInput!$B$2,($B50-1)*gamesPerRound,0,gamesPerRound,6),6,FALSE)</f>
        <v>#N/A</v>
      </c>
      <c r="H50" s="76" t="str">
        <f t="shared" ca="1" si="2"/>
        <v>I.10</v>
      </c>
    </row>
    <row r="51" spans="1:8" x14ac:dyDescent="0.2">
      <c r="A51" s="62">
        <v>49</v>
      </c>
      <c r="B51" s="32">
        <f t="shared" si="0"/>
        <v>1</v>
      </c>
      <c r="C51" s="32">
        <f t="shared" si="1"/>
        <v>50</v>
      </c>
      <c r="D51" s="31" t="str">
        <f ca="1">IF($B51&gt;rounds,"",OFFSET(AllPairings!D$1,startRow-1+$A51,0))</f>
        <v>B.10</v>
      </c>
      <c r="E51" s="31" t="str">
        <f ca="1">IF($B51&gt;rounds,"",OFFSET(AllPairings!E$1,startRow-1+$A51,0))</f>
        <v>J.10</v>
      </c>
      <c r="F51" s="63" t="e">
        <f ca="1">VLOOKUP($C51,OFFSET(ResultsInput!$B$2,($B51-1)*gamesPerRound,0,gamesPerRound,6),5,FALSE)</f>
        <v>#N/A</v>
      </c>
      <c r="G51" s="63" t="e">
        <f ca="1">VLOOKUP($C51,OFFSET(ResultsInput!$B$2,($B51-1)*gamesPerRound,0,gamesPerRound,6),6,FALSE)</f>
        <v>#N/A</v>
      </c>
      <c r="H51" s="76" t="str">
        <f t="shared" ca="1" si="2"/>
        <v>B.10</v>
      </c>
    </row>
    <row r="52" spans="1:8" x14ac:dyDescent="0.2">
      <c r="A52" s="62">
        <v>50</v>
      </c>
      <c r="B52" s="32">
        <f t="shared" si="0"/>
        <v>1</v>
      </c>
      <c r="C52" s="32">
        <f t="shared" si="1"/>
        <v>51</v>
      </c>
      <c r="D52" s="31" t="str">
        <f ca="1">IF($B52&gt;rounds,"",OFFSET(AllPairings!D$1,startRow-1+$A52,0))</f>
        <v>B.11</v>
      </c>
      <c r="E52" s="31" t="str">
        <f ca="1">IF($B52&gt;rounds,"",OFFSET(AllPairings!E$1,startRow-1+$A52,0))</f>
        <v>D.11</v>
      </c>
      <c r="F52" s="63" t="e">
        <f ca="1">VLOOKUP($C52,OFFSET(ResultsInput!$B$2,($B52-1)*gamesPerRound,0,gamesPerRound,6),5,FALSE)</f>
        <v>#N/A</v>
      </c>
      <c r="G52" s="63" t="e">
        <f ca="1">VLOOKUP($C52,OFFSET(ResultsInput!$B$2,($B52-1)*gamesPerRound,0,gamesPerRound,6),6,FALSE)</f>
        <v>#N/A</v>
      </c>
      <c r="H52" s="76" t="str">
        <f t="shared" ca="1" si="2"/>
        <v>B.11</v>
      </c>
    </row>
    <row r="53" spans="1:8" x14ac:dyDescent="0.2">
      <c r="A53" s="62">
        <v>51</v>
      </c>
      <c r="B53" s="32">
        <f t="shared" si="0"/>
        <v>1</v>
      </c>
      <c r="C53" s="32">
        <f t="shared" si="1"/>
        <v>52</v>
      </c>
      <c r="D53" s="31" t="str">
        <f ca="1">IF($B53&gt;rounds,"",OFFSET(AllPairings!D$1,startRow-1+$A53,0))</f>
        <v>H.11</v>
      </c>
      <c r="E53" s="31" t="str">
        <f ca="1">IF($B53&gt;rounds,"",OFFSET(AllPairings!E$1,startRow-1+$A53,0))</f>
        <v>F.11</v>
      </c>
      <c r="F53" s="63" t="e">
        <f ca="1">VLOOKUP($C53,OFFSET(ResultsInput!$B$2,($B53-1)*gamesPerRound,0,gamesPerRound,6),5,FALSE)</f>
        <v>#N/A</v>
      </c>
      <c r="G53" s="63" t="e">
        <f ca="1">VLOOKUP($C53,OFFSET(ResultsInput!$B$2,($B53-1)*gamesPerRound,0,gamesPerRound,6),6,FALSE)</f>
        <v>#N/A</v>
      </c>
      <c r="H53" s="76" t="str">
        <f t="shared" ca="1" si="2"/>
        <v>H.11</v>
      </c>
    </row>
    <row r="54" spans="1:8" x14ac:dyDescent="0.2">
      <c r="A54" s="62">
        <v>52</v>
      </c>
      <c r="B54" s="32">
        <f t="shared" si="0"/>
        <v>1</v>
      </c>
      <c r="C54" s="32">
        <f t="shared" si="1"/>
        <v>53</v>
      </c>
      <c r="D54" s="31" t="str">
        <f ca="1">IF($B54&gt;rounds,"",OFFSET(AllPairings!D$1,startRow-1+$A54,0))</f>
        <v>A.11</v>
      </c>
      <c r="E54" s="31" t="str">
        <f ca="1">IF($B54&gt;rounds,"",OFFSET(AllPairings!E$1,startRow-1+$A54,0))</f>
        <v>J.11</v>
      </c>
      <c r="F54" s="63" t="e">
        <f ca="1">VLOOKUP($C54,OFFSET(ResultsInput!$B$2,($B54-1)*gamesPerRound,0,gamesPerRound,6),5,FALSE)</f>
        <v>#N/A</v>
      </c>
      <c r="G54" s="63" t="e">
        <f ca="1">VLOOKUP($C54,OFFSET(ResultsInput!$B$2,($B54-1)*gamesPerRound,0,gamesPerRound,6),6,FALSE)</f>
        <v>#N/A</v>
      </c>
      <c r="H54" s="76" t="str">
        <f t="shared" ca="1" si="2"/>
        <v>A.11</v>
      </c>
    </row>
    <row r="55" spans="1:8" x14ac:dyDescent="0.2">
      <c r="A55" s="62">
        <v>53</v>
      </c>
      <c r="B55" s="32">
        <f t="shared" si="0"/>
        <v>1</v>
      </c>
      <c r="C55" s="32">
        <f t="shared" si="1"/>
        <v>54</v>
      </c>
      <c r="D55" s="31" t="str">
        <f ca="1">IF($B55&gt;rounds,"",OFFSET(AllPairings!D$1,startRow-1+$A55,0))</f>
        <v>C.11</v>
      </c>
      <c r="E55" s="31" t="str">
        <f ca="1">IF($B55&gt;rounds,"",OFFSET(AllPairings!E$1,startRow-1+$A55,0))</f>
        <v>I.11</v>
      </c>
      <c r="F55" s="63" t="e">
        <f ca="1">VLOOKUP($C55,OFFSET(ResultsInput!$B$2,($B55-1)*gamesPerRound,0,gamesPerRound,6),5,FALSE)</f>
        <v>#N/A</v>
      </c>
      <c r="G55" s="63" t="e">
        <f ca="1">VLOOKUP($C55,OFFSET(ResultsInput!$B$2,($B55-1)*gamesPerRound,0,gamesPerRound,6),6,FALSE)</f>
        <v>#N/A</v>
      </c>
      <c r="H55" s="76" t="str">
        <f t="shared" ca="1" si="2"/>
        <v>C.11</v>
      </c>
    </row>
    <row r="56" spans="1:8" x14ac:dyDescent="0.2">
      <c r="A56" s="62">
        <v>54</v>
      </c>
      <c r="B56" s="32">
        <f t="shared" si="0"/>
        <v>1</v>
      </c>
      <c r="C56" s="32">
        <f t="shared" si="1"/>
        <v>55</v>
      </c>
      <c r="D56" s="31" t="str">
        <f ca="1">IF($B56&gt;rounds,"",OFFSET(AllPairings!D$1,startRow-1+$A56,0))</f>
        <v>G.11</v>
      </c>
      <c r="E56" s="31" t="str">
        <f ca="1">IF($B56&gt;rounds,"",OFFSET(AllPairings!E$1,startRow-1+$A56,0))</f>
        <v>E.11</v>
      </c>
      <c r="F56" s="63" t="e">
        <f ca="1">VLOOKUP($C56,OFFSET(ResultsInput!$B$2,($B56-1)*gamesPerRound,0,gamesPerRound,6),5,FALSE)</f>
        <v>#N/A</v>
      </c>
      <c r="G56" s="63" t="e">
        <f ca="1">VLOOKUP($C56,OFFSET(ResultsInput!$B$2,($B56-1)*gamesPerRound,0,gamesPerRound,6),6,FALSE)</f>
        <v>#N/A</v>
      </c>
      <c r="H56" s="76" t="str">
        <f t="shared" ca="1" si="2"/>
        <v>G.11</v>
      </c>
    </row>
    <row r="57" spans="1:8" x14ac:dyDescent="0.2">
      <c r="A57" s="62">
        <v>55</v>
      </c>
      <c r="B57" s="32">
        <f t="shared" si="0"/>
        <v>1</v>
      </c>
      <c r="C57" s="32">
        <f t="shared" si="1"/>
        <v>56</v>
      </c>
      <c r="D57" s="31" t="str">
        <f ca="1">IF($B57&gt;rounds,"",OFFSET(AllPairings!D$1,startRow-1+$A57,0))</f>
        <v>D.12</v>
      </c>
      <c r="E57" s="31" t="str">
        <f ca="1">IF($B57&gt;rounds,"",OFFSET(AllPairings!E$1,startRow-1+$A57,0))</f>
        <v>I.12</v>
      </c>
      <c r="F57" s="63" t="e">
        <f ca="1">VLOOKUP($C57,OFFSET(ResultsInput!$B$2,($B57-1)*gamesPerRound,0,gamesPerRound,6),5,FALSE)</f>
        <v>#N/A</v>
      </c>
      <c r="G57" s="63" t="e">
        <f ca="1">VLOOKUP($C57,OFFSET(ResultsInput!$B$2,($B57-1)*gamesPerRound,0,gamesPerRound,6),6,FALSE)</f>
        <v>#N/A</v>
      </c>
      <c r="H57" s="76" t="str">
        <f t="shared" ca="1" si="2"/>
        <v>D.12</v>
      </c>
    </row>
    <row r="58" spans="1:8" x14ac:dyDescent="0.2">
      <c r="A58" s="62">
        <v>56</v>
      </c>
      <c r="B58" s="32">
        <f t="shared" si="0"/>
        <v>1</v>
      </c>
      <c r="C58" s="32">
        <f t="shared" si="1"/>
        <v>57</v>
      </c>
      <c r="D58" s="31" t="str">
        <f ca="1">IF($B58&gt;rounds,"",OFFSET(AllPairings!D$1,startRow-1+$A58,0))</f>
        <v>E.12</v>
      </c>
      <c r="E58" s="31" t="str">
        <f ca="1">IF($B58&gt;rounds,"",OFFSET(AllPairings!E$1,startRow-1+$A58,0))</f>
        <v>C.12</v>
      </c>
      <c r="F58" s="63" t="e">
        <f ca="1">VLOOKUP($C58,OFFSET(ResultsInput!$B$2,($B58-1)*gamesPerRound,0,gamesPerRound,6),5,FALSE)</f>
        <v>#N/A</v>
      </c>
      <c r="G58" s="63" t="e">
        <f ca="1">VLOOKUP($C58,OFFSET(ResultsInput!$B$2,($B58-1)*gamesPerRound,0,gamesPerRound,6),6,FALSE)</f>
        <v>#N/A</v>
      </c>
      <c r="H58" s="76" t="str">
        <f t="shared" ca="1" si="2"/>
        <v>E.12</v>
      </c>
    </row>
    <row r="59" spans="1:8" x14ac:dyDescent="0.2">
      <c r="A59" s="62">
        <v>57</v>
      </c>
      <c r="B59" s="32">
        <f t="shared" si="0"/>
        <v>1</v>
      </c>
      <c r="C59" s="32">
        <f t="shared" si="1"/>
        <v>58</v>
      </c>
      <c r="D59" s="31" t="str">
        <f ca="1">IF($B59&gt;rounds,"",OFFSET(AllPairings!D$1,startRow-1+$A59,0))</f>
        <v>A.12</v>
      </c>
      <c r="E59" s="31" t="str">
        <f ca="1">IF($B59&gt;rounds,"",OFFSET(AllPairings!E$1,startRow-1+$A59,0))</f>
        <v>G.12</v>
      </c>
      <c r="F59" s="63" t="e">
        <f ca="1">VLOOKUP($C59,OFFSET(ResultsInput!$B$2,($B59-1)*gamesPerRound,0,gamesPerRound,6),5,FALSE)</f>
        <v>#N/A</v>
      </c>
      <c r="G59" s="63" t="e">
        <f ca="1">VLOOKUP($C59,OFFSET(ResultsInput!$B$2,($B59-1)*gamesPerRound,0,gamesPerRound,6),6,FALSE)</f>
        <v>#N/A</v>
      </c>
      <c r="H59" s="76" t="str">
        <f t="shared" ca="1" si="2"/>
        <v>A.12</v>
      </c>
    </row>
    <row r="60" spans="1:8" x14ac:dyDescent="0.2">
      <c r="A60" s="62">
        <v>58</v>
      </c>
      <c r="B60" s="32">
        <f t="shared" si="0"/>
        <v>1</v>
      </c>
      <c r="C60" s="32">
        <f t="shared" si="1"/>
        <v>59</v>
      </c>
      <c r="D60" s="31" t="str">
        <f ca="1">IF($B60&gt;rounds,"",OFFSET(AllPairings!D$1,startRow-1+$A60,0))</f>
        <v>F.12</v>
      </c>
      <c r="E60" s="31" t="str">
        <f ca="1">IF($B60&gt;rounds,"",OFFSET(AllPairings!E$1,startRow-1+$A60,0))</f>
        <v>J.12</v>
      </c>
      <c r="F60" s="63" t="e">
        <f ca="1">VLOOKUP($C60,OFFSET(ResultsInput!$B$2,($B60-1)*gamesPerRound,0,gamesPerRound,6),5,FALSE)</f>
        <v>#N/A</v>
      </c>
      <c r="G60" s="63" t="e">
        <f ca="1">VLOOKUP($C60,OFFSET(ResultsInput!$B$2,($B60-1)*gamesPerRound,0,gamesPerRound,6),6,FALSE)</f>
        <v>#N/A</v>
      </c>
      <c r="H60" s="76" t="str">
        <f t="shared" ca="1" si="2"/>
        <v>F.12</v>
      </c>
    </row>
    <row r="61" spans="1:8" x14ac:dyDescent="0.2">
      <c r="A61" s="62">
        <v>59</v>
      </c>
      <c r="B61" s="32">
        <f t="shared" si="0"/>
        <v>1</v>
      </c>
      <c r="C61" s="32">
        <f t="shared" si="1"/>
        <v>60</v>
      </c>
      <c r="D61" s="31" t="str">
        <f ca="1">IF($B61&gt;rounds,"",OFFSET(AllPairings!D$1,startRow-1+$A61,0))</f>
        <v>H.12</v>
      </c>
      <c r="E61" s="31" t="str">
        <f ca="1">IF($B61&gt;rounds,"",OFFSET(AllPairings!E$1,startRow-1+$A61,0))</f>
        <v>B.12</v>
      </c>
      <c r="F61" s="63" t="e">
        <f ca="1">VLOOKUP($C61,OFFSET(ResultsInput!$B$2,($B61-1)*gamesPerRound,0,gamesPerRound,6),5,FALSE)</f>
        <v>#N/A</v>
      </c>
      <c r="G61" s="63" t="e">
        <f ca="1">VLOOKUP($C61,OFFSET(ResultsInput!$B$2,($B61-1)*gamesPerRound,0,gamesPerRound,6),6,FALSE)</f>
        <v>#N/A</v>
      </c>
      <c r="H61" s="76" t="str">
        <f t="shared" ca="1" si="2"/>
        <v>H.12</v>
      </c>
    </row>
    <row r="62" spans="1:8" x14ac:dyDescent="0.2">
      <c r="A62" s="62">
        <v>60</v>
      </c>
      <c r="B62" s="32">
        <f t="shared" si="0"/>
        <v>2</v>
      </c>
      <c r="C62" s="32">
        <f t="shared" si="1"/>
        <v>1</v>
      </c>
      <c r="D62" s="31" t="str">
        <f ca="1">IF($B62&gt;rounds,"",OFFSET(AllPairings!D$1,startRow-1+$A62,0))</f>
        <v>G.01</v>
      </c>
      <c r="E62" s="31" t="str">
        <f ca="1">IF($B62&gt;rounds,"",OFFSET(AllPairings!E$1,startRow-1+$A62,0))</f>
        <v>I.01</v>
      </c>
      <c r="F62" s="63" t="e">
        <f ca="1">VLOOKUP($C62,OFFSET(ResultsInput!$B$2,($B62-1)*gamesPerRound,0,gamesPerRound,6),5,FALSE)</f>
        <v>#N/A</v>
      </c>
      <c r="G62" s="63" t="e">
        <f ca="1">VLOOKUP($C62,OFFSET(ResultsInput!$B$2,($B62-1)*gamesPerRound,0,gamesPerRound,6),6,FALSE)</f>
        <v>#N/A</v>
      </c>
      <c r="H62" s="76" t="str">
        <f t="shared" ca="1" si="2"/>
        <v>G.01</v>
      </c>
    </row>
    <row r="63" spans="1:8" x14ac:dyDescent="0.2">
      <c r="A63" s="62">
        <v>61</v>
      </c>
      <c r="B63" s="32">
        <f t="shared" si="0"/>
        <v>2</v>
      </c>
      <c r="C63" s="32">
        <f t="shared" si="1"/>
        <v>2</v>
      </c>
      <c r="D63" s="31" t="str">
        <f ca="1">IF($B63&gt;rounds,"",OFFSET(AllPairings!D$1,startRow-1+$A63,0))</f>
        <v>B.01</v>
      </c>
      <c r="E63" s="31" t="str">
        <f ca="1">IF($B63&gt;rounds,"",OFFSET(AllPairings!E$1,startRow-1+$A63,0))</f>
        <v>J.01</v>
      </c>
      <c r="F63" s="63" t="e">
        <f ca="1">VLOOKUP($C63,OFFSET(ResultsInput!$B$2,($B63-1)*gamesPerRound,0,gamesPerRound,6),5,FALSE)</f>
        <v>#N/A</v>
      </c>
      <c r="G63" s="63" t="e">
        <f ca="1">VLOOKUP($C63,OFFSET(ResultsInput!$B$2,($B63-1)*gamesPerRound,0,gamesPerRound,6),6,FALSE)</f>
        <v>#N/A</v>
      </c>
      <c r="H63" s="76" t="str">
        <f t="shared" ca="1" si="2"/>
        <v>B.01</v>
      </c>
    </row>
    <row r="64" spans="1:8" x14ac:dyDescent="0.2">
      <c r="A64" s="62">
        <v>62</v>
      </c>
      <c r="B64" s="32">
        <f t="shared" si="0"/>
        <v>2</v>
      </c>
      <c r="C64" s="32">
        <f t="shared" si="1"/>
        <v>3</v>
      </c>
      <c r="D64" s="31" t="str">
        <f ca="1">IF($B64&gt;rounds,"",OFFSET(AllPairings!D$1,startRow-1+$A64,0))</f>
        <v>C.01</v>
      </c>
      <c r="E64" s="31" t="str">
        <f ca="1">IF($B64&gt;rounds,"",OFFSET(AllPairings!E$1,startRow-1+$A64,0))</f>
        <v>F.01</v>
      </c>
      <c r="F64" s="63" t="e">
        <f ca="1">VLOOKUP($C64,OFFSET(ResultsInput!$B$2,($B64-1)*gamesPerRound,0,gamesPerRound,6),5,FALSE)</f>
        <v>#N/A</v>
      </c>
      <c r="G64" s="63" t="e">
        <f ca="1">VLOOKUP($C64,OFFSET(ResultsInput!$B$2,($B64-1)*gamesPerRound,0,gamesPerRound,6),6,FALSE)</f>
        <v>#N/A</v>
      </c>
      <c r="H64" s="76" t="str">
        <f t="shared" ca="1" si="2"/>
        <v>C.01</v>
      </c>
    </row>
    <row r="65" spans="1:8" x14ac:dyDescent="0.2">
      <c r="A65" s="62">
        <v>63</v>
      </c>
      <c r="B65" s="32">
        <f t="shared" si="0"/>
        <v>2</v>
      </c>
      <c r="C65" s="32">
        <f t="shared" si="1"/>
        <v>4</v>
      </c>
      <c r="D65" s="31" t="str">
        <f ca="1">IF($B65&gt;rounds,"",OFFSET(AllPairings!D$1,startRow-1+$A65,0))</f>
        <v>D.01</v>
      </c>
      <c r="E65" s="31" t="str">
        <f ca="1">IF($B65&gt;rounds,"",OFFSET(AllPairings!E$1,startRow-1+$A65,0))</f>
        <v>H.01</v>
      </c>
      <c r="F65" s="63" t="e">
        <f ca="1">VLOOKUP($C65,OFFSET(ResultsInput!$B$2,($B65-1)*gamesPerRound,0,gamesPerRound,6),5,FALSE)</f>
        <v>#N/A</v>
      </c>
      <c r="G65" s="63" t="e">
        <f ca="1">VLOOKUP($C65,OFFSET(ResultsInput!$B$2,($B65-1)*gamesPerRound,0,gamesPerRound,6),6,FALSE)</f>
        <v>#N/A</v>
      </c>
      <c r="H65" s="76" t="str">
        <f t="shared" ca="1" si="2"/>
        <v>D.01</v>
      </c>
    </row>
    <row r="66" spans="1:8" x14ac:dyDescent="0.2">
      <c r="A66" s="62">
        <v>64</v>
      </c>
      <c r="B66" s="32">
        <f t="shared" ref="B66:B129" si="3">IF(INT(A66/gamesPerRound)&lt;rounds,1+INT(A66/gamesPerRound),"")</f>
        <v>2</v>
      </c>
      <c r="C66" s="32">
        <f t="shared" ref="C66:C129" si="4">1+MOD(A66,gamesPerRound)</f>
        <v>5</v>
      </c>
      <c r="D66" s="31" t="str">
        <f ca="1">IF($B66&gt;rounds,"",OFFSET(AllPairings!D$1,startRow-1+$A66,0))</f>
        <v>A.01</v>
      </c>
      <c r="E66" s="31" t="str">
        <f ca="1">IF($B66&gt;rounds,"",OFFSET(AllPairings!E$1,startRow-1+$A66,0))</f>
        <v>E.01</v>
      </c>
      <c r="F66" s="63" t="e">
        <f ca="1">VLOOKUP($C66,OFFSET(ResultsInput!$B$2,($B66-1)*gamesPerRound,0,gamesPerRound,6),5,FALSE)</f>
        <v>#N/A</v>
      </c>
      <c r="G66" s="63" t="e">
        <f ca="1">VLOOKUP($C66,OFFSET(ResultsInput!$B$2,($B66-1)*gamesPerRound,0,gamesPerRound,6),6,FALSE)</f>
        <v>#N/A</v>
      </c>
      <c r="H66" s="76" t="str">
        <f t="shared" ref="H66:H129" ca="1" si="5">D66</f>
        <v>A.01</v>
      </c>
    </row>
    <row r="67" spans="1:8" x14ac:dyDescent="0.2">
      <c r="A67" s="62">
        <v>65</v>
      </c>
      <c r="B67" s="32">
        <f t="shared" si="3"/>
        <v>2</v>
      </c>
      <c r="C67" s="32">
        <f t="shared" si="4"/>
        <v>6</v>
      </c>
      <c r="D67" s="31" t="str">
        <f ca="1">IF($B67&gt;rounds,"",OFFSET(AllPairings!D$1,startRow-1+$A67,0))</f>
        <v>C.02</v>
      </c>
      <c r="E67" s="31" t="str">
        <f ca="1">IF($B67&gt;rounds,"",OFFSET(AllPairings!E$1,startRow-1+$A67,0))</f>
        <v>A.02</v>
      </c>
      <c r="F67" s="63" t="e">
        <f ca="1">VLOOKUP($C67,OFFSET(ResultsInput!$B$2,($B67-1)*gamesPerRound,0,gamesPerRound,6),5,FALSE)</f>
        <v>#N/A</v>
      </c>
      <c r="G67" s="63" t="e">
        <f ca="1">VLOOKUP($C67,OFFSET(ResultsInput!$B$2,($B67-1)*gamesPerRound,0,gamesPerRound,6),6,FALSE)</f>
        <v>#N/A</v>
      </c>
      <c r="H67" s="76" t="str">
        <f t="shared" ca="1" si="5"/>
        <v>C.02</v>
      </c>
    </row>
    <row r="68" spans="1:8" x14ac:dyDescent="0.2">
      <c r="A68" s="62">
        <v>66</v>
      </c>
      <c r="B68" s="32">
        <f t="shared" si="3"/>
        <v>2</v>
      </c>
      <c r="C68" s="32">
        <f t="shared" si="4"/>
        <v>7</v>
      </c>
      <c r="D68" s="31" t="str">
        <f ca="1">IF($B68&gt;rounds,"",OFFSET(AllPairings!D$1,startRow-1+$A68,0))</f>
        <v>E.02</v>
      </c>
      <c r="E68" s="31" t="str">
        <f ca="1">IF($B68&gt;rounds,"",OFFSET(AllPairings!E$1,startRow-1+$A68,0))</f>
        <v>D.02</v>
      </c>
      <c r="F68" s="63" t="e">
        <f ca="1">VLOOKUP($C68,OFFSET(ResultsInput!$B$2,($B68-1)*gamesPerRound,0,gamesPerRound,6),5,FALSE)</f>
        <v>#N/A</v>
      </c>
      <c r="G68" s="63" t="e">
        <f ca="1">VLOOKUP($C68,OFFSET(ResultsInput!$B$2,($B68-1)*gamesPerRound,0,gamesPerRound,6),6,FALSE)</f>
        <v>#N/A</v>
      </c>
      <c r="H68" s="76" t="str">
        <f t="shared" ca="1" si="5"/>
        <v>E.02</v>
      </c>
    </row>
    <row r="69" spans="1:8" x14ac:dyDescent="0.2">
      <c r="A69" s="62">
        <v>67</v>
      </c>
      <c r="B69" s="32">
        <f t="shared" si="3"/>
        <v>2</v>
      </c>
      <c r="C69" s="32">
        <f t="shared" si="4"/>
        <v>8</v>
      </c>
      <c r="D69" s="31" t="str">
        <f ca="1">IF($B69&gt;rounds,"",OFFSET(AllPairings!D$1,startRow-1+$A69,0))</f>
        <v>J.02</v>
      </c>
      <c r="E69" s="31" t="str">
        <f ca="1">IF($B69&gt;rounds,"",OFFSET(AllPairings!E$1,startRow-1+$A69,0))</f>
        <v>H.02</v>
      </c>
      <c r="F69" s="63" t="e">
        <f ca="1">VLOOKUP($C69,OFFSET(ResultsInput!$B$2,($B69-1)*gamesPerRound,0,gamesPerRound,6),5,FALSE)</f>
        <v>#N/A</v>
      </c>
      <c r="G69" s="63" t="e">
        <f ca="1">VLOOKUP($C69,OFFSET(ResultsInput!$B$2,($B69-1)*gamesPerRound,0,gamesPerRound,6),6,FALSE)</f>
        <v>#N/A</v>
      </c>
      <c r="H69" s="76" t="str">
        <f t="shared" ca="1" si="5"/>
        <v>J.02</v>
      </c>
    </row>
    <row r="70" spans="1:8" x14ac:dyDescent="0.2">
      <c r="A70" s="62">
        <v>68</v>
      </c>
      <c r="B70" s="32">
        <f t="shared" si="3"/>
        <v>2</v>
      </c>
      <c r="C70" s="32">
        <f t="shared" si="4"/>
        <v>9</v>
      </c>
      <c r="D70" s="31" t="str">
        <f ca="1">IF($B70&gt;rounds,"",OFFSET(AllPairings!D$1,startRow-1+$A70,0))</f>
        <v>G.02</v>
      </c>
      <c r="E70" s="31" t="str">
        <f ca="1">IF($B70&gt;rounds,"",OFFSET(AllPairings!E$1,startRow-1+$A70,0))</f>
        <v>I.02</v>
      </c>
      <c r="F70" s="63" t="e">
        <f ca="1">VLOOKUP($C70,OFFSET(ResultsInput!$B$2,($B70-1)*gamesPerRound,0,gamesPerRound,6),5,FALSE)</f>
        <v>#N/A</v>
      </c>
      <c r="G70" s="63" t="e">
        <f ca="1">VLOOKUP($C70,OFFSET(ResultsInput!$B$2,($B70-1)*gamesPerRound,0,gamesPerRound,6),6,FALSE)</f>
        <v>#N/A</v>
      </c>
      <c r="H70" s="76" t="str">
        <f t="shared" ca="1" si="5"/>
        <v>G.02</v>
      </c>
    </row>
    <row r="71" spans="1:8" x14ac:dyDescent="0.2">
      <c r="A71" s="62">
        <v>69</v>
      </c>
      <c r="B71" s="32">
        <f t="shared" si="3"/>
        <v>2</v>
      </c>
      <c r="C71" s="32">
        <f t="shared" si="4"/>
        <v>10</v>
      </c>
      <c r="D71" s="31" t="str">
        <f ca="1">IF($B71&gt;rounds,"",OFFSET(AllPairings!D$1,startRow-1+$A71,0))</f>
        <v>B.02</v>
      </c>
      <c r="E71" s="31" t="str">
        <f ca="1">IF($B71&gt;rounds,"",OFFSET(AllPairings!E$1,startRow-1+$A71,0))</f>
        <v>F.02</v>
      </c>
      <c r="F71" s="63" t="e">
        <f ca="1">VLOOKUP($C71,OFFSET(ResultsInput!$B$2,($B71-1)*gamesPerRound,0,gamesPerRound,6),5,FALSE)</f>
        <v>#N/A</v>
      </c>
      <c r="G71" s="63" t="e">
        <f ca="1">VLOOKUP($C71,OFFSET(ResultsInput!$B$2,($B71-1)*gamesPerRound,0,gamesPerRound,6),6,FALSE)</f>
        <v>#N/A</v>
      </c>
      <c r="H71" s="76" t="str">
        <f t="shared" ca="1" si="5"/>
        <v>B.02</v>
      </c>
    </row>
    <row r="72" spans="1:8" x14ac:dyDescent="0.2">
      <c r="A72" s="62">
        <v>70</v>
      </c>
      <c r="B72" s="32">
        <f t="shared" si="3"/>
        <v>2</v>
      </c>
      <c r="C72" s="32">
        <f t="shared" si="4"/>
        <v>11</v>
      </c>
      <c r="D72" s="31" t="str">
        <f ca="1">IF($B72&gt;rounds,"",OFFSET(AllPairings!D$1,startRow-1+$A72,0))</f>
        <v>A.03</v>
      </c>
      <c r="E72" s="31" t="str">
        <f ca="1">IF($B72&gt;rounds,"",OFFSET(AllPairings!E$1,startRow-1+$A72,0))</f>
        <v>D.03</v>
      </c>
      <c r="F72" s="63" t="e">
        <f ca="1">VLOOKUP($C72,OFFSET(ResultsInput!$B$2,($B72-1)*gamesPerRound,0,gamesPerRound,6),5,FALSE)</f>
        <v>#N/A</v>
      </c>
      <c r="G72" s="63" t="e">
        <f ca="1">VLOOKUP($C72,OFFSET(ResultsInput!$B$2,($B72-1)*gamesPerRound,0,gamesPerRound,6),6,FALSE)</f>
        <v>#N/A</v>
      </c>
      <c r="H72" s="76" t="str">
        <f t="shared" ca="1" si="5"/>
        <v>A.03</v>
      </c>
    </row>
    <row r="73" spans="1:8" x14ac:dyDescent="0.2">
      <c r="A73" s="62">
        <v>71</v>
      </c>
      <c r="B73" s="32">
        <f t="shared" si="3"/>
        <v>2</v>
      </c>
      <c r="C73" s="32">
        <f t="shared" si="4"/>
        <v>12</v>
      </c>
      <c r="D73" s="31" t="str">
        <f ca="1">IF($B73&gt;rounds,"",OFFSET(AllPairings!D$1,startRow-1+$A73,0))</f>
        <v>J.03</v>
      </c>
      <c r="E73" s="31" t="str">
        <f ca="1">IF($B73&gt;rounds,"",OFFSET(AllPairings!E$1,startRow-1+$A73,0))</f>
        <v>C.03</v>
      </c>
      <c r="F73" s="63" t="e">
        <f ca="1">VLOOKUP($C73,OFFSET(ResultsInput!$B$2,($B73-1)*gamesPerRound,0,gamesPerRound,6),5,FALSE)</f>
        <v>#N/A</v>
      </c>
      <c r="G73" s="63" t="e">
        <f ca="1">VLOOKUP($C73,OFFSET(ResultsInput!$B$2,($B73-1)*gamesPerRound,0,gamesPerRound,6),6,FALSE)</f>
        <v>#N/A</v>
      </c>
      <c r="H73" s="76" t="str">
        <f t="shared" ca="1" si="5"/>
        <v>J.03</v>
      </c>
    </row>
    <row r="74" spans="1:8" x14ac:dyDescent="0.2">
      <c r="A74" s="62">
        <v>72</v>
      </c>
      <c r="B74" s="32">
        <f t="shared" si="3"/>
        <v>2</v>
      </c>
      <c r="C74" s="32">
        <f t="shared" si="4"/>
        <v>13</v>
      </c>
      <c r="D74" s="31" t="str">
        <f ca="1">IF($B74&gt;rounds,"",OFFSET(AllPairings!D$1,startRow-1+$A74,0))</f>
        <v>H.03</v>
      </c>
      <c r="E74" s="31" t="str">
        <f ca="1">IF($B74&gt;rounds,"",OFFSET(AllPairings!E$1,startRow-1+$A74,0))</f>
        <v>I.03</v>
      </c>
      <c r="F74" s="63" t="e">
        <f ca="1">VLOOKUP($C74,OFFSET(ResultsInput!$B$2,($B74-1)*gamesPerRound,0,gamesPerRound,6),5,FALSE)</f>
        <v>#N/A</v>
      </c>
      <c r="G74" s="63" t="e">
        <f ca="1">VLOOKUP($C74,OFFSET(ResultsInput!$B$2,($B74-1)*gamesPerRound,0,gamesPerRound,6),6,FALSE)</f>
        <v>#N/A</v>
      </c>
      <c r="H74" s="76" t="str">
        <f t="shared" ca="1" si="5"/>
        <v>H.03</v>
      </c>
    </row>
    <row r="75" spans="1:8" x14ac:dyDescent="0.2">
      <c r="A75" s="62">
        <v>73</v>
      </c>
      <c r="B75" s="32">
        <f t="shared" si="3"/>
        <v>2</v>
      </c>
      <c r="C75" s="32">
        <f t="shared" si="4"/>
        <v>14</v>
      </c>
      <c r="D75" s="31" t="str">
        <f ca="1">IF($B75&gt;rounds,"",OFFSET(AllPairings!D$1,startRow-1+$A75,0))</f>
        <v>B.03</v>
      </c>
      <c r="E75" s="31" t="str">
        <f ca="1">IF($B75&gt;rounds,"",OFFSET(AllPairings!E$1,startRow-1+$A75,0))</f>
        <v>G.03</v>
      </c>
      <c r="F75" s="63" t="e">
        <f ca="1">VLOOKUP($C75,OFFSET(ResultsInput!$B$2,($B75-1)*gamesPerRound,0,gamesPerRound,6),5,FALSE)</f>
        <v>#N/A</v>
      </c>
      <c r="G75" s="63" t="e">
        <f ca="1">VLOOKUP($C75,OFFSET(ResultsInput!$B$2,($B75-1)*gamesPerRound,0,gamesPerRound,6),6,FALSE)</f>
        <v>#N/A</v>
      </c>
      <c r="H75" s="76" t="str">
        <f t="shared" ca="1" si="5"/>
        <v>B.03</v>
      </c>
    </row>
    <row r="76" spans="1:8" x14ac:dyDescent="0.2">
      <c r="A76" s="62">
        <v>74</v>
      </c>
      <c r="B76" s="32">
        <f t="shared" si="3"/>
        <v>2</v>
      </c>
      <c r="C76" s="32">
        <f t="shared" si="4"/>
        <v>15</v>
      </c>
      <c r="D76" s="31" t="str">
        <f ca="1">IF($B76&gt;rounds,"",OFFSET(AllPairings!D$1,startRow-1+$A76,0))</f>
        <v>E.03</v>
      </c>
      <c r="E76" s="31" t="str">
        <f ca="1">IF($B76&gt;rounds,"",OFFSET(AllPairings!E$1,startRow-1+$A76,0))</f>
        <v>F.03</v>
      </c>
      <c r="F76" s="63" t="e">
        <f ca="1">VLOOKUP($C76,OFFSET(ResultsInput!$B$2,($B76-1)*gamesPerRound,0,gamesPerRound,6),5,FALSE)</f>
        <v>#N/A</v>
      </c>
      <c r="G76" s="63" t="e">
        <f ca="1">VLOOKUP($C76,OFFSET(ResultsInput!$B$2,($B76-1)*gamesPerRound,0,gamesPerRound,6),6,FALSE)</f>
        <v>#N/A</v>
      </c>
      <c r="H76" s="76" t="str">
        <f t="shared" ca="1" si="5"/>
        <v>E.03</v>
      </c>
    </row>
    <row r="77" spans="1:8" x14ac:dyDescent="0.2">
      <c r="A77" s="62">
        <v>75</v>
      </c>
      <c r="B77" s="32">
        <f t="shared" si="3"/>
        <v>2</v>
      </c>
      <c r="C77" s="32">
        <f t="shared" si="4"/>
        <v>16</v>
      </c>
      <c r="D77" s="31" t="str">
        <f ca="1">IF($B77&gt;rounds,"",OFFSET(AllPairings!D$1,startRow-1+$A77,0))</f>
        <v>I.04</v>
      </c>
      <c r="E77" s="31" t="str">
        <f ca="1">IF($B77&gt;rounds,"",OFFSET(AllPairings!E$1,startRow-1+$A77,0))</f>
        <v>A.04</v>
      </c>
      <c r="F77" s="63" t="e">
        <f ca="1">VLOOKUP($C77,OFFSET(ResultsInput!$B$2,($B77-1)*gamesPerRound,0,gamesPerRound,6),5,FALSE)</f>
        <v>#N/A</v>
      </c>
      <c r="G77" s="63" t="e">
        <f ca="1">VLOOKUP($C77,OFFSET(ResultsInput!$B$2,($B77-1)*gamesPerRound,0,gamesPerRound,6),6,FALSE)</f>
        <v>#N/A</v>
      </c>
      <c r="H77" s="76" t="str">
        <f t="shared" ca="1" si="5"/>
        <v>I.04</v>
      </c>
    </row>
    <row r="78" spans="1:8" x14ac:dyDescent="0.2">
      <c r="A78" s="62">
        <v>76</v>
      </c>
      <c r="B78" s="32">
        <f t="shared" si="3"/>
        <v>2</v>
      </c>
      <c r="C78" s="32">
        <f t="shared" si="4"/>
        <v>17</v>
      </c>
      <c r="D78" s="31" t="str">
        <f ca="1">IF($B78&gt;rounds,"",OFFSET(AllPairings!D$1,startRow-1+$A78,0))</f>
        <v>E.04</v>
      </c>
      <c r="E78" s="31" t="str">
        <f ca="1">IF($B78&gt;rounds,"",OFFSET(AllPairings!E$1,startRow-1+$A78,0))</f>
        <v>C.04</v>
      </c>
      <c r="F78" s="63" t="e">
        <f ca="1">VLOOKUP($C78,OFFSET(ResultsInput!$B$2,($B78-1)*gamesPerRound,0,gamesPerRound,6),5,FALSE)</f>
        <v>#N/A</v>
      </c>
      <c r="G78" s="63" t="e">
        <f ca="1">VLOOKUP($C78,OFFSET(ResultsInput!$B$2,($B78-1)*gamesPerRound,0,gamesPerRound,6),6,FALSE)</f>
        <v>#N/A</v>
      </c>
      <c r="H78" s="76" t="str">
        <f t="shared" ca="1" si="5"/>
        <v>E.04</v>
      </c>
    </row>
    <row r="79" spans="1:8" x14ac:dyDescent="0.2">
      <c r="A79" s="62">
        <v>77</v>
      </c>
      <c r="B79" s="32">
        <f t="shared" si="3"/>
        <v>2</v>
      </c>
      <c r="C79" s="32">
        <f t="shared" si="4"/>
        <v>18</v>
      </c>
      <c r="D79" s="31" t="str">
        <f ca="1">IF($B79&gt;rounds,"",OFFSET(AllPairings!D$1,startRow-1+$A79,0))</f>
        <v>J.04</v>
      </c>
      <c r="E79" s="31" t="str">
        <f ca="1">IF($B79&gt;rounds,"",OFFSET(AllPairings!E$1,startRow-1+$A79,0))</f>
        <v>F.04</v>
      </c>
      <c r="F79" s="63" t="e">
        <f ca="1">VLOOKUP($C79,OFFSET(ResultsInput!$B$2,($B79-1)*gamesPerRound,0,gamesPerRound,6),5,FALSE)</f>
        <v>#N/A</v>
      </c>
      <c r="G79" s="63" t="e">
        <f ca="1">VLOOKUP($C79,OFFSET(ResultsInput!$B$2,($B79-1)*gamesPerRound,0,gamesPerRound,6),6,FALSE)</f>
        <v>#N/A</v>
      </c>
      <c r="H79" s="76" t="str">
        <f t="shared" ca="1" si="5"/>
        <v>J.04</v>
      </c>
    </row>
    <row r="80" spans="1:8" x14ac:dyDescent="0.2">
      <c r="A80" s="62">
        <v>78</v>
      </c>
      <c r="B80" s="32">
        <f t="shared" si="3"/>
        <v>2</v>
      </c>
      <c r="C80" s="32">
        <f t="shared" si="4"/>
        <v>19</v>
      </c>
      <c r="D80" s="31" t="str">
        <f ca="1">IF($B80&gt;rounds,"",OFFSET(AllPairings!D$1,startRow-1+$A80,0))</f>
        <v>H.04</v>
      </c>
      <c r="E80" s="31" t="str">
        <f ca="1">IF($B80&gt;rounds,"",OFFSET(AllPairings!E$1,startRow-1+$A80,0))</f>
        <v>G.04</v>
      </c>
      <c r="F80" s="63" t="e">
        <f ca="1">VLOOKUP($C80,OFFSET(ResultsInput!$B$2,($B80-1)*gamesPerRound,0,gamesPerRound,6),5,FALSE)</f>
        <v>#N/A</v>
      </c>
      <c r="G80" s="63" t="e">
        <f ca="1">VLOOKUP($C80,OFFSET(ResultsInput!$B$2,($B80-1)*gamesPerRound,0,gamesPerRound,6),6,FALSE)</f>
        <v>#N/A</v>
      </c>
      <c r="H80" s="76" t="str">
        <f t="shared" ca="1" si="5"/>
        <v>H.04</v>
      </c>
    </row>
    <row r="81" spans="1:8" x14ac:dyDescent="0.2">
      <c r="A81" s="62">
        <v>79</v>
      </c>
      <c r="B81" s="32">
        <f t="shared" si="3"/>
        <v>2</v>
      </c>
      <c r="C81" s="32">
        <f t="shared" si="4"/>
        <v>20</v>
      </c>
      <c r="D81" s="31" t="str">
        <f ca="1">IF($B81&gt;rounds,"",OFFSET(AllPairings!D$1,startRow-1+$A81,0))</f>
        <v>D.04</v>
      </c>
      <c r="E81" s="31" t="str">
        <f ca="1">IF($B81&gt;rounds,"",OFFSET(AllPairings!E$1,startRow-1+$A81,0))</f>
        <v>B.04</v>
      </c>
      <c r="F81" s="63" t="e">
        <f ca="1">VLOOKUP($C81,OFFSET(ResultsInput!$B$2,($B81-1)*gamesPerRound,0,gamesPerRound,6),5,FALSE)</f>
        <v>#N/A</v>
      </c>
      <c r="G81" s="63" t="e">
        <f ca="1">VLOOKUP($C81,OFFSET(ResultsInput!$B$2,($B81-1)*gamesPerRound,0,gamesPerRound,6),6,FALSE)</f>
        <v>#N/A</v>
      </c>
      <c r="H81" s="76" t="str">
        <f t="shared" ca="1" si="5"/>
        <v>D.04</v>
      </c>
    </row>
    <row r="82" spans="1:8" x14ac:dyDescent="0.2">
      <c r="A82" s="62">
        <v>80</v>
      </c>
      <c r="B82" s="32">
        <f t="shared" si="3"/>
        <v>2</v>
      </c>
      <c r="C82" s="32">
        <f t="shared" si="4"/>
        <v>21</v>
      </c>
      <c r="D82" s="31" t="str">
        <f ca="1">IF($B82&gt;rounds,"",OFFSET(AllPairings!D$1,startRow-1+$A82,0))</f>
        <v>D.05</v>
      </c>
      <c r="E82" s="31" t="str">
        <f ca="1">IF($B82&gt;rounds,"",OFFSET(AllPairings!E$1,startRow-1+$A82,0))</f>
        <v>I.05</v>
      </c>
      <c r="F82" s="63" t="e">
        <f ca="1">VLOOKUP($C82,OFFSET(ResultsInput!$B$2,($B82-1)*gamesPerRound,0,gamesPerRound,6),5,FALSE)</f>
        <v>#N/A</v>
      </c>
      <c r="G82" s="63" t="e">
        <f ca="1">VLOOKUP($C82,OFFSET(ResultsInput!$B$2,($B82-1)*gamesPerRound,0,gamesPerRound,6),6,FALSE)</f>
        <v>#N/A</v>
      </c>
      <c r="H82" s="76" t="str">
        <f t="shared" ca="1" si="5"/>
        <v>D.05</v>
      </c>
    </row>
    <row r="83" spans="1:8" x14ac:dyDescent="0.2">
      <c r="A83" s="62">
        <v>81</v>
      </c>
      <c r="B83" s="32">
        <f t="shared" si="3"/>
        <v>2</v>
      </c>
      <c r="C83" s="32">
        <f t="shared" si="4"/>
        <v>22</v>
      </c>
      <c r="D83" s="31" t="str">
        <f ca="1">IF($B83&gt;rounds,"",OFFSET(AllPairings!D$1,startRow-1+$A83,0))</f>
        <v>B.05</v>
      </c>
      <c r="E83" s="31" t="str">
        <f ca="1">IF($B83&gt;rounds,"",OFFSET(AllPairings!E$1,startRow-1+$A83,0))</f>
        <v>J.05</v>
      </c>
      <c r="F83" s="63" t="e">
        <f ca="1">VLOOKUP($C83,OFFSET(ResultsInput!$B$2,($B83-1)*gamesPerRound,0,gamesPerRound,6),5,FALSE)</f>
        <v>#N/A</v>
      </c>
      <c r="G83" s="63" t="e">
        <f ca="1">VLOOKUP($C83,OFFSET(ResultsInput!$B$2,($B83-1)*gamesPerRound,0,gamesPerRound,6),6,FALSE)</f>
        <v>#N/A</v>
      </c>
      <c r="H83" s="76" t="str">
        <f t="shared" ca="1" si="5"/>
        <v>B.05</v>
      </c>
    </row>
    <row r="84" spans="1:8" x14ac:dyDescent="0.2">
      <c r="A84" s="62">
        <v>82</v>
      </c>
      <c r="B84" s="32">
        <f t="shared" si="3"/>
        <v>2</v>
      </c>
      <c r="C84" s="32">
        <f t="shared" si="4"/>
        <v>23</v>
      </c>
      <c r="D84" s="31" t="str">
        <f ca="1">IF($B84&gt;rounds,"",OFFSET(AllPairings!D$1,startRow-1+$A84,0))</f>
        <v>H.05</v>
      </c>
      <c r="E84" s="31" t="str">
        <f ca="1">IF($B84&gt;rounds,"",OFFSET(AllPairings!E$1,startRow-1+$A84,0))</f>
        <v>G.05</v>
      </c>
      <c r="F84" s="63" t="e">
        <f ca="1">VLOOKUP($C84,OFFSET(ResultsInput!$B$2,($B84-1)*gamesPerRound,0,gamesPerRound,6),5,FALSE)</f>
        <v>#N/A</v>
      </c>
      <c r="G84" s="63" t="e">
        <f ca="1">VLOOKUP($C84,OFFSET(ResultsInput!$B$2,($B84-1)*gamesPerRound,0,gamesPerRound,6),6,FALSE)</f>
        <v>#N/A</v>
      </c>
      <c r="H84" s="76" t="str">
        <f t="shared" ca="1" si="5"/>
        <v>H.05</v>
      </c>
    </row>
    <row r="85" spans="1:8" x14ac:dyDescent="0.2">
      <c r="A85" s="62">
        <v>83</v>
      </c>
      <c r="B85" s="32">
        <f t="shared" si="3"/>
        <v>2</v>
      </c>
      <c r="C85" s="32">
        <f t="shared" si="4"/>
        <v>24</v>
      </c>
      <c r="D85" s="31" t="str">
        <f ca="1">IF($B85&gt;rounds,"",OFFSET(AllPairings!D$1,startRow-1+$A85,0))</f>
        <v>F.05</v>
      </c>
      <c r="E85" s="31" t="str">
        <f ca="1">IF($B85&gt;rounds,"",OFFSET(AllPairings!E$1,startRow-1+$A85,0))</f>
        <v>A.05</v>
      </c>
      <c r="F85" s="63" t="e">
        <f ca="1">VLOOKUP($C85,OFFSET(ResultsInput!$B$2,($B85-1)*gamesPerRound,0,gamesPerRound,6),5,FALSE)</f>
        <v>#N/A</v>
      </c>
      <c r="G85" s="63" t="e">
        <f ca="1">VLOOKUP($C85,OFFSET(ResultsInput!$B$2,($B85-1)*gamesPerRound,0,gamesPerRound,6),6,FALSE)</f>
        <v>#N/A</v>
      </c>
      <c r="H85" s="76" t="str">
        <f t="shared" ca="1" si="5"/>
        <v>F.05</v>
      </c>
    </row>
    <row r="86" spans="1:8" x14ac:dyDescent="0.2">
      <c r="A86" s="62">
        <v>84</v>
      </c>
      <c r="B86" s="32">
        <f t="shared" si="3"/>
        <v>2</v>
      </c>
      <c r="C86" s="32">
        <f t="shared" si="4"/>
        <v>25</v>
      </c>
      <c r="D86" s="31" t="str">
        <f ca="1">IF($B86&gt;rounds,"",OFFSET(AllPairings!D$1,startRow-1+$A86,0))</f>
        <v>E.05</v>
      </c>
      <c r="E86" s="31" t="str">
        <f ca="1">IF($B86&gt;rounds,"",OFFSET(AllPairings!E$1,startRow-1+$A86,0))</f>
        <v>C.05</v>
      </c>
      <c r="F86" s="63" t="e">
        <f ca="1">VLOOKUP($C86,OFFSET(ResultsInput!$B$2,($B86-1)*gamesPerRound,0,gamesPerRound,6),5,FALSE)</f>
        <v>#N/A</v>
      </c>
      <c r="G86" s="63" t="e">
        <f ca="1">VLOOKUP($C86,OFFSET(ResultsInput!$B$2,($B86-1)*gamesPerRound,0,gamesPerRound,6),6,FALSE)</f>
        <v>#N/A</v>
      </c>
      <c r="H86" s="76" t="str">
        <f t="shared" ca="1" si="5"/>
        <v>E.05</v>
      </c>
    </row>
    <row r="87" spans="1:8" x14ac:dyDescent="0.2">
      <c r="A87" s="62">
        <v>85</v>
      </c>
      <c r="B87" s="32">
        <f t="shared" si="3"/>
        <v>2</v>
      </c>
      <c r="C87" s="32">
        <f t="shared" si="4"/>
        <v>26</v>
      </c>
      <c r="D87" s="31" t="str">
        <f ca="1">IF($B87&gt;rounds,"",OFFSET(AllPairings!D$1,startRow-1+$A87,0))</f>
        <v>G.06</v>
      </c>
      <c r="E87" s="31" t="str">
        <f ca="1">IF($B87&gt;rounds,"",OFFSET(AllPairings!E$1,startRow-1+$A87,0))</f>
        <v>E.06</v>
      </c>
      <c r="F87" s="63" t="e">
        <f ca="1">VLOOKUP($C87,OFFSET(ResultsInput!$B$2,($B87-1)*gamesPerRound,0,gamesPerRound,6),5,FALSE)</f>
        <v>#N/A</v>
      </c>
      <c r="G87" s="63" t="e">
        <f ca="1">VLOOKUP($C87,OFFSET(ResultsInput!$B$2,($B87-1)*gamesPerRound,0,gamesPerRound,6),6,FALSE)</f>
        <v>#N/A</v>
      </c>
      <c r="H87" s="76" t="str">
        <f t="shared" ca="1" si="5"/>
        <v>G.06</v>
      </c>
    </row>
    <row r="88" spans="1:8" x14ac:dyDescent="0.2">
      <c r="A88" s="62">
        <v>86</v>
      </c>
      <c r="B88" s="32">
        <f t="shared" si="3"/>
        <v>2</v>
      </c>
      <c r="C88" s="32">
        <f t="shared" si="4"/>
        <v>27</v>
      </c>
      <c r="D88" s="31" t="str">
        <f ca="1">IF($B88&gt;rounds,"",OFFSET(AllPairings!D$1,startRow-1+$A88,0))</f>
        <v>H.06</v>
      </c>
      <c r="E88" s="31" t="str">
        <f ca="1">IF($B88&gt;rounds,"",OFFSET(AllPairings!E$1,startRow-1+$A88,0))</f>
        <v>J.06</v>
      </c>
      <c r="F88" s="63" t="e">
        <f ca="1">VLOOKUP($C88,OFFSET(ResultsInput!$B$2,($B88-1)*gamesPerRound,0,gamesPerRound,6),5,FALSE)</f>
        <v>#N/A</v>
      </c>
      <c r="G88" s="63" t="e">
        <f ca="1">VLOOKUP($C88,OFFSET(ResultsInput!$B$2,($B88-1)*gamesPerRound,0,gamesPerRound,6),6,FALSE)</f>
        <v>#N/A</v>
      </c>
      <c r="H88" s="76" t="str">
        <f t="shared" ca="1" si="5"/>
        <v>H.06</v>
      </c>
    </row>
    <row r="89" spans="1:8" x14ac:dyDescent="0.2">
      <c r="A89" s="62">
        <v>87</v>
      </c>
      <c r="B89" s="32">
        <f t="shared" si="3"/>
        <v>2</v>
      </c>
      <c r="C89" s="32">
        <f t="shared" si="4"/>
        <v>28</v>
      </c>
      <c r="D89" s="31" t="str">
        <f ca="1">IF($B89&gt;rounds,"",OFFSET(AllPairings!D$1,startRow-1+$A89,0))</f>
        <v>F.06</v>
      </c>
      <c r="E89" s="31" t="str">
        <f ca="1">IF($B89&gt;rounds,"",OFFSET(AllPairings!E$1,startRow-1+$A89,0))</f>
        <v>I.06</v>
      </c>
      <c r="F89" s="63" t="e">
        <f ca="1">VLOOKUP($C89,OFFSET(ResultsInput!$B$2,($B89-1)*gamesPerRound,0,gamesPerRound,6),5,FALSE)</f>
        <v>#N/A</v>
      </c>
      <c r="G89" s="63" t="e">
        <f ca="1">VLOOKUP($C89,OFFSET(ResultsInput!$B$2,($B89-1)*gamesPerRound,0,gamesPerRound,6),6,FALSE)</f>
        <v>#N/A</v>
      </c>
      <c r="H89" s="76" t="str">
        <f t="shared" ca="1" si="5"/>
        <v>F.06</v>
      </c>
    </row>
    <row r="90" spans="1:8" x14ac:dyDescent="0.2">
      <c r="A90" s="62">
        <v>88</v>
      </c>
      <c r="B90" s="32">
        <f t="shared" si="3"/>
        <v>2</v>
      </c>
      <c r="C90" s="32">
        <f t="shared" si="4"/>
        <v>29</v>
      </c>
      <c r="D90" s="31" t="str">
        <f ca="1">IF($B90&gt;rounds,"",OFFSET(AllPairings!D$1,startRow-1+$A90,0))</f>
        <v>A.06</v>
      </c>
      <c r="E90" s="31" t="str">
        <f ca="1">IF($B90&gt;rounds,"",OFFSET(AllPairings!E$1,startRow-1+$A90,0))</f>
        <v>B.06</v>
      </c>
      <c r="F90" s="63" t="e">
        <f ca="1">VLOOKUP($C90,OFFSET(ResultsInput!$B$2,($B90-1)*gamesPerRound,0,gamesPerRound,6),5,FALSE)</f>
        <v>#N/A</v>
      </c>
      <c r="G90" s="63" t="e">
        <f ca="1">VLOOKUP($C90,OFFSET(ResultsInput!$B$2,($B90-1)*gamesPerRound,0,gamesPerRound,6),6,FALSE)</f>
        <v>#N/A</v>
      </c>
      <c r="H90" s="76" t="str">
        <f t="shared" ca="1" si="5"/>
        <v>A.06</v>
      </c>
    </row>
    <row r="91" spans="1:8" x14ac:dyDescent="0.2">
      <c r="A91" s="62">
        <v>89</v>
      </c>
      <c r="B91" s="32">
        <f t="shared" si="3"/>
        <v>2</v>
      </c>
      <c r="C91" s="32">
        <f t="shared" si="4"/>
        <v>30</v>
      </c>
      <c r="D91" s="31" t="str">
        <f ca="1">IF($B91&gt;rounds,"",OFFSET(AllPairings!D$1,startRow-1+$A91,0))</f>
        <v>D.06</v>
      </c>
      <c r="E91" s="31" t="str">
        <f ca="1">IF($B91&gt;rounds,"",OFFSET(AllPairings!E$1,startRow-1+$A91,0))</f>
        <v>C.06</v>
      </c>
      <c r="F91" s="63" t="e">
        <f ca="1">VLOOKUP($C91,OFFSET(ResultsInput!$B$2,($B91-1)*gamesPerRound,0,gamesPerRound,6),5,FALSE)</f>
        <v>#N/A</v>
      </c>
      <c r="G91" s="63" t="e">
        <f ca="1">VLOOKUP($C91,OFFSET(ResultsInput!$B$2,($B91-1)*gamesPerRound,0,gamesPerRound,6),6,FALSE)</f>
        <v>#N/A</v>
      </c>
      <c r="H91" s="76" t="str">
        <f t="shared" ca="1" si="5"/>
        <v>D.06</v>
      </c>
    </row>
    <row r="92" spans="1:8" x14ac:dyDescent="0.2">
      <c r="A92" s="62">
        <v>90</v>
      </c>
      <c r="B92" s="32">
        <f t="shared" si="3"/>
        <v>2</v>
      </c>
      <c r="C92" s="32">
        <f t="shared" si="4"/>
        <v>31</v>
      </c>
      <c r="D92" s="31" t="str">
        <f ca="1">IF($B92&gt;rounds,"",OFFSET(AllPairings!D$1,startRow-1+$A92,0))</f>
        <v>C.07</v>
      </c>
      <c r="E92" s="31" t="str">
        <f ca="1">IF($B92&gt;rounds,"",OFFSET(AllPairings!E$1,startRow-1+$A92,0))</f>
        <v>B.07</v>
      </c>
      <c r="F92" s="63" t="e">
        <f ca="1">VLOOKUP($C92,OFFSET(ResultsInput!$B$2,($B92-1)*gamesPerRound,0,gamesPerRound,6),5,FALSE)</f>
        <v>#N/A</v>
      </c>
      <c r="G92" s="63" t="e">
        <f ca="1">VLOOKUP($C92,OFFSET(ResultsInput!$B$2,($B92-1)*gamesPerRound,0,gamesPerRound,6),6,FALSE)</f>
        <v>#N/A</v>
      </c>
      <c r="H92" s="76" t="str">
        <f t="shared" ca="1" si="5"/>
        <v>C.07</v>
      </c>
    </row>
    <row r="93" spans="1:8" x14ac:dyDescent="0.2">
      <c r="A93" s="62">
        <v>91</v>
      </c>
      <c r="B93" s="32">
        <f t="shared" si="3"/>
        <v>2</v>
      </c>
      <c r="C93" s="32">
        <f t="shared" si="4"/>
        <v>32</v>
      </c>
      <c r="D93" s="31" t="str">
        <f ca="1">IF($B93&gt;rounds,"",OFFSET(AllPairings!D$1,startRow-1+$A93,0))</f>
        <v>J.07</v>
      </c>
      <c r="E93" s="31" t="str">
        <f ca="1">IF($B93&gt;rounds,"",OFFSET(AllPairings!E$1,startRow-1+$A93,0))</f>
        <v>A.07</v>
      </c>
      <c r="F93" s="63" t="e">
        <f ca="1">VLOOKUP($C93,OFFSET(ResultsInput!$B$2,($B93-1)*gamesPerRound,0,gamesPerRound,6),5,FALSE)</f>
        <v>#N/A</v>
      </c>
      <c r="G93" s="63" t="e">
        <f ca="1">VLOOKUP($C93,OFFSET(ResultsInput!$B$2,($B93-1)*gamesPerRound,0,gamesPerRound,6),6,FALSE)</f>
        <v>#N/A</v>
      </c>
      <c r="H93" s="76" t="str">
        <f t="shared" ca="1" si="5"/>
        <v>J.07</v>
      </c>
    </row>
    <row r="94" spans="1:8" x14ac:dyDescent="0.2">
      <c r="A94" s="62">
        <v>92</v>
      </c>
      <c r="B94" s="32">
        <f t="shared" si="3"/>
        <v>2</v>
      </c>
      <c r="C94" s="32">
        <f t="shared" si="4"/>
        <v>33</v>
      </c>
      <c r="D94" s="31" t="str">
        <f ca="1">IF($B94&gt;rounds,"",OFFSET(AllPairings!D$1,startRow-1+$A94,0))</f>
        <v>I.07</v>
      </c>
      <c r="E94" s="31" t="str">
        <f ca="1">IF($B94&gt;rounds,"",OFFSET(AllPairings!E$1,startRow-1+$A94,0))</f>
        <v>E.07</v>
      </c>
      <c r="F94" s="63" t="e">
        <f ca="1">VLOOKUP($C94,OFFSET(ResultsInput!$B$2,($B94-1)*gamesPerRound,0,gamesPerRound,6),5,FALSE)</f>
        <v>#N/A</v>
      </c>
      <c r="G94" s="63" t="e">
        <f ca="1">VLOOKUP($C94,OFFSET(ResultsInput!$B$2,($B94-1)*gamesPerRound,0,gamesPerRound,6),6,FALSE)</f>
        <v>#N/A</v>
      </c>
      <c r="H94" s="76" t="str">
        <f t="shared" ca="1" si="5"/>
        <v>I.07</v>
      </c>
    </row>
    <row r="95" spans="1:8" x14ac:dyDescent="0.2">
      <c r="A95" s="62">
        <v>93</v>
      </c>
      <c r="B95" s="32">
        <f t="shared" si="3"/>
        <v>2</v>
      </c>
      <c r="C95" s="32">
        <f t="shared" si="4"/>
        <v>34</v>
      </c>
      <c r="D95" s="31" t="str">
        <f ca="1">IF($B95&gt;rounds,"",OFFSET(AllPairings!D$1,startRow-1+$A95,0))</f>
        <v>G.07</v>
      </c>
      <c r="E95" s="31" t="str">
        <f ca="1">IF($B95&gt;rounds,"",OFFSET(AllPairings!E$1,startRow-1+$A95,0))</f>
        <v>H.07</v>
      </c>
      <c r="F95" s="63" t="e">
        <f ca="1">VLOOKUP($C95,OFFSET(ResultsInput!$B$2,($B95-1)*gamesPerRound,0,gamesPerRound,6),5,FALSE)</f>
        <v>#N/A</v>
      </c>
      <c r="G95" s="63" t="e">
        <f ca="1">VLOOKUP($C95,OFFSET(ResultsInput!$B$2,($B95-1)*gamesPerRound,0,gamesPerRound,6),6,FALSE)</f>
        <v>#N/A</v>
      </c>
      <c r="H95" s="76" t="str">
        <f t="shared" ca="1" si="5"/>
        <v>G.07</v>
      </c>
    </row>
    <row r="96" spans="1:8" x14ac:dyDescent="0.2">
      <c r="A96" s="62">
        <v>94</v>
      </c>
      <c r="B96" s="32">
        <f t="shared" si="3"/>
        <v>2</v>
      </c>
      <c r="C96" s="32">
        <f t="shared" si="4"/>
        <v>35</v>
      </c>
      <c r="D96" s="31" t="str">
        <f ca="1">IF($B96&gt;rounds,"",OFFSET(AllPairings!D$1,startRow-1+$A96,0))</f>
        <v>F.07</v>
      </c>
      <c r="E96" s="31" t="str">
        <f ca="1">IF($B96&gt;rounds,"",OFFSET(AllPairings!E$1,startRow-1+$A96,0))</f>
        <v>D.07</v>
      </c>
      <c r="F96" s="63" t="e">
        <f ca="1">VLOOKUP($C96,OFFSET(ResultsInput!$B$2,($B96-1)*gamesPerRound,0,gamesPerRound,6),5,FALSE)</f>
        <v>#N/A</v>
      </c>
      <c r="G96" s="63" t="e">
        <f ca="1">VLOOKUP($C96,OFFSET(ResultsInput!$B$2,($B96-1)*gamesPerRound,0,gamesPerRound,6),6,FALSE)</f>
        <v>#N/A</v>
      </c>
      <c r="H96" s="76" t="str">
        <f t="shared" ca="1" si="5"/>
        <v>F.07</v>
      </c>
    </row>
    <row r="97" spans="1:8" x14ac:dyDescent="0.2">
      <c r="A97" s="62">
        <v>95</v>
      </c>
      <c r="B97" s="32">
        <f t="shared" si="3"/>
        <v>2</v>
      </c>
      <c r="C97" s="32">
        <f t="shared" si="4"/>
        <v>36</v>
      </c>
      <c r="D97" s="31" t="str">
        <f ca="1">IF($B97&gt;rounds,"",OFFSET(AllPairings!D$1,startRow-1+$A97,0))</f>
        <v>J.08</v>
      </c>
      <c r="E97" s="31" t="str">
        <f ca="1">IF($B97&gt;rounds,"",OFFSET(AllPairings!E$1,startRow-1+$A97,0))</f>
        <v>F.08</v>
      </c>
      <c r="F97" s="63" t="e">
        <f ca="1">VLOOKUP($C97,OFFSET(ResultsInput!$B$2,($B97-1)*gamesPerRound,0,gamesPerRound,6),5,FALSE)</f>
        <v>#N/A</v>
      </c>
      <c r="G97" s="63" t="e">
        <f ca="1">VLOOKUP($C97,OFFSET(ResultsInput!$B$2,($B97-1)*gamesPerRound,0,gamesPerRound,6),6,FALSE)</f>
        <v>#N/A</v>
      </c>
      <c r="H97" s="76" t="str">
        <f t="shared" ca="1" si="5"/>
        <v>J.08</v>
      </c>
    </row>
    <row r="98" spans="1:8" x14ac:dyDescent="0.2">
      <c r="A98" s="62">
        <v>96</v>
      </c>
      <c r="B98" s="32">
        <f t="shared" si="3"/>
        <v>2</v>
      </c>
      <c r="C98" s="32">
        <f t="shared" si="4"/>
        <v>37</v>
      </c>
      <c r="D98" s="31" t="str">
        <f ca="1">IF($B98&gt;rounds,"",OFFSET(AllPairings!D$1,startRow-1+$A98,0))</f>
        <v>B.08</v>
      </c>
      <c r="E98" s="31" t="str">
        <f ca="1">IF($B98&gt;rounds,"",OFFSET(AllPairings!E$1,startRow-1+$A98,0))</f>
        <v>I.08</v>
      </c>
      <c r="F98" s="63" t="e">
        <f ca="1">VLOOKUP($C98,OFFSET(ResultsInput!$B$2,($B98-1)*gamesPerRound,0,gamesPerRound,6),5,FALSE)</f>
        <v>#N/A</v>
      </c>
      <c r="G98" s="63" t="e">
        <f ca="1">VLOOKUP($C98,OFFSET(ResultsInput!$B$2,($B98-1)*gamesPerRound,0,gamesPerRound,6),6,FALSE)</f>
        <v>#N/A</v>
      </c>
      <c r="H98" s="76" t="str">
        <f t="shared" ca="1" si="5"/>
        <v>B.08</v>
      </c>
    </row>
    <row r="99" spans="1:8" x14ac:dyDescent="0.2">
      <c r="A99" s="62">
        <v>97</v>
      </c>
      <c r="B99" s="32">
        <f t="shared" si="3"/>
        <v>2</v>
      </c>
      <c r="C99" s="32">
        <f t="shared" si="4"/>
        <v>38</v>
      </c>
      <c r="D99" s="31" t="str">
        <f ca="1">IF($B99&gt;rounds,"",OFFSET(AllPairings!D$1,startRow-1+$A99,0))</f>
        <v>D.08</v>
      </c>
      <c r="E99" s="31" t="str">
        <f ca="1">IF($B99&gt;rounds,"",OFFSET(AllPairings!E$1,startRow-1+$A99,0))</f>
        <v>H.08</v>
      </c>
      <c r="F99" s="63" t="e">
        <f ca="1">VLOOKUP($C99,OFFSET(ResultsInput!$B$2,($B99-1)*gamesPerRound,0,gamesPerRound,6),5,FALSE)</f>
        <v>#N/A</v>
      </c>
      <c r="G99" s="63" t="e">
        <f ca="1">VLOOKUP($C99,OFFSET(ResultsInput!$B$2,($B99-1)*gamesPerRound,0,gamesPerRound,6),6,FALSE)</f>
        <v>#N/A</v>
      </c>
      <c r="H99" s="76" t="str">
        <f t="shared" ca="1" si="5"/>
        <v>D.08</v>
      </c>
    </row>
    <row r="100" spans="1:8" x14ac:dyDescent="0.2">
      <c r="A100" s="62">
        <v>98</v>
      </c>
      <c r="B100" s="32">
        <f t="shared" si="3"/>
        <v>2</v>
      </c>
      <c r="C100" s="32">
        <f t="shared" si="4"/>
        <v>39</v>
      </c>
      <c r="D100" s="31" t="str">
        <f ca="1">IF($B100&gt;rounds,"",OFFSET(AllPairings!D$1,startRow-1+$A100,0))</f>
        <v>E.08</v>
      </c>
      <c r="E100" s="31" t="str">
        <f ca="1">IF($B100&gt;rounds,"",OFFSET(AllPairings!E$1,startRow-1+$A100,0))</f>
        <v>A.08</v>
      </c>
      <c r="F100" s="63" t="e">
        <f ca="1">VLOOKUP($C100,OFFSET(ResultsInput!$B$2,($B100-1)*gamesPerRound,0,gamesPerRound,6),5,FALSE)</f>
        <v>#N/A</v>
      </c>
      <c r="G100" s="63" t="e">
        <f ca="1">VLOOKUP($C100,OFFSET(ResultsInput!$B$2,($B100-1)*gamesPerRound,0,gamesPerRound,6),6,FALSE)</f>
        <v>#N/A</v>
      </c>
      <c r="H100" s="76" t="str">
        <f t="shared" ca="1" si="5"/>
        <v>E.08</v>
      </c>
    </row>
    <row r="101" spans="1:8" x14ac:dyDescent="0.2">
      <c r="A101" s="62">
        <v>99</v>
      </c>
      <c r="B101" s="32">
        <f t="shared" si="3"/>
        <v>2</v>
      </c>
      <c r="C101" s="32">
        <f t="shared" si="4"/>
        <v>40</v>
      </c>
      <c r="D101" s="31" t="str">
        <f ca="1">IF($B101&gt;rounds,"",OFFSET(AllPairings!D$1,startRow-1+$A101,0))</f>
        <v>C.08</v>
      </c>
      <c r="E101" s="31" t="str">
        <f ca="1">IF($B101&gt;rounds,"",OFFSET(AllPairings!E$1,startRow-1+$A101,0))</f>
        <v>G.08</v>
      </c>
      <c r="F101" s="63" t="e">
        <f ca="1">VLOOKUP($C101,OFFSET(ResultsInput!$B$2,($B101-1)*gamesPerRound,0,gamesPerRound,6),5,FALSE)</f>
        <v>#N/A</v>
      </c>
      <c r="G101" s="63" t="e">
        <f ca="1">VLOOKUP($C101,OFFSET(ResultsInput!$B$2,($B101-1)*gamesPerRound,0,gamesPerRound,6),6,FALSE)</f>
        <v>#N/A</v>
      </c>
      <c r="H101" s="76" t="str">
        <f t="shared" ca="1" si="5"/>
        <v>C.08</v>
      </c>
    </row>
    <row r="102" spans="1:8" x14ac:dyDescent="0.2">
      <c r="A102" s="62">
        <v>100</v>
      </c>
      <c r="B102" s="32">
        <f t="shared" si="3"/>
        <v>2</v>
      </c>
      <c r="C102" s="32">
        <f t="shared" si="4"/>
        <v>41</v>
      </c>
      <c r="D102" s="31" t="str">
        <f ca="1">IF($B102&gt;rounds,"",OFFSET(AllPairings!D$1,startRow-1+$A102,0))</f>
        <v>D.09</v>
      </c>
      <c r="E102" s="31" t="str">
        <f ca="1">IF($B102&gt;rounds,"",OFFSET(AllPairings!E$1,startRow-1+$A102,0))</f>
        <v>F.09</v>
      </c>
      <c r="F102" s="63" t="e">
        <f ca="1">VLOOKUP($C102,OFFSET(ResultsInput!$B$2,($B102-1)*gamesPerRound,0,gamesPerRound,6),5,FALSE)</f>
        <v>#N/A</v>
      </c>
      <c r="G102" s="63" t="e">
        <f ca="1">VLOOKUP($C102,OFFSET(ResultsInput!$B$2,($B102-1)*gamesPerRound,0,gamesPerRound,6),6,FALSE)</f>
        <v>#N/A</v>
      </c>
      <c r="H102" s="76" t="str">
        <f t="shared" ca="1" si="5"/>
        <v>D.09</v>
      </c>
    </row>
    <row r="103" spans="1:8" x14ac:dyDescent="0.2">
      <c r="A103" s="62">
        <v>101</v>
      </c>
      <c r="B103" s="32">
        <f t="shared" si="3"/>
        <v>2</v>
      </c>
      <c r="C103" s="32">
        <f t="shared" si="4"/>
        <v>42</v>
      </c>
      <c r="D103" s="31" t="str">
        <f ca="1">IF($B103&gt;rounds,"",OFFSET(AllPairings!D$1,startRow-1+$A103,0))</f>
        <v>G.09</v>
      </c>
      <c r="E103" s="31" t="str">
        <f ca="1">IF($B103&gt;rounds,"",OFFSET(AllPairings!E$1,startRow-1+$A103,0))</f>
        <v>A.09</v>
      </c>
      <c r="F103" s="63" t="e">
        <f ca="1">VLOOKUP($C103,OFFSET(ResultsInput!$B$2,($B103-1)*gamesPerRound,0,gamesPerRound,6),5,FALSE)</f>
        <v>#N/A</v>
      </c>
      <c r="G103" s="63" t="e">
        <f ca="1">VLOOKUP($C103,OFFSET(ResultsInput!$B$2,($B103-1)*gamesPerRound,0,gamesPerRound,6),6,FALSE)</f>
        <v>#N/A</v>
      </c>
      <c r="H103" s="76" t="str">
        <f t="shared" ca="1" si="5"/>
        <v>G.09</v>
      </c>
    </row>
    <row r="104" spans="1:8" x14ac:dyDescent="0.2">
      <c r="A104" s="62">
        <v>102</v>
      </c>
      <c r="B104" s="32">
        <f t="shared" si="3"/>
        <v>2</v>
      </c>
      <c r="C104" s="32">
        <f t="shared" si="4"/>
        <v>43</v>
      </c>
      <c r="D104" s="31" t="str">
        <f ca="1">IF($B104&gt;rounds,"",OFFSET(AllPairings!D$1,startRow-1+$A104,0))</f>
        <v>C.09</v>
      </c>
      <c r="E104" s="31" t="str">
        <f ca="1">IF($B104&gt;rounds,"",OFFSET(AllPairings!E$1,startRow-1+$A104,0))</f>
        <v>B.09</v>
      </c>
      <c r="F104" s="63" t="e">
        <f ca="1">VLOOKUP($C104,OFFSET(ResultsInput!$B$2,($B104-1)*gamesPerRound,0,gamesPerRound,6),5,FALSE)</f>
        <v>#N/A</v>
      </c>
      <c r="G104" s="63" t="e">
        <f ca="1">VLOOKUP($C104,OFFSET(ResultsInput!$B$2,($B104-1)*gamesPerRound,0,gamesPerRound,6),6,FALSE)</f>
        <v>#N/A</v>
      </c>
      <c r="H104" s="76" t="str">
        <f t="shared" ca="1" si="5"/>
        <v>C.09</v>
      </c>
    </row>
    <row r="105" spans="1:8" x14ac:dyDescent="0.2">
      <c r="A105" s="62">
        <v>103</v>
      </c>
      <c r="B105" s="32">
        <f t="shared" si="3"/>
        <v>2</v>
      </c>
      <c r="C105" s="32">
        <f t="shared" si="4"/>
        <v>44</v>
      </c>
      <c r="D105" s="31" t="str">
        <f ca="1">IF($B105&gt;rounds,"",OFFSET(AllPairings!D$1,startRow-1+$A105,0))</f>
        <v>I.09</v>
      </c>
      <c r="E105" s="31" t="str">
        <f ca="1">IF($B105&gt;rounds,"",OFFSET(AllPairings!E$1,startRow-1+$A105,0))</f>
        <v>J.09</v>
      </c>
      <c r="F105" s="63" t="e">
        <f ca="1">VLOOKUP($C105,OFFSET(ResultsInput!$B$2,($B105-1)*gamesPerRound,0,gamesPerRound,6),5,FALSE)</f>
        <v>#N/A</v>
      </c>
      <c r="G105" s="63" t="e">
        <f ca="1">VLOOKUP($C105,OFFSET(ResultsInput!$B$2,($B105-1)*gamesPerRound,0,gamesPerRound,6),6,FALSE)</f>
        <v>#N/A</v>
      </c>
      <c r="H105" s="76" t="str">
        <f t="shared" ca="1" si="5"/>
        <v>I.09</v>
      </c>
    </row>
    <row r="106" spans="1:8" x14ac:dyDescent="0.2">
      <c r="A106" s="62">
        <v>104</v>
      </c>
      <c r="B106" s="32">
        <f t="shared" si="3"/>
        <v>2</v>
      </c>
      <c r="C106" s="32">
        <f t="shared" si="4"/>
        <v>45</v>
      </c>
      <c r="D106" s="31" t="str">
        <f ca="1">IF($B106&gt;rounds,"",OFFSET(AllPairings!D$1,startRow-1+$A106,0))</f>
        <v>E.09</v>
      </c>
      <c r="E106" s="31" t="str">
        <f ca="1">IF($B106&gt;rounds,"",OFFSET(AllPairings!E$1,startRow-1+$A106,0))</f>
        <v>H.09</v>
      </c>
      <c r="F106" s="63" t="e">
        <f ca="1">VLOOKUP($C106,OFFSET(ResultsInput!$B$2,($B106-1)*gamesPerRound,0,gamesPerRound,6),5,FALSE)</f>
        <v>#N/A</v>
      </c>
      <c r="G106" s="63" t="e">
        <f ca="1">VLOOKUP($C106,OFFSET(ResultsInput!$B$2,($B106-1)*gamesPerRound,0,gamesPerRound,6),6,FALSE)</f>
        <v>#N/A</v>
      </c>
      <c r="H106" s="76" t="str">
        <f t="shared" ca="1" si="5"/>
        <v>E.09</v>
      </c>
    </row>
    <row r="107" spans="1:8" x14ac:dyDescent="0.2">
      <c r="A107" s="62">
        <v>105</v>
      </c>
      <c r="B107" s="32">
        <f t="shared" si="3"/>
        <v>2</v>
      </c>
      <c r="C107" s="32">
        <f t="shared" si="4"/>
        <v>46</v>
      </c>
      <c r="D107" s="31" t="str">
        <f ca="1">IF($B107&gt;rounds,"",OFFSET(AllPairings!D$1,startRow-1+$A107,0))</f>
        <v>J.10</v>
      </c>
      <c r="E107" s="31" t="str">
        <f ca="1">IF($B107&gt;rounds,"",OFFSET(AllPairings!E$1,startRow-1+$A107,0))</f>
        <v>I.10</v>
      </c>
      <c r="F107" s="63" t="e">
        <f ca="1">VLOOKUP($C107,OFFSET(ResultsInput!$B$2,($B107-1)*gamesPerRound,0,gamesPerRound,6),5,FALSE)</f>
        <v>#N/A</v>
      </c>
      <c r="G107" s="63" t="e">
        <f ca="1">VLOOKUP($C107,OFFSET(ResultsInput!$B$2,($B107-1)*gamesPerRound,0,gamesPerRound,6),6,FALSE)</f>
        <v>#N/A</v>
      </c>
      <c r="H107" s="76" t="str">
        <f t="shared" ca="1" si="5"/>
        <v>J.10</v>
      </c>
    </row>
    <row r="108" spans="1:8" x14ac:dyDescent="0.2">
      <c r="A108" s="62">
        <v>106</v>
      </c>
      <c r="B108" s="32">
        <f t="shared" si="3"/>
        <v>2</v>
      </c>
      <c r="C108" s="32">
        <f t="shared" si="4"/>
        <v>47</v>
      </c>
      <c r="D108" s="31" t="str">
        <f ca="1">IF($B108&gt;rounds,"",OFFSET(AllPairings!D$1,startRow-1+$A108,0))</f>
        <v>C.10</v>
      </c>
      <c r="E108" s="31" t="str">
        <f ca="1">IF($B108&gt;rounds,"",OFFSET(AllPairings!E$1,startRow-1+$A108,0))</f>
        <v>F.10</v>
      </c>
      <c r="F108" s="63" t="e">
        <f ca="1">VLOOKUP($C108,OFFSET(ResultsInput!$B$2,($B108-1)*gamesPerRound,0,gamesPerRound,6),5,FALSE)</f>
        <v>#N/A</v>
      </c>
      <c r="G108" s="63" t="e">
        <f ca="1">VLOOKUP($C108,OFFSET(ResultsInput!$B$2,($B108-1)*gamesPerRound,0,gamesPerRound,6),6,FALSE)</f>
        <v>#N/A</v>
      </c>
      <c r="H108" s="76" t="str">
        <f t="shared" ca="1" si="5"/>
        <v>C.10</v>
      </c>
    </row>
    <row r="109" spans="1:8" x14ac:dyDescent="0.2">
      <c r="A109" s="62">
        <v>107</v>
      </c>
      <c r="B109" s="32">
        <f t="shared" si="3"/>
        <v>2</v>
      </c>
      <c r="C109" s="32">
        <f t="shared" si="4"/>
        <v>48</v>
      </c>
      <c r="D109" s="31" t="str">
        <f ca="1">IF($B109&gt;rounds,"",OFFSET(AllPairings!D$1,startRow-1+$A109,0))</f>
        <v>D.10</v>
      </c>
      <c r="E109" s="31" t="str">
        <f ca="1">IF($B109&gt;rounds,"",OFFSET(AllPairings!E$1,startRow-1+$A109,0))</f>
        <v>A.10</v>
      </c>
      <c r="F109" s="63" t="e">
        <f ca="1">VLOOKUP($C109,OFFSET(ResultsInput!$B$2,($B109-1)*gamesPerRound,0,gamesPerRound,6),5,FALSE)</f>
        <v>#N/A</v>
      </c>
      <c r="G109" s="63" t="e">
        <f ca="1">VLOOKUP($C109,OFFSET(ResultsInput!$B$2,($B109-1)*gamesPerRound,0,gamesPerRound,6),6,FALSE)</f>
        <v>#N/A</v>
      </c>
      <c r="H109" s="76" t="str">
        <f t="shared" ca="1" si="5"/>
        <v>D.10</v>
      </c>
    </row>
    <row r="110" spans="1:8" x14ac:dyDescent="0.2">
      <c r="A110" s="62">
        <v>108</v>
      </c>
      <c r="B110" s="32">
        <f t="shared" si="3"/>
        <v>2</v>
      </c>
      <c r="C110" s="32">
        <f t="shared" si="4"/>
        <v>49</v>
      </c>
      <c r="D110" s="31" t="str">
        <f ca="1">IF($B110&gt;rounds,"",OFFSET(AllPairings!D$1,startRow-1+$A110,0))</f>
        <v>H.10</v>
      </c>
      <c r="E110" s="31" t="str">
        <f ca="1">IF($B110&gt;rounds,"",OFFSET(AllPairings!E$1,startRow-1+$A110,0))</f>
        <v>B.10</v>
      </c>
      <c r="F110" s="63" t="e">
        <f ca="1">VLOOKUP($C110,OFFSET(ResultsInput!$B$2,($B110-1)*gamesPerRound,0,gamesPerRound,6),5,FALSE)</f>
        <v>#N/A</v>
      </c>
      <c r="G110" s="63" t="e">
        <f ca="1">VLOOKUP($C110,OFFSET(ResultsInput!$B$2,($B110-1)*gamesPerRound,0,gamesPerRound,6),6,FALSE)</f>
        <v>#N/A</v>
      </c>
      <c r="H110" s="76" t="str">
        <f t="shared" ca="1" si="5"/>
        <v>H.10</v>
      </c>
    </row>
    <row r="111" spans="1:8" x14ac:dyDescent="0.2">
      <c r="A111" s="62">
        <v>109</v>
      </c>
      <c r="B111" s="32">
        <f t="shared" si="3"/>
        <v>2</v>
      </c>
      <c r="C111" s="32">
        <f t="shared" si="4"/>
        <v>50</v>
      </c>
      <c r="D111" s="31" t="str">
        <f ca="1">IF($B111&gt;rounds,"",OFFSET(AllPairings!D$1,startRow-1+$A111,0))</f>
        <v>G.10</v>
      </c>
      <c r="E111" s="31" t="str">
        <f ca="1">IF($B111&gt;rounds,"",OFFSET(AllPairings!E$1,startRow-1+$A111,0))</f>
        <v>E.10</v>
      </c>
      <c r="F111" s="63" t="e">
        <f ca="1">VLOOKUP($C111,OFFSET(ResultsInput!$B$2,($B111-1)*gamesPerRound,0,gamesPerRound,6),5,FALSE)</f>
        <v>#N/A</v>
      </c>
      <c r="G111" s="63" t="e">
        <f ca="1">VLOOKUP($C111,OFFSET(ResultsInput!$B$2,($B111-1)*gamesPerRound,0,gamesPerRound,6),6,FALSE)</f>
        <v>#N/A</v>
      </c>
      <c r="H111" s="76" t="str">
        <f t="shared" ca="1" si="5"/>
        <v>G.10</v>
      </c>
    </row>
    <row r="112" spans="1:8" x14ac:dyDescent="0.2">
      <c r="A112" s="62">
        <v>110</v>
      </c>
      <c r="B112" s="32">
        <f t="shared" si="3"/>
        <v>2</v>
      </c>
      <c r="C112" s="32">
        <f t="shared" si="4"/>
        <v>51</v>
      </c>
      <c r="D112" s="31" t="str">
        <f ca="1">IF($B112&gt;rounds,"",OFFSET(AllPairings!D$1,startRow-1+$A112,0))</f>
        <v>E.11</v>
      </c>
      <c r="E112" s="31" t="str">
        <f ca="1">IF($B112&gt;rounds,"",OFFSET(AllPairings!E$1,startRow-1+$A112,0))</f>
        <v>H.11</v>
      </c>
      <c r="F112" s="63" t="e">
        <f ca="1">VLOOKUP($C112,OFFSET(ResultsInput!$B$2,($B112-1)*gamesPerRound,0,gamesPerRound,6),5,FALSE)</f>
        <v>#N/A</v>
      </c>
      <c r="G112" s="63" t="e">
        <f ca="1">VLOOKUP($C112,OFFSET(ResultsInput!$B$2,($B112-1)*gamesPerRound,0,gamesPerRound,6),6,FALSE)</f>
        <v>#N/A</v>
      </c>
      <c r="H112" s="76" t="str">
        <f t="shared" ca="1" si="5"/>
        <v>E.11</v>
      </c>
    </row>
    <row r="113" spans="1:8" x14ac:dyDescent="0.2">
      <c r="A113" s="62">
        <v>111</v>
      </c>
      <c r="B113" s="32">
        <f t="shared" si="3"/>
        <v>2</v>
      </c>
      <c r="C113" s="32">
        <f t="shared" si="4"/>
        <v>52</v>
      </c>
      <c r="D113" s="31" t="str">
        <f ca="1">IF($B113&gt;rounds,"",OFFSET(AllPairings!D$1,startRow-1+$A113,0))</f>
        <v>F.11</v>
      </c>
      <c r="E113" s="31" t="str">
        <f ca="1">IF($B113&gt;rounds,"",OFFSET(AllPairings!E$1,startRow-1+$A113,0))</f>
        <v>B.11</v>
      </c>
      <c r="F113" s="63" t="e">
        <f ca="1">VLOOKUP($C113,OFFSET(ResultsInput!$B$2,($B113-1)*gamesPerRound,0,gamesPerRound,6),5,FALSE)</f>
        <v>#N/A</v>
      </c>
      <c r="G113" s="63" t="e">
        <f ca="1">VLOOKUP($C113,OFFSET(ResultsInput!$B$2,($B113-1)*gamesPerRound,0,gamesPerRound,6),6,FALSE)</f>
        <v>#N/A</v>
      </c>
      <c r="H113" s="76" t="str">
        <f t="shared" ca="1" si="5"/>
        <v>F.11</v>
      </c>
    </row>
    <row r="114" spans="1:8" x14ac:dyDescent="0.2">
      <c r="A114" s="62">
        <v>112</v>
      </c>
      <c r="B114" s="32">
        <f t="shared" si="3"/>
        <v>2</v>
      </c>
      <c r="C114" s="32">
        <f t="shared" si="4"/>
        <v>53</v>
      </c>
      <c r="D114" s="31" t="str">
        <f ca="1">IF($B114&gt;rounds,"",OFFSET(AllPairings!D$1,startRow-1+$A114,0))</f>
        <v>A.11</v>
      </c>
      <c r="E114" s="31" t="str">
        <f ca="1">IF($B114&gt;rounds,"",OFFSET(AllPairings!E$1,startRow-1+$A114,0))</f>
        <v>C.11</v>
      </c>
      <c r="F114" s="63" t="e">
        <f ca="1">VLOOKUP($C114,OFFSET(ResultsInput!$B$2,($B114-1)*gamesPerRound,0,gamesPerRound,6),5,FALSE)</f>
        <v>#N/A</v>
      </c>
      <c r="G114" s="63" t="e">
        <f ca="1">VLOOKUP($C114,OFFSET(ResultsInput!$B$2,($B114-1)*gamesPerRound,0,gamesPerRound,6),6,FALSE)</f>
        <v>#N/A</v>
      </c>
      <c r="H114" s="76" t="str">
        <f t="shared" ca="1" si="5"/>
        <v>A.11</v>
      </c>
    </row>
    <row r="115" spans="1:8" x14ac:dyDescent="0.2">
      <c r="A115" s="62">
        <v>113</v>
      </c>
      <c r="B115" s="32">
        <f t="shared" si="3"/>
        <v>2</v>
      </c>
      <c r="C115" s="32">
        <f t="shared" si="4"/>
        <v>54</v>
      </c>
      <c r="D115" s="31" t="str">
        <f ca="1">IF($B115&gt;rounds,"",OFFSET(AllPairings!D$1,startRow-1+$A115,0))</f>
        <v>J.11</v>
      </c>
      <c r="E115" s="31" t="str">
        <f ca="1">IF($B115&gt;rounds,"",OFFSET(AllPairings!E$1,startRow-1+$A115,0))</f>
        <v>I.11</v>
      </c>
      <c r="F115" s="63" t="e">
        <f ca="1">VLOOKUP($C115,OFFSET(ResultsInput!$B$2,($B115-1)*gamesPerRound,0,gamesPerRound,6),5,FALSE)</f>
        <v>#N/A</v>
      </c>
      <c r="G115" s="63" t="e">
        <f ca="1">VLOOKUP($C115,OFFSET(ResultsInput!$B$2,($B115-1)*gamesPerRound,0,gamesPerRound,6),6,FALSE)</f>
        <v>#N/A</v>
      </c>
      <c r="H115" s="76" t="str">
        <f t="shared" ca="1" si="5"/>
        <v>J.11</v>
      </c>
    </row>
    <row r="116" spans="1:8" x14ac:dyDescent="0.2">
      <c r="A116" s="62">
        <v>114</v>
      </c>
      <c r="B116" s="32">
        <f t="shared" si="3"/>
        <v>2</v>
      </c>
      <c r="C116" s="32">
        <f t="shared" si="4"/>
        <v>55</v>
      </c>
      <c r="D116" s="31" t="str">
        <f ca="1">IF($B116&gt;rounds,"",OFFSET(AllPairings!D$1,startRow-1+$A116,0))</f>
        <v>G.11</v>
      </c>
      <c r="E116" s="31" t="str">
        <f ca="1">IF($B116&gt;rounds,"",OFFSET(AllPairings!E$1,startRow-1+$A116,0))</f>
        <v>D.11</v>
      </c>
      <c r="F116" s="63" t="e">
        <f ca="1">VLOOKUP($C116,OFFSET(ResultsInput!$B$2,($B116-1)*gamesPerRound,0,gamesPerRound,6),5,FALSE)</f>
        <v>#N/A</v>
      </c>
      <c r="G116" s="63" t="e">
        <f ca="1">VLOOKUP($C116,OFFSET(ResultsInput!$B$2,($B116-1)*gamesPerRound,0,gamesPerRound,6),6,FALSE)</f>
        <v>#N/A</v>
      </c>
      <c r="H116" s="76" t="str">
        <f t="shared" ca="1" si="5"/>
        <v>G.11</v>
      </c>
    </row>
    <row r="117" spans="1:8" x14ac:dyDescent="0.2">
      <c r="A117" s="62">
        <v>115</v>
      </c>
      <c r="B117" s="32">
        <f t="shared" si="3"/>
        <v>2</v>
      </c>
      <c r="C117" s="32">
        <f t="shared" si="4"/>
        <v>56</v>
      </c>
      <c r="D117" s="31" t="str">
        <f ca="1">IF($B117&gt;rounds,"",OFFSET(AllPairings!D$1,startRow-1+$A117,0))</f>
        <v>B.12</v>
      </c>
      <c r="E117" s="31" t="str">
        <f ca="1">IF($B117&gt;rounds,"",OFFSET(AllPairings!E$1,startRow-1+$A117,0))</f>
        <v>D.12</v>
      </c>
      <c r="F117" s="63" t="e">
        <f ca="1">VLOOKUP($C117,OFFSET(ResultsInput!$B$2,($B117-1)*gamesPerRound,0,gamesPerRound,6),5,FALSE)</f>
        <v>#N/A</v>
      </c>
      <c r="G117" s="63" t="e">
        <f ca="1">VLOOKUP($C117,OFFSET(ResultsInput!$B$2,($B117-1)*gamesPerRound,0,gamesPerRound,6),6,FALSE)</f>
        <v>#N/A</v>
      </c>
      <c r="H117" s="76" t="str">
        <f t="shared" ca="1" si="5"/>
        <v>B.12</v>
      </c>
    </row>
    <row r="118" spans="1:8" x14ac:dyDescent="0.2">
      <c r="A118" s="62">
        <v>116</v>
      </c>
      <c r="B118" s="32">
        <f t="shared" si="3"/>
        <v>2</v>
      </c>
      <c r="C118" s="32">
        <f t="shared" si="4"/>
        <v>57</v>
      </c>
      <c r="D118" s="31" t="str">
        <f ca="1">IF($B118&gt;rounds,"",OFFSET(AllPairings!D$1,startRow-1+$A118,0))</f>
        <v>I.12</v>
      </c>
      <c r="E118" s="31" t="str">
        <f ca="1">IF($B118&gt;rounds,"",OFFSET(AllPairings!E$1,startRow-1+$A118,0))</f>
        <v>C.12</v>
      </c>
      <c r="F118" s="63" t="e">
        <f ca="1">VLOOKUP($C118,OFFSET(ResultsInput!$B$2,($B118-1)*gamesPerRound,0,gamesPerRound,6),5,FALSE)</f>
        <v>#N/A</v>
      </c>
      <c r="G118" s="63" t="e">
        <f ca="1">VLOOKUP($C118,OFFSET(ResultsInput!$B$2,($B118-1)*gamesPerRound,0,gamesPerRound,6),6,FALSE)</f>
        <v>#N/A</v>
      </c>
      <c r="H118" s="76" t="str">
        <f t="shared" ca="1" si="5"/>
        <v>I.12</v>
      </c>
    </row>
    <row r="119" spans="1:8" x14ac:dyDescent="0.2">
      <c r="A119" s="62">
        <v>117</v>
      </c>
      <c r="B119" s="32">
        <f t="shared" si="3"/>
        <v>2</v>
      </c>
      <c r="C119" s="32">
        <f t="shared" si="4"/>
        <v>58</v>
      </c>
      <c r="D119" s="31" t="str">
        <f ca="1">IF($B119&gt;rounds,"",OFFSET(AllPairings!D$1,startRow-1+$A119,0))</f>
        <v>E.12</v>
      </c>
      <c r="E119" s="31" t="str">
        <f ca="1">IF($B119&gt;rounds,"",OFFSET(AllPairings!E$1,startRow-1+$A119,0))</f>
        <v>J.12</v>
      </c>
      <c r="F119" s="63" t="e">
        <f ca="1">VLOOKUP($C119,OFFSET(ResultsInput!$B$2,($B119-1)*gamesPerRound,0,gamesPerRound,6),5,FALSE)</f>
        <v>#N/A</v>
      </c>
      <c r="G119" s="63" t="e">
        <f ca="1">VLOOKUP($C119,OFFSET(ResultsInput!$B$2,($B119-1)*gamesPerRound,0,gamesPerRound,6),6,FALSE)</f>
        <v>#N/A</v>
      </c>
      <c r="H119" s="76" t="str">
        <f t="shared" ca="1" si="5"/>
        <v>E.12</v>
      </c>
    </row>
    <row r="120" spans="1:8" x14ac:dyDescent="0.2">
      <c r="A120" s="62">
        <v>118</v>
      </c>
      <c r="B120" s="32">
        <f t="shared" si="3"/>
        <v>2</v>
      </c>
      <c r="C120" s="32">
        <f t="shared" si="4"/>
        <v>59</v>
      </c>
      <c r="D120" s="31" t="str">
        <f ca="1">IF($B120&gt;rounds,"",OFFSET(AllPairings!D$1,startRow-1+$A120,0))</f>
        <v>G.12</v>
      </c>
      <c r="E120" s="31" t="str">
        <f ca="1">IF($B120&gt;rounds,"",OFFSET(AllPairings!E$1,startRow-1+$A120,0))</f>
        <v>F.12</v>
      </c>
      <c r="F120" s="63" t="e">
        <f ca="1">VLOOKUP($C120,OFFSET(ResultsInput!$B$2,($B120-1)*gamesPerRound,0,gamesPerRound,6),5,FALSE)</f>
        <v>#N/A</v>
      </c>
      <c r="G120" s="63" t="e">
        <f ca="1">VLOOKUP($C120,OFFSET(ResultsInput!$B$2,($B120-1)*gamesPerRound,0,gamesPerRound,6),6,FALSE)</f>
        <v>#N/A</v>
      </c>
      <c r="H120" s="76" t="str">
        <f t="shared" ca="1" si="5"/>
        <v>G.12</v>
      </c>
    </row>
    <row r="121" spans="1:8" x14ac:dyDescent="0.2">
      <c r="A121" s="62">
        <v>119</v>
      </c>
      <c r="B121" s="32">
        <f t="shared" si="3"/>
        <v>2</v>
      </c>
      <c r="C121" s="32">
        <f t="shared" si="4"/>
        <v>60</v>
      </c>
      <c r="D121" s="31" t="str">
        <f ca="1">IF($B121&gt;rounds,"",OFFSET(AllPairings!D$1,startRow-1+$A121,0))</f>
        <v>H.12</v>
      </c>
      <c r="E121" s="31" t="str">
        <f ca="1">IF($B121&gt;rounds,"",OFFSET(AllPairings!E$1,startRow-1+$A121,0))</f>
        <v>A.12</v>
      </c>
      <c r="F121" s="63" t="e">
        <f ca="1">VLOOKUP($C121,OFFSET(ResultsInput!$B$2,($B121-1)*gamesPerRound,0,gamesPerRound,6),5,FALSE)</f>
        <v>#N/A</v>
      </c>
      <c r="G121" s="63" t="e">
        <f ca="1">VLOOKUP($C121,OFFSET(ResultsInput!$B$2,($B121-1)*gamesPerRound,0,gamesPerRound,6),6,FALSE)</f>
        <v>#N/A</v>
      </c>
      <c r="H121" s="76" t="str">
        <f t="shared" ca="1" si="5"/>
        <v>H.12</v>
      </c>
    </row>
    <row r="122" spans="1:8" x14ac:dyDescent="0.2">
      <c r="A122" s="62">
        <v>120</v>
      </c>
      <c r="B122" s="32">
        <f t="shared" si="3"/>
        <v>3</v>
      </c>
      <c r="C122" s="32">
        <f t="shared" si="4"/>
        <v>1</v>
      </c>
      <c r="D122" s="31" t="str">
        <f ca="1">IF($B122&gt;rounds,"",OFFSET(AllPairings!D$1,startRow-1+$A122,0))</f>
        <v>H.01</v>
      </c>
      <c r="E122" s="31" t="str">
        <f ca="1">IF($B122&gt;rounds,"",OFFSET(AllPairings!E$1,startRow-1+$A122,0))</f>
        <v>I.01</v>
      </c>
      <c r="F122" s="63" t="e">
        <f ca="1">VLOOKUP($C122,OFFSET(ResultsInput!$B$2,($B122-1)*gamesPerRound,0,gamesPerRound,6),5,FALSE)</f>
        <v>#N/A</v>
      </c>
      <c r="G122" s="63" t="e">
        <f ca="1">VLOOKUP($C122,OFFSET(ResultsInput!$B$2,($B122-1)*gamesPerRound,0,gamesPerRound,6),6,FALSE)</f>
        <v>#N/A</v>
      </c>
      <c r="H122" s="76" t="str">
        <f t="shared" ca="1" si="5"/>
        <v>H.01</v>
      </c>
    </row>
    <row r="123" spans="1:8" x14ac:dyDescent="0.2">
      <c r="A123" s="62">
        <v>121</v>
      </c>
      <c r="B123" s="32">
        <f t="shared" si="3"/>
        <v>3</v>
      </c>
      <c r="C123" s="32">
        <f t="shared" si="4"/>
        <v>2</v>
      </c>
      <c r="D123" s="31" t="str">
        <f ca="1">IF($B123&gt;rounds,"",OFFSET(AllPairings!D$1,startRow-1+$A123,0))</f>
        <v>D.01</v>
      </c>
      <c r="E123" s="31" t="str">
        <f ca="1">IF($B123&gt;rounds,"",OFFSET(AllPairings!E$1,startRow-1+$A123,0))</f>
        <v>J.01</v>
      </c>
      <c r="F123" s="63" t="e">
        <f ca="1">VLOOKUP($C123,OFFSET(ResultsInput!$B$2,($B123-1)*gamesPerRound,0,gamesPerRound,6),5,FALSE)</f>
        <v>#N/A</v>
      </c>
      <c r="G123" s="63" t="e">
        <f ca="1">VLOOKUP($C123,OFFSET(ResultsInput!$B$2,($B123-1)*gamesPerRound,0,gamesPerRound,6),6,FALSE)</f>
        <v>#N/A</v>
      </c>
      <c r="H123" s="76" t="str">
        <f t="shared" ca="1" si="5"/>
        <v>D.01</v>
      </c>
    </row>
    <row r="124" spans="1:8" x14ac:dyDescent="0.2">
      <c r="A124" s="62">
        <v>122</v>
      </c>
      <c r="B124" s="32">
        <f t="shared" si="3"/>
        <v>3</v>
      </c>
      <c r="C124" s="32">
        <f t="shared" si="4"/>
        <v>3</v>
      </c>
      <c r="D124" s="31" t="str">
        <f ca="1">IF($B124&gt;rounds,"",OFFSET(AllPairings!D$1,startRow-1+$A124,0))</f>
        <v>A.01</v>
      </c>
      <c r="E124" s="31" t="str">
        <f ca="1">IF($B124&gt;rounds,"",OFFSET(AllPairings!E$1,startRow-1+$A124,0))</f>
        <v>F.01</v>
      </c>
      <c r="F124" s="63" t="e">
        <f ca="1">VLOOKUP($C124,OFFSET(ResultsInput!$B$2,($B124-1)*gamesPerRound,0,gamesPerRound,6),5,FALSE)</f>
        <v>#N/A</v>
      </c>
      <c r="G124" s="63" t="e">
        <f ca="1">VLOOKUP($C124,OFFSET(ResultsInput!$B$2,($B124-1)*gamesPerRound,0,gamesPerRound,6),6,FALSE)</f>
        <v>#N/A</v>
      </c>
      <c r="H124" s="76" t="str">
        <f t="shared" ca="1" si="5"/>
        <v>A.01</v>
      </c>
    </row>
    <row r="125" spans="1:8" x14ac:dyDescent="0.2">
      <c r="A125" s="62">
        <v>123</v>
      </c>
      <c r="B125" s="32">
        <f t="shared" si="3"/>
        <v>3</v>
      </c>
      <c r="C125" s="32">
        <f t="shared" si="4"/>
        <v>4</v>
      </c>
      <c r="D125" s="31" t="str">
        <f ca="1">IF($B125&gt;rounds,"",OFFSET(AllPairings!D$1,startRow-1+$A125,0))</f>
        <v>C.01</v>
      </c>
      <c r="E125" s="31" t="str">
        <f ca="1">IF($B125&gt;rounds,"",OFFSET(AllPairings!E$1,startRow-1+$A125,0))</f>
        <v>G.01</v>
      </c>
      <c r="F125" s="63" t="e">
        <f ca="1">VLOOKUP($C125,OFFSET(ResultsInput!$B$2,($B125-1)*gamesPerRound,0,gamesPerRound,6),5,FALSE)</f>
        <v>#N/A</v>
      </c>
      <c r="G125" s="63" t="e">
        <f ca="1">VLOOKUP($C125,OFFSET(ResultsInput!$B$2,($B125-1)*gamesPerRound,0,gamesPerRound,6),6,FALSE)</f>
        <v>#N/A</v>
      </c>
      <c r="H125" s="76" t="str">
        <f t="shared" ca="1" si="5"/>
        <v>C.01</v>
      </c>
    </row>
    <row r="126" spans="1:8" x14ac:dyDescent="0.2">
      <c r="A126" s="62">
        <v>124</v>
      </c>
      <c r="B126" s="32">
        <f t="shared" si="3"/>
        <v>3</v>
      </c>
      <c r="C126" s="32">
        <f t="shared" si="4"/>
        <v>5</v>
      </c>
      <c r="D126" s="31" t="str">
        <f ca="1">IF($B126&gt;rounds,"",OFFSET(AllPairings!D$1,startRow-1+$A126,0))</f>
        <v>E.01</v>
      </c>
      <c r="E126" s="31" t="str">
        <f ca="1">IF($B126&gt;rounds,"",OFFSET(AllPairings!E$1,startRow-1+$A126,0))</f>
        <v>B.01</v>
      </c>
      <c r="F126" s="63" t="e">
        <f ca="1">VLOOKUP($C126,OFFSET(ResultsInput!$B$2,($B126-1)*gamesPerRound,0,gamesPerRound,6),5,FALSE)</f>
        <v>#N/A</v>
      </c>
      <c r="G126" s="63" t="e">
        <f ca="1">VLOOKUP($C126,OFFSET(ResultsInput!$B$2,($B126-1)*gamesPerRound,0,gamesPerRound,6),6,FALSE)</f>
        <v>#N/A</v>
      </c>
      <c r="H126" s="76" t="str">
        <f t="shared" ca="1" si="5"/>
        <v>E.01</v>
      </c>
    </row>
    <row r="127" spans="1:8" x14ac:dyDescent="0.2">
      <c r="A127" s="62">
        <v>125</v>
      </c>
      <c r="B127" s="32">
        <f t="shared" si="3"/>
        <v>3</v>
      </c>
      <c r="C127" s="32">
        <f t="shared" si="4"/>
        <v>6</v>
      </c>
      <c r="D127" s="31" t="str">
        <f ca="1">IF($B127&gt;rounds,"",OFFSET(AllPairings!D$1,startRow-1+$A127,0))</f>
        <v>F.02</v>
      </c>
      <c r="E127" s="31" t="str">
        <f ca="1">IF($B127&gt;rounds,"",OFFSET(AllPairings!E$1,startRow-1+$A127,0))</f>
        <v>A.02</v>
      </c>
      <c r="F127" s="63" t="e">
        <f ca="1">VLOOKUP($C127,OFFSET(ResultsInput!$B$2,($B127-1)*gamesPerRound,0,gamesPerRound,6),5,FALSE)</f>
        <v>#N/A</v>
      </c>
      <c r="G127" s="63" t="e">
        <f ca="1">VLOOKUP($C127,OFFSET(ResultsInput!$B$2,($B127-1)*gamesPerRound,0,gamesPerRound,6),6,FALSE)</f>
        <v>#N/A</v>
      </c>
      <c r="H127" s="76" t="str">
        <f t="shared" ca="1" si="5"/>
        <v>F.02</v>
      </c>
    </row>
    <row r="128" spans="1:8" x14ac:dyDescent="0.2">
      <c r="A128" s="62">
        <v>126</v>
      </c>
      <c r="B128" s="32">
        <f t="shared" si="3"/>
        <v>3</v>
      </c>
      <c r="C128" s="32">
        <f t="shared" si="4"/>
        <v>7</v>
      </c>
      <c r="D128" s="31" t="str">
        <f ca="1">IF($B128&gt;rounds,"",OFFSET(AllPairings!D$1,startRow-1+$A128,0))</f>
        <v>B.02</v>
      </c>
      <c r="E128" s="31" t="str">
        <f ca="1">IF($B128&gt;rounds,"",OFFSET(AllPairings!E$1,startRow-1+$A128,0))</f>
        <v>G.02</v>
      </c>
      <c r="F128" s="63" t="e">
        <f ca="1">VLOOKUP($C128,OFFSET(ResultsInput!$B$2,($B128-1)*gamesPerRound,0,gamesPerRound,6),5,FALSE)</f>
        <v>#N/A</v>
      </c>
      <c r="G128" s="63" t="e">
        <f ca="1">VLOOKUP($C128,OFFSET(ResultsInput!$B$2,($B128-1)*gamesPerRound,0,gamesPerRound,6),6,FALSE)</f>
        <v>#N/A</v>
      </c>
      <c r="H128" s="76" t="str">
        <f t="shared" ca="1" si="5"/>
        <v>B.02</v>
      </c>
    </row>
    <row r="129" spans="1:8" x14ac:dyDescent="0.2">
      <c r="A129" s="62">
        <v>127</v>
      </c>
      <c r="B129" s="32">
        <f t="shared" si="3"/>
        <v>3</v>
      </c>
      <c r="C129" s="32">
        <f t="shared" si="4"/>
        <v>8</v>
      </c>
      <c r="D129" s="31" t="str">
        <f ca="1">IF($B129&gt;rounds,"",OFFSET(AllPairings!D$1,startRow-1+$A129,0))</f>
        <v>C.02</v>
      </c>
      <c r="E129" s="31" t="str">
        <f ca="1">IF($B129&gt;rounds,"",OFFSET(AllPairings!E$1,startRow-1+$A129,0))</f>
        <v>H.02</v>
      </c>
      <c r="F129" s="63" t="e">
        <f ca="1">VLOOKUP($C129,OFFSET(ResultsInput!$B$2,($B129-1)*gamesPerRound,0,gamesPerRound,6),5,FALSE)</f>
        <v>#N/A</v>
      </c>
      <c r="G129" s="63" t="e">
        <f ca="1">VLOOKUP($C129,OFFSET(ResultsInput!$B$2,($B129-1)*gamesPerRound,0,gamesPerRound,6),6,FALSE)</f>
        <v>#N/A</v>
      </c>
      <c r="H129" s="76" t="str">
        <f t="shared" ca="1" si="5"/>
        <v>C.02</v>
      </c>
    </row>
    <row r="130" spans="1:8" x14ac:dyDescent="0.2">
      <c r="A130" s="62">
        <v>128</v>
      </c>
      <c r="B130" s="32">
        <f t="shared" ref="B130:B193" si="6">IF(INT(A130/gamesPerRound)&lt;rounds,1+INT(A130/gamesPerRound),"")</f>
        <v>3</v>
      </c>
      <c r="C130" s="32">
        <f t="shared" ref="C130:C193" si="7">1+MOD(A130,gamesPerRound)</f>
        <v>9</v>
      </c>
      <c r="D130" s="31" t="str">
        <f ca="1">IF($B130&gt;rounds,"",OFFSET(AllPairings!D$1,startRow-1+$A130,0))</f>
        <v>J.02</v>
      </c>
      <c r="E130" s="31" t="str">
        <f ca="1">IF($B130&gt;rounds,"",OFFSET(AllPairings!E$1,startRow-1+$A130,0))</f>
        <v>D.02</v>
      </c>
      <c r="F130" s="63" t="e">
        <f ca="1">VLOOKUP($C130,OFFSET(ResultsInput!$B$2,($B130-1)*gamesPerRound,0,gamesPerRound,6),5,FALSE)</f>
        <v>#N/A</v>
      </c>
      <c r="G130" s="63" t="e">
        <f ca="1">VLOOKUP($C130,OFFSET(ResultsInput!$B$2,($B130-1)*gamesPerRound,0,gamesPerRound,6),6,FALSE)</f>
        <v>#N/A</v>
      </c>
      <c r="H130" s="76" t="str">
        <f t="shared" ref="H130:H193" ca="1" si="8">D130</f>
        <v>J.02</v>
      </c>
    </row>
    <row r="131" spans="1:8" x14ac:dyDescent="0.2">
      <c r="A131" s="62">
        <v>129</v>
      </c>
      <c r="B131" s="32">
        <f t="shared" si="6"/>
        <v>3</v>
      </c>
      <c r="C131" s="32">
        <f t="shared" si="7"/>
        <v>10</v>
      </c>
      <c r="D131" s="31" t="str">
        <f ca="1">IF($B131&gt;rounds,"",OFFSET(AllPairings!D$1,startRow-1+$A131,0))</f>
        <v>E.02</v>
      </c>
      <c r="E131" s="31" t="str">
        <f ca="1">IF($B131&gt;rounds,"",OFFSET(AllPairings!E$1,startRow-1+$A131,0))</f>
        <v>I.02</v>
      </c>
      <c r="F131" s="63" t="e">
        <f ca="1">VLOOKUP($C131,OFFSET(ResultsInput!$B$2,($B131-1)*gamesPerRound,0,gamesPerRound,6),5,FALSE)</f>
        <v>#N/A</v>
      </c>
      <c r="G131" s="63" t="e">
        <f ca="1">VLOOKUP($C131,OFFSET(ResultsInput!$B$2,($B131-1)*gamesPerRound,0,gamesPerRound,6),6,FALSE)</f>
        <v>#N/A</v>
      </c>
      <c r="H131" s="76" t="str">
        <f t="shared" ca="1" si="8"/>
        <v>E.02</v>
      </c>
    </row>
    <row r="132" spans="1:8" x14ac:dyDescent="0.2">
      <c r="A132" s="62">
        <v>130</v>
      </c>
      <c r="B132" s="32">
        <f t="shared" si="6"/>
        <v>3</v>
      </c>
      <c r="C132" s="32">
        <f t="shared" si="7"/>
        <v>11</v>
      </c>
      <c r="D132" s="31" t="str">
        <f ca="1">IF($B132&gt;rounds,"",OFFSET(AllPairings!D$1,startRow-1+$A132,0))</f>
        <v>F.03</v>
      </c>
      <c r="E132" s="31" t="str">
        <f ca="1">IF($B132&gt;rounds,"",OFFSET(AllPairings!E$1,startRow-1+$A132,0))</f>
        <v>D.03</v>
      </c>
      <c r="F132" s="63" t="e">
        <f ca="1">VLOOKUP($C132,OFFSET(ResultsInput!$B$2,($B132-1)*gamesPerRound,0,gamesPerRound,6),5,FALSE)</f>
        <v>#N/A</v>
      </c>
      <c r="G132" s="63" t="e">
        <f ca="1">VLOOKUP($C132,OFFSET(ResultsInput!$B$2,($B132-1)*gamesPerRound,0,gamesPerRound,6),6,FALSE)</f>
        <v>#N/A</v>
      </c>
      <c r="H132" s="76" t="str">
        <f t="shared" ca="1" si="8"/>
        <v>F.03</v>
      </c>
    </row>
    <row r="133" spans="1:8" x14ac:dyDescent="0.2">
      <c r="A133" s="62">
        <v>131</v>
      </c>
      <c r="B133" s="32">
        <f t="shared" si="6"/>
        <v>3</v>
      </c>
      <c r="C133" s="32">
        <f t="shared" si="7"/>
        <v>12</v>
      </c>
      <c r="D133" s="31" t="str">
        <f ca="1">IF($B133&gt;rounds,"",OFFSET(AllPairings!D$1,startRow-1+$A133,0))</f>
        <v>J.03</v>
      </c>
      <c r="E133" s="31" t="str">
        <f ca="1">IF($B133&gt;rounds,"",OFFSET(AllPairings!E$1,startRow-1+$A133,0))</f>
        <v>B.03</v>
      </c>
      <c r="F133" s="63" t="e">
        <f ca="1">VLOOKUP($C133,OFFSET(ResultsInput!$B$2,($B133-1)*gamesPerRound,0,gamesPerRound,6),5,FALSE)</f>
        <v>#N/A</v>
      </c>
      <c r="G133" s="63" t="e">
        <f ca="1">VLOOKUP($C133,OFFSET(ResultsInput!$B$2,($B133-1)*gamesPerRound,0,gamesPerRound,6),6,FALSE)</f>
        <v>#N/A</v>
      </c>
      <c r="H133" s="76" t="str">
        <f t="shared" ca="1" si="8"/>
        <v>J.03</v>
      </c>
    </row>
    <row r="134" spans="1:8" x14ac:dyDescent="0.2">
      <c r="A134" s="62">
        <v>132</v>
      </c>
      <c r="B134" s="32">
        <f t="shared" si="6"/>
        <v>3</v>
      </c>
      <c r="C134" s="32">
        <f t="shared" si="7"/>
        <v>13</v>
      </c>
      <c r="D134" s="31" t="str">
        <f ca="1">IF($B134&gt;rounds,"",OFFSET(AllPairings!D$1,startRow-1+$A134,0))</f>
        <v>I.03</v>
      </c>
      <c r="E134" s="31" t="str">
        <f ca="1">IF($B134&gt;rounds,"",OFFSET(AllPairings!E$1,startRow-1+$A134,0))</f>
        <v>A.03</v>
      </c>
      <c r="F134" s="63" t="e">
        <f ca="1">VLOOKUP($C134,OFFSET(ResultsInput!$B$2,($B134-1)*gamesPerRound,0,gamesPerRound,6),5,FALSE)</f>
        <v>#N/A</v>
      </c>
      <c r="G134" s="63" t="e">
        <f ca="1">VLOOKUP($C134,OFFSET(ResultsInput!$B$2,($B134-1)*gamesPerRound,0,gamesPerRound,6),6,FALSE)</f>
        <v>#N/A</v>
      </c>
      <c r="H134" s="76" t="str">
        <f t="shared" ca="1" si="8"/>
        <v>I.03</v>
      </c>
    </row>
    <row r="135" spans="1:8" x14ac:dyDescent="0.2">
      <c r="A135" s="62">
        <v>133</v>
      </c>
      <c r="B135" s="32">
        <f t="shared" si="6"/>
        <v>3</v>
      </c>
      <c r="C135" s="32">
        <f t="shared" si="7"/>
        <v>14</v>
      </c>
      <c r="D135" s="31" t="str">
        <f ca="1">IF($B135&gt;rounds,"",OFFSET(AllPairings!D$1,startRow-1+$A135,0))</f>
        <v>H.03</v>
      </c>
      <c r="E135" s="31" t="str">
        <f ca="1">IF($B135&gt;rounds,"",OFFSET(AllPairings!E$1,startRow-1+$A135,0))</f>
        <v>E.03</v>
      </c>
      <c r="F135" s="63" t="e">
        <f ca="1">VLOOKUP($C135,OFFSET(ResultsInput!$B$2,($B135-1)*gamesPerRound,0,gamesPerRound,6),5,FALSE)</f>
        <v>#N/A</v>
      </c>
      <c r="G135" s="63" t="e">
        <f ca="1">VLOOKUP($C135,OFFSET(ResultsInput!$B$2,($B135-1)*gamesPerRound,0,gamesPerRound,6),6,FALSE)</f>
        <v>#N/A</v>
      </c>
      <c r="H135" s="76" t="str">
        <f t="shared" ca="1" si="8"/>
        <v>H.03</v>
      </c>
    </row>
    <row r="136" spans="1:8" x14ac:dyDescent="0.2">
      <c r="A136" s="62">
        <v>134</v>
      </c>
      <c r="B136" s="32">
        <f t="shared" si="6"/>
        <v>3</v>
      </c>
      <c r="C136" s="32">
        <f t="shared" si="7"/>
        <v>15</v>
      </c>
      <c r="D136" s="31" t="str">
        <f ca="1">IF($B136&gt;rounds,"",OFFSET(AllPairings!D$1,startRow-1+$A136,0))</f>
        <v>G.03</v>
      </c>
      <c r="E136" s="31" t="str">
        <f ca="1">IF($B136&gt;rounds,"",OFFSET(AllPairings!E$1,startRow-1+$A136,0))</f>
        <v>C.03</v>
      </c>
      <c r="F136" s="63" t="e">
        <f ca="1">VLOOKUP($C136,OFFSET(ResultsInput!$B$2,($B136-1)*gamesPerRound,0,gamesPerRound,6),5,FALSE)</f>
        <v>#N/A</v>
      </c>
      <c r="G136" s="63" t="e">
        <f ca="1">VLOOKUP($C136,OFFSET(ResultsInput!$B$2,($B136-1)*gamesPerRound,0,gamesPerRound,6),6,FALSE)</f>
        <v>#N/A</v>
      </c>
      <c r="H136" s="76" t="str">
        <f t="shared" ca="1" si="8"/>
        <v>G.03</v>
      </c>
    </row>
    <row r="137" spans="1:8" x14ac:dyDescent="0.2">
      <c r="A137" s="62">
        <v>135</v>
      </c>
      <c r="B137" s="32">
        <f t="shared" si="6"/>
        <v>3</v>
      </c>
      <c r="C137" s="32">
        <f t="shared" si="7"/>
        <v>16</v>
      </c>
      <c r="D137" s="31" t="str">
        <f ca="1">IF($B137&gt;rounds,"",OFFSET(AllPairings!D$1,startRow-1+$A137,0))</f>
        <v>A.04</v>
      </c>
      <c r="E137" s="31" t="str">
        <f ca="1">IF($B137&gt;rounds,"",OFFSET(AllPairings!E$1,startRow-1+$A137,0))</f>
        <v>H.04</v>
      </c>
      <c r="F137" s="63" t="e">
        <f ca="1">VLOOKUP($C137,OFFSET(ResultsInput!$B$2,($B137-1)*gamesPerRound,0,gamesPerRound,6),5,FALSE)</f>
        <v>#N/A</v>
      </c>
      <c r="G137" s="63" t="e">
        <f ca="1">VLOOKUP($C137,OFFSET(ResultsInput!$B$2,($B137-1)*gamesPerRound,0,gamesPerRound,6),6,FALSE)</f>
        <v>#N/A</v>
      </c>
      <c r="H137" s="76" t="str">
        <f t="shared" ca="1" si="8"/>
        <v>A.04</v>
      </c>
    </row>
    <row r="138" spans="1:8" x14ac:dyDescent="0.2">
      <c r="A138" s="62">
        <v>136</v>
      </c>
      <c r="B138" s="32">
        <f t="shared" si="6"/>
        <v>3</v>
      </c>
      <c r="C138" s="32">
        <f t="shared" si="7"/>
        <v>17</v>
      </c>
      <c r="D138" s="31" t="str">
        <f ca="1">IF($B138&gt;rounds,"",OFFSET(AllPairings!D$1,startRow-1+$A138,0))</f>
        <v>D.04</v>
      </c>
      <c r="E138" s="31" t="str">
        <f ca="1">IF($B138&gt;rounds,"",OFFSET(AllPairings!E$1,startRow-1+$A138,0))</f>
        <v>F.04</v>
      </c>
      <c r="F138" s="63" t="e">
        <f ca="1">VLOOKUP($C138,OFFSET(ResultsInput!$B$2,($B138-1)*gamesPerRound,0,gamesPerRound,6),5,FALSE)</f>
        <v>#N/A</v>
      </c>
      <c r="G138" s="63" t="e">
        <f ca="1">VLOOKUP($C138,OFFSET(ResultsInput!$B$2,($B138-1)*gamesPerRound,0,gamesPerRound,6),6,FALSE)</f>
        <v>#N/A</v>
      </c>
      <c r="H138" s="76" t="str">
        <f t="shared" ca="1" si="8"/>
        <v>D.04</v>
      </c>
    </row>
    <row r="139" spans="1:8" x14ac:dyDescent="0.2">
      <c r="A139" s="62">
        <v>137</v>
      </c>
      <c r="B139" s="32">
        <f t="shared" si="6"/>
        <v>3</v>
      </c>
      <c r="C139" s="32">
        <f t="shared" si="7"/>
        <v>18</v>
      </c>
      <c r="D139" s="31" t="str">
        <f ca="1">IF($B139&gt;rounds,"",OFFSET(AllPairings!D$1,startRow-1+$A139,0))</f>
        <v>G.04</v>
      </c>
      <c r="E139" s="31" t="str">
        <f ca="1">IF($B139&gt;rounds,"",OFFSET(AllPairings!E$1,startRow-1+$A139,0))</f>
        <v>E.04</v>
      </c>
      <c r="F139" s="63" t="e">
        <f ca="1">VLOOKUP($C139,OFFSET(ResultsInput!$B$2,($B139-1)*gamesPerRound,0,gamesPerRound,6),5,FALSE)</f>
        <v>#N/A</v>
      </c>
      <c r="G139" s="63" t="e">
        <f ca="1">VLOOKUP($C139,OFFSET(ResultsInput!$B$2,($B139-1)*gamesPerRound,0,gamesPerRound,6),6,FALSE)</f>
        <v>#N/A</v>
      </c>
      <c r="H139" s="76" t="str">
        <f t="shared" ca="1" si="8"/>
        <v>G.04</v>
      </c>
    </row>
    <row r="140" spans="1:8" x14ac:dyDescent="0.2">
      <c r="A140" s="62">
        <v>138</v>
      </c>
      <c r="B140" s="32">
        <f t="shared" si="6"/>
        <v>3</v>
      </c>
      <c r="C140" s="32">
        <f t="shared" si="7"/>
        <v>19</v>
      </c>
      <c r="D140" s="31" t="str">
        <f ca="1">IF($B140&gt;rounds,"",OFFSET(AllPairings!D$1,startRow-1+$A140,0))</f>
        <v>J.04</v>
      </c>
      <c r="E140" s="31" t="str">
        <f ca="1">IF($B140&gt;rounds,"",OFFSET(AllPairings!E$1,startRow-1+$A140,0))</f>
        <v>I.04</v>
      </c>
      <c r="F140" s="63" t="e">
        <f ca="1">VLOOKUP($C140,OFFSET(ResultsInput!$B$2,($B140-1)*gamesPerRound,0,gamesPerRound,6),5,FALSE)</f>
        <v>#N/A</v>
      </c>
      <c r="G140" s="63" t="e">
        <f ca="1">VLOOKUP($C140,OFFSET(ResultsInput!$B$2,($B140-1)*gamesPerRound,0,gamesPerRound,6),6,FALSE)</f>
        <v>#N/A</v>
      </c>
      <c r="H140" s="76" t="str">
        <f t="shared" ca="1" si="8"/>
        <v>J.04</v>
      </c>
    </row>
    <row r="141" spans="1:8" x14ac:dyDescent="0.2">
      <c r="A141" s="62">
        <v>139</v>
      </c>
      <c r="B141" s="32">
        <f t="shared" si="6"/>
        <v>3</v>
      </c>
      <c r="C141" s="32">
        <f t="shared" si="7"/>
        <v>20</v>
      </c>
      <c r="D141" s="31" t="str">
        <f ca="1">IF($B141&gt;rounds,"",OFFSET(AllPairings!D$1,startRow-1+$A141,0))</f>
        <v>C.04</v>
      </c>
      <c r="E141" s="31" t="str">
        <f ca="1">IF($B141&gt;rounds,"",OFFSET(AllPairings!E$1,startRow-1+$A141,0))</f>
        <v>B.04</v>
      </c>
      <c r="F141" s="63" t="e">
        <f ca="1">VLOOKUP($C141,OFFSET(ResultsInput!$B$2,($B141-1)*gamesPerRound,0,gamesPerRound,6),5,FALSE)</f>
        <v>#N/A</v>
      </c>
      <c r="G141" s="63" t="e">
        <f ca="1">VLOOKUP($C141,OFFSET(ResultsInput!$B$2,($B141-1)*gamesPerRound,0,gamesPerRound,6),6,FALSE)</f>
        <v>#N/A</v>
      </c>
      <c r="H141" s="76" t="str">
        <f t="shared" ca="1" si="8"/>
        <v>C.04</v>
      </c>
    </row>
    <row r="142" spans="1:8" x14ac:dyDescent="0.2">
      <c r="A142" s="62">
        <v>140</v>
      </c>
      <c r="B142" s="32">
        <f t="shared" si="6"/>
        <v>3</v>
      </c>
      <c r="C142" s="32">
        <f t="shared" si="7"/>
        <v>21</v>
      </c>
      <c r="D142" s="31" t="str">
        <f ca="1">IF($B142&gt;rounds,"",OFFSET(AllPairings!D$1,startRow-1+$A142,0))</f>
        <v>E.05</v>
      </c>
      <c r="E142" s="31" t="str">
        <f ca="1">IF($B142&gt;rounds,"",OFFSET(AllPairings!E$1,startRow-1+$A142,0))</f>
        <v>J.05</v>
      </c>
      <c r="F142" s="63" t="e">
        <f ca="1">VLOOKUP($C142,OFFSET(ResultsInput!$B$2,($B142-1)*gamesPerRound,0,gamesPerRound,6),5,FALSE)</f>
        <v>#N/A</v>
      </c>
      <c r="G142" s="63" t="e">
        <f ca="1">VLOOKUP($C142,OFFSET(ResultsInput!$B$2,($B142-1)*gamesPerRound,0,gamesPerRound,6),6,FALSE)</f>
        <v>#N/A</v>
      </c>
      <c r="H142" s="76" t="str">
        <f t="shared" ca="1" si="8"/>
        <v>E.05</v>
      </c>
    </row>
    <row r="143" spans="1:8" x14ac:dyDescent="0.2">
      <c r="A143" s="62">
        <v>141</v>
      </c>
      <c r="B143" s="32">
        <f t="shared" si="6"/>
        <v>3</v>
      </c>
      <c r="C143" s="32">
        <f t="shared" si="7"/>
        <v>22</v>
      </c>
      <c r="D143" s="31" t="str">
        <f ca="1">IF($B143&gt;rounds,"",OFFSET(AllPairings!D$1,startRow-1+$A143,0))</f>
        <v>I.05</v>
      </c>
      <c r="E143" s="31" t="str">
        <f ca="1">IF($B143&gt;rounds,"",OFFSET(AllPairings!E$1,startRow-1+$A143,0))</f>
        <v>F.05</v>
      </c>
      <c r="F143" s="63" t="e">
        <f ca="1">VLOOKUP($C143,OFFSET(ResultsInput!$B$2,($B143-1)*gamesPerRound,0,gamesPerRound,6),5,FALSE)</f>
        <v>#N/A</v>
      </c>
      <c r="G143" s="63" t="e">
        <f ca="1">VLOOKUP($C143,OFFSET(ResultsInput!$B$2,($B143-1)*gamesPerRound,0,gamesPerRound,6),6,FALSE)</f>
        <v>#N/A</v>
      </c>
      <c r="H143" s="76" t="str">
        <f t="shared" ca="1" si="8"/>
        <v>I.05</v>
      </c>
    </row>
    <row r="144" spans="1:8" x14ac:dyDescent="0.2">
      <c r="A144" s="62">
        <v>142</v>
      </c>
      <c r="B144" s="32">
        <f t="shared" si="6"/>
        <v>3</v>
      </c>
      <c r="C144" s="32">
        <f t="shared" si="7"/>
        <v>23</v>
      </c>
      <c r="D144" s="31" t="str">
        <f ca="1">IF($B144&gt;rounds,"",OFFSET(AllPairings!D$1,startRow-1+$A144,0))</f>
        <v>H.05</v>
      </c>
      <c r="E144" s="31" t="str">
        <f ca="1">IF($B144&gt;rounds,"",OFFSET(AllPairings!E$1,startRow-1+$A144,0))</f>
        <v>D.05</v>
      </c>
      <c r="F144" s="63" t="e">
        <f ca="1">VLOOKUP($C144,OFFSET(ResultsInput!$B$2,($B144-1)*gamesPerRound,0,gamesPerRound,6),5,FALSE)</f>
        <v>#N/A</v>
      </c>
      <c r="G144" s="63" t="e">
        <f ca="1">VLOOKUP($C144,OFFSET(ResultsInput!$B$2,($B144-1)*gamesPerRound,0,gamesPerRound,6),6,FALSE)</f>
        <v>#N/A</v>
      </c>
      <c r="H144" s="76" t="str">
        <f t="shared" ca="1" si="8"/>
        <v>H.05</v>
      </c>
    </row>
    <row r="145" spans="1:8" x14ac:dyDescent="0.2">
      <c r="A145" s="62">
        <v>143</v>
      </c>
      <c r="B145" s="32">
        <f t="shared" si="6"/>
        <v>3</v>
      </c>
      <c r="C145" s="32">
        <f t="shared" si="7"/>
        <v>24</v>
      </c>
      <c r="D145" s="31" t="str">
        <f ca="1">IF($B145&gt;rounds,"",OFFSET(AllPairings!D$1,startRow-1+$A145,0))</f>
        <v>B.05</v>
      </c>
      <c r="E145" s="31" t="str">
        <f ca="1">IF($B145&gt;rounds,"",OFFSET(AllPairings!E$1,startRow-1+$A145,0))</f>
        <v>G.05</v>
      </c>
      <c r="F145" s="63" t="e">
        <f ca="1">VLOOKUP($C145,OFFSET(ResultsInput!$B$2,($B145-1)*gamesPerRound,0,gamesPerRound,6),5,FALSE)</f>
        <v>#N/A</v>
      </c>
      <c r="G145" s="63" t="e">
        <f ca="1">VLOOKUP($C145,OFFSET(ResultsInput!$B$2,($B145-1)*gamesPerRound,0,gamesPerRound,6),6,FALSE)</f>
        <v>#N/A</v>
      </c>
      <c r="H145" s="76" t="str">
        <f t="shared" ca="1" si="8"/>
        <v>B.05</v>
      </c>
    </row>
    <row r="146" spans="1:8" x14ac:dyDescent="0.2">
      <c r="A146" s="62">
        <v>144</v>
      </c>
      <c r="B146" s="32">
        <f t="shared" si="6"/>
        <v>3</v>
      </c>
      <c r="C146" s="32">
        <f t="shared" si="7"/>
        <v>25</v>
      </c>
      <c r="D146" s="31" t="str">
        <f ca="1">IF($B146&gt;rounds,"",OFFSET(AllPairings!D$1,startRow-1+$A146,0))</f>
        <v>C.05</v>
      </c>
      <c r="E146" s="31" t="str">
        <f ca="1">IF($B146&gt;rounds,"",OFFSET(AllPairings!E$1,startRow-1+$A146,0))</f>
        <v>A.05</v>
      </c>
      <c r="F146" s="63" t="e">
        <f ca="1">VLOOKUP($C146,OFFSET(ResultsInput!$B$2,($B146-1)*gamesPerRound,0,gamesPerRound,6),5,FALSE)</f>
        <v>#N/A</v>
      </c>
      <c r="G146" s="63" t="e">
        <f ca="1">VLOOKUP($C146,OFFSET(ResultsInput!$B$2,($B146-1)*gamesPerRound,0,gamesPerRound,6),6,FALSE)</f>
        <v>#N/A</v>
      </c>
      <c r="H146" s="76" t="str">
        <f t="shared" ca="1" si="8"/>
        <v>C.05</v>
      </c>
    </row>
    <row r="147" spans="1:8" x14ac:dyDescent="0.2">
      <c r="A147" s="62">
        <v>145</v>
      </c>
      <c r="B147" s="32">
        <f t="shared" si="6"/>
        <v>3</v>
      </c>
      <c r="C147" s="32">
        <f t="shared" si="7"/>
        <v>26</v>
      </c>
      <c r="D147" s="31" t="str">
        <f ca="1">IF($B147&gt;rounds,"",OFFSET(AllPairings!D$1,startRow-1+$A147,0))</f>
        <v>I.06</v>
      </c>
      <c r="E147" s="31" t="str">
        <f ca="1">IF($B147&gt;rounds,"",OFFSET(AllPairings!E$1,startRow-1+$A147,0))</f>
        <v>J.06</v>
      </c>
      <c r="F147" s="63" t="e">
        <f ca="1">VLOOKUP($C147,OFFSET(ResultsInput!$B$2,($B147-1)*gamesPerRound,0,gamesPerRound,6),5,FALSE)</f>
        <v>#N/A</v>
      </c>
      <c r="G147" s="63" t="e">
        <f ca="1">VLOOKUP($C147,OFFSET(ResultsInput!$B$2,($B147-1)*gamesPerRound,0,gamesPerRound,6),6,FALSE)</f>
        <v>#N/A</v>
      </c>
      <c r="H147" s="76" t="str">
        <f t="shared" ca="1" si="8"/>
        <v>I.06</v>
      </c>
    </row>
    <row r="148" spans="1:8" x14ac:dyDescent="0.2">
      <c r="A148" s="62">
        <v>146</v>
      </c>
      <c r="B148" s="32">
        <f t="shared" si="6"/>
        <v>3</v>
      </c>
      <c r="C148" s="32">
        <f t="shared" si="7"/>
        <v>27</v>
      </c>
      <c r="D148" s="31" t="str">
        <f ca="1">IF($B148&gt;rounds,"",OFFSET(AllPairings!D$1,startRow-1+$A148,0))</f>
        <v>E.06</v>
      </c>
      <c r="E148" s="31" t="str">
        <f ca="1">IF($B148&gt;rounds,"",OFFSET(AllPairings!E$1,startRow-1+$A148,0))</f>
        <v>H.06</v>
      </c>
      <c r="F148" s="63" t="e">
        <f ca="1">VLOOKUP($C148,OFFSET(ResultsInput!$B$2,($B148-1)*gamesPerRound,0,gamesPerRound,6),5,FALSE)</f>
        <v>#N/A</v>
      </c>
      <c r="G148" s="63" t="e">
        <f ca="1">VLOOKUP($C148,OFFSET(ResultsInput!$B$2,($B148-1)*gamesPerRound,0,gamesPerRound,6),6,FALSE)</f>
        <v>#N/A</v>
      </c>
      <c r="H148" s="76" t="str">
        <f t="shared" ca="1" si="8"/>
        <v>E.06</v>
      </c>
    </row>
    <row r="149" spans="1:8" x14ac:dyDescent="0.2">
      <c r="A149" s="62">
        <v>147</v>
      </c>
      <c r="B149" s="32">
        <f t="shared" si="6"/>
        <v>3</v>
      </c>
      <c r="C149" s="32">
        <f t="shared" si="7"/>
        <v>28</v>
      </c>
      <c r="D149" s="31" t="str">
        <f ca="1">IF($B149&gt;rounds,"",OFFSET(AllPairings!D$1,startRow-1+$A149,0))</f>
        <v>D.06</v>
      </c>
      <c r="E149" s="31" t="str">
        <f ca="1">IF($B149&gt;rounds,"",OFFSET(AllPairings!E$1,startRow-1+$A149,0))</f>
        <v>B.06</v>
      </c>
      <c r="F149" s="63" t="e">
        <f ca="1">VLOOKUP($C149,OFFSET(ResultsInput!$B$2,($B149-1)*gamesPerRound,0,gamesPerRound,6),5,FALSE)</f>
        <v>#N/A</v>
      </c>
      <c r="G149" s="63" t="e">
        <f ca="1">VLOOKUP($C149,OFFSET(ResultsInput!$B$2,($B149-1)*gamesPerRound,0,gamesPerRound,6),6,FALSE)</f>
        <v>#N/A</v>
      </c>
      <c r="H149" s="76" t="str">
        <f t="shared" ca="1" si="8"/>
        <v>D.06</v>
      </c>
    </row>
    <row r="150" spans="1:8" x14ac:dyDescent="0.2">
      <c r="A150" s="62">
        <v>148</v>
      </c>
      <c r="B150" s="32">
        <f t="shared" si="6"/>
        <v>3</v>
      </c>
      <c r="C150" s="32">
        <f t="shared" si="7"/>
        <v>29</v>
      </c>
      <c r="D150" s="31" t="str">
        <f ca="1">IF($B150&gt;rounds,"",OFFSET(AllPairings!D$1,startRow-1+$A150,0))</f>
        <v>C.06</v>
      </c>
      <c r="E150" s="31" t="str">
        <f ca="1">IF($B150&gt;rounds,"",OFFSET(AllPairings!E$1,startRow-1+$A150,0))</f>
        <v>F.06</v>
      </c>
      <c r="F150" s="63" t="e">
        <f ca="1">VLOOKUP($C150,OFFSET(ResultsInput!$B$2,($B150-1)*gamesPerRound,0,gamesPerRound,6),5,FALSE)</f>
        <v>#N/A</v>
      </c>
      <c r="G150" s="63" t="e">
        <f ca="1">VLOOKUP($C150,OFFSET(ResultsInput!$B$2,($B150-1)*gamesPerRound,0,gamesPerRound,6),6,FALSE)</f>
        <v>#N/A</v>
      </c>
      <c r="H150" s="76" t="str">
        <f t="shared" ca="1" si="8"/>
        <v>C.06</v>
      </c>
    </row>
    <row r="151" spans="1:8" x14ac:dyDescent="0.2">
      <c r="A151" s="62">
        <v>149</v>
      </c>
      <c r="B151" s="32">
        <f t="shared" si="6"/>
        <v>3</v>
      </c>
      <c r="C151" s="32">
        <f t="shared" si="7"/>
        <v>30</v>
      </c>
      <c r="D151" s="31" t="str">
        <f ca="1">IF($B151&gt;rounds,"",OFFSET(AllPairings!D$1,startRow-1+$A151,0))</f>
        <v>A.06</v>
      </c>
      <c r="E151" s="31" t="str">
        <f ca="1">IF($B151&gt;rounds,"",OFFSET(AllPairings!E$1,startRow-1+$A151,0))</f>
        <v>G.06</v>
      </c>
      <c r="F151" s="63" t="e">
        <f ca="1">VLOOKUP($C151,OFFSET(ResultsInput!$B$2,($B151-1)*gamesPerRound,0,gamesPerRound,6),5,FALSE)</f>
        <v>#N/A</v>
      </c>
      <c r="G151" s="63" t="e">
        <f ca="1">VLOOKUP($C151,OFFSET(ResultsInput!$B$2,($B151-1)*gamesPerRound,0,gamesPerRound,6),6,FALSE)</f>
        <v>#N/A</v>
      </c>
      <c r="H151" s="76" t="str">
        <f t="shared" ca="1" si="8"/>
        <v>A.06</v>
      </c>
    </row>
    <row r="152" spans="1:8" x14ac:dyDescent="0.2">
      <c r="A152" s="62">
        <v>150</v>
      </c>
      <c r="B152" s="32">
        <f t="shared" si="6"/>
        <v>3</v>
      </c>
      <c r="C152" s="32">
        <f t="shared" si="7"/>
        <v>31</v>
      </c>
      <c r="D152" s="31" t="str">
        <f ca="1">IF($B152&gt;rounds,"",OFFSET(AllPairings!D$1,startRow-1+$A152,0))</f>
        <v>C.07</v>
      </c>
      <c r="E152" s="31" t="str">
        <f ca="1">IF($B152&gt;rounds,"",OFFSET(AllPairings!E$1,startRow-1+$A152,0))</f>
        <v>I.07</v>
      </c>
      <c r="F152" s="63" t="e">
        <f ca="1">VLOOKUP($C152,OFFSET(ResultsInput!$B$2,($B152-1)*gamesPerRound,0,gamesPerRound,6),5,FALSE)</f>
        <v>#N/A</v>
      </c>
      <c r="G152" s="63" t="e">
        <f ca="1">VLOOKUP($C152,OFFSET(ResultsInput!$B$2,($B152-1)*gamesPerRound,0,gamesPerRound,6),6,FALSE)</f>
        <v>#N/A</v>
      </c>
      <c r="H152" s="76" t="str">
        <f t="shared" ca="1" si="8"/>
        <v>C.07</v>
      </c>
    </row>
    <row r="153" spans="1:8" x14ac:dyDescent="0.2">
      <c r="A153" s="62">
        <v>151</v>
      </c>
      <c r="B153" s="32">
        <f t="shared" si="6"/>
        <v>3</v>
      </c>
      <c r="C153" s="32">
        <f t="shared" si="7"/>
        <v>32</v>
      </c>
      <c r="D153" s="31" t="str">
        <f ca="1">IF($B153&gt;rounds,"",OFFSET(AllPairings!D$1,startRow-1+$A153,0))</f>
        <v>G.07</v>
      </c>
      <c r="E153" s="31" t="str">
        <f ca="1">IF($B153&gt;rounds,"",OFFSET(AllPairings!E$1,startRow-1+$A153,0))</f>
        <v>F.07</v>
      </c>
      <c r="F153" s="63" t="e">
        <f ca="1">VLOOKUP($C153,OFFSET(ResultsInput!$B$2,($B153-1)*gamesPerRound,0,gamesPerRound,6),5,FALSE)</f>
        <v>#N/A</v>
      </c>
      <c r="G153" s="63" t="e">
        <f ca="1">VLOOKUP($C153,OFFSET(ResultsInput!$B$2,($B153-1)*gamesPerRound,0,gamesPerRound,6),6,FALSE)</f>
        <v>#N/A</v>
      </c>
      <c r="H153" s="76" t="str">
        <f t="shared" ca="1" si="8"/>
        <v>G.07</v>
      </c>
    </row>
    <row r="154" spans="1:8" x14ac:dyDescent="0.2">
      <c r="A154" s="62">
        <v>152</v>
      </c>
      <c r="B154" s="32">
        <f t="shared" si="6"/>
        <v>3</v>
      </c>
      <c r="C154" s="32">
        <f t="shared" si="7"/>
        <v>33</v>
      </c>
      <c r="D154" s="31" t="str">
        <f ca="1">IF($B154&gt;rounds,"",OFFSET(AllPairings!D$1,startRow-1+$A154,0))</f>
        <v>H.07</v>
      </c>
      <c r="E154" s="31" t="str">
        <f ca="1">IF($B154&gt;rounds,"",OFFSET(AllPairings!E$1,startRow-1+$A154,0))</f>
        <v>J.07</v>
      </c>
      <c r="F154" s="63" t="e">
        <f ca="1">VLOOKUP($C154,OFFSET(ResultsInput!$B$2,($B154-1)*gamesPerRound,0,gamesPerRound,6),5,FALSE)</f>
        <v>#N/A</v>
      </c>
      <c r="G154" s="63" t="e">
        <f ca="1">VLOOKUP($C154,OFFSET(ResultsInput!$B$2,($B154-1)*gamesPerRound,0,gamesPerRound,6),6,FALSE)</f>
        <v>#N/A</v>
      </c>
      <c r="H154" s="76" t="str">
        <f t="shared" ca="1" si="8"/>
        <v>H.07</v>
      </c>
    </row>
    <row r="155" spans="1:8" x14ac:dyDescent="0.2">
      <c r="A155" s="62">
        <v>153</v>
      </c>
      <c r="B155" s="32">
        <f t="shared" si="6"/>
        <v>3</v>
      </c>
      <c r="C155" s="32">
        <f t="shared" si="7"/>
        <v>34</v>
      </c>
      <c r="D155" s="31" t="str">
        <f ca="1">IF($B155&gt;rounds,"",OFFSET(AllPairings!D$1,startRow-1+$A155,0))</f>
        <v>E.07</v>
      </c>
      <c r="E155" s="31" t="str">
        <f ca="1">IF($B155&gt;rounds,"",OFFSET(AllPairings!E$1,startRow-1+$A155,0))</f>
        <v>A.07</v>
      </c>
      <c r="F155" s="63" t="e">
        <f ca="1">VLOOKUP($C155,OFFSET(ResultsInput!$B$2,($B155-1)*gamesPerRound,0,gamesPerRound,6),5,FALSE)</f>
        <v>#N/A</v>
      </c>
      <c r="G155" s="63" t="e">
        <f ca="1">VLOOKUP($C155,OFFSET(ResultsInput!$B$2,($B155-1)*gamesPerRound,0,gamesPerRound,6),6,FALSE)</f>
        <v>#N/A</v>
      </c>
      <c r="H155" s="76" t="str">
        <f t="shared" ca="1" si="8"/>
        <v>E.07</v>
      </c>
    </row>
    <row r="156" spans="1:8" x14ac:dyDescent="0.2">
      <c r="A156" s="62">
        <v>154</v>
      </c>
      <c r="B156" s="32">
        <f t="shared" si="6"/>
        <v>3</v>
      </c>
      <c r="C156" s="32">
        <f t="shared" si="7"/>
        <v>35</v>
      </c>
      <c r="D156" s="31" t="str">
        <f ca="1">IF($B156&gt;rounds,"",OFFSET(AllPairings!D$1,startRow-1+$A156,0))</f>
        <v>D.07</v>
      </c>
      <c r="E156" s="31" t="str">
        <f ca="1">IF($B156&gt;rounds,"",OFFSET(AllPairings!E$1,startRow-1+$A156,0))</f>
        <v>B.07</v>
      </c>
      <c r="F156" s="63" t="e">
        <f ca="1">VLOOKUP($C156,OFFSET(ResultsInput!$B$2,($B156-1)*gamesPerRound,0,gamesPerRound,6),5,FALSE)</f>
        <v>#N/A</v>
      </c>
      <c r="G156" s="63" t="e">
        <f ca="1">VLOOKUP($C156,OFFSET(ResultsInput!$B$2,($B156-1)*gamesPerRound,0,gamesPerRound,6),6,FALSE)</f>
        <v>#N/A</v>
      </c>
      <c r="H156" s="76" t="str">
        <f t="shared" ca="1" si="8"/>
        <v>D.07</v>
      </c>
    </row>
    <row r="157" spans="1:8" x14ac:dyDescent="0.2">
      <c r="A157" s="62">
        <v>155</v>
      </c>
      <c r="B157" s="32">
        <f t="shared" si="6"/>
        <v>3</v>
      </c>
      <c r="C157" s="32">
        <f t="shared" si="7"/>
        <v>36</v>
      </c>
      <c r="D157" s="31" t="str">
        <f ca="1">IF($B157&gt;rounds,"",OFFSET(AllPairings!D$1,startRow-1+$A157,0))</f>
        <v>A.08</v>
      </c>
      <c r="E157" s="31" t="str">
        <f ca="1">IF($B157&gt;rounds,"",OFFSET(AllPairings!E$1,startRow-1+$A157,0))</f>
        <v>J.08</v>
      </c>
      <c r="F157" s="63" t="e">
        <f ca="1">VLOOKUP($C157,OFFSET(ResultsInput!$B$2,($B157-1)*gamesPerRound,0,gamesPerRound,6),5,FALSE)</f>
        <v>#N/A</v>
      </c>
      <c r="G157" s="63" t="e">
        <f ca="1">VLOOKUP($C157,OFFSET(ResultsInput!$B$2,($B157-1)*gamesPerRound,0,gamesPerRound,6),6,FALSE)</f>
        <v>#N/A</v>
      </c>
      <c r="H157" s="76" t="str">
        <f t="shared" ca="1" si="8"/>
        <v>A.08</v>
      </c>
    </row>
    <row r="158" spans="1:8" x14ac:dyDescent="0.2">
      <c r="A158" s="62">
        <v>156</v>
      </c>
      <c r="B158" s="32">
        <f t="shared" si="6"/>
        <v>3</v>
      </c>
      <c r="C158" s="32">
        <f t="shared" si="7"/>
        <v>37</v>
      </c>
      <c r="D158" s="31" t="str">
        <f ca="1">IF($B158&gt;rounds,"",OFFSET(AllPairings!D$1,startRow-1+$A158,0))</f>
        <v>D.08</v>
      </c>
      <c r="E158" s="31" t="str">
        <f ca="1">IF($B158&gt;rounds,"",OFFSET(AllPairings!E$1,startRow-1+$A158,0))</f>
        <v>G.08</v>
      </c>
      <c r="F158" s="63" t="e">
        <f ca="1">VLOOKUP($C158,OFFSET(ResultsInput!$B$2,($B158-1)*gamesPerRound,0,gamesPerRound,6),5,FALSE)</f>
        <v>#N/A</v>
      </c>
      <c r="G158" s="63" t="e">
        <f ca="1">VLOOKUP($C158,OFFSET(ResultsInput!$B$2,($B158-1)*gamesPerRound,0,gamesPerRound,6),6,FALSE)</f>
        <v>#N/A</v>
      </c>
      <c r="H158" s="76" t="str">
        <f t="shared" ca="1" si="8"/>
        <v>D.08</v>
      </c>
    </row>
    <row r="159" spans="1:8" x14ac:dyDescent="0.2">
      <c r="A159" s="62">
        <v>157</v>
      </c>
      <c r="B159" s="32">
        <f t="shared" si="6"/>
        <v>3</v>
      </c>
      <c r="C159" s="32">
        <f t="shared" si="7"/>
        <v>38</v>
      </c>
      <c r="D159" s="31" t="str">
        <f ca="1">IF($B159&gt;rounds,"",OFFSET(AllPairings!D$1,startRow-1+$A159,0))</f>
        <v>B.08</v>
      </c>
      <c r="E159" s="31" t="str">
        <f ca="1">IF($B159&gt;rounds,"",OFFSET(AllPairings!E$1,startRow-1+$A159,0))</f>
        <v>E.08</v>
      </c>
      <c r="F159" s="63" t="e">
        <f ca="1">VLOOKUP($C159,OFFSET(ResultsInput!$B$2,($B159-1)*gamesPerRound,0,gamesPerRound,6),5,FALSE)</f>
        <v>#N/A</v>
      </c>
      <c r="G159" s="63" t="e">
        <f ca="1">VLOOKUP($C159,OFFSET(ResultsInput!$B$2,($B159-1)*gamesPerRound,0,gamesPerRound,6),6,FALSE)</f>
        <v>#N/A</v>
      </c>
      <c r="H159" s="76" t="str">
        <f t="shared" ca="1" si="8"/>
        <v>B.08</v>
      </c>
    </row>
    <row r="160" spans="1:8" x14ac:dyDescent="0.2">
      <c r="A160" s="62">
        <v>158</v>
      </c>
      <c r="B160" s="32">
        <f t="shared" si="6"/>
        <v>3</v>
      </c>
      <c r="C160" s="32">
        <f t="shared" si="7"/>
        <v>39</v>
      </c>
      <c r="D160" s="31" t="str">
        <f ca="1">IF($B160&gt;rounds,"",OFFSET(AllPairings!D$1,startRow-1+$A160,0))</f>
        <v>H.08</v>
      </c>
      <c r="E160" s="31" t="str">
        <f ca="1">IF($B160&gt;rounds,"",OFFSET(AllPairings!E$1,startRow-1+$A160,0))</f>
        <v>F.08</v>
      </c>
      <c r="F160" s="63" t="e">
        <f ca="1">VLOOKUP($C160,OFFSET(ResultsInput!$B$2,($B160-1)*gamesPerRound,0,gamesPerRound,6),5,FALSE)</f>
        <v>#N/A</v>
      </c>
      <c r="G160" s="63" t="e">
        <f ca="1">VLOOKUP($C160,OFFSET(ResultsInput!$B$2,($B160-1)*gamesPerRound,0,gamesPerRound,6),6,FALSE)</f>
        <v>#N/A</v>
      </c>
      <c r="H160" s="76" t="str">
        <f t="shared" ca="1" si="8"/>
        <v>H.08</v>
      </c>
    </row>
    <row r="161" spans="1:8" x14ac:dyDescent="0.2">
      <c r="A161" s="62">
        <v>159</v>
      </c>
      <c r="B161" s="32">
        <f t="shared" si="6"/>
        <v>3</v>
      </c>
      <c r="C161" s="32">
        <f t="shared" si="7"/>
        <v>40</v>
      </c>
      <c r="D161" s="31" t="str">
        <f ca="1">IF($B161&gt;rounds,"",OFFSET(AllPairings!D$1,startRow-1+$A161,0))</f>
        <v>I.08</v>
      </c>
      <c r="E161" s="31" t="str">
        <f ca="1">IF($B161&gt;rounds,"",OFFSET(AllPairings!E$1,startRow-1+$A161,0))</f>
        <v>C.08</v>
      </c>
      <c r="F161" s="63" t="e">
        <f ca="1">VLOOKUP($C161,OFFSET(ResultsInput!$B$2,($B161-1)*gamesPerRound,0,gamesPerRound,6),5,FALSE)</f>
        <v>#N/A</v>
      </c>
      <c r="G161" s="63" t="e">
        <f ca="1">VLOOKUP($C161,OFFSET(ResultsInput!$B$2,($B161-1)*gamesPerRound,0,gamesPerRound,6),6,FALSE)</f>
        <v>#N/A</v>
      </c>
      <c r="H161" s="76" t="str">
        <f t="shared" ca="1" si="8"/>
        <v>I.08</v>
      </c>
    </row>
    <row r="162" spans="1:8" x14ac:dyDescent="0.2">
      <c r="A162" s="62">
        <v>160</v>
      </c>
      <c r="B162" s="32">
        <f t="shared" si="6"/>
        <v>3</v>
      </c>
      <c r="C162" s="32">
        <f t="shared" si="7"/>
        <v>41</v>
      </c>
      <c r="D162" s="31" t="str">
        <f ca="1">IF($B162&gt;rounds,"",OFFSET(AllPairings!D$1,startRow-1+$A162,0))</f>
        <v>B.09</v>
      </c>
      <c r="E162" s="31" t="str">
        <f ca="1">IF($B162&gt;rounds,"",OFFSET(AllPairings!E$1,startRow-1+$A162,0))</f>
        <v>F.09</v>
      </c>
      <c r="F162" s="63" t="e">
        <f ca="1">VLOOKUP($C162,OFFSET(ResultsInput!$B$2,($B162-1)*gamesPerRound,0,gamesPerRound,6),5,FALSE)</f>
        <v>#N/A</v>
      </c>
      <c r="G162" s="63" t="e">
        <f ca="1">VLOOKUP($C162,OFFSET(ResultsInput!$B$2,($B162-1)*gamesPerRound,0,gamesPerRound,6),6,FALSE)</f>
        <v>#N/A</v>
      </c>
      <c r="H162" s="76" t="str">
        <f t="shared" ca="1" si="8"/>
        <v>B.09</v>
      </c>
    </row>
    <row r="163" spans="1:8" x14ac:dyDescent="0.2">
      <c r="A163" s="62">
        <v>161</v>
      </c>
      <c r="B163" s="32">
        <f t="shared" si="6"/>
        <v>3</v>
      </c>
      <c r="C163" s="32">
        <f t="shared" si="7"/>
        <v>42</v>
      </c>
      <c r="D163" s="31" t="str">
        <f ca="1">IF($B163&gt;rounds,"",OFFSET(AllPairings!D$1,startRow-1+$A163,0))</f>
        <v>H.09</v>
      </c>
      <c r="E163" s="31" t="str">
        <f ca="1">IF($B163&gt;rounds,"",OFFSET(AllPairings!E$1,startRow-1+$A163,0))</f>
        <v>A.09</v>
      </c>
      <c r="F163" s="63" t="e">
        <f ca="1">VLOOKUP($C163,OFFSET(ResultsInput!$B$2,($B163-1)*gamesPerRound,0,gamesPerRound,6),5,FALSE)</f>
        <v>#N/A</v>
      </c>
      <c r="G163" s="63" t="e">
        <f ca="1">VLOOKUP($C163,OFFSET(ResultsInput!$B$2,($B163-1)*gamesPerRound,0,gamesPerRound,6),6,FALSE)</f>
        <v>#N/A</v>
      </c>
      <c r="H163" s="76" t="str">
        <f t="shared" ca="1" si="8"/>
        <v>H.09</v>
      </c>
    </row>
    <row r="164" spans="1:8" x14ac:dyDescent="0.2">
      <c r="A164" s="62">
        <v>162</v>
      </c>
      <c r="B164" s="32">
        <f t="shared" si="6"/>
        <v>3</v>
      </c>
      <c r="C164" s="32">
        <f t="shared" si="7"/>
        <v>43</v>
      </c>
      <c r="D164" s="31" t="str">
        <f ca="1">IF($B164&gt;rounds,"",OFFSET(AllPairings!D$1,startRow-1+$A164,0))</f>
        <v>D.09</v>
      </c>
      <c r="E164" s="31" t="str">
        <f ca="1">IF($B164&gt;rounds,"",OFFSET(AllPairings!E$1,startRow-1+$A164,0))</f>
        <v>E.09</v>
      </c>
      <c r="F164" s="63" t="e">
        <f ca="1">VLOOKUP($C164,OFFSET(ResultsInput!$B$2,($B164-1)*gamesPerRound,0,gamesPerRound,6),5,FALSE)</f>
        <v>#N/A</v>
      </c>
      <c r="G164" s="63" t="e">
        <f ca="1">VLOOKUP($C164,OFFSET(ResultsInput!$B$2,($B164-1)*gamesPerRound,0,gamesPerRound,6),6,FALSE)</f>
        <v>#N/A</v>
      </c>
      <c r="H164" s="76" t="str">
        <f t="shared" ca="1" si="8"/>
        <v>D.09</v>
      </c>
    </row>
    <row r="165" spans="1:8" x14ac:dyDescent="0.2">
      <c r="A165" s="62">
        <v>163</v>
      </c>
      <c r="B165" s="32">
        <f t="shared" si="6"/>
        <v>3</v>
      </c>
      <c r="C165" s="32">
        <f t="shared" si="7"/>
        <v>44</v>
      </c>
      <c r="D165" s="31" t="str">
        <f ca="1">IF($B165&gt;rounds,"",OFFSET(AllPairings!D$1,startRow-1+$A165,0))</f>
        <v>C.09</v>
      </c>
      <c r="E165" s="31" t="str">
        <f ca="1">IF($B165&gt;rounds,"",OFFSET(AllPairings!E$1,startRow-1+$A165,0))</f>
        <v>J.09</v>
      </c>
      <c r="F165" s="63" t="e">
        <f ca="1">VLOOKUP($C165,OFFSET(ResultsInput!$B$2,($B165-1)*gamesPerRound,0,gamesPerRound,6),5,FALSE)</f>
        <v>#N/A</v>
      </c>
      <c r="G165" s="63" t="e">
        <f ca="1">VLOOKUP($C165,OFFSET(ResultsInput!$B$2,($B165-1)*gamesPerRound,0,gamesPerRound,6),6,FALSE)</f>
        <v>#N/A</v>
      </c>
      <c r="H165" s="76" t="str">
        <f t="shared" ca="1" si="8"/>
        <v>C.09</v>
      </c>
    </row>
    <row r="166" spans="1:8" x14ac:dyDescent="0.2">
      <c r="A166" s="62">
        <v>164</v>
      </c>
      <c r="B166" s="32">
        <f t="shared" si="6"/>
        <v>3</v>
      </c>
      <c r="C166" s="32">
        <f t="shared" si="7"/>
        <v>45</v>
      </c>
      <c r="D166" s="31" t="str">
        <f ca="1">IF($B166&gt;rounds,"",OFFSET(AllPairings!D$1,startRow-1+$A166,0))</f>
        <v>I.09</v>
      </c>
      <c r="E166" s="31" t="str">
        <f ca="1">IF($B166&gt;rounds,"",OFFSET(AllPairings!E$1,startRow-1+$A166,0))</f>
        <v>G.09</v>
      </c>
      <c r="F166" s="63" t="e">
        <f ca="1">VLOOKUP($C166,OFFSET(ResultsInput!$B$2,($B166-1)*gamesPerRound,0,gamesPerRound,6),5,FALSE)</f>
        <v>#N/A</v>
      </c>
      <c r="G166" s="63" t="e">
        <f ca="1">VLOOKUP($C166,OFFSET(ResultsInput!$B$2,($B166-1)*gamesPerRound,0,gamesPerRound,6),6,FALSE)</f>
        <v>#N/A</v>
      </c>
      <c r="H166" s="76" t="str">
        <f t="shared" ca="1" si="8"/>
        <v>I.09</v>
      </c>
    </row>
    <row r="167" spans="1:8" x14ac:dyDescent="0.2">
      <c r="A167" s="62">
        <v>165</v>
      </c>
      <c r="B167" s="32">
        <f t="shared" si="6"/>
        <v>3</v>
      </c>
      <c r="C167" s="32">
        <f t="shared" si="7"/>
        <v>46</v>
      </c>
      <c r="D167" s="31" t="str">
        <f ca="1">IF($B167&gt;rounds,"",OFFSET(AllPairings!D$1,startRow-1+$A167,0))</f>
        <v>H.10</v>
      </c>
      <c r="E167" s="31" t="str">
        <f ca="1">IF($B167&gt;rounds,"",OFFSET(AllPairings!E$1,startRow-1+$A167,0))</f>
        <v>D.10</v>
      </c>
      <c r="F167" s="63" t="e">
        <f ca="1">VLOOKUP($C167,OFFSET(ResultsInput!$B$2,($B167-1)*gamesPerRound,0,gamesPerRound,6),5,FALSE)</f>
        <v>#N/A</v>
      </c>
      <c r="G167" s="63" t="e">
        <f ca="1">VLOOKUP($C167,OFFSET(ResultsInput!$B$2,($B167-1)*gamesPerRound,0,gamesPerRound,6),6,FALSE)</f>
        <v>#N/A</v>
      </c>
      <c r="H167" s="76" t="str">
        <f t="shared" ca="1" si="8"/>
        <v>H.10</v>
      </c>
    </row>
    <row r="168" spans="1:8" x14ac:dyDescent="0.2">
      <c r="A168" s="62">
        <v>166</v>
      </c>
      <c r="B168" s="32">
        <f t="shared" si="6"/>
        <v>3</v>
      </c>
      <c r="C168" s="32">
        <f t="shared" si="7"/>
        <v>47</v>
      </c>
      <c r="D168" s="31" t="str">
        <f ca="1">IF($B168&gt;rounds,"",OFFSET(AllPairings!D$1,startRow-1+$A168,0))</f>
        <v>B.10</v>
      </c>
      <c r="E168" s="31" t="str">
        <f ca="1">IF($B168&gt;rounds,"",OFFSET(AllPairings!E$1,startRow-1+$A168,0))</f>
        <v>I.10</v>
      </c>
      <c r="F168" s="63" t="e">
        <f ca="1">VLOOKUP($C168,OFFSET(ResultsInput!$B$2,($B168-1)*gamesPerRound,0,gamesPerRound,6),5,FALSE)</f>
        <v>#N/A</v>
      </c>
      <c r="G168" s="63" t="e">
        <f ca="1">VLOOKUP($C168,OFFSET(ResultsInput!$B$2,($B168-1)*gamesPerRound,0,gamesPerRound,6),6,FALSE)</f>
        <v>#N/A</v>
      </c>
      <c r="H168" s="76" t="str">
        <f t="shared" ca="1" si="8"/>
        <v>B.10</v>
      </c>
    </row>
    <row r="169" spans="1:8" x14ac:dyDescent="0.2">
      <c r="A169" s="62">
        <v>167</v>
      </c>
      <c r="B169" s="32">
        <f t="shared" si="6"/>
        <v>3</v>
      </c>
      <c r="C169" s="32">
        <f t="shared" si="7"/>
        <v>48</v>
      </c>
      <c r="D169" s="31" t="str">
        <f ca="1">IF($B169&gt;rounds,"",OFFSET(AllPairings!D$1,startRow-1+$A169,0))</f>
        <v>A.10</v>
      </c>
      <c r="E169" s="31" t="str">
        <f ca="1">IF($B169&gt;rounds,"",OFFSET(AllPairings!E$1,startRow-1+$A169,0))</f>
        <v>F.10</v>
      </c>
      <c r="F169" s="63" t="e">
        <f ca="1">VLOOKUP($C169,OFFSET(ResultsInput!$B$2,($B169-1)*gamesPerRound,0,gamesPerRound,6),5,FALSE)</f>
        <v>#N/A</v>
      </c>
      <c r="G169" s="63" t="e">
        <f ca="1">VLOOKUP($C169,OFFSET(ResultsInput!$B$2,($B169-1)*gamesPerRound,0,gamesPerRound,6),6,FALSE)</f>
        <v>#N/A</v>
      </c>
      <c r="H169" s="76" t="str">
        <f t="shared" ca="1" si="8"/>
        <v>A.10</v>
      </c>
    </row>
    <row r="170" spans="1:8" x14ac:dyDescent="0.2">
      <c r="A170" s="62">
        <v>168</v>
      </c>
      <c r="B170" s="32">
        <f t="shared" si="6"/>
        <v>3</v>
      </c>
      <c r="C170" s="32">
        <f t="shared" si="7"/>
        <v>49</v>
      </c>
      <c r="D170" s="31" t="str">
        <f ca="1">IF($B170&gt;rounds,"",OFFSET(AllPairings!D$1,startRow-1+$A170,0))</f>
        <v>G.10</v>
      </c>
      <c r="E170" s="31" t="str">
        <f ca="1">IF($B170&gt;rounds,"",OFFSET(AllPairings!E$1,startRow-1+$A170,0))</f>
        <v>J.10</v>
      </c>
      <c r="F170" s="63" t="e">
        <f ca="1">VLOOKUP($C170,OFFSET(ResultsInput!$B$2,($B170-1)*gamesPerRound,0,gamesPerRound,6),5,FALSE)</f>
        <v>#N/A</v>
      </c>
      <c r="G170" s="63" t="e">
        <f ca="1">VLOOKUP($C170,OFFSET(ResultsInput!$B$2,($B170-1)*gamesPerRound,0,gamesPerRound,6),6,FALSE)</f>
        <v>#N/A</v>
      </c>
      <c r="H170" s="76" t="str">
        <f t="shared" ca="1" si="8"/>
        <v>G.10</v>
      </c>
    </row>
    <row r="171" spans="1:8" x14ac:dyDescent="0.2">
      <c r="A171" s="62">
        <v>169</v>
      </c>
      <c r="B171" s="32">
        <f t="shared" si="6"/>
        <v>3</v>
      </c>
      <c r="C171" s="32">
        <f t="shared" si="7"/>
        <v>50</v>
      </c>
      <c r="D171" s="31" t="str">
        <f ca="1">IF($B171&gt;rounds,"",OFFSET(AllPairings!D$1,startRow-1+$A171,0))</f>
        <v>E.10</v>
      </c>
      <c r="E171" s="31" t="str">
        <f ca="1">IF($B171&gt;rounds,"",OFFSET(AllPairings!E$1,startRow-1+$A171,0))</f>
        <v>C.10</v>
      </c>
      <c r="F171" s="63" t="e">
        <f ca="1">VLOOKUP($C171,OFFSET(ResultsInput!$B$2,($B171-1)*gamesPerRound,0,gamesPerRound,6),5,FALSE)</f>
        <v>#N/A</v>
      </c>
      <c r="G171" s="63" t="e">
        <f ca="1">VLOOKUP($C171,OFFSET(ResultsInput!$B$2,($B171-1)*gamesPerRound,0,gamesPerRound,6),6,FALSE)</f>
        <v>#N/A</v>
      </c>
      <c r="H171" s="76" t="str">
        <f t="shared" ca="1" si="8"/>
        <v>E.10</v>
      </c>
    </row>
    <row r="172" spans="1:8" x14ac:dyDescent="0.2">
      <c r="A172" s="62">
        <v>170</v>
      </c>
      <c r="B172" s="32">
        <f t="shared" si="6"/>
        <v>3</v>
      </c>
      <c r="C172" s="32">
        <f t="shared" si="7"/>
        <v>51</v>
      </c>
      <c r="D172" s="31" t="str">
        <f ca="1">IF($B172&gt;rounds,"",OFFSET(AllPairings!D$1,startRow-1+$A172,0))</f>
        <v>E.11</v>
      </c>
      <c r="E172" s="31" t="str">
        <f ca="1">IF($B172&gt;rounds,"",OFFSET(AllPairings!E$1,startRow-1+$A172,0))</f>
        <v>C.11</v>
      </c>
      <c r="F172" s="63" t="e">
        <f ca="1">VLOOKUP($C172,OFFSET(ResultsInput!$B$2,($B172-1)*gamesPerRound,0,gamesPerRound,6),5,FALSE)</f>
        <v>#N/A</v>
      </c>
      <c r="G172" s="63" t="e">
        <f ca="1">VLOOKUP($C172,OFFSET(ResultsInput!$B$2,($B172-1)*gamesPerRound,0,gamesPerRound,6),6,FALSE)</f>
        <v>#N/A</v>
      </c>
      <c r="H172" s="76" t="str">
        <f t="shared" ca="1" si="8"/>
        <v>E.11</v>
      </c>
    </row>
    <row r="173" spans="1:8" x14ac:dyDescent="0.2">
      <c r="A173" s="62">
        <v>171</v>
      </c>
      <c r="B173" s="32">
        <f t="shared" si="6"/>
        <v>3</v>
      </c>
      <c r="C173" s="32">
        <f t="shared" si="7"/>
        <v>52</v>
      </c>
      <c r="D173" s="31" t="str">
        <f ca="1">IF($B173&gt;rounds,"",OFFSET(AllPairings!D$1,startRow-1+$A173,0))</f>
        <v>D.11</v>
      </c>
      <c r="E173" s="31" t="str">
        <f ca="1">IF($B173&gt;rounds,"",OFFSET(AllPairings!E$1,startRow-1+$A173,0))</f>
        <v>A.11</v>
      </c>
      <c r="F173" s="63" t="e">
        <f ca="1">VLOOKUP($C173,OFFSET(ResultsInput!$B$2,($B173-1)*gamesPerRound,0,gamesPerRound,6),5,FALSE)</f>
        <v>#N/A</v>
      </c>
      <c r="G173" s="63" t="e">
        <f ca="1">VLOOKUP($C173,OFFSET(ResultsInput!$B$2,($B173-1)*gamesPerRound,0,gamesPerRound,6),6,FALSE)</f>
        <v>#N/A</v>
      </c>
      <c r="H173" s="76" t="str">
        <f t="shared" ca="1" si="8"/>
        <v>D.11</v>
      </c>
    </row>
    <row r="174" spans="1:8" x14ac:dyDescent="0.2">
      <c r="A174" s="62">
        <v>172</v>
      </c>
      <c r="B174" s="32">
        <f t="shared" si="6"/>
        <v>3</v>
      </c>
      <c r="C174" s="32">
        <f t="shared" si="7"/>
        <v>53</v>
      </c>
      <c r="D174" s="31" t="str">
        <f ca="1">IF($B174&gt;rounds,"",OFFSET(AllPairings!D$1,startRow-1+$A174,0))</f>
        <v>B.11</v>
      </c>
      <c r="E174" s="31" t="str">
        <f ca="1">IF($B174&gt;rounds,"",OFFSET(AllPairings!E$1,startRow-1+$A174,0))</f>
        <v>J.11</v>
      </c>
      <c r="F174" s="63" t="e">
        <f ca="1">VLOOKUP($C174,OFFSET(ResultsInput!$B$2,($B174-1)*gamesPerRound,0,gamesPerRound,6),5,FALSE)</f>
        <v>#N/A</v>
      </c>
      <c r="G174" s="63" t="e">
        <f ca="1">VLOOKUP($C174,OFFSET(ResultsInput!$B$2,($B174-1)*gamesPerRound,0,gamesPerRound,6),6,FALSE)</f>
        <v>#N/A</v>
      </c>
      <c r="H174" s="76" t="str">
        <f t="shared" ca="1" si="8"/>
        <v>B.11</v>
      </c>
    </row>
    <row r="175" spans="1:8" x14ac:dyDescent="0.2">
      <c r="A175" s="62">
        <v>173</v>
      </c>
      <c r="B175" s="32">
        <f t="shared" si="6"/>
        <v>3</v>
      </c>
      <c r="C175" s="32">
        <f t="shared" si="7"/>
        <v>54</v>
      </c>
      <c r="D175" s="31" t="str">
        <f ca="1">IF($B175&gt;rounds,"",OFFSET(AllPairings!D$1,startRow-1+$A175,0))</f>
        <v>G.11</v>
      </c>
      <c r="E175" s="31" t="str">
        <f ca="1">IF($B175&gt;rounds,"",OFFSET(AllPairings!E$1,startRow-1+$A175,0))</f>
        <v>F.11</v>
      </c>
      <c r="F175" s="63" t="e">
        <f ca="1">VLOOKUP($C175,OFFSET(ResultsInput!$B$2,($B175-1)*gamesPerRound,0,gamesPerRound,6),5,FALSE)</f>
        <v>#N/A</v>
      </c>
      <c r="G175" s="63" t="e">
        <f ca="1">VLOOKUP($C175,OFFSET(ResultsInput!$B$2,($B175-1)*gamesPerRound,0,gamesPerRound,6),6,FALSE)</f>
        <v>#N/A</v>
      </c>
      <c r="H175" s="76" t="str">
        <f t="shared" ca="1" si="8"/>
        <v>G.11</v>
      </c>
    </row>
    <row r="176" spans="1:8" x14ac:dyDescent="0.2">
      <c r="A176" s="62">
        <v>174</v>
      </c>
      <c r="B176" s="32">
        <f t="shared" si="6"/>
        <v>3</v>
      </c>
      <c r="C176" s="32">
        <f t="shared" si="7"/>
        <v>55</v>
      </c>
      <c r="D176" s="31" t="str">
        <f ca="1">IF($B176&gt;rounds,"",OFFSET(AllPairings!D$1,startRow-1+$A176,0))</f>
        <v>I.11</v>
      </c>
      <c r="E176" s="31" t="str">
        <f ca="1">IF($B176&gt;rounds,"",OFFSET(AllPairings!E$1,startRow-1+$A176,0))</f>
        <v>H.11</v>
      </c>
      <c r="F176" s="63" t="e">
        <f ca="1">VLOOKUP($C176,OFFSET(ResultsInput!$B$2,($B176-1)*gamesPerRound,0,gamesPerRound,6),5,FALSE)</f>
        <v>#N/A</v>
      </c>
      <c r="G176" s="63" t="e">
        <f ca="1">VLOOKUP($C176,OFFSET(ResultsInput!$B$2,($B176-1)*gamesPerRound,0,gamesPerRound,6),6,FALSE)</f>
        <v>#N/A</v>
      </c>
      <c r="H176" s="76" t="str">
        <f t="shared" ca="1" si="8"/>
        <v>I.11</v>
      </c>
    </row>
    <row r="177" spans="1:8" x14ac:dyDescent="0.2">
      <c r="A177" s="62">
        <v>175</v>
      </c>
      <c r="B177" s="32">
        <f t="shared" si="6"/>
        <v>3</v>
      </c>
      <c r="C177" s="32">
        <f t="shared" si="7"/>
        <v>56</v>
      </c>
      <c r="D177" s="31" t="str">
        <f ca="1">IF($B177&gt;rounds,"",OFFSET(AllPairings!D$1,startRow-1+$A177,0))</f>
        <v>C.12</v>
      </c>
      <c r="E177" s="31" t="str">
        <f ca="1">IF($B177&gt;rounds,"",OFFSET(AllPairings!E$1,startRow-1+$A177,0))</f>
        <v>D.12</v>
      </c>
      <c r="F177" s="63" t="e">
        <f ca="1">VLOOKUP($C177,OFFSET(ResultsInput!$B$2,($B177-1)*gamesPerRound,0,gamesPerRound,6),5,FALSE)</f>
        <v>#N/A</v>
      </c>
      <c r="G177" s="63" t="e">
        <f ca="1">VLOOKUP($C177,OFFSET(ResultsInput!$B$2,($B177-1)*gamesPerRound,0,gamesPerRound,6),6,FALSE)</f>
        <v>#N/A</v>
      </c>
      <c r="H177" s="76" t="str">
        <f t="shared" ca="1" si="8"/>
        <v>C.12</v>
      </c>
    </row>
    <row r="178" spans="1:8" x14ac:dyDescent="0.2">
      <c r="A178" s="62">
        <v>176</v>
      </c>
      <c r="B178" s="32">
        <f t="shared" si="6"/>
        <v>3</v>
      </c>
      <c r="C178" s="32">
        <f t="shared" si="7"/>
        <v>57</v>
      </c>
      <c r="D178" s="31" t="str">
        <f ca="1">IF($B178&gt;rounds,"",OFFSET(AllPairings!D$1,startRow-1+$A178,0))</f>
        <v>F.12</v>
      </c>
      <c r="E178" s="31" t="str">
        <f ca="1">IF($B178&gt;rounds,"",OFFSET(AllPairings!E$1,startRow-1+$A178,0))</f>
        <v>H.12</v>
      </c>
      <c r="F178" s="63" t="e">
        <f ca="1">VLOOKUP($C178,OFFSET(ResultsInput!$B$2,($B178-1)*gamesPerRound,0,gamesPerRound,6),5,FALSE)</f>
        <v>#N/A</v>
      </c>
      <c r="G178" s="63" t="e">
        <f ca="1">VLOOKUP($C178,OFFSET(ResultsInput!$B$2,($B178-1)*gamesPerRound,0,gamesPerRound,6),6,FALSE)</f>
        <v>#N/A</v>
      </c>
      <c r="H178" s="76" t="str">
        <f t="shared" ca="1" si="8"/>
        <v>F.12</v>
      </c>
    </row>
    <row r="179" spans="1:8" x14ac:dyDescent="0.2">
      <c r="A179" s="62">
        <v>177</v>
      </c>
      <c r="B179" s="32">
        <f t="shared" si="6"/>
        <v>3</v>
      </c>
      <c r="C179" s="32">
        <f t="shared" si="7"/>
        <v>58</v>
      </c>
      <c r="D179" s="31" t="str">
        <f ca="1">IF($B179&gt;rounds,"",OFFSET(AllPairings!D$1,startRow-1+$A179,0))</f>
        <v>G.12</v>
      </c>
      <c r="E179" s="31" t="str">
        <f ca="1">IF($B179&gt;rounds,"",OFFSET(AllPairings!E$1,startRow-1+$A179,0))</f>
        <v>J.12</v>
      </c>
      <c r="F179" s="63" t="e">
        <f ca="1">VLOOKUP($C179,OFFSET(ResultsInput!$B$2,($B179-1)*gamesPerRound,0,gamesPerRound,6),5,FALSE)</f>
        <v>#N/A</v>
      </c>
      <c r="G179" s="63" t="e">
        <f ca="1">VLOOKUP($C179,OFFSET(ResultsInput!$B$2,($B179-1)*gamesPerRound,0,gamesPerRound,6),6,FALSE)</f>
        <v>#N/A</v>
      </c>
      <c r="H179" s="76" t="str">
        <f t="shared" ca="1" si="8"/>
        <v>G.12</v>
      </c>
    </row>
    <row r="180" spans="1:8" x14ac:dyDescent="0.2">
      <c r="A180" s="62">
        <v>178</v>
      </c>
      <c r="B180" s="32">
        <f t="shared" si="6"/>
        <v>3</v>
      </c>
      <c r="C180" s="32">
        <f t="shared" si="7"/>
        <v>59</v>
      </c>
      <c r="D180" s="31" t="str">
        <f ca="1">IF($B180&gt;rounds,"",OFFSET(AllPairings!D$1,startRow-1+$A180,0))</f>
        <v>I.12</v>
      </c>
      <c r="E180" s="31" t="str">
        <f ca="1">IF($B180&gt;rounds,"",OFFSET(AllPairings!E$1,startRow-1+$A180,0))</f>
        <v>B.12</v>
      </c>
      <c r="F180" s="63" t="e">
        <f ca="1">VLOOKUP($C180,OFFSET(ResultsInput!$B$2,($B180-1)*gamesPerRound,0,gamesPerRound,6),5,FALSE)</f>
        <v>#N/A</v>
      </c>
      <c r="G180" s="63" t="e">
        <f ca="1">VLOOKUP($C180,OFFSET(ResultsInput!$B$2,($B180-1)*gamesPerRound,0,gamesPerRound,6),6,FALSE)</f>
        <v>#N/A</v>
      </c>
      <c r="H180" s="76" t="str">
        <f t="shared" ca="1" si="8"/>
        <v>I.12</v>
      </c>
    </row>
    <row r="181" spans="1:8" x14ac:dyDescent="0.2">
      <c r="A181" s="62">
        <v>179</v>
      </c>
      <c r="B181" s="32">
        <f t="shared" si="6"/>
        <v>3</v>
      </c>
      <c r="C181" s="32">
        <f t="shared" si="7"/>
        <v>60</v>
      </c>
      <c r="D181" s="31" t="str">
        <f ca="1">IF($B181&gt;rounds,"",OFFSET(AllPairings!D$1,startRow-1+$A181,0))</f>
        <v>A.12</v>
      </c>
      <c r="E181" s="31" t="str">
        <f ca="1">IF($B181&gt;rounds,"",OFFSET(AllPairings!E$1,startRow-1+$A181,0))</f>
        <v>E.12</v>
      </c>
      <c r="F181" s="63" t="e">
        <f ca="1">VLOOKUP($C181,OFFSET(ResultsInput!$B$2,($B181-1)*gamesPerRound,0,gamesPerRound,6),5,FALSE)</f>
        <v>#N/A</v>
      </c>
      <c r="G181" s="63" t="e">
        <f ca="1">VLOOKUP($C181,OFFSET(ResultsInput!$B$2,($B181-1)*gamesPerRound,0,gamesPerRound,6),6,FALSE)</f>
        <v>#N/A</v>
      </c>
      <c r="H181" s="76" t="str">
        <f t="shared" ca="1" si="8"/>
        <v>A.12</v>
      </c>
    </row>
    <row r="182" spans="1:8" x14ac:dyDescent="0.2">
      <c r="A182" s="62">
        <v>180</v>
      </c>
      <c r="B182" s="32">
        <f t="shared" si="6"/>
        <v>4</v>
      </c>
      <c r="C182" s="32">
        <f t="shared" si="7"/>
        <v>1</v>
      </c>
      <c r="D182" s="31" t="str">
        <f ca="1">IF($B182&gt;rounds,"",OFFSET(AllPairings!D$1,startRow-1+$A182,0))</f>
        <v>B.01</v>
      </c>
      <c r="E182" s="31" t="str">
        <f ca="1">IF($B182&gt;rounds,"",OFFSET(AllPairings!E$1,startRow-1+$A182,0))</f>
        <v>H.01</v>
      </c>
      <c r="F182" s="63" t="e">
        <f ca="1">VLOOKUP($C182,OFFSET(ResultsInput!$B$2,($B182-1)*gamesPerRound,0,gamesPerRound,6),5,FALSE)</f>
        <v>#N/A</v>
      </c>
      <c r="G182" s="63" t="e">
        <f ca="1">VLOOKUP($C182,OFFSET(ResultsInput!$B$2,($B182-1)*gamesPerRound,0,gamesPerRound,6),6,FALSE)</f>
        <v>#N/A</v>
      </c>
      <c r="H182" s="76" t="str">
        <f t="shared" ca="1" si="8"/>
        <v>B.01</v>
      </c>
    </row>
    <row r="183" spans="1:8" x14ac:dyDescent="0.2">
      <c r="A183" s="62">
        <v>181</v>
      </c>
      <c r="B183" s="32">
        <f t="shared" si="6"/>
        <v>4</v>
      </c>
      <c r="C183" s="32">
        <f t="shared" si="7"/>
        <v>2</v>
      </c>
      <c r="D183" s="31" t="str">
        <f ca="1">IF($B183&gt;rounds,"",OFFSET(AllPairings!D$1,startRow-1+$A183,0))</f>
        <v>F.01</v>
      </c>
      <c r="E183" s="31" t="str">
        <f ca="1">IF($B183&gt;rounds,"",OFFSET(AllPairings!E$1,startRow-1+$A183,0))</f>
        <v>D.01</v>
      </c>
      <c r="F183" s="63" t="e">
        <f ca="1">VLOOKUP($C183,OFFSET(ResultsInput!$B$2,($B183-1)*gamesPerRound,0,gamesPerRound,6),5,FALSE)</f>
        <v>#N/A</v>
      </c>
      <c r="G183" s="63" t="e">
        <f ca="1">VLOOKUP($C183,OFFSET(ResultsInput!$B$2,($B183-1)*gamesPerRound,0,gamesPerRound,6),6,FALSE)</f>
        <v>#N/A</v>
      </c>
      <c r="H183" s="76" t="str">
        <f t="shared" ca="1" si="8"/>
        <v>F.01</v>
      </c>
    </row>
    <row r="184" spans="1:8" x14ac:dyDescent="0.2">
      <c r="A184" s="62">
        <v>182</v>
      </c>
      <c r="B184" s="32">
        <f t="shared" si="6"/>
        <v>4</v>
      </c>
      <c r="C184" s="32">
        <f t="shared" si="7"/>
        <v>3</v>
      </c>
      <c r="D184" s="31" t="str">
        <f ca="1">IF($B184&gt;rounds,"",OFFSET(AllPairings!D$1,startRow-1+$A184,0))</f>
        <v>I.01</v>
      </c>
      <c r="E184" s="31" t="str">
        <f ca="1">IF($B184&gt;rounds,"",OFFSET(AllPairings!E$1,startRow-1+$A184,0))</f>
        <v>E.01</v>
      </c>
      <c r="F184" s="63" t="e">
        <f ca="1">VLOOKUP($C184,OFFSET(ResultsInput!$B$2,($B184-1)*gamesPerRound,0,gamesPerRound,6),5,FALSE)</f>
        <v>#N/A</v>
      </c>
      <c r="G184" s="63" t="e">
        <f ca="1">VLOOKUP($C184,OFFSET(ResultsInput!$B$2,($B184-1)*gamesPerRound,0,gamesPerRound,6),6,FALSE)</f>
        <v>#N/A</v>
      </c>
      <c r="H184" s="76" t="str">
        <f t="shared" ca="1" si="8"/>
        <v>I.01</v>
      </c>
    </row>
    <row r="185" spans="1:8" x14ac:dyDescent="0.2">
      <c r="A185" s="62">
        <v>183</v>
      </c>
      <c r="B185" s="32">
        <f t="shared" si="6"/>
        <v>4</v>
      </c>
      <c r="C185" s="32">
        <f t="shared" si="7"/>
        <v>4</v>
      </c>
      <c r="D185" s="31" t="str">
        <f ca="1">IF($B185&gt;rounds,"",OFFSET(AllPairings!D$1,startRow-1+$A185,0))</f>
        <v>G.01</v>
      </c>
      <c r="E185" s="31" t="str">
        <f ca="1">IF($B185&gt;rounds,"",OFFSET(AllPairings!E$1,startRow-1+$A185,0))</f>
        <v>A.01</v>
      </c>
      <c r="F185" s="63" t="e">
        <f ca="1">VLOOKUP($C185,OFFSET(ResultsInput!$B$2,($B185-1)*gamesPerRound,0,gamesPerRound,6),5,FALSE)</f>
        <v>#N/A</v>
      </c>
      <c r="G185" s="63" t="e">
        <f ca="1">VLOOKUP($C185,OFFSET(ResultsInput!$B$2,($B185-1)*gamesPerRound,0,gamesPerRound,6),6,FALSE)</f>
        <v>#N/A</v>
      </c>
      <c r="H185" s="76" t="str">
        <f t="shared" ca="1" si="8"/>
        <v>G.01</v>
      </c>
    </row>
    <row r="186" spans="1:8" x14ac:dyDescent="0.2">
      <c r="A186" s="62">
        <v>184</v>
      </c>
      <c r="B186" s="32">
        <f t="shared" si="6"/>
        <v>4</v>
      </c>
      <c r="C186" s="32">
        <f t="shared" si="7"/>
        <v>5</v>
      </c>
      <c r="D186" s="31" t="str">
        <f ca="1">IF($B186&gt;rounds,"",OFFSET(AllPairings!D$1,startRow-1+$A186,0))</f>
        <v>J.01</v>
      </c>
      <c r="E186" s="31" t="str">
        <f ca="1">IF($B186&gt;rounds,"",OFFSET(AllPairings!E$1,startRow-1+$A186,0))</f>
        <v>C.01</v>
      </c>
      <c r="F186" s="63" t="e">
        <f ca="1">VLOOKUP($C186,OFFSET(ResultsInput!$B$2,($B186-1)*gamesPerRound,0,gamesPerRound,6),5,FALSE)</f>
        <v>#N/A</v>
      </c>
      <c r="G186" s="63" t="e">
        <f ca="1">VLOOKUP($C186,OFFSET(ResultsInput!$B$2,($B186-1)*gamesPerRound,0,gamesPerRound,6),6,FALSE)</f>
        <v>#N/A</v>
      </c>
      <c r="H186" s="76" t="str">
        <f t="shared" ca="1" si="8"/>
        <v>J.01</v>
      </c>
    </row>
    <row r="187" spans="1:8" x14ac:dyDescent="0.2">
      <c r="A187" s="62">
        <v>185</v>
      </c>
      <c r="B187" s="32">
        <f t="shared" si="6"/>
        <v>4</v>
      </c>
      <c r="C187" s="32">
        <f t="shared" si="7"/>
        <v>6</v>
      </c>
      <c r="D187" s="31" t="str">
        <f ca="1">IF($B187&gt;rounds,"",OFFSET(AllPairings!D$1,startRow-1+$A187,0))</f>
        <v>J.02</v>
      </c>
      <c r="E187" s="31" t="str">
        <f ca="1">IF($B187&gt;rounds,"",OFFSET(AllPairings!E$1,startRow-1+$A187,0))</f>
        <v>F.02</v>
      </c>
      <c r="F187" s="63" t="e">
        <f ca="1">VLOOKUP($C187,OFFSET(ResultsInput!$B$2,($B187-1)*gamesPerRound,0,gamesPerRound,6),5,FALSE)</f>
        <v>#N/A</v>
      </c>
      <c r="G187" s="63" t="e">
        <f ca="1">VLOOKUP($C187,OFFSET(ResultsInput!$B$2,($B187-1)*gamesPerRound,0,gamesPerRound,6),6,FALSE)</f>
        <v>#N/A</v>
      </c>
      <c r="H187" s="76" t="str">
        <f t="shared" ca="1" si="8"/>
        <v>J.02</v>
      </c>
    </row>
    <row r="188" spans="1:8" x14ac:dyDescent="0.2">
      <c r="A188" s="62">
        <v>186</v>
      </c>
      <c r="B188" s="32">
        <f t="shared" si="6"/>
        <v>4</v>
      </c>
      <c r="C188" s="32">
        <f t="shared" si="7"/>
        <v>7</v>
      </c>
      <c r="D188" s="31" t="str">
        <f ca="1">IF($B188&gt;rounds,"",OFFSET(AllPairings!D$1,startRow-1+$A188,0))</f>
        <v>I.02</v>
      </c>
      <c r="E188" s="31" t="str">
        <f ca="1">IF($B188&gt;rounds,"",OFFSET(AllPairings!E$1,startRow-1+$A188,0))</f>
        <v>C.02</v>
      </c>
      <c r="F188" s="63" t="e">
        <f ca="1">VLOOKUP($C188,OFFSET(ResultsInput!$B$2,($B188-1)*gamesPerRound,0,gamesPerRound,6),5,FALSE)</f>
        <v>#N/A</v>
      </c>
      <c r="G188" s="63" t="e">
        <f ca="1">VLOOKUP($C188,OFFSET(ResultsInput!$B$2,($B188-1)*gamesPerRound,0,gamesPerRound,6),6,FALSE)</f>
        <v>#N/A</v>
      </c>
      <c r="H188" s="76" t="str">
        <f t="shared" ca="1" si="8"/>
        <v>I.02</v>
      </c>
    </row>
    <row r="189" spans="1:8" x14ac:dyDescent="0.2">
      <c r="A189" s="62">
        <v>187</v>
      </c>
      <c r="B189" s="32">
        <f t="shared" si="6"/>
        <v>4</v>
      </c>
      <c r="C189" s="32">
        <f t="shared" si="7"/>
        <v>8</v>
      </c>
      <c r="D189" s="31" t="str">
        <f ca="1">IF($B189&gt;rounds,"",OFFSET(AllPairings!D$1,startRow-1+$A189,0))</f>
        <v>D.02</v>
      </c>
      <c r="E189" s="31" t="str">
        <f ca="1">IF($B189&gt;rounds,"",OFFSET(AllPairings!E$1,startRow-1+$A189,0))</f>
        <v>B.02</v>
      </c>
      <c r="F189" s="63" t="e">
        <f ca="1">VLOOKUP($C189,OFFSET(ResultsInput!$B$2,($B189-1)*gamesPerRound,0,gamesPerRound,6),5,FALSE)</f>
        <v>#N/A</v>
      </c>
      <c r="G189" s="63" t="e">
        <f ca="1">VLOOKUP($C189,OFFSET(ResultsInput!$B$2,($B189-1)*gamesPerRound,0,gamesPerRound,6),6,FALSE)</f>
        <v>#N/A</v>
      </c>
      <c r="H189" s="76" t="str">
        <f t="shared" ca="1" si="8"/>
        <v>D.02</v>
      </c>
    </row>
    <row r="190" spans="1:8" x14ac:dyDescent="0.2">
      <c r="A190" s="62">
        <v>188</v>
      </c>
      <c r="B190" s="32">
        <f t="shared" si="6"/>
        <v>4</v>
      </c>
      <c r="C190" s="32">
        <f t="shared" si="7"/>
        <v>9</v>
      </c>
      <c r="D190" s="31" t="str">
        <f ca="1">IF($B190&gt;rounds,"",OFFSET(AllPairings!D$1,startRow-1+$A190,0))</f>
        <v>H.02</v>
      </c>
      <c r="E190" s="31" t="str">
        <f ca="1">IF($B190&gt;rounds,"",OFFSET(AllPairings!E$1,startRow-1+$A190,0))</f>
        <v>E.02</v>
      </c>
      <c r="F190" s="63" t="e">
        <f ca="1">VLOOKUP($C190,OFFSET(ResultsInput!$B$2,($B190-1)*gamesPerRound,0,gamesPerRound,6),5,FALSE)</f>
        <v>#N/A</v>
      </c>
      <c r="G190" s="63" t="e">
        <f ca="1">VLOOKUP($C190,OFFSET(ResultsInput!$B$2,($B190-1)*gamesPerRound,0,gamesPerRound,6),6,FALSE)</f>
        <v>#N/A</v>
      </c>
      <c r="H190" s="76" t="str">
        <f t="shared" ca="1" si="8"/>
        <v>H.02</v>
      </c>
    </row>
    <row r="191" spans="1:8" x14ac:dyDescent="0.2">
      <c r="A191" s="62">
        <v>189</v>
      </c>
      <c r="B191" s="32">
        <f t="shared" si="6"/>
        <v>4</v>
      </c>
      <c r="C191" s="32">
        <f t="shared" si="7"/>
        <v>10</v>
      </c>
      <c r="D191" s="31" t="str">
        <f ca="1">IF($B191&gt;rounds,"",OFFSET(AllPairings!D$1,startRow-1+$A191,0))</f>
        <v>A.02</v>
      </c>
      <c r="E191" s="31" t="str">
        <f ca="1">IF($B191&gt;rounds,"",OFFSET(AllPairings!E$1,startRow-1+$A191,0))</f>
        <v>G.02</v>
      </c>
      <c r="F191" s="63" t="e">
        <f ca="1">VLOOKUP($C191,OFFSET(ResultsInput!$B$2,($B191-1)*gamesPerRound,0,gamesPerRound,6),5,FALSE)</f>
        <v>#N/A</v>
      </c>
      <c r="G191" s="63" t="e">
        <f ca="1">VLOOKUP($C191,OFFSET(ResultsInput!$B$2,($B191-1)*gamesPerRound,0,gamesPerRound,6),6,FALSE)</f>
        <v>#N/A</v>
      </c>
      <c r="H191" s="76" t="str">
        <f t="shared" ca="1" si="8"/>
        <v>A.02</v>
      </c>
    </row>
    <row r="192" spans="1:8" x14ac:dyDescent="0.2">
      <c r="A192" s="62">
        <v>190</v>
      </c>
      <c r="B192" s="32">
        <f t="shared" si="6"/>
        <v>4</v>
      </c>
      <c r="C192" s="32">
        <f t="shared" si="7"/>
        <v>11</v>
      </c>
      <c r="D192" s="31" t="str">
        <f ca="1">IF($B192&gt;rounds,"",OFFSET(AllPairings!D$1,startRow-1+$A192,0))</f>
        <v>A.03</v>
      </c>
      <c r="E192" s="31" t="str">
        <f ca="1">IF($B192&gt;rounds,"",OFFSET(AllPairings!E$1,startRow-1+$A192,0))</f>
        <v>J.03</v>
      </c>
      <c r="F192" s="63" t="e">
        <f ca="1">VLOOKUP($C192,OFFSET(ResultsInput!$B$2,($B192-1)*gamesPerRound,0,gamesPerRound,6),5,FALSE)</f>
        <v>#N/A</v>
      </c>
      <c r="G192" s="63" t="e">
        <f ca="1">VLOOKUP($C192,OFFSET(ResultsInput!$B$2,($B192-1)*gamesPerRound,0,gamesPerRound,6),6,FALSE)</f>
        <v>#N/A</v>
      </c>
      <c r="H192" s="76" t="str">
        <f t="shared" ca="1" si="8"/>
        <v>A.03</v>
      </c>
    </row>
    <row r="193" spans="1:8" x14ac:dyDescent="0.2">
      <c r="A193" s="62">
        <v>191</v>
      </c>
      <c r="B193" s="32">
        <f t="shared" si="6"/>
        <v>4</v>
      </c>
      <c r="C193" s="32">
        <f t="shared" si="7"/>
        <v>12</v>
      </c>
      <c r="D193" s="31" t="str">
        <f ca="1">IF($B193&gt;rounds,"",OFFSET(AllPairings!D$1,startRow-1+$A193,0))</f>
        <v>I.03</v>
      </c>
      <c r="E193" s="31" t="str">
        <f ca="1">IF($B193&gt;rounds,"",OFFSET(AllPairings!E$1,startRow-1+$A193,0))</f>
        <v>G.03</v>
      </c>
      <c r="F193" s="63" t="e">
        <f ca="1">VLOOKUP($C193,OFFSET(ResultsInput!$B$2,($B193-1)*gamesPerRound,0,gamesPerRound,6),5,FALSE)</f>
        <v>#N/A</v>
      </c>
      <c r="G193" s="63" t="e">
        <f ca="1">VLOOKUP($C193,OFFSET(ResultsInput!$B$2,($B193-1)*gamesPerRound,0,gamesPerRound,6),6,FALSE)</f>
        <v>#N/A</v>
      </c>
      <c r="H193" s="76" t="str">
        <f t="shared" ca="1" si="8"/>
        <v>I.03</v>
      </c>
    </row>
    <row r="194" spans="1:8" x14ac:dyDescent="0.2">
      <c r="A194" s="62">
        <v>192</v>
      </c>
      <c r="B194" s="32">
        <f t="shared" ref="B194:B257" si="9">IF(INT(A194/gamesPerRound)&lt;rounds,1+INT(A194/gamesPerRound),"")</f>
        <v>4</v>
      </c>
      <c r="C194" s="32">
        <f t="shared" ref="C194:C257" si="10">1+MOD(A194,gamesPerRound)</f>
        <v>13</v>
      </c>
      <c r="D194" s="31" t="str">
        <f ca="1">IF($B194&gt;rounds,"",OFFSET(AllPairings!D$1,startRow-1+$A194,0))</f>
        <v>F.03</v>
      </c>
      <c r="E194" s="31" t="str">
        <f ca="1">IF($B194&gt;rounds,"",OFFSET(AllPairings!E$1,startRow-1+$A194,0))</f>
        <v>H.03</v>
      </c>
      <c r="F194" s="63" t="e">
        <f ca="1">VLOOKUP($C194,OFFSET(ResultsInput!$B$2,($B194-1)*gamesPerRound,0,gamesPerRound,6),5,FALSE)</f>
        <v>#N/A</v>
      </c>
      <c r="G194" s="63" t="e">
        <f ca="1">VLOOKUP($C194,OFFSET(ResultsInput!$B$2,($B194-1)*gamesPerRound,0,gamesPerRound,6),6,FALSE)</f>
        <v>#N/A</v>
      </c>
      <c r="H194" s="76" t="str">
        <f t="shared" ref="H194:H253" ca="1" si="11">D194</f>
        <v>F.03</v>
      </c>
    </row>
    <row r="195" spans="1:8" x14ac:dyDescent="0.2">
      <c r="A195" s="62">
        <v>193</v>
      </c>
      <c r="B195" s="32">
        <f t="shared" si="9"/>
        <v>4</v>
      </c>
      <c r="C195" s="32">
        <f t="shared" si="10"/>
        <v>14</v>
      </c>
      <c r="D195" s="31" t="str">
        <f ca="1">IF($B195&gt;rounds,"",OFFSET(AllPairings!D$1,startRow-1+$A195,0))</f>
        <v>D.03</v>
      </c>
      <c r="E195" s="31" t="str">
        <f ca="1">IF($B195&gt;rounds,"",OFFSET(AllPairings!E$1,startRow-1+$A195,0))</f>
        <v>E.03</v>
      </c>
      <c r="F195" s="63" t="e">
        <f ca="1">VLOOKUP($C195,OFFSET(ResultsInput!$B$2,($B195-1)*gamesPerRound,0,gamesPerRound,6),5,FALSE)</f>
        <v>#N/A</v>
      </c>
      <c r="G195" s="63" t="e">
        <f ca="1">VLOOKUP($C195,OFFSET(ResultsInput!$B$2,($B195-1)*gamesPerRound,0,gamesPerRound,6),6,FALSE)</f>
        <v>#N/A</v>
      </c>
      <c r="H195" s="76" t="str">
        <f t="shared" ca="1" si="11"/>
        <v>D.03</v>
      </c>
    </row>
    <row r="196" spans="1:8" x14ac:dyDescent="0.2">
      <c r="A196" s="62">
        <v>194</v>
      </c>
      <c r="B196" s="32">
        <f t="shared" si="9"/>
        <v>4</v>
      </c>
      <c r="C196" s="32">
        <f t="shared" si="10"/>
        <v>15</v>
      </c>
      <c r="D196" s="31" t="str">
        <f ca="1">IF($B196&gt;rounds,"",OFFSET(AllPairings!D$1,startRow-1+$A196,0))</f>
        <v>C.03</v>
      </c>
      <c r="E196" s="31" t="str">
        <f ca="1">IF($B196&gt;rounds,"",OFFSET(AllPairings!E$1,startRow-1+$A196,0))</f>
        <v>B.03</v>
      </c>
      <c r="F196" s="63" t="e">
        <f ca="1">VLOOKUP($C196,OFFSET(ResultsInput!$B$2,($B196-1)*gamesPerRound,0,gamesPerRound,6),5,FALSE)</f>
        <v>#N/A</v>
      </c>
      <c r="G196" s="63" t="e">
        <f ca="1">VLOOKUP($C196,OFFSET(ResultsInput!$B$2,($B196-1)*gamesPerRound,0,gamesPerRound,6),6,FALSE)</f>
        <v>#N/A</v>
      </c>
      <c r="H196" s="76" t="str">
        <f t="shared" ca="1" si="11"/>
        <v>C.03</v>
      </c>
    </row>
    <row r="197" spans="1:8" x14ac:dyDescent="0.2">
      <c r="A197" s="62">
        <v>195</v>
      </c>
      <c r="B197" s="32">
        <f t="shared" si="9"/>
        <v>4</v>
      </c>
      <c r="C197" s="32">
        <f t="shared" si="10"/>
        <v>16</v>
      </c>
      <c r="D197" s="31" t="str">
        <f ca="1">IF($B197&gt;rounds,"",OFFSET(AllPairings!D$1,startRow-1+$A197,0))</f>
        <v>F.04</v>
      </c>
      <c r="E197" s="31" t="str">
        <f ca="1">IF($B197&gt;rounds,"",OFFSET(AllPairings!E$1,startRow-1+$A197,0))</f>
        <v>I.04</v>
      </c>
      <c r="F197" s="63" t="e">
        <f ca="1">VLOOKUP($C197,OFFSET(ResultsInput!$B$2,($B197-1)*gamesPerRound,0,gamesPerRound,6),5,FALSE)</f>
        <v>#N/A</v>
      </c>
      <c r="G197" s="63" t="e">
        <f ca="1">VLOOKUP($C197,OFFSET(ResultsInput!$B$2,($B197-1)*gamesPerRound,0,gamesPerRound,6),6,FALSE)</f>
        <v>#N/A</v>
      </c>
      <c r="H197" s="76" t="str">
        <f t="shared" ca="1" si="11"/>
        <v>F.04</v>
      </c>
    </row>
    <row r="198" spans="1:8" x14ac:dyDescent="0.2">
      <c r="A198" s="62">
        <v>196</v>
      </c>
      <c r="B198" s="32">
        <f t="shared" si="9"/>
        <v>4</v>
      </c>
      <c r="C198" s="32">
        <f t="shared" si="10"/>
        <v>17</v>
      </c>
      <c r="D198" s="31" t="str">
        <f ca="1">IF($B198&gt;rounds,"",OFFSET(AllPairings!D$1,startRow-1+$A198,0))</f>
        <v>A.04</v>
      </c>
      <c r="E198" s="31" t="str">
        <f ca="1">IF($B198&gt;rounds,"",OFFSET(AllPairings!E$1,startRow-1+$A198,0))</f>
        <v>B.04</v>
      </c>
      <c r="F198" s="63" t="e">
        <f ca="1">VLOOKUP($C198,OFFSET(ResultsInput!$B$2,($B198-1)*gamesPerRound,0,gamesPerRound,6),5,FALSE)</f>
        <v>#N/A</v>
      </c>
      <c r="G198" s="63" t="e">
        <f ca="1">VLOOKUP($C198,OFFSET(ResultsInput!$B$2,($B198-1)*gamesPerRound,0,gamesPerRound,6),6,FALSE)</f>
        <v>#N/A</v>
      </c>
      <c r="H198" s="76" t="str">
        <f t="shared" ca="1" si="11"/>
        <v>A.04</v>
      </c>
    </row>
    <row r="199" spans="1:8" x14ac:dyDescent="0.2">
      <c r="A199" s="62">
        <v>197</v>
      </c>
      <c r="B199" s="32">
        <f t="shared" si="9"/>
        <v>4</v>
      </c>
      <c r="C199" s="32">
        <f t="shared" si="10"/>
        <v>18</v>
      </c>
      <c r="D199" s="31" t="str">
        <f ca="1">IF($B199&gt;rounds,"",OFFSET(AllPairings!D$1,startRow-1+$A199,0))</f>
        <v>E.04</v>
      </c>
      <c r="E199" s="31" t="str">
        <f ca="1">IF($B199&gt;rounds,"",OFFSET(AllPairings!E$1,startRow-1+$A199,0))</f>
        <v>D.04</v>
      </c>
      <c r="F199" s="63" t="e">
        <f ca="1">VLOOKUP($C199,OFFSET(ResultsInput!$B$2,($B199-1)*gamesPerRound,0,gamesPerRound,6),5,FALSE)</f>
        <v>#N/A</v>
      </c>
      <c r="G199" s="63" t="e">
        <f ca="1">VLOOKUP($C199,OFFSET(ResultsInput!$B$2,($B199-1)*gamesPerRound,0,gamesPerRound,6),6,FALSE)</f>
        <v>#N/A</v>
      </c>
      <c r="H199" s="76" t="str">
        <f t="shared" ca="1" si="11"/>
        <v>E.04</v>
      </c>
    </row>
    <row r="200" spans="1:8" x14ac:dyDescent="0.2">
      <c r="A200" s="62">
        <v>198</v>
      </c>
      <c r="B200" s="32">
        <f t="shared" si="9"/>
        <v>4</v>
      </c>
      <c r="C200" s="32">
        <f t="shared" si="10"/>
        <v>19</v>
      </c>
      <c r="D200" s="31" t="str">
        <f ca="1">IF($B200&gt;rounds,"",OFFSET(AllPairings!D$1,startRow-1+$A200,0))</f>
        <v>C.04</v>
      </c>
      <c r="E200" s="31" t="str">
        <f ca="1">IF($B200&gt;rounds,"",OFFSET(AllPairings!E$1,startRow-1+$A200,0))</f>
        <v>G.04</v>
      </c>
      <c r="F200" s="63" t="e">
        <f ca="1">VLOOKUP($C200,OFFSET(ResultsInput!$B$2,($B200-1)*gamesPerRound,0,gamesPerRound,6),5,FALSE)</f>
        <v>#N/A</v>
      </c>
      <c r="G200" s="63" t="e">
        <f ca="1">VLOOKUP($C200,OFFSET(ResultsInput!$B$2,($B200-1)*gamesPerRound,0,gamesPerRound,6),6,FALSE)</f>
        <v>#N/A</v>
      </c>
      <c r="H200" s="76" t="str">
        <f t="shared" ca="1" si="11"/>
        <v>C.04</v>
      </c>
    </row>
    <row r="201" spans="1:8" x14ac:dyDescent="0.2">
      <c r="A201" s="62">
        <v>199</v>
      </c>
      <c r="B201" s="32">
        <f t="shared" si="9"/>
        <v>4</v>
      </c>
      <c r="C201" s="32">
        <f t="shared" si="10"/>
        <v>20</v>
      </c>
      <c r="D201" s="31" t="str">
        <f ca="1">IF($B201&gt;rounds,"",OFFSET(AllPairings!D$1,startRow-1+$A201,0))</f>
        <v>H.04</v>
      </c>
      <c r="E201" s="31" t="str">
        <f ca="1">IF($B201&gt;rounds,"",OFFSET(AllPairings!E$1,startRow-1+$A201,0))</f>
        <v>J.04</v>
      </c>
      <c r="F201" s="63" t="e">
        <f ca="1">VLOOKUP($C201,OFFSET(ResultsInput!$B$2,($B201-1)*gamesPerRound,0,gamesPerRound,6),5,FALSE)</f>
        <v>#N/A</v>
      </c>
      <c r="G201" s="63" t="e">
        <f ca="1">VLOOKUP($C201,OFFSET(ResultsInput!$B$2,($B201-1)*gamesPerRound,0,gamesPerRound,6),6,FALSE)</f>
        <v>#N/A</v>
      </c>
      <c r="H201" s="76" t="str">
        <f t="shared" ca="1" si="11"/>
        <v>H.04</v>
      </c>
    </row>
    <row r="202" spans="1:8" x14ac:dyDescent="0.2">
      <c r="A202" s="62">
        <v>200</v>
      </c>
      <c r="B202" s="32">
        <f t="shared" si="9"/>
        <v>4</v>
      </c>
      <c r="C202" s="32">
        <f t="shared" si="10"/>
        <v>21</v>
      </c>
      <c r="D202" s="31" t="str">
        <f ca="1">IF($B202&gt;rounds,"",OFFSET(AllPairings!D$1,startRow-1+$A202,0))</f>
        <v>I.05</v>
      </c>
      <c r="E202" s="31" t="str">
        <f ca="1">IF($B202&gt;rounds,"",OFFSET(AllPairings!E$1,startRow-1+$A202,0))</f>
        <v>H.05</v>
      </c>
      <c r="F202" s="63" t="e">
        <f ca="1">VLOOKUP($C202,OFFSET(ResultsInput!$B$2,($B202-1)*gamesPerRound,0,gamesPerRound,6),5,FALSE)</f>
        <v>#N/A</v>
      </c>
      <c r="G202" s="63" t="e">
        <f ca="1">VLOOKUP($C202,OFFSET(ResultsInput!$B$2,($B202-1)*gamesPerRound,0,gamesPerRound,6),6,FALSE)</f>
        <v>#N/A</v>
      </c>
      <c r="H202" s="76" t="str">
        <f t="shared" ca="1" si="11"/>
        <v>I.05</v>
      </c>
    </row>
    <row r="203" spans="1:8" x14ac:dyDescent="0.2">
      <c r="A203" s="62">
        <v>201</v>
      </c>
      <c r="B203" s="32">
        <f t="shared" si="9"/>
        <v>4</v>
      </c>
      <c r="C203" s="32">
        <f t="shared" si="10"/>
        <v>22</v>
      </c>
      <c r="D203" s="31" t="str">
        <f ca="1">IF($B203&gt;rounds,"",OFFSET(AllPairings!D$1,startRow-1+$A203,0))</f>
        <v>A.05</v>
      </c>
      <c r="E203" s="31" t="str">
        <f ca="1">IF($B203&gt;rounds,"",OFFSET(AllPairings!E$1,startRow-1+$A203,0))</f>
        <v>E.05</v>
      </c>
      <c r="F203" s="63" t="e">
        <f ca="1">VLOOKUP($C203,OFFSET(ResultsInput!$B$2,($B203-1)*gamesPerRound,0,gamesPerRound,6),5,FALSE)</f>
        <v>#N/A</v>
      </c>
      <c r="G203" s="63" t="e">
        <f ca="1">VLOOKUP($C203,OFFSET(ResultsInput!$B$2,($B203-1)*gamesPerRound,0,gamesPerRound,6),6,FALSE)</f>
        <v>#N/A</v>
      </c>
      <c r="H203" s="76" t="str">
        <f t="shared" ca="1" si="11"/>
        <v>A.05</v>
      </c>
    </row>
    <row r="204" spans="1:8" x14ac:dyDescent="0.2">
      <c r="A204" s="62">
        <v>202</v>
      </c>
      <c r="B204" s="32">
        <f t="shared" si="9"/>
        <v>4</v>
      </c>
      <c r="C204" s="32">
        <f t="shared" si="10"/>
        <v>23</v>
      </c>
      <c r="D204" s="31" t="str">
        <f ca="1">IF($B204&gt;rounds,"",OFFSET(AllPairings!D$1,startRow-1+$A204,0))</f>
        <v>G.05</v>
      </c>
      <c r="E204" s="31" t="str">
        <f ca="1">IF($B204&gt;rounds,"",OFFSET(AllPairings!E$1,startRow-1+$A204,0))</f>
        <v>D.05</v>
      </c>
      <c r="F204" s="63" t="e">
        <f ca="1">VLOOKUP($C204,OFFSET(ResultsInput!$B$2,($B204-1)*gamesPerRound,0,gamesPerRound,6),5,FALSE)</f>
        <v>#N/A</v>
      </c>
      <c r="G204" s="63" t="e">
        <f ca="1">VLOOKUP($C204,OFFSET(ResultsInput!$B$2,($B204-1)*gamesPerRound,0,gamesPerRound,6),6,FALSE)</f>
        <v>#N/A</v>
      </c>
      <c r="H204" s="76" t="str">
        <f t="shared" ca="1" si="11"/>
        <v>G.05</v>
      </c>
    </row>
    <row r="205" spans="1:8" x14ac:dyDescent="0.2">
      <c r="A205" s="62">
        <v>203</v>
      </c>
      <c r="B205" s="32">
        <f t="shared" si="9"/>
        <v>4</v>
      </c>
      <c r="C205" s="32">
        <f t="shared" si="10"/>
        <v>24</v>
      </c>
      <c r="D205" s="31" t="str">
        <f ca="1">IF($B205&gt;rounds,"",OFFSET(AllPairings!D$1,startRow-1+$A205,0))</f>
        <v>J.05</v>
      </c>
      <c r="E205" s="31" t="str">
        <f ca="1">IF($B205&gt;rounds,"",OFFSET(AllPairings!E$1,startRow-1+$A205,0))</f>
        <v>C.05</v>
      </c>
      <c r="F205" s="63" t="e">
        <f ca="1">VLOOKUP($C205,OFFSET(ResultsInput!$B$2,($B205-1)*gamesPerRound,0,gamesPerRound,6),5,FALSE)</f>
        <v>#N/A</v>
      </c>
      <c r="G205" s="63" t="e">
        <f ca="1">VLOOKUP($C205,OFFSET(ResultsInput!$B$2,($B205-1)*gamesPerRound,0,gamesPerRound,6),6,FALSE)</f>
        <v>#N/A</v>
      </c>
      <c r="H205" s="76" t="str">
        <f t="shared" ca="1" si="11"/>
        <v>J.05</v>
      </c>
    </row>
    <row r="206" spans="1:8" x14ac:dyDescent="0.2">
      <c r="A206" s="62">
        <v>204</v>
      </c>
      <c r="B206" s="32">
        <f t="shared" si="9"/>
        <v>4</v>
      </c>
      <c r="C206" s="32">
        <f t="shared" si="10"/>
        <v>25</v>
      </c>
      <c r="D206" s="31" t="str">
        <f ca="1">IF($B206&gt;rounds,"",OFFSET(AllPairings!D$1,startRow-1+$A206,0))</f>
        <v>F.05</v>
      </c>
      <c r="E206" s="31" t="str">
        <f ca="1">IF($B206&gt;rounds,"",OFFSET(AllPairings!E$1,startRow-1+$A206,0))</f>
        <v>B.05</v>
      </c>
      <c r="F206" s="63" t="e">
        <f ca="1">VLOOKUP($C206,OFFSET(ResultsInput!$B$2,($B206-1)*gamesPerRound,0,gamesPerRound,6),5,FALSE)</f>
        <v>#N/A</v>
      </c>
      <c r="G206" s="63" t="e">
        <f ca="1">VLOOKUP($C206,OFFSET(ResultsInput!$B$2,($B206-1)*gamesPerRound,0,gamesPerRound,6),6,FALSE)</f>
        <v>#N/A</v>
      </c>
      <c r="H206" s="76" t="str">
        <f t="shared" ca="1" si="11"/>
        <v>F.05</v>
      </c>
    </row>
    <row r="207" spans="1:8" x14ac:dyDescent="0.2">
      <c r="A207" s="62">
        <v>205</v>
      </c>
      <c r="B207" s="32">
        <f t="shared" si="9"/>
        <v>4</v>
      </c>
      <c r="C207" s="32">
        <f t="shared" si="10"/>
        <v>26</v>
      </c>
      <c r="D207" s="31" t="str">
        <f ca="1">IF($B207&gt;rounds,"",OFFSET(AllPairings!D$1,startRow-1+$A207,0))</f>
        <v>J.06</v>
      </c>
      <c r="E207" s="31" t="str">
        <f ca="1">IF($B207&gt;rounds,"",OFFSET(AllPairings!E$1,startRow-1+$A207,0))</f>
        <v>G.06</v>
      </c>
      <c r="F207" s="63" t="e">
        <f ca="1">VLOOKUP($C207,OFFSET(ResultsInput!$B$2,($B207-1)*gamesPerRound,0,gamesPerRound,6),5,FALSE)</f>
        <v>#N/A</v>
      </c>
      <c r="G207" s="63" t="e">
        <f ca="1">VLOOKUP($C207,OFFSET(ResultsInput!$B$2,($B207-1)*gamesPerRound,0,gamesPerRound,6),6,FALSE)</f>
        <v>#N/A</v>
      </c>
      <c r="H207" s="76" t="str">
        <f t="shared" ca="1" si="11"/>
        <v>J.06</v>
      </c>
    </row>
    <row r="208" spans="1:8" x14ac:dyDescent="0.2">
      <c r="A208" s="62">
        <v>206</v>
      </c>
      <c r="B208" s="32">
        <f t="shared" si="9"/>
        <v>4</v>
      </c>
      <c r="C208" s="32">
        <f t="shared" si="10"/>
        <v>27</v>
      </c>
      <c r="D208" s="31" t="str">
        <f ca="1">IF($B208&gt;rounds,"",OFFSET(AllPairings!D$1,startRow-1+$A208,0))</f>
        <v>B.06</v>
      </c>
      <c r="E208" s="31" t="str">
        <f ca="1">IF($B208&gt;rounds,"",OFFSET(AllPairings!E$1,startRow-1+$A208,0))</f>
        <v>F.06</v>
      </c>
      <c r="F208" s="63" t="e">
        <f ca="1">VLOOKUP($C208,OFFSET(ResultsInput!$B$2,($B208-1)*gamesPerRound,0,gamesPerRound,6),5,FALSE)</f>
        <v>#N/A</v>
      </c>
      <c r="G208" s="63" t="e">
        <f ca="1">VLOOKUP($C208,OFFSET(ResultsInput!$B$2,($B208-1)*gamesPerRound,0,gamesPerRound,6),6,FALSE)</f>
        <v>#N/A</v>
      </c>
      <c r="H208" s="76" t="str">
        <f t="shared" ca="1" si="11"/>
        <v>B.06</v>
      </c>
    </row>
    <row r="209" spans="1:8" x14ac:dyDescent="0.2">
      <c r="A209" s="62">
        <v>207</v>
      </c>
      <c r="B209" s="32">
        <f t="shared" si="9"/>
        <v>4</v>
      </c>
      <c r="C209" s="32">
        <f t="shared" si="10"/>
        <v>28</v>
      </c>
      <c r="D209" s="31" t="str">
        <f ca="1">IF($B209&gt;rounds,"",OFFSET(AllPairings!D$1,startRow-1+$A209,0))</f>
        <v>I.06</v>
      </c>
      <c r="E209" s="31" t="str">
        <f ca="1">IF($B209&gt;rounds,"",OFFSET(AllPairings!E$1,startRow-1+$A209,0))</f>
        <v>E.06</v>
      </c>
      <c r="F209" s="63" t="e">
        <f ca="1">VLOOKUP($C209,OFFSET(ResultsInput!$B$2,($B209-1)*gamesPerRound,0,gamesPerRound,6),5,FALSE)</f>
        <v>#N/A</v>
      </c>
      <c r="G209" s="63" t="e">
        <f ca="1">VLOOKUP($C209,OFFSET(ResultsInput!$B$2,($B209-1)*gamesPerRound,0,gamesPerRound,6),6,FALSE)</f>
        <v>#N/A</v>
      </c>
      <c r="H209" s="76" t="str">
        <f t="shared" ca="1" si="11"/>
        <v>I.06</v>
      </c>
    </row>
    <row r="210" spans="1:8" x14ac:dyDescent="0.2">
      <c r="A210" s="62">
        <v>208</v>
      </c>
      <c r="B210" s="32">
        <f t="shared" si="9"/>
        <v>4</v>
      </c>
      <c r="C210" s="32">
        <f t="shared" si="10"/>
        <v>29</v>
      </c>
      <c r="D210" s="31" t="str">
        <f ca="1">IF($B210&gt;rounds,"",OFFSET(AllPairings!D$1,startRow-1+$A210,0))</f>
        <v>C.06</v>
      </c>
      <c r="E210" s="31" t="str">
        <f ca="1">IF($B210&gt;rounds,"",OFFSET(AllPairings!E$1,startRow-1+$A210,0))</f>
        <v>H.06</v>
      </c>
      <c r="F210" s="63" t="e">
        <f ca="1">VLOOKUP($C210,OFFSET(ResultsInput!$B$2,($B210-1)*gamesPerRound,0,gamesPerRound,6),5,FALSE)</f>
        <v>#N/A</v>
      </c>
      <c r="G210" s="63" t="e">
        <f ca="1">VLOOKUP($C210,OFFSET(ResultsInput!$B$2,($B210-1)*gamesPerRound,0,gamesPerRound,6),6,FALSE)</f>
        <v>#N/A</v>
      </c>
      <c r="H210" s="76" t="str">
        <f t="shared" ca="1" si="11"/>
        <v>C.06</v>
      </c>
    </row>
    <row r="211" spans="1:8" x14ac:dyDescent="0.2">
      <c r="A211" s="62">
        <v>209</v>
      </c>
      <c r="B211" s="32">
        <f t="shared" si="9"/>
        <v>4</v>
      </c>
      <c r="C211" s="32">
        <f t="shared" si="10"/>
        <v>30</v>
      </c>
      <c r="D211" s="31" t="str">
        <f ca="1">IF($B211&gt;rounds,"",OFFSET(AllPairings!D$1,startRow-1+$A211,0))</f>
        <v>A.06</v>
      </c>
      <c r="E211" s="31" t="str">
        <f ca="1">IF($B211&gt;rounds,"",OFFSET(AllPairings!E$1,startRow-1+$A211,0))</f>
        <v>D.06</v>
      </c>
      <c r="F211" s="63" t="e">
        <f ca="1">VLOOKUP($C211,OFFSET(ResultsInput!$B$2,($B211-1)*gamesPerRound,0,gamesPerRound,6),5,FALSE)</f>
        <v>#N/A</v>
      </c>
      <c r="G211" s="63" t="e">
        <f ca="1">VLOOKUP($C211,OFFSET(ResultsInput!$B$2,($B211-1)*gamesPerRound,0,gamesPerRound,6),6,FALSE)</f>
        <v>#N/A</v>
      </c>
      <c r="H211" s="76" t="str">
        <f t="shared" ca="1" si="11"/>
        <v>A.06</v>
      </c>
    </row>
    <row r="212" spans="1:8" x14ac:dyDescent="0.2">
      <c r="A212" s="62">
        <v>210</v>
      </c>
      <c r="B212" s="32">
        <f t="shared" si="9"/>
        <v>4</v>
      </c>
      <c r="C212" s="32">
        <f t="shared" si="10"/>
        <v>31</v>
      </c>
      <c r="D212" s="31" t="str">
        <f ca="1">IF($B212&gt;rounds,"",OFFSET(AllPairings!D$1,startRow-1+$A212,0))</f>
        <v>A.07</v>
      </c>
      <c r="E212" s="31" t="str">
        <f ca="1">IF($B212&gt;rounds,"",OFFSET(AllPairings!E$1,startRow-1+$A212,0))</f>
        <v>G.07</v>
      </c>
      <c r="F212" s="63" t="e">
        <f ca="1">VLOOKUP($C212,OFFSET(ResultsInput!$B$2,($B212-1)*gamesPerRound,0,gamesPerRound,6),5,FALSE)</f>
        <v>#N/A</v>
      </c>
      <c r="G212" s="63" t="e">
        <f ca="1">VLOOKUP($C212,OFFSET(ResultsInput!$B$2,($B212-1)*gamesPerRound,0,gamesPerRound,6),6,FALSE)</f>
        <v>#N/A</v>
      </c>
      <c r="H212" s="76" t="str">
        <f t="shared" ca="1" si="11"/>
        <v>A.07</v>
      </c>
    </row>
    <row r="213" spans="1:8" x14ac:dyDescent="0.2">
      <c r="A213" s="62">
        <v>211</v>
      </c>
      <c r="B213" s="32">
        <f t="shared" si="9"/>
        <v>4</v>
      </c>
      <c r="C213" s="32">
        <f t="shared" si="10"/>
        <v>32</v>
      </c>
      <c r="D213" s="31" t="str">
        <f ca="1">IF($B213&gt;rounds,"",OFFSET(AllPairings!D$1,startRow-1+$A213,0))</f>
        <v>J.07</v>
      </c>
      <c r="E213" s="31" t="str">
        <f ca="1">IF($B213&gt;rounds,"",OFFSET(AllPairings!E$1,startRow-1+$A213,0))</f>
        <v>D.07</v>
      </c>
      <c r="F213" s="63" t="e">
        <f ca="1">VLOOKUP($C213,OFFSET(ResultsInput!$B$2,($B213-1)*gamesPerRound,0,gamesPerRound,6),5,FALSE)</f>
        <v>#N/A</v>
      </c>
      <c r="G213" s="63" t="e">
        <f ca="1">VLOOKUP($C213,OFFSET(ResultsInput!$B$2,($B213-1)*gamesPerRound,0,gamesPerRound,6),6,FALSE)</f>
        <v>#N/A</v>
      </c>
      <c r="H213" s="76" t="str">
        <f t="shared" ca="1" si="11"/>
        <v>J.07</v>
      </c>
    </row>
    <row r="214" spans="1:8" x14ac:dyDescent="0.2">
      <c r="A214" s="62">
        <v>212</v>
      </c>
      <c r="B214" s="32">
        <f t="shared" si="9"/>
        <v>4</v>
      </c>
      <c r="C214" s="32">
        <f t="shared" si="10"/>
        <v>33</v>
      </c>
      <c r="D214" s="31" t="str">
        <f ca="1">IF($B214&gt;rounds,"",OFFSET(AllPairings!D$1,startRow-1+$A214,0))</f>
        <v>E.07</v>
      </c>
      <c r="E214" s="31" t="str">
        <f ca="1">IF($B214&gt;rounds,"",OFFSET(AllPairings!E$1,startRow-1+$A214,0))</f>
        <v>C.07</v>
      </c>
      <c r="F214" s="63" t="e">
        <f ca="1">VLOOKUP($C214,OFFSET(ResultsInput!$B$2,($B214-1)*gamesPerRound,0,gamesPerRound,6),5,FALSE)</f>
        <v>#N/A</v>
      </c>
      <c r="G214" s="63" t="e">
        <f ca="1">VLOOKUP($C214,OFFSET(ResultsInput!$B$2,($B214-1)*gamesPerRound,0,gamesPerRound,6),6,FALSE)</f>
        <v>#N/A</v>
      </c>
      <c r="H214" s="76" t="str">
        <f t="shared" ca="1" si="11"/>
        <v>E.07</v>
      </c>
    </row>
    <row r="215" spans="1:8" x14ac:dyDescent="0.2">
      <c r="A215" s="62">
        <v>213</v>
      </c>
      <c r="B215" s="32">
        <f t="shared" si="9"/>
        <v>4</v>
      </c>
      <c r="C215" s="32">
        <f t="shared" si="10"/>
        <v>34</v>
      </c>
      <c r="D215" s="31" t="str">
        <f ca="1">IF($B215&gt;rounds,"",OFFSET(AllPairings!D$1,startRow-1+$A215,0))</f>
        <v>I.07</v>
      </c>
      <c r="E215" s="31" t="str">
        <f ca="1">IF($B215&gt;rounds,"",OFFSET(AllPairings!E$1,startRow-1+$A215,0))</f>
        <v>F.07</v>
      </c>
      <c r="F215" s="63" t="e">
        <f ca="1">VLOOKUP($C215,OFFSET(ResultsInput!$B$2,($B215-1)*gamesPerRound,0,gamesPerRound,6),5,FALSE)</f>
        <v>#N/A</v>
      </c>
      <c r="G215" s="63" t="e">
        <f ca="1">VLOOKUP($C215,OFFSET(ResultsInput!$B$2,($B215-1)*gamesPerRound,0,gamesPerRound,6),6,FALSE)</f>
        <v>#N/A</v>
      </c>
      <c r="H215" s="76" t="str">
        <f t="shared" ca="1" si="11"/>
        <v>I.07</v>
      </c>
    </row>
    <row r="216" spans="1:8" x14ac:dyDescent="0.2">
      <c r="A216" s="62">
        <v>214</v>
      </c>
      <c r="B216" s="32">
        <f t="shared" si="9"/>
        <v>4</v>
      </c>
      <c r="C216" s="32">
        <f t="shared" si="10"/>
        <v>35</v>
      </c>
      <c r="D216" s="31" t="str">
        <f ca="1">IF($B216&gt;rounds,"",OFFSET(AllPairings!D$1,startRow-1+$A216,0))</f>
        <v>H.07</v>
      </c>
      <c r="E216" s="31" t="str">
        <f ca="1">IF($B216&gt;rounds,"",OFFSET(AllPairings!E$1,startRow-1+$A216,0))</f>
        <v>B.07</v>
      </c>
      <c r="F216" s="63" t="e">
        <f ca="1">VLOOKUP($C216,OFFSET(ResultsInput!$B$2,($B216-1)*gamesPerRound,0,gamesPerRound,6),5,FALSE)</f>
        <v>#N/A</v>
      </c>
      <c r="G216" s="63" t="e">
        <f ca="1">VLOOKUP($C216,OFFSET(ResultsInput!$B$2,($B216-1)*gamesPerRound,0,gamesPerRound,6),6,FALSE)</f>
        <v>#N/A</v>
      </c>
      <c r="H216" s="76" t="str">
        <f t="shared" ca="1" si="11"/>
        <v>H.07</v>
      </c>
    </row>
    <row r="217" spans="1:8" x14ac:dyDescent="0.2">
      <c r="A217" s="62">
        <v>215</v>
      </c>
      <c r="B217" s="32">
        <f t="shared" si="9"/>
        <v>4</v>
      </c>
      <c r="C217" s="32">
        <f t="shared" si="10"/>
        <v>36</v>
      </c>
      <c r="D217" s="31" t="str">
        <f ca="1">IF($B217&gt;rounds,"",OFFSET(AllPairings!D$1,startRow-1+$A217,0))</f>
        <v>G.08</v>
      </c>
      <c r="E217" s="31" t="str">
        <f ca="1">IF($B217&gt;rounds,"",OFFSET(AllPairings!E$1,startRow-1+$A217,0))</f>
        <v>E.08</v>
      </c>
      <c r="F217" s="63" t="e">
        <f ca="1">VLOOKUP($C217,OFFSET(ResultsInput!$B$2,($B217-1)*gamesPerRound,0,gamesPerRound,6),5,FALSE)</f>
        <v>#N/A</v>
      </c>
      <c r="G217" s="63" t="e">
        <f ca="1">VLOOKUP($C217,OFFSET(ResultsInput!$B$2,($B217-1)*gamesPerRound,0,gamesPerRound,6),6,FALSE)</f>
        <v>#N/A</v>
      </c>
      <c r="H217" s="76" t="str">
        <f t="shared" ca="1" si="11"/>
        <v>G.08</v>
      </c>
    </row>
    <row r="218" spans="1:8" x14ac:dyDescent="0.2">
      <c r="A218" s="62">
        <v>216</v>
      </c>
      <c r="B218" s="32">
        <f t="shared" si="9"/>
        <v>4</v>
      </c>
      <c r="C218" s="32">
        <f t="shared" si="10"/>
        <v>37</v>
      </c>
      <c r="D218" s="31" t="str">
        <f ca="1">IF($B218&gt;rounds,"",OFFSET(AllPairings!D$1,startRow-1+$A218,0))</f>
        <v>I.08</v>
      </c>
      <c r="E218" s="31" t="str">
        <f ca="1">IF($B218&gt;rounds,"",OFFSET(AllPairings!E$1,startRow-1+$A218,0))</f>
        <v>A.08</v>
      </c>
      <c r="F218" s="63" t="e">
        <f ca="1">VLOOKUP($C218,OFFSET(ResultsInput!$B$2,($B218-1)*gamesPerRound,0,gamesPerRound,6),5,FALSE)</f>
        <v>#N/A</v>
      </c>
      <c r="G218" s="63" t="e">
        <f ca="1">VLOOKUP($C218,OFFSET(ResultsInput!$B$2,($B218-1)*gamesPerRound,0,gamesPerRound,6),6,FALSE)</f>
        <v>#N/A</v>
      </c>
      <c r="H218" s="76" t="str">
        <f t="shared" ca="1" si="11"/>
        <v>I.08</v>
      </c>
    </row>
    <row r="219" spans="1:8" x14ac:dyDescent="0.2">
      <c r="A219" s="62">
        <v>217</v>
      </c>
      <c r="B219" s="32">
        <f t="shared" si="9"/>
        <v>4</v>
      </c>
      <c r="C219" s="32">
        <f t="shared" si="10"/>
        <v>38</v>
      </c>
      <c r="D219" s="31" t="str">
        <f ca="1">IF($B219&gt;rounds,"",OFFSET(AllPairings!D$1,startRow-1+$A219,0))</f>
        <v>B.08</v>
      </c>
      <c r="E219" s="31" t="str">
        <f ca="1">IF($B219&gt;rounds,"",OFFSET(AllPairings!E$1,startRow-1+$A219,0))</f>
        <v>D.08</v>
      </c>
      <c r="F219" s="63" t="e">
        <f ca="1">VLOOKUP($C219,OFFSET(ResultsInput!$B$2,($B219-1)*gamesPerRound,0,gamesPerRound,6),5,FALSE)</f>
        <v>#N/A</v>
      </c>
      <c r="G219" s="63" t="e">
        <f ca="1">VLOOKUP($C219,OFFSET(ResultsInput!$B$2,($B219-1)*gamesPerRound,0,gamesPerRound,6),6,FALSE)</f>
        <v>#N/A</v>
      </c>
      <c r="H219" s="76" t="str">
        <f t="shared" ca="1" si="11"/>
        <v>B.08</v>
      </c>
    </row>
    <row r="220" spans="1:8" x14ac:dyDescent="0.2">
      <c r="A220" s="62">
        <v>218</v>
      </c>
      <c r="B220" s="32">
        <f t="shared" si="9"/>
        <v>4</v>
      </c>
      <c r="C220" s="32">
        <f t="shared" si="10"/>
        <v>39</v>
      </c>
      <c r="D220" s="31" t="str">
        <f ca="1">IF($B220&gt;rounds,"",OFFSET(AllPairings!D$1,startRow-1+$A220,0))</f>
        <v>H.08</v>
      </c>
      <c r="E220" s="31" t="str">
        <f ca="1">IF($B220&gt;rounds,"",OFFSET(AllPairings!E$1,startRow-1+$A220,0))</f>
        <v>J.08</v>
      </c>
      <c r="F220" s="63" t="e">
        <f ca="1">VLOOKUP($C220,OFFSET(ResultsInput!$B$2,($B220-1)*gamesPerRound,0,gamesPerRound,6),5,FALSE)</f>
        <v>#N/A</v>
      </c>
      <c r="G220" s="63" t="e">
        <f ca="1">VLOOKUP($C220,OFFSET(ResultsInput!$B$2,($B220-1)*gamesPerRound,0,gamesPerRound,6),6,FALSE)</f>
        <v>#N/A</v>
      </c>
      <c r="H220" s="76" t="str">
        <f t="shared" ca="1" si="11"/>
        <v>H.08</v>
      </c>
    </row>
    <row r="221" spans="1:8" x14ac:dyDescent="0.2">
      <c r="A221" s="62">
        <v>219</v>
      </c>
      <c r="B221" s="32">
        <f t="shared" si="9"/>
        <v>4</v>
      </c>
      <c r="C221" s="32">
        <f t="shared" si="10"/>
        <v>40</v>
      </c>
      <c r="D221" s="31" t="str">
        <f ca="1">IF($B221&gt;rounds,"",OFFSET(AllPairings!D$1,startRow-1+$A221,0))</f>
        <v>F.08</v>
      </c>
      <c r="E221" s="31" t="str">
        <f ca="1">IF($B221&gt;rounds,"",OFFSET(AllPairings!E$1,startRow-1+$A221,0))</f>
        <v>C.08</v>
      </c>
      <c r="F221" s="63" t="e">
        <f ca="1">VLOOKUP($C221,OFFSET(ResultsInput!$B$2,($B221-1)*gamesPerRound,0,gamesPerRound,6),5,FALSE)</f>
        <v>#N/A</v>
      </c>
      <c r="G221" s="63" t="e">
        <f ca="1">VLOOKUP($C221,OFFSET(ResultsInput!$B$2,($B221-1)*gamesPerRound,0,gamesPerRound,6),6,FALSE)</f>
        <v>#N/A</v>
      </c>
      <c r="H221" s="76" t="str">
        <f t="shared" ca="1" si="11"/>
        <v>F.08</v>
      </c>
    </row>
    <row r="222" spans="1:8" x14ac:dyDescent="0.2">
      <c r="A222" s="62">
        <v>220</v>
      </c>
      <c r="B222" s="32">
        <f t="shared" si="9"/>
        <v>4</v>
      </c>
      <c r="C222" s="32">
        <f t="shared" si="10"/>
        <v>41</v>
      </c>
      <c r="D222" s="31" t="str">
        <f ca="1">IF($B222&gt;rounds,"",OFFSET(AllPairings!D$1,startRow-1+$A222,0))</f>
        <v>J.09</v>
      </c>
      <c r="E222" s="31" t="str">
        <f ca="1">IF($B222&gt;rounds,"",OFFSET(AllPairings!E$1,startRow-1+$A222,0))</f>
        <v>D.09</v>
      </c>
      <c r="F222" s="63" t="e">
        <f ca="1">VLOOKUP($C222,OFFSET(ResultsInput!$B$2,($B222-1)*gamesPerRound,0,gamesPerRound,6),5,FALSE)</f>
        <v>#N/A</v>
      </c>
      <c r="G222" s="63" t="e">
        <f ca="1">VLOOKUP($C222,OFFSET(ResultsInput!$B$2,($B222-1)*gamesPerRound,0,gamesPerRound,6),6,FALSE)</f>
        <v>#N/A</v>
      </c>
      <c r="H222" s="76" t="str">
        <f t="shared" ca="1" si="11"/>
        <v>J.09</v>
      </c>
    </row>
    <row r="223" spans="1:8" x14ac:dyDescent="0.2">
      <c r="A223" s="62">
        <v>221</v>
      </c>
      <c r="B223" s="32">
        <f t="shared" si="9"/>
        <v>4</v>
      </c>
      <c r="C223" s="32">
        <f t="shared" si="10"/>
        <v>42</v>
      </c>
      <c r="D223" s="31" t="str">
        <f ca="1">IF($B223&gt;rounds,"",OFFSET(AllPairings!D$1,startRow-1+$A223,0))</f>
        <v>G.09</v>
      </c>
      <c r="E223" s="31" t="str">
        <f ca="1">IF($B223&gt;rounds,"",OFFSET(AllPairings!E$1,startRow-1+$A223,0))</f>
        <v>B.09</v>
      </c>
      <c r="F223" s="63" t="e">
        <f ca="1">VLOOKUP($C223,OFFSET(ResultsInput!$B$2,($B223-1)*gamesPerRound,0,gamesPerRound,6),5,FALSE)</f>
        <v>#N/A</v>
      </c>
      <c r="G223" s="63" t="e">
        <f ca="1">VLOOKUP($C223,OFFSET(ResultsInput!$B$2,($B223-1)*gamesPerRound,0,gamesPerRound,6),6,FALSE)</f>
        <v>#N/A</v>
      </c>
      <c r="H223" s="76" t="str">
        <f t="shared" ca="1" si="11"/>
        <v>G.09</v>
      </c>
    </row>
    <row r="224" spans="1:8" x14ac:dyDescent="0.2">
      <c r="A224" s="62">
        <v>222</v>
      </c>
      <c r="B224" s="32">
        <f t="shared" si="9"/>
        <v>4</v>
      </c>
      <c r="C224" s="32">
        <f t="shared" si="10"/>
        <v>43</v>
      </c>
      <c r="D224" s="31" t="str">
        <f ca="1">IF($B224&gt;rounds,"",OFFSET(AllPairings!D$1,startRow-1+$A224,0))</f>
        <v>A.09</v>
      </c>
      <c r="E224" s="31" t="str">
        <f ca="1">IF($B224&gt;rounds,"",OFFSET(AllPairings!E$1,startRow-1+$A224,0))</f>
        <v>C.09</v>
      </c>
      <c r="F224" s="63" t="e">
        <f ca="1">VLOOKUP($C224,OFFSET(ResultsInput!$B$2,($B224-1)*gamesPerRound,0,gamesPerRound,6),5,FALSE)</f>
        <v>#N/A</v>
      </c>
      <c r="G224" s="63" t="e">
        <f ca="1">VLOOKUP($C224,OFFSET(ResultsInput!$B$2,($B224-1)*gamesPerRound,0,gamesPerRound,6),6,FALSE)</f>
        <v>#N/A</v>
      </c>
      <c r="H224" s="76" t="str">
        <f t="shared" ca="1" si="11"/>
        <v>A.09</v>
      </c>
    </row>
    <row r="225" spans="1:8" x14ac:dyDescent="0.2">
      <c r="A225" s="62">
        <v>223</v>
      </c>
      <c r="B225" s="32">
        <f t="shared" si="9"/>
        <v>4</v>
      </c>
      <c r="C225" s="32">
        <f t="shared" si="10"/>
        <v>44</v>
      </c>
      <c r="D225" s="31" t="str">
        <f ca="1">IF($B225&gt;rounds,"",OFFSET(AllPairings!D$1,startRow-1+$A225,0))</f>
        <v>H.09</v>
      </c>
      <c r="E225" s="31" t="str">
        <f ca="1">IF($B225&gt;rounds,"",OFFSET(AllPairings!E$1,startRow-1+$A225,0))</f>
        <v>I.09</v>
      </c>
      <c r="F225" s="63" t="e">
        <f ca="1">VLOOKUP($C225,OFFSET(ResultsInput!$B$2,($B225-1)*gamesPerRound,0,gamesPerRound,6),5,FALSE)</f>
        <v>#N/A</v>
      </c>
      <c r="G225" s="63" t="e">
        <f ca="1">VLOOKUP($C225,OFFSET(ResultsInput!$B$2,($B225-1)*gamesPerRound,0,gamesPerRound,6),6,FALSE)</f>
        <v>#N/A</v>
      </c>
      <c r="H225" s="76" t="str">
        <f t="shared" ca="1" si="11"/>
        <v>H.09</v>
      </c>
    </row>
    <row r="226" spans="1:8" x14ac:dyDescent="0.2">
      <c r="A226" s="62">
        <v>224</v>
      </c>
      <c r="B226" s="32">
        <f t="shared" si="9"/>
        <v>4</v>
      </c>
      <c r="C226" s="32">
        <f t="shared" si="10"/>
        <v>45</v>
      </c>
      <c r="D226" s="31" t="str">
        <f ca="1">IF($B226&gt;rounds,"",OFFSET(AllPairings!D$1,startRow-1+$A226,0))</f>
        <v>E.09</v>
      </c>
      <c r="E226" s="31" t="str">
        <f ca="1">IF($B226&gt;rounds,"",OFFSET(AllPairings!E$1,startRow-1+$A226,0))</f>
        <v>F.09</v>
      </c>
      <c r="F226" s="63" t="e">
        <f ca="1">VLOOKUP($C226,OFFSET(ResultsInput!$B$2,($B226-1)*gamesPerRound,0,gamesPerRound,6),5,FALSE)</f>
        <v>#N/A</v>
      </c>
      <c r="G226" s="63" t="e">
        <f ca="1">VLOOKUP($C226,OFFSET(ResultsInput!$B$2,($B226-1)*gamesPerRound,0,gamesPerRound,6),6,FALSE)</f>
        <v>#N/A</v>
      </c>
      <c r="H226" s="76" t="str">
        <f t="shared" ca="1" si="11"/>
        <v>E.09</v>
      </c>
    </row>
    <row r="227" spans="1:8" x14ac:dyDescent="0.2">
      <c r="A227" s="62">
        <v>225</v>
      </c>
      <c r="B227" s="32">
        <f t="shared" si="9"/>
        <v>4</v>
      </c>
      <c r="C227" s="32">
        <f t="shared" si="10"/>
        <v>46</v>
      </c>
      <c r="D227" s="31" t="str">
        <f ca="1">IF($B227&gt;rounds,"",OFFSET(AllPairings!D$1,startRow-1+$A227,0))</f>
        <v>E.10</v>
      </c>
      <c r="E227" s="31" t="str">
        <f ca="1">IF($B227&gt;rounds,"",OFFSET(AllPairings!E$1,startRow-1+$A227,0))</f>
        <v>B.10</v>
      </c>
      <c r="F227" s="63" t="e">
        <f ca="1">VLOOKUP($C227,OFFSET(ResultsInput!$B$2,($B227-1)*gamesPerRound,0,gamesPerRound,6),5,FALSE)</f>
        <v>#N/A</v>
      </c>
      <c r="G227" s="63" t="e">
        <f ca="1">VLOOKUP($C227,OFFSET(ResultsInput!$B$2,($B227-1)*gamesPerRound,0,gamesPerRound,6),6,FALSE)</f>
        <v>#N/A</v>
      </c>
      <c r="H227" s="76" t="str">
        <f t="shared" ca="1" si="11"/>
        <v>E.10</v>
      </c>
    </row>
    <row r="228" spans="1:8" x14ac:dyDescent="0.2">
      <c r="A228" s="62">
        <v>226</v>
      </c>
      <c r="B228" s="32">
        <f t="shared" si="9"/>
        <v>4</v>
      </c>
      <c r="C228" s="32">
        <f t="shared" si="10"/>
        <v>47</v>
      </c>
      <c r="D228" s="31" t="str">
        <f ca="1">IF($B228&gt;rounds,"",OFFSET(AllPairings!D$1,startRow-1+$A228,0))</f>
        <v>C.10</v>
      </c>
      <c r="E228" s="31" t="str">
        <f ca="1">IF($B228&gt;rounds,"",OFFSET(AllPairings!E$1,startRow-1+$A228,0))</f>
        <v>H.10</v>
      </c>
      <c r="F228" s="63" t="e">
        <f ca="1">VLOOKUP($C228,OFFSET(ResultsInput!$B$2,($B228-1)*gamesPerRound,0,gamesPerRound,6),5,FALSE)</f>
        <v>#N/A</v>
      </c>
      <c r="G228" s="63" t="e">
        <f ca="1">VLOOKUP($C228,OFFSET(ResultsInput!$B$2,($B228-1)*gamesPerRound,0,gamesPerRound,6),6,FALSE)</f>
        <v>#N/A</v>
      </c>
      <c r="H228" s="76" t="str">
        <f t="shared" ca="1" si="11"/>
        <v>C.10</v>
      </c>
    </row>
    <row r="229" spans="1:8" x14ac:dyDescent="0.2">
      <c r="A229" s="62">
        <v>227</v>
      </c>
      <c r="B229" s="32">
        <f t="shared" si="9"/>
        <v>4</v>
      </c>
      <c r="C229" s="32">
        <f t="shared" si="10"/>
        <v>48</v>
      </c>
      <c r="D229" s="31" t="str">
        <f ca="1">IF($B229&gt;rounds,"",OFFSET(AllPairings!D$1,startRow-1+$A229,0))</f>
        <v>I.10</v>
      </c>
      <c r="E229" s="31" t="str">
        <f ca="1">IF($B229&gt;rounds,"",OFFSET(AllPairings!E$1,startRow-1+$A229,0))</f>
        <v>A.10</v>
      </c>
      <c r="F229" s="63" t="e">
        <f ca="1">VLOOKUP($C229,OFFSET(ResultsInput!$B$2,($B229-1)*gamesPerRound,0,gamesPerRound,6),5,FALSE)</f>
        <v>#N/A</v>
      </c>
      <c r="G229" s="63" t="e">
        <f ca="1">VLOOKUP($C229,OFFSET(ResultsInput!$B$2,($B229-1)*gamesPerRound,0,gamesPerRound,6),6,FALSE)</f>
        <v>#N/A</v>
      </c>
      <c r="H229" s="76" t="str">
        <f t="shared" ca="1" si="11"/>
        <v>I.10</v>
      </c>
    </row>
    <row r="230" spans="1:8" x14ac:dyDescent="0.2">
      <c r="A230" s="62">
        <v>228</v>
      </c>
      <c r="B230" s="32">
        <f t="shared" si="9"/>
        <v>4</v>
      </c>
      <c r="C230" s="32">
        <f t="shared" si="10"/>
        <v>49</v>
      </c>
      <c r="D230" s="31" t="str">
        <f ca="1">IF($B230&gt;rounds,"",OFFSET(AllPairings!D$1,startRow-1+$A230,0))</f>
        <v>J.10</v>
      </c>
      <c r="E230" s="31" t="str">
        <f ca="1">IF($B230&gt;rounds,"",OFFSET(AllPairings!E$1,startRow-1+$A230,0))</f>
        <v>D.10</v>
      </c>
      <c r="F230" s="63" t="e">
        <f ca="1">VLOOKUP($C230,OFFSET(ResultsInput!$B$2,($B230-1)*gamesPerRound,0,gamesPerRound,6),5,FALSE)</f>
        <v>#N/A</v>
      </c>
      <c r="G230" s="63" t="e">
        <f ca="1">VLOOKUP($C230,OFFSET(ResultsInput!$B$2,($B230-1)*gamesPerRound,0,gamesPerRound,6),6,FALSE)</f>
        <v>#N/A</v>
      </c>
      <c r="H230" s="76" t="str">
        <f t="shared" ca="1" si="11"/>
        <v>J.10</v>
      </c>
    </row>
    <row r="231" spans="1:8" x14ac:dyDescent="0.2">
      <c r="A231" s="62">
        <v>229</v>
      </c>
      <c r="B231" s="32">
        <f t="shared" si="9"/>
        <v>4</v>
      </c>
      <c r="C231" s="32">
        <f t="shared" si="10"/>
        <v>50</v>
      </c>
      <c r="D231" s="31" t="str">
        <f ca="1">IF($B231&gt;rounds,"",OFFSET(AllPairings!D$1,startRow-1+$A231,0))</f>
        <v>F.10</v>
      </c>
      <c r="E231" s="31" t="str">
        <f ca="1">IF($B231&gt;rounds,"",OFFSET(AllPairings!E$1,startRow-1+$A231,0))</f>
        <v>G.10</v>
      </c>
      <c r="F231" s="63" t="e">
        <f ca="1">VLOOKUP($C231,OFFSET(ResultsInput!$B$2,($B231-1)*gamesPerRound,0,gamesPerRound,6),5,FALSE)</f>
        <v>#N/A</v>
      </c>
      <c r="G231" s="63" t="e">
        <f ca="1">VLOOKUP($C231,OFFSET(ResultsInput!$B$2,($B231-1)*gamesPerRound,0,gamesPerRound,6),6,FALSE)</f>
        <v>#N/A</v>
      </c>
      <c r="H231" s="76" t="str">
        <f t="shared" ca="1" si="11"/>
        <v>F.10</v>
      </c>
    </row>
    <row r="232" spans="1:8" x14ac:dyDescent="0.2">
      <c r="A232" s="62">
        <v>230</v>
      </c>
      <c r="B232" s="32">
        <f t="shared" si="9"/>
        <v>4</v>
      </c>
      <c r="C232" s="32">
        <f t="shared" si="10"/>
        <v>51</v>
      </c>
      <c r="D232" s="31" t="str">
        <f ca="1">IF($B232&gt;rounds,"",OFFSET(AllPairings!D$1,startRow-1+$A232,0))</f>
        <v>D.11</v>
      </c>
      <c r="E232" s="31" t="str">
        <f ca="1">IF($B232&gt;rounds,"",OFFSET(AllPairings!E$1,startRow-1+$A232,0))</f>
        <v>I.11</v>
      </c>
      <c r="F232" s="63" t="e">
        <f ca="1">VLOOKUP($C232,OFFSET(ResultsInput!$B$2,($B232-1)*gamesPerRound,0,gamesPerRound,6),5,FALSE)</f>
        <v>#N/A</v>
      </c>
      <c r="G232" s="63" t="e">
        <f ca="1">VLOOKUP($C232,OFFSET(ResultsInput!$B$2,($B232-1)*gamesPerRound,0,gamesPerRound,6),6,FALSE)</f>
        <v>#N/A</v>
      </c>
      <c r="H232" s="76" t="str">
        <f t="shared" ca="1" si="11"/>
        <v>D.11</v>
      </c>
    </row>
    <row r="233" spans="1:8" x14ac:dyDescent="0.2">
      <c r="A233" s="62">
        <v>231</v>
      </c>
      <c r="B233" s="32">
        <f t="shared" si="9"/>
        <v>4</v>
      </c>
      <c r="C233" s="32">
        <f t="shared" si="10"/>
        <v>52</v>
      </c>
      <c r="D233" s="31" t="str">
        <f ca="1">IF($B233&gt;rounds,"",OFFSET(AllPairings!D$1,startRow-1+$A233,0))</f>
        <v>A.11</v>
      </c>
      <c r="E233" s="31" t="str">
        <f ca="1">IF($B233&gt;rounds,"",OFFSET(AllPairings!E$1,startRow-1+$A233,0))</f>
        <v>F.11</v>
      </c>
      <c r="F233" s="63" t="e">
        <f ca="1">VLOOKUP($C233,OFFSET(ResultsInput!$B$2,($B233-1)*gamesPerRound,0,gamesPerRound,6),5,FALSE)</f>
        <v>#N/A</v>
      </c>
      <c r="G233" s="63" t="e">
        <f ca="1">VLOOKUP($C233,OFFSET(ResultsInput!$B$2,($B233-1)*gamesPerRound,0,gamesPerRound,6),6,FALSE)</f>
        <v>#N/A</v>
      </c>
      <c r="H233" s="76" t="str">
        <f t="shared" ca="1" si="11"/>
        <v>A.11</v>
      </c>
    </row>
    <row r="234" spans="1:8" x14ac:dyDescent="0.2">
      <c r="A234" s="62">
        <v>232</v>
      </c>
      <c r="B234" s="32">
        <f t="shared" si="9"/>
        <v>4</v>
      </c>
      <c r="C234" s="32">
        <f t="shared" si="10"/>
        <v>53</v>
      </c>
      <c r="D234" s="31" t="str">
        <f ca="1">IF($B234&gt;rounds,"",OFFSET(AllPairings!D$1,startRow-1+$A234,0))</f>
        <v>H.11</v>
      </c>
      <c r="E234" s="31" t="str">
        <f ca="1">IF($B234&gt;rounds,"",OFFSET(AllPairings!E$1,startRow-1+$A234,0))</f>
        <v>G.11</v>
      </c>
      <c r="F234" s="63" t="e">
        <f ca="1">VLOOKUP($C234,OFFSET(ResultsInput!$B$2,($B234-1)*gamesPerRound,0,gamesPerRound,6),5,FALSE)</f>
        <v>#N/A</v>
      </c>
      <c r="G234" s="63" t="e">
        <f ca="1">VLOOKUP($C234,OFFSET(ResultsInput!$B$2,($B234-1)*gamesPerRound,0,gamesPerRound,6),6,FALSE)</f>
        <v>#N/A</v>
      </c>
      <c r="H234" s="76" t="str">
        <f t="shared" ca="1" si="11"/>
        <v>H.11</v>
      </c>
    </row>
    <row r="235" spans="1:8" x14ac:dyDescent="0.2">
      <c r="A235" s="62">
        <v>233</v>
      </c>
      <c r="B235" s="32">
        <f t="shared" si="9"/>
        <v>4</v>
      </c>
      <c r="C235" s="32">
        <f t="shared" si="10"/>
        <v>54</v>
      </c>
      <c r="D235" s="31" t="str">
        <f ca="1">IF($B235&gt;rounds,"",OFFSET(AllPairings!D$1,startRow-1+$A235,0))</f>
        <v>C.11</v>
      </c>
      <c r="E235" s="31" t="str">
        <f ca="1">IF($B235&gt;rounds,"",OFFSET(AllPairings!E$1,startRow-1+$A235,0))</f>
        <v>B.11</v>
      </c>
      <c r="F235" s="63" t="e">
        <f ca="1">VLOOKUP($C235,OFFSET(ResultsInput!$B$2,($B235-1)*gamesPerRound,0,gamesPerRound,6),5,FALSE)</f>
        <v>#N/A</v>
      </c>
      <c r="G235" s="63" t="e">
        <f ca="1">VLOOKUP($C235,OFFSET(ResultsInput!$B$2,($B235-1)*gamesPerRound,0,gamesPerRound,6),6,FALSE)</f>
        <v>#N/A</v>
      </c>
      <c r="H235" s="76" t="str">
        <f t="shared" ca="1" si="11"/>
        <v>C.11</v>
      </c>
    </row>
    <row r="236" spans="1:8" x14ac:dyDescent="0.2">
      <c r="A236" s="62">
        <v>234</v>
      </c>
      <c r="B236" s="32">
        <f t="shared" si="9"/>
        <v>4</v>
      </c>
      <c r="C236" s="32">
        <f t="shared" si="10"/>
        <v>55</v>
      </c>
      <c r="D236" s="31" t="str">
        <f ca="1">IF($B236&gt;rounds,"",OFFSET(AllPairings!D$1,startRow-1+$A236,0))</f>
        <v>J.11</v>
      </c>
      <c r="E236" s="31" t="str">
        <f ca="1">IF($B236&gt;rounds,"",OFFSET(AllPairings!E$1,startRow-1+$A236,0))</f>
        <v>E.11</v>
      </c>
      <c r="F236" s="63" t="e">
        <f ca="1">VLOOKUP($C236,OFFSET(ResultsInput!$B$2,($B236-1)*gamesPerRound,0,gamesPerRound,6),5,FALSE)</f>
        <v>#N/A</v>
      </c>
      <c r="G236" s="63" t="e">
        <f ca="1">VLOOKUP($C236,OFFSET(ResultsInput!$B$2,($B236-1)*gamesPerRound,0,gamesPerRound,6),6,FALSE)</f>
        <v>#N/A</v>
      </c>
      <c r="H236" s="76" t="str">
        <f t="shared" ca="1" si="11"/>
        <v>J.11</v>
      </c>
    </row>
    <row r="237" spans="1:8" x14ac:dyDescent="0.2">
      <c r="A237" s="62">
        <v>235</v>
      </c>
      <c r="B237" s="32">
        <f t="shared" si="9"/>
        <v>4</v>
      </c>
      <c r="C237" s="32">
        <f t="shared" si="10"/>
        <v>56</v>
      </c>
      <c r="D237" s="31" t="str">
        <f ca="1">IF($B237&gt;rounds,"",OFFSET(AllPairings!D$1,startRow-1+$A237,0))</f>
        <v>D.12</v>
      </c>
      <c r="E237" s="31" t="str">
        <f ca="1">IF($B237&gt;rounds,"",OFFSET(AllPairings!E$1,startRow-1+$A237,0))</f>
        <v>H.12</v>
      </c>
      <c r="F237" s="63" t="e">
        <f ca="1">VLOOKUP($C237,OFFSET(ResultsInput!$B$2,($B237-1)*gamesPerRound,0,gamesPerRound,6),5,FALSE)</f>
        <v>#N/A</v>
      </c>
      <c r="G237" s="63" t="e">
        <f ca="1">VLOOKUP($C237,OFFSET(ResultsInput!$B$2,($B237-1)*gamesPerRound,0,gamesPerRound,6),6,FALSE)</f>
        <v>#N/A</v>
      </c>
      <c r="H237" s="76" t="str">
        <f t="shared" ca="1" si="11"/>
        <v>D.12</v>
      </c>
    </row>
    <row r="238" spans="1:8" x14ac:dyDescent="0.2">
      <c r="A238" s="62">
        <v>236</v>
      </c>
      <c r="B238" s="32">
        <f t="shared" si="9"/>
        <v>4</v>
      </c>
      <c r="C238" s="32">
        <f t="shared" si="10"/>
        <v>57</v>
      </c>
      <c r="D238" s="31" t="str">
        <f ca="1">IF($B238&gt;rounds,"",OFFSET(AllPairings!D$1,startRow-1+$A238,0))</f>
        <v>J.12</v>
      </c>
      <c r="E238" s="31" t="str">
        <f ca="1">IF($B238&gt;rounds,"",OFFSET(AllPairings!E$1,startRow-1+$A238,0))</f>
        <v>I.12</v>
      </c>
      <c r="F238" s="63" t="e">
        <f ca="1">VLOOKUP($C238,OFFSET(ResultsInput!$B$2,($B238-1)*gamesPerRound,0,gamesPerRound,6),5,FALSE)</f>
        <v>#N/A</v>
      </c>
      <c r="G238" s="63" t="e">
        <f ca="1">VLOOKUP($C238,OFFSET(ResultsInput!$B$2,($B238-1)*gamesPerRound,0,gamesPerRound,6),6,FALSE)</f>
        <v>#N/A</v>
      </c>
      <c r="H238" s="76" t="str">
        <f t="shared" ca="1" si="11"/>
        <v>J.12</v>
      </c>
    </row>
    <row r="239" spans="1:8" x14ac:dyDescent="0.2">
      <c r="A239" s="62">
        <v>237</v>
      </c>
      <c r="B239" s="32">
        <f t="shared" si="9"/>
        <v>4</v>
      </c>
      <c r="C239" s="32">
        <f t="shared" si="10"/>
        <v>58</v>
      </c>
      <c r="D239" s="31" t="str">
        <f ca="1">IF($B239&gt;rounds,"",OFFSET(AllPairings!D$1,startRow-1+$A239,0))</f>
        <v>F.12</v>
      </c>
      <c r="E239" s="31" t="str">
        <f ca="1">IF($B239&gt;rounds,"",OFFSET(AllPairings!E$1,startRow-1+$A239,0))</f>
        <v>E.12</v>
      </c>
      <c r="F239" s="63" t="e">
        <f ca="1">VLOOKUP($C239,OFFSET(ResultsInput!$B$2,($B239-1)*gamesPerRound,0,gamesPerRound,6),5,FALSE)</f>
        <v>#N/A</v>
      </c>
      <c r="G239" s="63" t="e">
        <f ca="1">VLOOKUP($C239,OFFSET(ResultsInput!$B$2,($B239-1)*gamesPerRound,0,gamesPerRound,6),6,FALSE)</f>
        <v>#N/A</v>
      </c>
      <c r="H239" s="76" t="str">
        <f t="shared" ca="1" si="11"/>
        <v>F.12</v>
      </c>
    </row>
    <row r="240" spans="1:8" x14ac:dyDescent="0.2">
      <c r="A240" s="62">
        <v>238</v>
      </c>
      <c r="B240" s="32">
        <f t="shared" si="9"/>
        <v>4</v>
      </c>
      <c r="C240" s="32">
        <f t="shared" si="10"/>
        <v>59</v>
      </c>
      <c r="D240" s="31" t="str">
        <f ca="1">IF($B240&gt;rounds,"",OFFSET(AllPairings!D$1,startRow-1+$A240,0))</f>
        <v>B.12</v>
      </c>
      <c r="E240" s="31" t="str">
        <f ca="1">IF($B240&gt;rounds,"",OFFSET(AllPairings!E$1,startRow-1+$A240,0))</f>
        <v>A.12</v>
      </c>
      <c r="F240" s="63" t="e">
        <f ca="1">VLOOKUP($C240,OFFSET(ResultsInput!$B$2,($B240-1)*gamesPerRound,0,gamesPerRound,6),5,FALSE)</f>
        <v>#N/A</v>
      </c>
      <c r="G240" s="63" t="e">
        <f ca="1">VLOOKUP($C240,OFFSET(ResultsInput!$B$2,($B240-1)*gamesPerRound,0,gamesPerRound,6),6,FALSE)</f>
        <v>#N/A</v>
      </c>
      <c r="H240" s="76" t="str">
        <f t="shared" ca="1" si="11"/>
        <v>B.12</v>
      </c>
    </row>
    <row r="241" spans="1:8" x14ac:dyDescent="0.2">
      <c r="A241" s="62">
        <v>239</v>
      </c>
      <c r="B241" s="32">
        <f t="shared" si="9"/>
        <v>4</v>
      </c>
      <c r="C241" s="32">
        <f t="shared" si="10"/>
        <v>60</v>
      </c>
      <c r="D241" s="31" t="str">
        <f ca="1">IF($B241&gt;rounds,"",OFFSET(AllPairings!D$1,startRow-1+$A241,0))</f>
        <v>C.12</v>
      </c>
      <c r="E241" s="31" t="str">
        <f ca="1">IF($B241&gt;rounds,"",OFFSET(AllPairings!E$1,startRow-1+$A241,0))</f>
        <v>G.12</v>
      </c>
      <c r="F241" s="63" t="e">
        <f ca="1">VLOOKUP($C241,OFFSET(ResultsInput!$B$2,($B241-1)*gamesPerRound,0,gamesPerRound,6),5,FALSE)</f>
        <v>#N/A</v>
      </c>
      <c r="G241" s="63" t="e">
        <f ca="1">VLOOKUP($C241,OFFSET(ResultsInput!$B$2,($B241-1)*gamesPerRound,0,gamesPerRound,6),6,FALSE)</f>
        <v>#N/A</v>
      </c>
      <c r="H241" s="76" t="str">
        <f t="shared" ca="1" si="11"/>
        <v>C.12</v>
      </c>
    </row>
    <row r="242" spans="1:8" x14ac:dyDescent="0.2">
      <c r="A242" s="62">
        <v>240</v>
      </c>
      <c r="B242" s="32">
        <f t="shared" si="9"/>
        <v>5</v>
      </c>
      <c r="C242" s="32">
        <f t="shared" si="10"/>
        <v>1</v>
      </c>
      <c r="D242" s="31" t="str">
        <f ca="1">IF($B242&gt;rounds,"",OFFSET(AllPairings!D$1,startRow-1+$A242,0))</f>
        <v>D.01</v>
      </c>
      <c r="E242" s="31" t="str">
        <f ca="1">IF($B242&gt;rounds,"",OFFSET(AllPairings!E$1,startRow-1+$A242,0))</f>
        <v>G.01</v>
      </c>
      <c r="F242" s="63" t="e">
        <f ca="1">VLOOKUP($C242,OFFSET(ResultsInput!$B$2,($B242-1)*gamesPerRound,0,gamesPerRound,6),5,FALSE)</f>
        <v>#N/A</v>
      </c>
      <c r="G242" s="63" t="e">
        <f ca="1">VLOOKUP($C242,OFFSET(ResultsInput!$B$2,($B242-1)*gamesPerRound,0,gamesPerRound,6),6,FALSE)</f>
        <v>#N/A</v>
      </c>
      <c r="H242" s="76" t="str">
        <f t="shared" ca="1" si="11"/>
        <v>D.01</v>
      </c>
    </row>
    <row r="243" spans="1:8" x14ac:dyDescent="0.2">
      <c r="A243" s="62">
        <v>241</v>
      </c>
      <c r="B243" s="32">
        <f t="shared" si="9"/>
        <v>5</v>
      </c>
      <c r="C243" s="32">
        <f t="shared" si="10"/>
        <v>2</v>
      </c>
      <c r="D243" s="31" t="str">
        <f ca="1">IF($B243&gt;rounds,"",OFFSET(AllPairings!D$1,startRow-1+$A243,0))</f>
        <v>F.01</v>
      </c>
      <c r="E243" s="31" t="str">
        <f ca="1">IF($B243&gt;rounds,"",OFFSET(AllPairings!E$1,startRow-1+$A243,0))</f>
        <v>J.01</v>
      </c>
      <c r="F243" s="63" t="e">
        <f ca="1">VLOOKUP($C243,OFFSET(ResultsInput!$B$2,($B243-1)*gamesPerRound,0,gamesPerRound,6),5,FALSE)</f>
        <v>#N/A</v>
      </c>
      <c r="G243" s="63" t="e">
        <f ca="1">VLOOKUP($C243,OFFSET(ResultsInput!$B$2,($B243-1)*gamesPerRound,0,gamesPerRound,6),6,FALSE)</f>
        <v>#N/A</v>
      </c>
      <c r="H243" s="76" t="str">
        <f t="shared" ca="1" si="11"/>
        <v>F.01</v>
      </c>
    </row>
    <row r="244" spans="1:8" x14ac:dyDescent="0.2">
      <c r="A244" s="62">
        <v>242</v>
      </c>
      <c r="B244" s="32">
        <f t="shared" si="9"/>
        <v>5</v>
      </c>
      <c r="C244" s="32">
        <f t="shared" si="10"/>
        <v>3</v>
      </c>
      <c r="D244" s="31" t="str">
        <f ca="1">IF($B244&gt;rounds,"",OFFSET(AllPairings!D$1,startRow-1+$A244,0))</f>
        <v>B.01</v>
      </c>
      <c r="E244" s="31" t="str">
        <f ca="1">IF($B244&gt;rounds,"",OFFSET(AllPairings!E$1,startRow-1+$A244,0))</f>
        <v>I.01</v>
      </c>
      <c r="F244" s="63" t="e">
        <f ca="1">VLOOKUP($C244,OFFSET(ResultsInput!$B$2,($B244-1)*gamesPerRound,0,gamesPerRound,6),5,FALSE)</f>
        <v>#N/A</v>
      </c>
      <c r="G244" s="63" t="e">
        <f ca="1">VLOOKUP($C244,OFFSET(ResultsInput!$B$2,($B244-1)*gamesPerRound,0,gamesPerRound,6),6,FALSE)</f>
        <v>#N/A</v>
      </c>
      <c r="H244" s="76" t="str">
        <f t="shared" ca="1" si="11"/>
        <v>B.01</v>
      </c>
    </row>
    <row r="245" spans="1:8" x14ac:dyDescent="0.2">
      <c r="A245" s="62">
        <v>243</v>
      </c>
      <c r="B245" s="32">
        <f t="shared" si="9"/>
        <v>5</v>
      </c>
      <c r="C245" s="32">
        <f t="shared" si="10"/>
        <v>4</v>
      </c>
      <c r="D245" s="31" t="str">
        <f ca="1">IF($B245&gt;rounds,"",OFFSET(AllPairings!D$1,startRow-1+$A245,0))</f>
        <v>A.01</v>
      </c>
      <c r="E245" s="31" t="str">
        <f ca="1">IF($B245&gt;rounds,"",OFFSET(AllPairings!E$1,startRow-1+$A245,0))</f>
        <v>C.01</v>
      </c>
      <c r="F245" s="63" t="e">
        <f ca="1">VLOOKUP($C245,OFFSET(ResultsInput!$B$2,($B245-1)*gamesPerRound,0,gamesPerRound,6),5,FALSE)</f>
        <v>#N/A</v>
      </c>
      <c r="G245" s="63" t="e">
        <f ca="1">VLOOKUP($C245,OFFSET(ResultsInput!$B$2,($B245-1)*gamesPerRound,0,gamesPerRound,6),6,FALSE)</f>
        <v>#N/A</v>
      </c>
      <c r="H245" s="76" t="str">
        <f t="shared" ca="1" si="11"/>
        <v>A.01</v>
      </c>
    </row>
    <row r="246" spans="1:8" x14ac:dyDescent="0.2">
      <c r="A246" s="62">
        <v>244</v>
      </c>
      <c r="B246" s="32">
        <f t="shared" si="9"/>
        <v>5</v>
      </c>
      <c r="C246" s="32">
        <f t="shared" si="10"/>
        <v>5</v>
      </c>
      <c r="D246" s="31" t="str">
        <f ca="1">IF($B246&gt;rounds,"",OFFSET(AllPairings!D$1,startRow-1+$A246,0))</f>
        <v>H.01</v>
      </c>
      <c r="E246" s="31" t="str">
        <f ca="1">IF($B246&gt;rounds,"",OFFSET(AllPairings!E$1,startRow-1+$A246,0))</f>
        <v>E.01</v>
      </c>
      <c r="F246" s="63" t="e">
        <f ca="1">VLOOKUP($C246,OFFSET(ResultsInput!$B$2,($B246-1)*gamesPerRound,0,gamesPerRound,6),5,FALSE)</f>
        <v>#N/A</v>
      </c>
      <c r="G246" s="63" t="e">
        <f ca="1">VLOOKUP($C246,OFFSET(ResultsInput!$B$2,($B246-1)*gamesPerRound,0,gamesPerRound,6),6,FALSE)</f>
        <v>#N/A</v>
      </c>
      <c r="H246" s="76" t="str">
        <f t="shared" ca="1" si="11"/>
        <v>H.01</v>
      </c>
    </row>
    <row r="247" spans="1:8" x14ac:dyDescent="0.2">
      <c r="A247" s="62">
        <v>245</v>
      </c>
      <c r="B247" s="32">
        <f t="shared" si="9"/>
        <v>5</v>
      </c>
      <c r="C247" s="32">
        <f t="shared" si="10"/>
        <v>6</v>
      </c>
      <c r="D247" s="31" t="str">
        <f ca="1">IF($B247&gt;rounds,"",OFFSET(AllPairings!D$1,startRow-1+$A247,0))</f>
        <v>D.02</v>
      </c>
      <c r="E247" s="31" t="str">
        <f ca="1">IF($B247&gt;rounds,"",OFFSET(AllPairings!E$1,startRow-1+$A247,0))</f>
        <v>I.02</v>
      </c>
      <c r="F247" s="63" t="e">
        <f ca="1">VLOOKUP($C247,OFFSET(ResultsInput!$B$2,($B247-1)*gamesPerRound,0,gamesPerRound,6),5,FALSE)</f>
        <v>#N/A</v>
      </c>
      <c r="G247" s="63" t="e">
        <f ca="1">VLOOKUP($C247,OFFSET(ResultsInput!$B$2,($B247-1)*gamesPerRound,0,gamesPerRound,6),6,FALSE)</f>
        <v>#N/A</v>
      </c>
      <c r="H247" s="76" t="str">
        <f t="shared" ca="1" si="11"/>
        <v>D.02</v>
      </c>
    </row>
    <row r="248" spans="1:8" x14ac:dyDescent="0.2">
      <c r="A248" s="62">
        <v>246</v>
      </c>
      <c r="B248" s="32">
        <f t="shared" si="9"/>
        <v>5</v>
      </c>
      <c r="C248" s="32">
        <f t="shared" si="10"/>
        <v>7</v>
      </c>
      <c r="D248" s="31" t="str">
        <f ca="1">IF($B248&gt;rounds,"",OFFSET(AllPairings!D$1,startRow-1+$A248,0))</f>
        <v>H.02</v>
      </c>
      <c r="E248" s="31" t="str">
        <f ca="1">IF($B248&gt;rounds,"",OFFSET(AllPairings!E$1,startRow-1+$A248,0))</f>
        <v>A.02</v>
      </c>
      <c r="F248" s="63" t="e">
        <f ca="1">VLOOKUP($C248,OFFSET(ResultsInput!$B$2,($B248-1)*gamesPerRound,0,gamesPerRound,6),5,FALSE)</f>
        <v>#N/A</v>
      </c>
      <c r="G248" s="63" t="e">
        <f ca="1">VLOOKUP($C248,OFFSET(ResultsInput!$B$2,($B248-1)*gamesPerRound,0,gamesPerRound,6),6,FALSE)</f>
        <v>#N/A</v>
      </c>
      <c r="H248" s="76" t="str">
        <f t="shared" ca="1" si="11"/>
        <v>H.02</v>
      </c>
    </row>
    <row r="249" spans="1:8" x14ac:dyDescent="0.2">
      <c r="A249" s="62">
        <v>247</v>
      </c>
      <c r="B249" s="32">
        <f t="shared" si="9"/>
        <v>5</v>
      </c>
      <c r="C249" s="32">
        <f t="shared" si="10"/>
        <v>8</v>
      </c>
      <c r="D249" s="31" t="str">
        <f ca="1">IF($B249&gt;rounds,"",OFFSET(AllPairings!D$1,startRow-1+$A249,0))</f>
        <v>C.02</v>
      </c>
      <c r="E249" s="31" t="str">
        <f ca="1">IF($B249&gt;rounds,"",OFFSET(AllPairings!E$1,startRow-1+$A249,0))</f>
        <v>E.02</v>
      </c>
      <c r="F249" s="63" t="e">
        <f ca="1">VLOOKUP($C249,OFFSET(ResultsInput!$B$2,($B249-1)*gamesPerRound,0,gamesPerRound,6),5,FALSE)</f>
        <v>#N/A</v>
      </c>
      <c r="G249" s="63" t="e">
        <f ca="1">VLOOKUP($C249,OFFSET(ResultsInput!$B$2,($B249-1)*gamesPerRound,0,gamesPerRound,6),6,FALSE)</f>
        <v>#N/A</v>
      </c>
      <c r="H249" s="76" t="str">
        <f t="shared" ca="1" si="11"/>
        <v>C.02</v>
      </c>
    </row>
    <row r="250" spans="1:8" x14ac:dyDescent="0.2">
      <c r="A250" s="62">
        <v>248</v>
      </c>
      <c r="B250" s="32">
        <f t="shared" si="9"/>
        <v>5</v>
      </c>
      <c r="C250" s="32">
        <f t="shared" si="10"/>
        <v>9</v>
      </c>
      <c r="D250" s="31" t="str">
        <f ca="1">IF($B250&gt;rounds,"",OFFSET(AllPairings!D$1,startRow-1+$A250,0))</f>
        <v>B.02</v>
      </c>
      <c r="E250" s="31" t="str">
        <f ca="1">IF($B250&gt;rounds,"",OFFSET(AllPairings!E$1,startRow-1+$A250,0))</f>
        <v>J.02</v>
      </c>
      <c r="F250" s="63" t="e">
        <f ca="1">VLOOKUP($C250,OFFSET(ResultsInput!$B$2,($B250-1)*gamesPerRound,0,gamesPerRound,6),5,FALSE)</f>
        <v>#N/A</v>
      </c>
      <c r="G250" s="63" t="e">
        <f ca="1">VLOOKUP($C250,OFFSET(ResultsInput!$B$2,($B250-1)*gamesPerRound,0,gamesPerRound,6),6,FALSE)</f>
        <v>#N/A</v>
      </c>
      <c r="H250" s="76" t="str">
        <f t="shared" ca="1" si="11"/>
        <v>B.02</v>
      </c>
    </row>
    <row r="251" spans="1:8" x14ac:dyDescent="0.2">
      <c r="A251" s="62">
        <v>249</v>
      </c>
      <c r="B251" s="32">
        <f t="shared" si="9"/>
        <v>5</v>
      </c>
      <c r="C251" s="32">
        <f t="shared" si="10"/>
        <v>10</v>
      </c>
      <c r="D251" s="31" t="str">
        <f ca="1">IF($B251&gt;rounds,"",OFFSET(AllPairings!D$1,startRow-1+$A251,0))</f>
        <v>G.02</v>
      </c>
      <c r="E251" s="31" t="str">
        <f ca="1">IF($B251&gt;rounds,"",OFFSET(AllPairings!E$1,startRow-1+$A251,0))</f>
        <v>F.02</v>
      </c>
      <c r="F251" s="63" t="e">
        <f ca="1">VLOOKUP($C251,OFFSET(ResultsInput!$B$2,($B251-1)*gamesPerRound,0,gamesPerRound,6),5,FALSE)</f>
        <v>#N/A</v>
      </c>
      <c r="G251" s="63" t="e">
        <f ca="1">VLOOKUP($C251,OFFSET(ResultsInput!$B$2,($B251-1)*gamesPerRound,0,gamesPerRound,6),6,FALSE)</f>
        <v>#N/A</v>
      </c>
      <c r="H251" s="76" t="str">
        <f t="shared" ca="1" si="11"/>
        <v>G.02</v>
      </c>
    </row>
    <row r="252" spans="1:8" x14ac:dyDescent="0.2">
      <c r="A252" s="62">
        <v>250</v>
      </c>
      <c r="B252" s="32">
        <f t="shared" si="9"/>
        <v>5</v>
      </c>
      <c r="C252" s="32">
        <f t="shared" si="10"/>
        <v>11</v>
      </c>
      <c r="D252" s="31" t="str">
        <f ca="1">IF($B252&gt;rounds,"",OFFSET(AllPairings!D$1,startRow-1+$A252,0))</f>
        <v>G.03</v>
      </c>
      <c r="E252" s="31" t="str">
        <f ca="1">IF($B252&gt;rounds,"",OFFSET(AllPairings!E$1,startRow-1+$A252,0))</f>
        <v>D.03</v>
      </c>
      <c r="F252" s="63" t="e">
        <f ca="1">VLOOKUP($C252,OFFSET(ResultsInput!$B$2,($B252-1)*gamesPerRound,0,gamesPerRound,6),5,FALSE)</f>
        <v>#N/A</v>
      </c>
      <c r="G252" s="63" t="e">
        <f ca="1">VLOOKUP($C252,OFFSET(ResultsInput!$B$2,($B252-1)*gamesPerRound,0,gamesPerRound,6),6,FALSE)</f>
        <v>#N/A</v>
      </c>
      <c r="H252" s="76" t="str">
        <f t="shared" ca="1" si="11"/>
        <v>G.03</v>
      </c>
    </row>
    <row r="253" spans="1:8" x14ac:dyDescent="0.2">
      <c r="A253" s="62">
        <v>251</v>
      </c>
      <c r="B253" s="32">
        <f t="shared" si="9"/>
        <v>5</v>
      </c>
      <c r="C253" s="32">
        <f t="shared" si="10"/>
        <v>12</v>
      </c>
      <c r="D253" s="31" t="str">
        <f ca="1">IF($B253&gt;rounds,"",OFFSET(AllPairings!D$1,startRow-1+$A253,0))</f>
        <v>A.03</v>
      </c>
      <c r="E253" s="31" t="str">
        <f ca="1">IF($B253&gt;rounds,"",OFFSET(AllPairings!E$1,startRow-1+$A253,0))</f>
        <v>H.03</v>
      </c>
      <c r="F253" s="63" t="e">
        <f ca="1">VLOOKUP($C253,OFFSET(ResultsInput!$B$2,($B253-1)*gamesPerRound,0,gamesPerRound,6),5,FALSE)</f>
        <v>#N/A</v>
      </c>
      <c r="G253" s="63" t="e">
        <f ca="1">VLOOKUP($C253,OFFSET(ResultsInput!$B$2,($B253-1)*gamesPerRound,0,gamesPerRound,6),6,FALSE)</f>
        <v>#N/A</v>
      </c>
      <c r="H253" s="76" t="str">
        <f t="shared" ca="1" si="11"/>
        <v>A.03</v>
      </c>
    </row>
    <row r="254" spans="1:8" x14ac:dyDescent="0.2">
      <c r="A254" s="62">
        <v>252</v>
      </c>
      <c r="B254" s="32">
        <f t="shared" si="9"/>
        <v>5</v>
      </c>
      <c r="C254" s="32">
        <f t="shared" si="10"/>
        <v>13</v>
      </c>
      <c r="D254" s="31" t="str">
        <f ca="1">IF($B254&gt;rounds,"",OFFSET(AllPairings!D$1,startRow-1+$A254,0))</f>
        <v>J.03</v>
      </c>
      <c r="E254" s="31" t="str">
        <f ca="1">IF($B254&gt;rounds,"",OFFSET(AllPairings!E$1,startRow-1+$A254,0))</f>
        <v>F.03</v>
      </c>
      <c r="F254" s="63" t="e">
        <f ca="1">VLOOKUP($C254,OFFSET(ResultsInput!$B$2,($B254-1)*gamesPerRound,0,gamesPerRound,6),5,FALSE)</f>
        <v>#N/A</v>
      </c>
      <c r="G254" s="63" t="e">
        <f ca="1">VLOOKUP($C254,OFFSET(ResultsInput!$B$2,($B254-1)*gamesPerRound,0,gamesPerRound,6),6,FALSE)</f>
        <v>#N/A</v>
      </c>
      <c r="H254" s="76" t="str">
        <f t="shared" ref="H254:H302" ca="1" si="12">D254</f>
        <v>J.03</v>
      </c>
    </row>
    <row r="255" spans="1:8" x14ac:dyDescent="0.2">
      <c r="A255" s="62">
        <v>253</v>
      </c>
      <c r="B255" s="32">
        <f t="shared" si="9"/>
        <v>5</v>
      </c>
      <c r="C255" s="32">
        <f t="shared" si="10"/>
        <v>14</v>
      </c>
      <c r="D255" s="31" t="str">
        <f ca="1">IF($B255&gt;rounds,"",OFFSET(AllPairings!D$1,startRow-1+$A255,0))</f>
        <v>E.03</v>
      </c>
      <c r="E255" s="31" t="str">
        <f ca="1">IF($B255&gt;rounds,"",OFFSET(AllPairings!E$1,startRow-1+$A255,0))</f>
        <v>B.03</v>
      </c>
      <c r="F255" s="63" t="e">
        <f ca="1">VLOOKUP($C255,OFFSET(ResultsInput!$B$2,($B255-1)*gamesPerRound,0,gamesPerRound,6),5,FALSE)</f>
        <v>#N/A</v>
      </c>
      <c r="G255" s="63" t="e">
        <f ca="1">VLOOKUP($C255,OFFSET(ResultsInput!$B$2,($B255-1)*gamesPerRound,0,gamesPerRound,6),6,FALSE)</f>
        <v>#N/A</v>
      </c>
      <c r="H255" s="76" t="str">
        <f t="shared" ca="1" si="12"/>
        <v>E.03</v>
      </c>
    </row>
    <row r="256" spans="1:8" x14ac:dyDescent="0.2">
      <c r="A256" s="62">
        <v>254</v>
      </c>
      <c r="B256" s="32">
        <f t="shared" si="9"/>
        <v>5</v>
      </c>
      <c r="C256" s="32">
        <f t="shared" si="10"/>
        <v>15</v>
      </c>
      <c r="D256" s="31" t="str">
        <f ca="1">IF($B256&gt;rounds,"",OFFSET(AllPairings!D$1,startRow-1+$A256,0))</f>
        <v>C.03</v>
      </c>
      <c r="E256" s="31" t="str">
        <f ca="1">IF($B256&gt;rounds,"",OFFSET(AllPairings!E$1,startRow-1+$A256,0))</f>
        <v>I.03</v>
      </c>
      <c r="F256" s="63" t="e">
        <f ca="1">VLOOKUP($C256,OFFSET(ResultsInput!$B$2,($B256-1)*gamesPerRound,0,gamesPerRound,6),5,FALSE)</f>
        <v>#N/A</v>
      </c>
      <c r="G256" s="63" t="e">
        <f ca="1">VLOOKUP($C256,OFFSET(ResultsInput!$B$2,($B256-1)*gamesPerRound,0,gamesPerRound,6),6,FALSE)</f>
        <v>#N/A</v>
      </c>
      <c r="H256" s="76" t="str">
        <f t="shared" ca="1" si="12"/>
        <v>C.03</v>
      </c>
    </row>
    <row r="257" spans="1:8" x14ac:dyDescent="0.2">
      <c r="A257" s="62">
        <v>255</v>
      </c>
      <c r="B257" s="32">
        <f t="shared" si="9"/>
        <v>5</v>
      </c>
      <c r="C257" s="32">
        <f t="shared" si="10"/>
        <v>16</v>
      </c>
      <c r="D257" s="31" t="str">
        <f ca="1">IF($B257&gt;rounds,"",OFFSET(AllPairings!D$1,startRow-1+$A257,0))</f>
        <v>G.04</v>
      </c>
      <c r="E257" s="31" t="str">
        <f ca="1">IF($B257&gt;rounds,"",OFFSET(AllPairings!E$1,startRow-1+$A257,0))</f>
        <v>A.04</v>
      </c>
      <c r="F257" s="63" t="e">
        <f ca="1">VLOOKUP($C257,OFFSET(ResultsInput!$B$2,($B257-1)*gamesPerRound,0,gamesPerRound,6),5,FALSE)</f>
        <v>#N/A</v>
      </c>
      <c r="G257" s="63" t="e">
        <f ca="1">VLOOKUP($C257,OFFSET(ResultsInput!$B$2,($B257-1)*gamesPerRound,0,gamesPerRound,6),6,FALSE)</f>
        <v>#N/A</v>
      </c>
      <c r="H257" s="76" t="str">
        <f t="shared" ca="1" si="12"/>
        <v>G.04</v>
      </c>
    </row>
    <row r="258" spans="1:8" x14ac:dyDescent="0.2">
      <c r="A258" s="62">
        <v>256</v>
      </c>
      <c r="B258" s="32">
        <f t="shared" ref="B258:B321" si="13">IF(INT(A258/gamesPerRound)&lt;rounds,1+INT(A258/gamesPerRound),"")</f>
        <v>5</v>
      </c>
      <c r="C258" s="32">
        <f t="shared" ref="C258:C321" si="14">1+MOD(A258,gamesPerRound)</f>
        <v>17</v>
      </c>
      <c r="D258" s="31" t="str">
        <f ca="1">IF($B258&gt;rounds,"",OFFSET(AllPairings!D$1,startRow-1+$A258,0))</f>
        <v>B.04</v>
      </c>
      <c r="E258" s="31" t="str">
        <f ca="1">IF($B258&gt;rounds,"",OFFSET(AllPairings!E$1,startRow-1+$A258,0))</f>
        <v>H.04</v>
      </c>
      <c r="F258" s="63" t="e">
        <f ca="1">VLOOKUP($C258,OFFSET(ResultsInput!$B$2,($B258-1)*gamesPerRound,0,gamesPerRound,6),5,FALSE)</f>
        <v>#N/A</v>
      </c>
      <c r="G258" s="63" t="e">
        <f ca="1">VLOOKUP($C258,OFFSET(ResultsInput!$B$2,($B258-1)*gamesPerRound,0,gamesPerRound,6),6,FALSE)</f>
        <v>#N/A</v>
      </c>
      <c r="H258" s="76" t="str">
        <f t="shared" ca="1" si="12"/>
        <v>B.04</v>
      </c>
    </row>
    <row r="259" spans="1:8" x14ac:dyDescent="0.2">
      <c r="A259" s="62">
        <v>257</v>
      </c>
      <c r="B259" s="32">
        <f t="shared" si="13"/>
        <v>5</v>
      </c>
      <c r="C259" s="32">
        <f t="shared" si="14"/>
        <v>18</v>
      </c>
      <c r="D259" s="31" t="str">
        <f ca="1">IF($B259&gt;rounds,"",OFFSET(AllPairings!D$1,startRow-1+$A259,0))</f>
        <v>J.04</v>
      </c>
      <c r="E259" s="31" t="str">
        <f ca="1">IF($B259&gt;rounds,"",OFFSET(AllPairings!E$1,startRow-1+$A259,0))</f>
        <v>E.04</v>
      </c>
      <c r="F259" s="63" t="e">
        <f ca="1">VLOOKUP($C259,OFFSET(ResultsInput!$B$2,($B259-1)*gamesPerRound,0,gamesPerRound,6),5,FALSE)</f>
        <v>#N/A</v>
      </c>
      <c r="G259" s="63" t="e">
        <f ca="1">VLOOKUP($C259,OFFSET(ResultsInput!$B$2,($B259-1)*gamesPerRound,0,gamesPerRound,6),6,FALSE)</f>
        <v>#N/A</v>
      </c>
      <c r="H259" s="76" t="str">
        <f t="shared" ca="1" si="12"/>
        <v>J.04</v>
      </c>
    </row>
    <row r="260" spans="1:8" x14ac:dyDescent="0.2">
      <c r="A260" s="62">
        <v>258</v>
      </c>
      <c r="B260" s="32">
        <f t="shared" si="13"/>
        <v>5</v>
      </c>
      <c r="C260" s="32">
        <f t="shared" si="14"/>
        <v>19</v>
      </c>
      <c r="D260" s="31" t="str">
        <f ca="1">IF($B260&gt;rounds,"",OFFSET(AllPairings!D$1,startRow-1+$A260,0))</f>
        <v>I.04</v>
      </c>
      <c r="E260" s="31" t="str">
        <f ca="1">IF($B260&gt;rounds,"",OFFSET(AllPairings!E$1,startRow-1+$A260,0))</f>
        <v>D.04</v>
      </c>
      <c r="F260" s="63" t="e">
        <f ca="1">VLOOKUP($C260,OFFSET(ResultsInput!$B$2,($B260-1)*gamesPerRound,0,gamesPerRound,6),5,FALSE)</f>
        <v>#N/A</v>
      </c>
      <c r="G260" s="63" t="e">
        <f ca="1">VLOOKUP($C260,OFFSET(ResultsInput!$B$2,($B260-1)*gamesPerRound,0,gamesPerRound,6),6,FALSE)</f>
        <v>#N/A</v>
      </c>
      <c r="H260" s="76" t="str">
        <f t="shared" ca="1" si="12"/>
        <v>I.04</v>
      </c>
    </row>
    <row r="261" spans="1:8" x14ac:dyDescent="0.2">
      <c r="A261" s="62">
        <v>259</v>
      </c>
      <c r="B261" s="32">
        <f t="shared" si="13"/>
        <v>5</v>
      </c>
      <c r="C261" s="32">
        <f t="shared" si="14"/>
        <v>20</v>
      </c>
      <c r="D261" s="31" t="str">
        <f ca="1">IF($B261&gt;rounds,"",OFFSET(AllPairings!D$1,startRow-1+$A261,0))</f>
        <v>F.04</v>
      </c>
      <c r="E261" s="31" t="str">
        <f ca="1">IF($B261&gt;rounds,"",OFFSET(AllPairings!E$1,startRow-1+$A261,0))</f>
        <v>C.04</v>
      </c>
      <c r="F261" s="63" t="e">
        <f ca="1">VLOOKUP($C261,OFFSET(ResultsInput!$B$2,($B261-1)*gamesPerRound,0,gamesPerRound,6),5,FALSE)</f>
        <v>#N/A</v>
      </c>
      <c r="G261" s="63" t="e">
        <f ca="1">VLOOKUP($C261,OFFSET(ResultsInput!$B$2,($B261-1)*gamesPerRound,0,gamesPerRound,6),6,FALSE)</f>
        <v>#N/A</v>
      </c>
      <c r="H261" s="76" t="str">
        <f t="shared" ca="1" si="12"/>
        <v>F.04</v>
      </c>
    </row>
    <row r="262" spans="1:8" x14ac:dyDescent="0.2">
      <c r="A262" s="62">
        <v>260</v>
      </c>
      <c r="B262" s="32">
        <f t="shared" si="13"/>
        <v>5</v>
      </c>
      <c r="C262" s="32">
        <f t="shared" si="14"/>
        <v>21</v>
      </c>
      <c r="D262" s="31" t="str">
        <f ca="1">IF($B262&gt;rounds,"",OFFSET(AllPairings!D$1,startRow-1+$A262,0))</f>
        <v>H.05</v>
      </c>
      <c r="E262" s="31" t="str">
        <f ca="1">IF($B262&gt;rounds,"",OFFSET(AllPairings!E$1,startRow-1+$A262,0))</f>
        <v>F.05</v>
      </c>
      <c r="F262" s="63" t="e">
        <f ca="1">VLOOKUP($C262,OFFSET(ResultsInput!$B$2,($B262-1)*gamesPerRound,0,gamesPerRound,6),5,FALSE)</f>
        <v>#N/A</v>
      </c>
      <c r="G262" s="63" t="e">
        <f ca="1">VLOOKUP($C262,OFFSET(ResultsInput!$B$2,($B262-1)*gamesPerRound,0,gamesPerRound,6),6,FALSE)</f>
        <v>#N/A</v>
      </c>
      <c r="H262" s="76" t="str">
        <f t="shared" ca="1" si="12"/>
        <v>H.05</v>
      </c>
    </row>
    <row r="263" spans="1:8" x14ac:dyDescent="0.2">
      <c r="A263" s="62">
        <v>261</v>
      </c>
      <c r="B263" s="32">
        <f t="shared" si="13"/>
        <v>5</v>
      </c>
      <c r="C263" s="32">
        <f t="shared" si="14"/>
        <v>22</v>
      </c>
      <c r="D263" s="31" t="str">
        <f ca="1">IF($B263&gt;rounds,"",OFFSET(AllPairings!D$1,startRow-1+$A263,0))</f>
        <v>B.05</v>
      </c>
      <c r="E263" s="31" t="str">
        <f ca="1">IF($B263&gt;rounds,"",OFFSET(AllPairings!E$1,startRow-1+$A263,0))</f>
        <v>E.05</v>
      </c>
      <c r="F263" s="63" t="e">
        <f ca="1">VLOOKUP($C263,OFFSET(ResultsInput!$B$2,($B263-1)*gamesPerRound,0,gamesPerRound,6),5,FALSE)</f>
        <v>#N/A</v>
      </c>
      <c r="G263" s="63" t="e">
        <f ca="1">VLOOKUP($C263,OFFSET(ResultsInput!$B$2,($B263-1)*gamesPerRound,0,gamesPerRound,6),6,FALSE)</f>
        <v>#N/A</v>
      </c>
      <c r="H263" s="76" t="str">
        <f t="shared" ca="1" si="12"/>
        <v>B.05</v>
      </c>
    </row>
    <row r="264" spans="1:8" x14ac:dyDescent="0.2">
      <c r="A264" s="62">
        <v>262</v>
      </c>
      <c r="B264" s="32">
        <f t="shared" si="13"/>
        <v>5</v>
      </c>
      <c r="C264" s="32">
        <f t="shared" si="14"/>
        <v>23</v>
      </c>
      <c r="D264" s="31" t="str">
        <f ca="1">IF($B264&gt;rounds,"",OFFSET(AllPairings!D$1,startRow-1+$A264,0))</f>
        <v>G.05</v>
      </c>
      <c r="E264" s="31" t="str">
        <f ca="1">IF($B264&gt;rounds,"",OFFSET(AllPairings!E$1,startRow-1+$A264,0))</f>
        <v>I.05</v>
      </c>
      <c r="F264" s="63" t="e">
        <f ca="1">VLOOKUP($C264,OFFSET(ResultsInput!$B$2,($B264-1)*gamesPerRound,0,gamesPerRound,6),5,FALSE)</f>
        <v>#N/A</v>
      </c>
      <c r="G264" s="63" t="e">
        <f ca="1">VLOOKUP($C264,OFFSET(ResultsInput!$B$2,($B264-1)*gamesPerRound,0,gamesPerRound,6),6,FALSE)</f>
        <v>#N/A</v>
      </c>
      <c r="H264" s="76" t="str">
        <f t="shared" ca="1" si="12"/>
        <v>G.05</v>
      </c>
    </row>
    <row r="265" spans="1:8" x14ac:dyDescent="0.2">
      <c r="A265" s="62">
        <v>263</v>
      </c>
      <c r="B265" s="32">
        <f t="shared" si="13"/>
        <v>5</v>
      </c>
      <c r="C265" s="32">
        <f t="shared" si="14"/>
        <v>24</v>
      </c>
      <c r="D265" s="31" t="str">
        <f ca="1">IF($B265&gt;rounds,"",OFFSET(AllPairings!D$1,startRow-1+$A265,0))</f>
        <v>J.05</v>
      </c>
      <c r="E265" s="31" t="str">
        <f ca="1">IF($B265&gt;rounds,"",OFFSET(AllPairings!E$1,startRow-1+$A265,0))</f>
        <v>A.05</v>
      </c>
      <c r="F265" s="63" t="e">
        <f ca="1">VLOOKUP($C265,OFFSET(ResultsInput!$B$2,($B265-1)*gamesPerRound,0,gamesPerRound,6),5,FALSE)</f>
        <v>#N/A</v>
      </c>
      <c r="G265" s="63" t="e">
        <f ca="1">VLOOKUP($C265,OFFSET(ResultsInput!$B$2,($B265-1)*gamesPerRound,0,gamesPerRound,6),6,FALSE)</f>
        <v>#N/A</v>
      </c>
      <c r="H265" s="76" t="str">
        <f t="shared" ca="1" si="12"/>
        <v>J.05</v>
      </c>
    </row>
    <row r="266" spans="1:8" x14ac:dyDescent="0.2">
      <c r="A266" s="62">
        <v>264</v>
      </c>
      <c r="B266" s="32">
        <f t="shared" si="13"/>
        <v>5</v>
      </c>
      <c r="C266" s="32">
        <f t="shared" si="14"/>
        <v>25</v>
      </c>
      <c r="D266" s="31" t="str">
        <f ca="1">IF($B266&gt;rounds,"",OFFSET(AllPairings!D$1,startRow-1+$A266,0))</f>
        <v>D.05</v>
      </c>
      <c r="E266" s="31" t="str">
        <f ca="1">IF($B266&gt;rounds,"",OFFSET(AllPairings!E$1,startRow-1+$A266,0))</f>
        <v>C.05</v>
      </c>
      <c r="F266" s="63" t="e">
        <f ca="1">VLOOKUP($C266,OFFSET(ResultsInput!$B$2,($B266-1)*gamesPerRound,0,gamesPerRound,6),5,FALSE)</f>
        <v>#N/A</v>
      </c>
      <c r="G266" s="63" t="e">
        <f ca="1">VLOOKUP($C266,OFFSET(ResultsInput!$B$2,($B266-1)*gamesPerRound,0,gamesPerRound,6),6,FALSE)</f>
        <v>#N/A</v>
      </c>
      <c r="H266" s="76" t="str">
        <f t="shared" ca="1" si="12"/>
        <v>D.05</v>
      </c>
    </row>
    <row r="267" spans="1:8" x14ac:dyDescent="0.2">
      <c r="A267" s="62">
        <v>265</v>
      </c>
      <c r="B267" s="32">
        <f t="shared" si="13"/>
        <v>5</v>
      </c>
      <c r="C267" s="32">
        <f t="shared" si="14"/>
        <v>26</v>
      </c>
      <c r="D267" s="31" t="str">
        <f ca="1">IF($B267&gt;rounds,"",OFFSET(AllPairings!D$1,startRow-1+$A267,0))</f>
        <v>G.06</v>
      </c>
      <c r="E267" s="31" t="str">
        <f ca="1">IF($B267&gt;rounds,"",OFFSET(AllPairings!E$1,startRow-1+$A267,0))</f>
        <v>C.06</v>
      </c>
      <c r="F267" s="63" t="e">
        <f ca="1">VLOOKUP($C267,OFFSET(ResultsInput!$B$2,($B267-1)*gamesPerRound,0,gamesPerRound,6),5,FALSE)</f>
        <v>#N/A</v>
      </c>
      <c r="G267" s="63" t="e">
        <f ca="1">VLOOKUP($C267,OFFSET(ResultsInput!$B$2,($B267-1)*gamesPerRound,0,gamesPerRound,6),6,FALSE)</f>
        <v>#N/A</v>
      </c>
      <c r="H267" s="76" t="str">
        <f t="shared" ca="1" si="12"/>
        <v>G.06</v>
      </c>
    </row>
    <row r="268" spans="1:8" x14ac:dyDescent="0.2">
      <c r="A268" s="62">
        <v>266</v>
      </c>
      <c r="B268" s="32">
        <f t="shared" si="13"/>
        <v>5</v>
      </c>
      <c r="C268" s="32">
        <f t="shared" si="14"/>
        <v>27</v>
      </c>
      <c r="D268" s="31" t="str">
        <f ca="1">IF($B268&gt;rounds,"",OFFSET(AllPairings!D$1,startRow-1+$A268,0))</f>
        <v>D.06</v>
      </c>
      <c r="E268" s="31" t="str">
        <f ca="1">IF($B268&gt;rounds,"",OFFSET(AllPairings!E$1,startRow-1+$A268,0))</f>
        <v>I.06</v>
      </c>
      <c r="F268" s="63" t="e">
        <f ca="1">VLOOKUP($C268,OFFSET(ResultsInput!$B$2,($B268-1)*gamesPerRound,0,gamesPerRound,6),5,FALSE)</f>
        <v>#N/A</v>
      </c>
      <c r="G268" s="63" t="e">
        <f ca="1">VLOOKUP($C268,OFFSET(ResultsInput!$B$2,($B268-1)*gamesPerRound,0,gamesPerRound,6),6,FALSE)</f>
        <v>#N/A</v>
      </c>
      <c r="H268" s="76" t="str">
        <f t="shared" ca="1" si="12"/>
        <v>D.06</v>
      </c>
    </row>
    <row r="269" spans="1:8" x14ac:dyDescent="0.2">
      <c r="A269" s="62">
        <v>267</v>
      </c>
      <c r="B269" s="32">
        <f t="shared" si="13"/>
        <v>5</v>
      </c>
      <c r="C269" s="32">
        <f t="shared" si="14"/>
        <v>28</v>
      </c>
      <c r="D269" s="31" t="str">
        <f ca="1">IF($B269&gt;rounds,"",OFFSET(AllPairings!D$1,startRow-1+$A269,0))</f>
        <v>J.06</v>
      </c>
      <c r="E269" s="31" t="str">
        <f ca="1">IF($B269&gt;rounds,"",OFFSET(AllPairings!E$1,startRow-1+$A269,0))</f>
        <v>A.06</v>
      </c>
      <c r="F269" s="63" t="e">
        <f ca="1">VLOOKUP($C269,OFFSET(ResultsInput!$B$2,($B269-1)*gamesPerRound,0,gamesPerRound,6),5,FALSE)</f>
        <v>#N/A</v>
      </c>
      <c r="G269" s="63" t="e">
        <f ca="1">VLOOKUP($C269,OFFSET(ResultsInput!$B$2,($B269-1)*gamesPerRound,0,gamesPerRound,6),6,FALSE)</f>
        <v>#N/A</v>
      </c>
      <c r="H269" s="76" t="str">
        <f t="shared" ca="1" si="12"/>
        <v>J.06</v>
      </c>
    </row>
    <row r="270" spans="1:8" x14ac:dyDescent="0.2">
      <c r="A270" s="62">
        <v>268</v>
      </c>
      <c r="B270" s="32">
        <f t="shared" si="13"/>
        <v>5</v>
      </c>
      <c r="C270" s="32">
        <f t="shared" si="14"/>
        <v>29</v>
      </c>
      <c r="D270" s="31" t="str">
        <f ca="1">IF($B270&gt;rounds,"",OFFSET(AllPairings!D$1,startRow-1+$A270,0))</f>
        <v>H.06</v>
      </c>
      <c r="E270" s="31" t="str">
        <f ca="1">IF($B270&gt;rounds,"",OFFSET(AllPairings!E$1,startRow-1+$A270,0))</f>
        <v>B.06</v>
      </c>
      <c r="F270" s="63" t="e">
        <f ca="1">VLOOKUP($C270,OFFSET(ResultsInput!$B$2,($B270-1)*gamesPerRound,0,gamesPerRound,6),5,FALSE)</f>
        <v>#N/A</v>
      </c>
      <c r="G270" s="63" t="e">
        <f ca="1">VLOOKUP($C270,OFFSET(ResultsInput!$B$2,($B270-1)*gamesPerRound,0,gamesPerRound,6),6,FALSE)</f>
        <v>#N/A</v>
      </c>
      <c r="H270" s="76" t="str">
        <f t="shared" ca="1" si="12"/>
        <v>H.06</v>
      </c>
    </row>
    <row r="271" spans="1:8" x14ac:dyDescent="0.2">
      <c r="A271" s="62">
        <v>269</v>
      </c>
      <c r="B271" s="32">
        <f t="shared" si="13"/>
        <v>5</v>
      </c>
      <c r="C271" s="32">
        <f t="shared" si="14"/>
        <v>30</v>
      </c>
      <c r="D271" s="31" t="str">
        <f ca="1">IF($B271&gt;rounds,"",OFFSET(AllPairings!D$1,startRow-1+$A271,0))</f>
        <v>F.06</v>
      </c>
      <c r="E271" s="31" t="str">
        <f ca="1">IF($B271&gt;rounds,"",OFFSET(AllPairings!E$1,startRow-1+$A271,0))</f>
        <v>E.06</v>
      </c>
      <c r="F271" s="63" t="e">
        <f ca="1">VLOOKUP($C271,OFFSET(ResultsInput!$B$2,($B271-1)*gamesPerRound,0,gamesPerRound,6),5,FALSE)</f>
        <v>#N/A</v>
      </c>
      <c r="G271" s="63" t="e">
        <f ca="1">VLOOKUP($C271,OFFSET(ResultsInput!$B$2,($B271-1)*gamesPerRound,0,gamesPerRound,6),6,FALSE)</f>
        <v>#N/A</v>
      </c>
      <c r="H271" s="76" t="str">
        <f t="shared" ca="1" si="12"/>
        <v>F.06</v>
      </c>
    </row>
    <row r="272" spans="1:8" x14ac:dyDescent="0.2">
      <c r="A272" s="62">
        <v>270</v>
      </c>
      <c r="B272" s="32">
        <f t="shared" si="13"/>
        <v>5</v>
      </c>
      <c r="C272" s="32">
        <f t="shared" si="14"/>
        <v>31</v>
      </c>
      <c r="D272" s="31" t="str">
        <f ca="1">IF($B272&gt;rounds,"",OFFSET(AllPairings!D$1,startRow-1+$A272,0))</f>
        <v>B.07</v>
      </c>
      <c r="E272" s="31" t="str">
        <f ca="1">IF($B272&gt;rounds,"",OFFSET(AllPairings!E$1,startRow-1+$A272,0))</f>
        <v>E.07</v>
      </c>
      <c r="F272" s="63" t="e">
        <f ca="1">VLOOKUP($C272,OFFSET(ResultsInput!$B$2,($B272-1)*gamesPerRound,0,gamesPerRound,6),5,FALSE)</f>
        <v>#N/A</v>
      </c>
      <c r="G272" s="63" t="e">
        <f ca="1">VLOOKUP($C272,OFFSET(ResultsInput!$B$2,($B272-1)*gamesPerRound,0,gamesPerRound,6),6,FALSE)</f>
        <v>#N/A</v>
      </c>
      <c r="H272" s="76" t="str">
        <f t="shared" ca="1" si="12"/>
        <v>B.07</v>
      </c>
    </row>
    <row r="273" spans="1:8" x14ac:dyDescent="0.2">
      <c r="A273" s="62">
        <v>271</v>
      </c>
      <c r="B273" s="32">
        <f t="shared" si="13"/>
        <v>5</v>
      </c>
      <c r="C273" s="32">
        <f t="shared" si="14"/>
        <v>32</v>
      </c>
      <c r="D273" s="31" t="str">
        <f ca="1">IF($B273&gt;rounds,"",OFFSET(AllPairings!D$1,startRow-1+$A273,0))</f>
        <v>I.07</v>
      </c>
      <c r="E273" s="31" t="str">
        <f ca="1">IF($B273&gt;rounds,"",OFFSET(AllPairings!E$1,startRow-1+$A273,0))</f>
        <v>H.07</v>
      </c>
      <c r="F273" s="63" t="e">
        <f ca="1">VLOOKUP($C273,OFFSET(ResultsInput!$B$2,($B273-1)*gamesPerRound,0,gamesPerRound,6),5,FALSE)</f>
        <v>#N/A</v>
      </c>
      <c r="G273" s="63" t="e">
        <f ca="1">VLOOKUP($C273,OFFSET(ResultsInput!$B$2,($B273-1)*gamesPerRound,0,gamesPerRound,6),6,FALSE)</f>
        <v>#N/A</v>
      </c>
      <c r="H273" s="76" t="str">
        <f t="shared" ca="1" si="12"/>
        <v>I.07</v>
      </c>
    </row>
    <row r="274" spans="1:8" x14ac:dyDescent="0.2">
      <c r="A274" s="62">
        <v>272</v>
      </c>
      <c r="B274" s="32">
        <f t="shared" si="13"/>
        <v>5</v>
      </c>
      <c r="C274" s="32">
        <f t="shared" si="14"/>
        <v>33</v>
      </c>
      <c r="D274" s="31" t="str">
        <f ca="1">IF($B274&gt;rounds,"",OFFSET(AllPairings!D$1,startRow-1+$A274,0))</f>
        <v>F.07</v>
      </c>
      <c r="E274" s="31" t="str">
        <f ca="1">IF($B274&gt;rounds,"",OFFSET(AllPairings!E$1,startRow-1+$A274,0))</f>
        <v>A.07</v>
      </c>
      <c r="F274" s="63" t="e">
        <f ca="1">VLOOKUP($C274,OFFSET(ResultsInput!$B$2,($B274-1)*gamesPerRound,0,gamesPerRound,6),5,FALSE)</f>
        <v>#N/A</v>
      </c>
      <c r="G274" s="63" t="e">
        <f ca="1">VLOOKUP($C274,OFFSET(ResultsInput!$B$2,($B274-1)*gamesPerRound,0,gamesPerRound,6),6,FALSE)</f>
        <v>#N/A</v>
      </c>
      <c r="H274" s="76" t="str">
        <f t="shared" ca="1" si="12"/>
        <v>F.07</v>
      </c>
    </row>
    <row r="275" spans="1:8" x14ac:dyDescent="0.2">
      <c r="A275" s="62">
        <v>273</v>
      </c>
      <c r="B275" s="32">
        <f t="shared" si="13"/>
        <v>5</v>
      </c>
      <c r="C275" s="32">
        <f t="shared" si="14"/>
        <v>34</v>
      </c>
      <c r="D275" s="31" t="str">
        <f ca="1">IF($B275&gt;rounds,"",OFFSET(AllPairings!D$1,startRow-1+$A275,0))</f>
        <v>J.07</v>
      </c>
      <c r="E275" s="31" t="str">
        <f ca="1">IF($B275&gt;rounds,"",OFFSET(AllPairings!E$1,startRow-1+$A275,0))</f>
        <v>G.07</v>
      </c>
      <c r="F275" s="63" t="e">
        <f ca="1">VLOOKUP($C275,OFFSET(ResultsInput!$B$2,($B275-1)*gamesPerRound,0,gamesPerRound,6),5,FALSE)</f>
        <v>#N/A</v>
      </c>
      <c r="G275" s="63" t="e">
        <f ca="1">VLOOKUP($C275,OFFSET(ResultsInput!$B$2,($B275-1)*gamesPerRound,0,gamesPerRound,6),6,FALSE)</f>
        <v>#N/A</v>
      </c>
      <c r="H275" s="76" t="str">
        <f t="shared" ca="1" si="12"/>
        <v>J.07</v>
      </c>
    </row>
    <row r="276" spans="1:8" x14ac:dyDescent="0.2">
      <c r="A276" s="62">
        <v>274</v>
      </c>
      <c r="B276" s="32">
        <f t="shared" si="13"/>
        <v>5</v>
      </c>
      <c r="C276" s="32">
        <f t="shared" si="14"/>
        <v>35</v>
      </c>
      <c r="D276" s="31" t="str">
        <f ca="1">IF($B276&gt;rounds,"",OFFSET(AllPairings!D$1,startRow-1+$A276,0))</f>
        <v>D.07</v>
      </c>
      <c r="E276" s="31" t="str">
        <f ca="1">IF($B276&gt;rounds,"",OFFSET(AllPairings!E$1,startRow-1+$A276,0))</f>
        <v>C.07</v>
      </c>
      <c r="F276" s="63" t="e">
        <f ca="1">VLOOKUP($C276,OFFSET(ResultsInput!$B$2,($B276-1)*gamesPerRound,0,gamesPerRound,6),5,FALSE)</f>
        <v>#N/A</v>
      </c>
      <c r="G276" s="63" t="e">
        <f ca="1">VLOOKUP($C276,OFFSET(ResultsInput!$B$2,($B276-1)*gamesPerRound,0,gamesPerRound,6),6,FALSE)</f>
        <v>#N/A</v>
      </c>
      <c r="H276" s="76" t="str">
        <f t="shared" ca="1" si="12"/>
        <v>D.07</v>
      </c>
    </row>
    <row r="277" spans="1:8" x14ac:dyDescent="0.2">
      <c r="A277" s="62">
        <v>275</v>
      </c>
      <c r="B277" s="32">
        <f t="shared" si="13"/>
        <v>5</v>
      </c>
      <c r="C277" s="32">
        <f t="shared" si="14"/>
        <v>36</v>
      </c>
      <c r="D277" s="31" t="str">
        <f ca="1">IF($B277&gt;rounds,"",OFFSET(AllPairings!D$1,startRow-1+$A277,0))</f>
        <v>J.08</v>
      </c>
      <c r="E277" s="31" t="str">
        <f ca="1">IF($B277&gt;rounds,"",OFFSET(AllPairings!E$1,startRow-1+$A277,0))</f>
        <v>G.08</v>
      </c>
      <c r="F277" s="63" t="e">
        <f ca="1">VLOOKUP($C277,OFFSET(ResultsInput!$B$2,($B277-1)*gamesPerRound,0,gamesPerRound,6),5,FALSE)</f>
        <v>#N/A</v>
      </c>
      <c r="G277" s="63" t="e">
        <f ca="1">VLOOKUP($C277,OFFSET(ResultsInput!$B$2,($B277-1)*gamesPerRound,0,gamesPerRound,6),6,FALSE)</f>
        <v>#N/A</v>
      </c>
      <c r="H277" s="76" t="str">
        <f t="shared" ca="1" si="12"/>
        <v>J.08</v>
      </c>
    </row>
    <row r="278" spans="1:8" x14ac:dyDescent="0.2">
      <c r="A278" s="62">
        <v>276</v>
      </c>
      <c r="B278" s="32">
        <f t="shared" si="13"/>
        <v>5</v>
      </c>
      <c r="C278" s="32">
        <f t="shared" si="14"/>
        <v>37</v>
      </c>
      <c r="D278" s="31" t="str">
        <f ca="1">IF($B278&gt;rounds,"",OFFSET(AllPairings!D$1,startRow-1+$A278,0))</f>
        <v>E.08</v>
      </c>
      <c r="E278" s="31" t="str">
        <f ca="1">IF($B278&gt;rounds,"",OFFSET(AllPairings!E$1,startRow-1+$A278,0))</f>
        <v>I.08</v>
      </c>
      <c r="F278" s="63" t="e">
        <f ca="1">VLOOKUP($C278,OFFSET(ResultsInput!$B$2,($B278-1)*gamesPerRound,0,gamesPerRound,6),5,FALSE)</f>
        <v>#N/A</v>
      </c>
      <c r="G278" s="63" t="e">
        <f ca="1">VLOOKUP($C278,OFFSET(ResultsInput!$B$2,($B278-1)*gamesPerRound,0,gamesPerRound,6),6,FALSE)</f>
        <v>#N/A</v>
      </c>
      <c r="H278" s="76" t="str">
        <f t="shared" ca="1" si="12"/>
        <v>E.08</v>
      </c>
    </row>
    <row r="279" spans="1:8" x14ac:dyDescent="0.2">
      <c r="A279" s="62">
        <v>277</v>
      </c>
      <c r="B279" s="32">
        <f t="shared" si="13"/>
        <v>5</v>
      </c>
      <c r="C279" s="32">
        <f t="shared" si="14"/>
        <v>38</v>
      </c>
      <c r="D279" s="31" t="str">
        <f ca="1">IF($B279&gt;rounds,"",OFFSET(AllPairings!D$1,startRow-1+$A279,0))</f>
        <v>F.08</v>
      </c>
      <c r="E279" s="31" t="str">
        <f ca="1">IF($B279&gt;rounds,"",OFFSET(AllPairings!E$1,startRow-1+$A279,0))</f>
        <v>D.08</v>
      </c>
      <c r="F279" s="63" t="e">
        <f ca="1">VLOOKUP($C279,OFFSET(ResultsInput!$B$2,($B279-1)*gamesPerRound,0,gamesPerRound,6),5,FALSE)</f>
        <v>#N/A</v>
      </c>
      <c r="G279" s="63" t="e">
        <f ca="1">VLOOKUP($C279,OFFSET(ResultsInput!$B$2,($B279-1)*gamesPerRound,0,gamesPerRound,6),6,FALSE)</f>
        <v>#N/A</v>
      </c>
      <c r="H279" s="76" t="str">
        <f t="shared" ca="1" si="12"/>
        <v>F.08</v>
      </c>
    </row>
    <row r="280" spans="1:8" x14ac:dyDescent="0.2">
      <c r="A280" s="62">
        <v>278</v>
      </c>
      <c r="B280" s="32">
        <f t="shared" si="13"/>
        <v>5</v>
      </c>
      <c r="C280" s="32">
        <f t="shared" si="14"/>
        <v>39</v>
      </c>
      <c r="D280" s="31" t="str">
        <f ca="1">IF($B280&gt;rounds,"",OFFSET(AllPairings!D$1,startRow-1+$A280,0))</f>
        <v>A.08</v>
      </c>
      <c r="E280" s="31" t="str">
        <f ca="1">IF($B280&gt;rounds,"",OFFSET(AllPairings!E$1,startRow-1+$A280,0))</f>
        <v>H.08</v>
      </c>
      <c r="F280" s="63" t="e">
        <f ca="1">VLOOKUP($C280,OFFSET(ResultsInput!$B$2,($B280-1)*gamesPerRound,0,gamesPerRound,6),5,FALSE)</f>
        <v>#N/A</v>
      </c>
      <c r="G280" s="63" t="e">
        <f ca="1">VLOOKUP($C280,OFFSET(ResultsInput!$B$2,($B280-1)*gamesPerRound,0,gamesPerRound,6),6,FALSE)</f>
        <v>#N/A</v>
      </c>
      <c r="H280" s="76" t="str">
        <f t="shared" ca="1" si="12"/>
        <v>A.08</v>
      </c>
    </row>
    <row r="281" spans="1:8" x14ac:dyDescent="0.2">
      <c r="A281" s="62">
        <v>279</v>
      </c>
      <c r="B281" s="32">
        <f t="shared" si="13"/>
        <v>5</v>
      </c>
      <c r="C281" s="32">
        <f t="shared" si="14"/>
        <v>40</v>
      </c>
      <c r="D281" s="31" t="str">
        <f ca="1">IF($B281&gt;rounds,"",OFFSET(AllPairings!D$1,startRow-1+$A281,0))</f>
        <v>C.08</v>
      </c>
      <c r="E281" s="31" t="str">
        <f ca="1">IF($B281&gt;rounds,"",OFFSET(AllPairings!E$1,startRow-1+$A281,0))</f>
        <v>B.08</v>
      </c>
      <c r="F281" s="63" t="e">
        <f ca="1">VLOOKUP($C281,OFFSET(ResultsInput!$B$2,($B281-1)*gamesPerRound,0,gamesPerRound,6),5,FALSE)</f>
        <v>#N/A</v>
      </c>
      <c r="G281" s="63" t="e">
        <f ca="1">VLOOKUP($C281,OFFSET(ResultsInput!$B$2,($B281-1)*gamesPerRound,0,gamesPerRound,6),6,FALSE)</f>
        <v>#N/A</v>
      </c>
      <c r="H281" s="76" t="str">
        <f t="shared" ca="1" si="12"/>
        <v>C.08</v>
      </c>
    </row>
    <row r="282" spans="1:8" x14ac:dyDescent="0.2">
      <c r="A282" s="62">
        <v>280</v>
      </c>
      <c r="B282" s="32">
        <f t="shared" si="13"/>
        <v>5</v>
      </c>
      <c r="C282" s="32">
        <f t="shared" si="14"/>
        <v>41</v>
      </c>
      <c r="D282" s="31" t="str">
        <f ca="1">IF($B282&gt;rounds,"",OFFSET(AllPairings!D$1,startRow-1+$A282,0))</f>
        <v>G.09</v>
      </c>
      <c r="E282" s="31" t="str">
        <f ca="1">IF($B282&gt;rounds,"",OFFSET(AllPairings!E$1,startRow-1+$A282,0))</f>
        <v>D.09</v>
      </c>
      <c r="F282" s="63" t="e">
        <f ca="1">VLOOKUP($C282,OFFSET(ResultsInput!$B$2,($B282-1)*gamesPerRound,0,gamesPerRound,6),5,FALSE)</f>
        <v>#N/A</v>
      </c>
      <c r="G282" s="63" t="e">
        <f ca="1">VLOOKUP($C282,OFFSET(ResultsInput!$B$2,($B282-1)*gamesPerRound,0,gamesPerRound,6),6,FALSE)</f>
        <v>#N/A</v>
      </c>
      <c r="H282" s="76" t="str">
        <f t="shared" ca="1" si="12"/>
        <v>G.09</v>
      </c>
    </row>
    <row r="283" spans="1:8" x14ac:dyDescent="0.2">
      <c r="A283" s="62">
        <v>281</v>
      </c>
      <c r="B283" s="32">
        <f t="shared" si="13"/>
        <v>5</v>
      </c>
      <c r="C283" s="32">
        <f t="shared" si="14"/>
        <v>42</v>
      </c>
      <c r="D283" s="31" t="str">
        <f ca="1">IF($B283&gt;rounds,"",OFFSET(AllPairings!D$1,startRow-1+$A283,0))</f>
        <v>F.09</v>
      </c>
      <c r="E283" s="31" t="str">
        <f ca="1">IF($B283&gt;rounds,"",OFFSET(AllPairings!E$1,startRow-1+$A283,0))</f>
        <v>J.09</v>
      </c>
      <c r="F283" s="63" t="e">
        <f ca="1">VLOOKUP($C283,OFFSET(ResultsInput!$B$2,($B283-1)*gamesPerRound,0,gamesPerRound,6),5,FALSE)</f>
        <v>#N/A</v>
      </c>
      <c r="G283" s="63" t="e">
        <f ca="1">VLOOKUP($C283,OFFSET(ResultsInput!$B$2,($B283-1)*gamesPerRound,0,gamesPerRound,6),6,FALSE)</f>
        <v>#N/A</v>
      </c>
      <c r="H283" s="76" t="str">
        <f t="shared" ca="1" si="12"/>
        <v>F.09</v>
      </c>
    </row>
    <row r="284" spans="1:8" x14ac:dyDescent="0.2">
      <c r="A284" s="62">
        <v>282</v>
      </c>
      <c r="B284" s="32">
        <f t="shared" si="13"/>
        <v>5</v>
      </c>
      <c r="C284" s="32">
        <f t="shared" si="14"/>
        <v>43</v>
      </c>
      <c r="D284" s="31" t="str">
        <f ca="1">IF($B284&gt;rounds,"",OFFSET(AllPairings!D$1,startRow-1+$A284,0))</f>
        <v>B.09</v>
      </c>
      <c r="E284" s="31" t="str">
        <f ca="1">IF($B284&gt;rounds,"",OFFSET(AllPairings!E$1,startRow-1+$A284,0))</f>
        <v>H.09</v>
      </c>
      <c r="F284" s="63" t="e">
        <f ca="1">VLOOKUP($C284,OFFSET(ResultsInput!$B$2,($B284-1)*gamesPerRound,0,gamesPerRound,6),5,FALSE)</f>
        <v>#N/A</v>
      </c>
      <c r="G284" s="63" t="e">
        <f ca="1">VLOOKUP($C284,OFFSET(ResultsInput!$B$2,($B284-1)*gamesPerRound,0,gamesPerRound,6),6,FALSE)</f>
        <v>#N/A</v>
      </c>
      <c r="H284" s="76" t="str">
        <f t="shared" ca="1" si="12"/>
        <v>B.09</v>
      </c>
    </row>
    <row r="285" spans="1:8" x14ac:dyDescent="0.2">
      <c r="A285" s="62">
        <v>283</v>
      </c>
      <c r="B285" s="32">
        <f t="shared" si="13"/>
        <v>5</v>
      </c>
      <c r="C285" s="32">
        <f t="shared" si="14"/>
        <v>44</v>
      </c>
      <c r="D285" s="31" t="str">
        <f ca="1">IF($B285&gt;rounds,"",OFFSET(AllPairings!D$1,startRow-1+$A285,0))</f>
        <v>I.09</v>
      </c>
      <c r="E285" s="31" t="str">
        <f ca="1">IF($B285&gt;rounds,"",OFFSET(AllPairings!E$1,startRow-1+$A285,0))</f>
        <v>C.09</v>
      </c>
      <c r="F285" s="63" t="e">
        <f ca="1">VLOOKUP($C285,OFFSET(ResultsInput!$B$2,($B285-1)*gamesPerRound,0,gamesPerRound,6),5,FALSE)</f>
        <v>#N/A</v>
      </c>
      <c r="G285" s="63" t="e">
        <f ca="1">VLOOKUP($C285,OFFSET(ResultsInput!$B$2,($B285-1)*gamesPerRound,0,gamesPerRound,6),6,FALSE)</f>
        <v>#N/A</v>
      </c>
      <c r="H285" s="76" t="str">
        <f t="shared" ca="1" si="12"/>
        <v>I.09</v>
      </c>
    </row>
    <row r="286" spans="1:8" x14ac:dyDescent="0.2">
      <c r="A286" s="62">
        <v>284</v>
      </c>
      <c r="B286" s="32">
        <f t="shared" si="13"/>
        <v>5</v>
      </c>
      <c r="C286" s="32">
        <f t="shared" si="14"/>
        <v>45</v>
      </c>
      <c r="D286" s="31" t="str">
        <f ca="1">IF($B286&gt;rounds,"",OFFSET(AllPairings!D$1,startRow-1+$A286,0))</f>
        <v>A.09</v>
      </c>
      <c r="E286" s="31" t="str">
        <f ca="1">IF($B286&gt;rounds,"",OFFSET(AllPairings!E$1,startRow-1+$A286,0))</f>
        <v>E.09</v>
      </c>
      <c r="F286" s="63" t="e">
        <f ca="1">VLOOKUP($C286,OFFSET(ResultsInput!$B$2,($B286-1)*gamesPerRound,0,gamesPerRound,6),5,FALSE)</f>
        <v>#N/A</v>
      </c>
      <c r="G286" s="63" t="e">
        <f ca="1">VLOOKUP($C286,OFFSET(ResultsInput!$B$2,($B286-1)*gamesPerRound,0,gamesPerRound,6),6,FALSE)</f>
        <v>#N/A</v>
      </c>
      <c r="H286" s="76" t="str">
        <f t="shared" ca="1" si="12"/>
        <v>A.09</v>
      </c>
    </row>
    <row r="287" spans="1:8" x14ac:dyDescent="0.2">
      <c r="A287" s="62">
        <v>285</v>
      </c>
      <c r="B287" s="32">
        <f t="shared" si="13"/>
        <v>5</v>
      </c>
      <c r="C287" s="32">
        <f t="shared" si="14"/>
        <v>46</v>
      </c>
      <c r="D287" s="31" t="str">
        <f ca="1">IF($B287&gt;rounds,"",OFFSET(AllPairings!D$1,startRow-1+$A287,0))</f>
        <v>G.10</v>
      </c>
      <c r="E287" s="31" t="str">
        <f ca="1">IF($B287&gt;rounds,"",OFFSET(AllPairings!E$1,startRow-1+$A287,0))</f>
        <v>H.10</v>
      </c>
      <c r="F287" s="63" t="e">
        <f ca="1">VLOOKUP($C287,OFFSET(ResultsInput!$B$2,($B287-1)*gamesPerRound,0,gamesPerRound,6),5,FALSE)</f>
        <v>#N/A</v>
      </c>
      <c r="G287" s="63" t="e">
        <f ca="1">VLOOKUP($C287,OFFSET(ResultsInput!$B$2,($B287-1)*gamesPerRound,0,gamesPerRound,6),6,FALSE)</f>
        <v>#N/A</v>
      </c>
      <c r="H287" s="76" t="str">
        <f t="shared" ca="1" si="12"/>
        <v>G.10</v>
      </c>
    </row>
    <row r="288" spans="1:8" x14ac:dyDescent="0.2">
      <c r="A288" s="62">
        <v>286</v>
      </c>
      <c r="B288" s="32">
        <f t="shared" si="13"/>
        <v>5</v>
      </c>
      <c r="C288" s="32">
        <f t="shared" si="14"/>
        <v>47</v>
      </c>
      <c r="D288" s="31" t="str">
        <f ca="1">IF($B288&gt;rounds,"",OFFSET(AllPairings!D$1,startRow-1+$A288,0))</f>
        <v>D.10</v>
      </c>
      <c r="E288" s="31" t="str">
        <f ca="1">IF($B288&gt;rounds,"",OFFSET(AllPairings!E$1,startRow-1+$A288,0))</f>
        <v>E.10</v>
      </c>
      <c r="F288" s="63" t="e">
        <f ca="1">VLOOKUP($C288,OFFSET(ResultsInput!$B$2,($B288-1)*gamesPerRound,0,gamesPerRound,6),5,FALSE)</f>
        <v>#N/A</v>
      </c>
      <c r="G288" s="63" t="e">
        <f ca="1">VLOOKUP($C288,OFFSET(ResultsInput!$B$2,($B288-1)*gamesPerRound,0,gamesPerRound,6),6,FALSE)</f>
        <v>#N/A</v>
      </c>
      <c r="H288" s="76" t="str">
        <f t="shared" ca="1" si="12"/>
        <v>D.10</v>
      </c>
    </row>
    <row r="289" spans="1:8" x14ac:dyDescent="0.2">
      <c r="A289" s="62">
        <v>287</v>
      </c>
      <c r="B289" s="32">
        <f t="shared" si="13"/>
        <v>5</v>
      </c>
      <c r="C289" s="32">
        <f t="shared" si="14"/>
        <v>48</v>
      </c>
      <c r="D289" s="31" t="str">
        <f ca="1">IF($B289&gt;rounds,"",OFFSET(AllPairings!D$1,startRow-1+$A289,0))</f>
        <v>A.10</v>
      </c>
      <c r="E289" s="31" t="str">
        <f ca="1">IF($B289&gt;rounds,"",OFFSET(AllPairings!E$1,startRow-1+$A289,0))</f>
        <v>B.10</v>
      </c>
      <c r="F289" s="63" t="e">
        <f ca="1">VLOOKUP($C289,OFFSET(ResultsInput!$B$2,($B289-1)*gamesPerRound,0,gamesPerRound,6),5,FALSE)</f>
        <v>#N/A</v>
      </c>
      <c r="G289" s="63" t="e">
        <f ca="1">VLOOKUP($C289,OFFSET(ResultsInput!$B$2,($B289-1)*gamesPerRound,0,gamesPerRound,6),6,FALSE)</f>
        <v>#N/A</v>
      </c>
      <c r="H289" s="76" t="str">
        <f t="shared" ca="1" si="12"/>
        <v>A.10</v>
      </c>
    </row>
    <row r="290" spans="1:8" x14ac:dyDescent="0.2">
      <c r="A290" s="62">
        <v>288</v>
      </c>
      <c r="B290" s="32">
        <f t="shared" si="13"/>
        <v>5</v>
      </c>
      <c r="C290" s="32">
        <f t="shared" si="14"/>
        <v>49</v>
      </c>
      <c r="D290" s="31" t="str">
        <f ca="1">IF($B290&gt;rounds,"",OFFSET(AllPairings!D$1,startRow-1+$A290,0))</f>
        <v>C.10</v>
      </c>
      <c r="E290" s="31" t="str">
        <f ca="1">IF($B290&gt;rounds,"",OFFSET(AllPairings!E$1,startRow-1+$A290,0))</f>
        <v>J.10</v>
      </c>
      <c r="F290" s="63" t="e">
        <f ca="1">VLOOKUP($C290,OFFSET(ResultsInput!$B$2,($B290-1)*gamesPerRound,0,gamesPerRound,6),5,FALSE)</f>
        <v>#N/A</v>
      </c>
      <c r="G290" s="63" t="e">
        <f ca="1">VLOOKUP($C290,OFFSET(ResultsInput!$B$2,($B290-1)*gamesPerRound,0,gamesPerRound,6),6,FALSE)</f>
        <v>#N/A</v>
      </c>
      <c r="H290" s="76" t="str">
        <f t="shared" ca="1" si="12"/>
        <v>C.10</v>
      </c>
    </row>
    <row r="291" spans="1:8" x14ac:dyDescent="0.2">
      <c r="A291" s="62">
        <v>289</v>
      </c>
      <c r="B291" s="32">
        <f t="shared" si="13"/>
        <v>5</v>
      </c>
      <c r="C291" s="32">
        <f t="shared" si="14"/>
        <v>50</v>
      </c>
      <c r="D291" s="31" t="str">
        <f ca="1">IF($B291&gt;rounds,"",OFFSET(AllPairings!D$1,startRow-1+$A291,0))</f>
        <v>I.10</v>
      </c>
      <c r="E291" s="31" t="str">
        <f ca="1">IF($B291&gt;rounds,"",OFFSET(AllPairings!E$1,startRow-1+$A291,0))</f>
        <v>F.10</v>
      </c>
      <c r="F291" s="63" t="e">
        <f ca="1">VLOOKUP($C291,OFFSET(ResultsInput!$B$2,($B291-1)*gamesPerRound,0,gamesPerRound,6),5,FALSE)</f>
        <v>#N/A</v>
      </c>
      <c r="G291" s="63" t="e">
        <f ca="1">VLOOKUP($C291,OFFSET(ResultsInput!$B$2,($B291-1)*gamesPerRound,0,gamesPerRound,6),6,FALSE)</f>
        <v>#N/A</v>
      </c>
      <c r="H291" s="76" t="str">
        <f t="shared" ca="1" si="12"/>
        <v>I.10</v>
      </c>
    </row>
    <row r="292" spans="1:8" x14ac:dyDescent="0.2">
      <c r="A292" s="62">
        <v>290</v>
      </c>
      <c r="B292" s="32">
        <f t="shared" si="13"/>
        <v>5</v>
      </c>
      <c r="C292" s="32">
        <f t="shared" si="14"/>
        <v>51</v>
      </c>
      <c r="D292" s="31" t="str">
        <f ca="1">IF($B292&gt;rounds,"",OFFSET(AllPairings!D$1,startRow-1+$A292,0))</f>
        <v>B.11</v>
      </c>
      <c r="E292" s="31" t="str">
        <f ca="1">IF($B292&gt;rounds,"",OFFSET(AllPairings!E$1,startRow-1+$A292,0))</f>
        <v>G.11</v>
      </c>
      <c r="F292" s="63" t="e">
        <f ca="1">VLOOKUP($C292,OFFSET(ResultsInput!$B$2,($B292-1)*gamesPerRound,0,gamesPerRound,6),5,FALSE)</f>
        <v>#N/A</v>
      </c>
      <c r="G292" s="63" t="e">
        <f ca="1">VLOOKUP($C292,OFFSET(ResultsInput!$B$2,($B292-1)*gamesPerRound,0,gamesPerRound,6),6,FALSE)</f>
        <v>#N/A</v>
      </c>
      <c r="H292" s="76" t="str">
        <f t="shared" ca="1" si="12"/>
        <v>B.11</v>
      </c>
    </row>
    <row r="293" spans="1:8" x14ac:dyDescent="0.2">
      <c r="A293" s="62">
        <v>291</v>
      </c>
      <c r="B293" s="32">
        <f t="shared" si="13"/>
        <v>5</v>
      </c>
      <c r="C293" s="32">
        <f t="shared" si="14"/>
        <v>52</v>
      </c>
      <c r="D293" s="31" t="str">
        <f ca="1">IF($B293&gt;rounds,"",OFFSET(AllPairings!D$1,startRow-1+$A293,0))</f>
        <v>I.11</v>
      </c>
      <c r="E293" s="31" t="str">
        <f ca="1">IF($B293&gt;rounds,"",OFFSET(AllPairings!E$1,startRow-1+$A293,0))</f>
        <v>A.11</v>
      </c>
      <c r="F293" s="63" t="e">
        <f ca="1">VLOOKUP($C293,OFFSET(ResultsInput!$B$2,($B293-1)*gamesPerRound,0,gamesPerRound,6),5,FALSE)</f>
        <v>#N/A</v>
      </c>
      <c r="G293" s="63" t="e">
        <f ca="1">VLOOKUP($C293,OFFSET(ResultsInput!$B$2,($B293-1)*gamesPerRound,0,gamesPerRound,6),6,FALSE)</f>
        <v>#N/A</v>
      </c>
      <c r="H293" s="76" t="str">
        <f t="shared" ca="1" si="12"/>
        <v>I.11</v>
      </c>
    </row>
    <row r="294" spans="1:8" x14ac:dyDescent="0.2">
      <c r="A294" s="62">
        <v>292</v>
      </c>
      <c r="B294" s="32">
        <f t="shared" si="13"/>
        <v>5</v>
      </c>
      <c r="C294" s="32">
        <f t="shared" si="14"/>
        <v>53</v>
      </c>
      <c r="D294" s="31" t="str">
        <f ca="1">IF($B294&gt;rounds,"",OFFSET(AllPairings!D$1,startRow-1+$A294,0))</f>
        <v>H.11</v>
      </c>
      <c r="E294" s="31" t="str">
        <f ca="1">IF($B294&gt;rounds,"",OFFSET(AllPairings!E$1,startRow-1+$A294,0))</f>
        <v>J.11</v>
      </c>
      <c r="F294" s="63" t="e">
        <f ca="1">VLOOKUP($C294,OFFSET(ResultsInput!$B$2,($B294-1)*gamesPerRound,0,gamesPerRound,6),5,FALSE)</f>
        <v>#N/A</v>
      </c>
      <c r="G294" s="63" t="e">
        <f ca="1">VLOOKUP($C294,OFFSET(ResultsInput!$B$2,($B294-1)*gamesPerRound,0,gamesPerRound,6),6,FALSE)</f>
        <v>#N/A</v>
      </c>
      <c r="H294" s="76" t="str">
        <f t="shared" ca="1" si="12"/>
        <v>H.11</v>
      </c>
    </row>
    <row r="295" spans="1:8" x14ac:dyDescent="0.2">
      <c r="A295" s="62">
        <v>293</v>
      </c>
      <c r="B295" s="32">
        <f t="shared" si="13"/>
        <v>5</v>
      </c>
      <c r="C295" s="32">
        <f t="shared" si="14"/>
        <v>54</v>
      </c>
      <c r="D295" s="31" t="str">
        <f ca="1">IF($B295&gt;rounds,"",OFFSET(AllPairings!D$1,startRow-1+$A295,0))</f>
        <v>C.11</v>
      </c>
      <c r="E295" s="31" t="str">
        <f ca="1">IF($B295&gt;rounds,"",OFFSET(AllPairings!E$1,startRow-1+$A295,0))</f>
        <v>D.11</v>
      </c>
      <c r="F295" s="63" t="e">
        <f ca="1">VLOOKUP($C295,OFFSET(ResultsInput!$B$2,($B295-1)*gamesPerRound,0,gamesPerRound,6),5,FALSE)</f>
        <v>#N/A</v>
      </c>
      <c r="G295" s="63" t="e">
        <f ca="1">VLOOKUP($C295,OFFSET(ResultsInput!$B$2,($B295-1)*gamesPerRound,0,gamesPerRound,6),6,FALSE)</f>
        <v>#N/A</v>
      </c>
      <c r="H295" s="76" t="str">
        <f t="shared" ca="1" si="12"/>
        <v>C.11</v>
      </c>
    </row>
    <row r="296" spans="1:8" x14ac:dyDescent="0.2">
      <c r="A296" s="62">
        <v>294</v>
      </c>
      <c r="B296" s="32">
        <f t="shared" si="13"/>
        <v>5</v>
      </c>
      <c r="C296" s="32">
        <f t="shared" si="14"/>
        <v>55</v>
      </c>
      <c r="D296" s="31" t="str">
        <f ca="1">IF($B296&gt;rounds,"",OFFSET(AllPairings!D$1,startRow-1+$A296,0))</f>
        <v>F.11</v>
      </c>
      <c r="E296" s="31" t="str">
        <f ca="1">IF($B296&gt;rounds,"",OFFSET(AllPairings!E$1,startRow-1+$A296,0))</f>
        <v>E.11</v>
      </c>
      <c r="F296" s="63" t="e">
        <f ca="1">VLOOKUP($C296,OFFSET(ResultsInput!$B$2,($B296-1)*gamesPerRound,0,gamesPerRound,6),5,FALSE)</f>
        <v>#N/A</v>
      </c>
      <c r="G296" s="63" t="e">
        <f ca="1">VLOOKUP($C296,OFFSET(ResultsInput!$B$2,($B296-1)*gamesPerRound,0,gamesPerRound,6),6,FALSE)</f>
        <v>#N/A</v>
      </c>
      <c r="H296" s="76" t="str">
        <f t="shared" ca="1" si="12"/>
        <v>F.11</v>
      </c>
    </row>
    <row r="297" spans="1:8" x14ac:dyDescent="0.2">
      <c r="A297" s="62">
        <v>295</v>
      </c>
      <c r="B297" s="32">
        <f t="shared" si="13"/>
        <v>5</v>
      </c>
      <c r="C297" s="32">
        <f t="shared" si="14"/>
        <v>56</v>
      </c>
      <c r="D297" s="31" t="str">
        <f ca="1">IF($B297&gt;rounds,"",OFFSET(AllPairings!D$1,startRow-1+$A297,0))</f>
        <v>E.12</v>
      </c>
      <c r="E297" s="31" t="str">
        <f ca="1">IF($B297&gt;rounds,"",OFFSET(AllPairings!E$1,startRow-1+$A297,0))</f>
        <v>G.12</v>
      </c>
      <c r="F297" s="63" t="e">
        <f ca="1">VLOOKUP($C297,OFFSET(ResultsInput!$B$2,($B297-1)*gamesPerRound,0,gamesPerRound,6),5,FALSE)</f>
        <v>#N/A</v>
      </c>
      <c r="G297" s="63" t="e">
        <f ca="1">VLOOKUP($C297,OFFSET(ResultsInput!$B$2,($B297-1)*gamesPerRound,0,gamesPerRound,6),6,FALSE)</f>
        <v>#N/A</v>
      </c>
      <c r="H297" s="76" t="str">
        <f t="shared" ca="1" si="12"/>
        <v>E.12</v>
      </c>
    </row>
    <row r="298" spans="1:8" x14ac:dyDescent="0.2">
      <c r="A298" s="62">
        <v>296</v>
      </c>
      <c r="B298" s="32">
        <f t="shared" si="13"/>
        <v>5</v>
      </c>
      <c r="C298" s="32">
        <f t="shared" si="14"/>
        <v>57</v>
      </c>
      <c r="D298" s="31" t="str">
        <f ca="1">IF($B298&gt;rounds,"",OFFSET(AllPairings!D$1,startRow-1+$A298,0))</f>
        <v>J.12</v>
      </c>
      <c r="E298" s="31" t="str">
        <f ca="1">IF($B298&gt;rounds,"",OFFSET(AllPairings!E$1,startRow-1+$A298,0))</f>
        <v>B.12</v>
      </c>
      <c r="F298" s="63" t="e">
        <f ca="1">VLOOKUP($C298,OFFSET(ResultsInput!$B$2,($B298-1)*gamesPerRound,0,gamesPerRound,6),5,FALSE)</f>
        <v>#N/A</v>
      </c>
      <c r="G298" s="63" t="e">
        <f ca="1">VLOOKUP($C298,OFFSET(ResultsInput!$B$2,($B298-1)*gamesPerRound,0,gamesPerRound,6),6,FALSE)</f>
        <v>#N/A</v>
      </c>
      <c r="H298" s="76" t="str">
        <f t="shared" ca="1" si="12"/>
        <v>J.12</v>
      </c>
    </row>
    <row r="299" spans="1:8" x14ac:dyDescent="0.2">
      <c r="A299" s="62">
        <v>297</v>
      </c>
      <c r="B299" s="32">
        <f t="shared" si="13"/>
        <v>5</v>
      </c>
      <c r="C299" s="32">
        <f t="shared" si="14"/>
        <v>58</v>
      </c>
      <c r="D299" s="31" t="str">
        <f ca="1">IF($B299&gt;rounds,"",OFFSET(AllPairings!D$1,startRow-1+$A299,0))</f>
        <v>D.12</v>
      </c>
      <c r="E299" s="31" t="str">
        <f ca="1">IF($B299&gt;rounds,"",OFFSET(AllPairings!E$1,startRow-1+$A299,0))</f>
        <v>F.12</v>
      </c>
      <c r="F299" s="63" t="e">
        <f ca="1">VLOOKUP($C299,OFFSET(ResultsInput!$B$2,($B299-1)*gamesPerRound,0,gamesPerRound,6),5,FALSE)</f>
        <v>#N/A</v>
      </c>
      <c r="G299" s="63" t="e">
        <f ca="1">VLOOKUP($C299,OFFSET(ResultsInput!$B$2,($B299-1)*gamesPerRound,0,gamesPerRound,6),6,FALSE)</f>
        <v>#N/A</v>
      </c>
      <c r="H299" s="76" t="str">
        <f t="shared" ca="1" si="12"/>
        <v>D.12</v>
      </c>
    </row>
    <row r="300" spans="1:8" x14ac:dyDescent="0.2">
      <c r="A300" s="62">
        <v>298</v>
      </c>
      <c r="B300" s="32">
        <f t="shared" si="13"/>
        <v>5</v>
      </c>
      <c r="C300" s="32">
        <f t="shared" si="14"/>
        <v>59</v>
      </c>
      <c r="D300" s="31" t="str">
        <f ca="1">IF($B300&gt;rounds,"",OFFSET(AllPairings!D$1,startRow-1+$A300,0))</f>
        <v>C.12</v>
      </c>
      <c r="E300" s="31" t="str">
        <f ca="1">IF($B300&gt;rounds,"",OFFSET(AllPairings!E$1,startRow-1+$A300,0))</f>
        <v>H.12</v>
      </c>
      <c r="F300" s="63" t="e">
        <f ca="1">VLOOKUP($C300,OFFSET(ResultsInput!$B$2,($B300-1)*gamesPerRound,0,gamesPerRound,6),5,FALSE)</f>
        <v>#N/A</v>
      </c>
      <c r="G300" s="63" t="e">
        <f ca="1">VLOOKUP($C300,OFFSET(ResultsInput!$B$2,($B300-1)*gamesPerRound,0,gamesPerRound,6),6,FALSE)</f>
        <v>#N/A</v>
      </c>
      <c r="H300" s="76" t="str">
        <f t="shared" ca="1" si="12"/>
        <v>C.12</v>
      </c>
    </row>
    <row r="301" spans="1:8" x14ac:dyDescent="0.2">
      <c r="A301" s="62">
        <v>299</v>
      </c>
      <c r="B301" s="32">
        <f t="shared" si="13"/>
        <v>5</v>
      </c>
      <c r="C301" s="32">
        <f t="shared" si="14"/>
        <v>60</v>
      </c>
      <c r="D301" s="31" t="str">
        <f ca="1">IF($B301&gt;rounds,"",OFFSET(AllPairings!D$1,startRow-1+$A301,0))</f>
        <v>I.12</v>
      </c>
      <c r="E301" s="31" t="str">
        <f ca="1">IF($B301&gt;rounds,"",OFFSET(AllPairings!E$1,startRow-1+$A301,0))</f>
        <v>A.12</v>
      </c>
      <c r="F301" s="63" t="e">
        <f ca="1">VLOOKUP($C301,OFFSET(ResultsInput!$B$2,($B301-1)*gamesPerRound,0,gamesPerRound,6),5,FALSE)</f>
        <v>#N/A</v>
      </c>
      <c r="G301" s="63" t="e">
        <f ca="1">VLOOKUP($C301,OFFSET(ResultsInput!$B$2,($B301-1)*gamesPerRound,0,gamesPerRound,6),6,FALSE)</f>
        <v>#N/A</v>
      </c>
      <c r="H301" s="76" t="str">
        <f t="shared" ca="1" si="12"/>
        <v>I.12</v>
      </c>
    </row>
    <row r="302" spans="1:8" x14ac:dyDescent="0.2">
      <c r="A302" s="62">
        <v>300</v>
      </c>
      <c r="B302" s="32" t="str">
        <f t="shared" si="13"/>
        <v/>
      </c>
      <c r="C302" s="32">
        <f t="shared" si="14"/>
        <v>1</v>
      </c>
      <c r="D302" s="31" t="str">
        <f ca="1">IF($B302&gt;rounds,"",OFFSET(AllPairings!D$1,startRow-1+$A302,0))</f>
        <v/>
      </c>
      <c r="E302" s="31" t="str">
        <f ca="1">IF($B302&gt;rounds,"",OFFSET(AllPairings!E$1,startRow-1+$A302,0))</f>
        <v/>
      </c>
      <c r="F302" s="63" t="e">
        <f ca="1">VLOOKUP($C302,OFFSET(ResultsInput!$B$2,($B302-1)*gamesPerRound,0,gamesPerRound,6),5,FALSE)</f>
        <v>#VALUE!</v>
      </c>
      <c r="G302" s="63" t="e">
        <f ca="1">VLOOKUP($C302,OFFSET(ResultsInput!$B$2,($B302-1)*gamesPerRound,0,gamesPerRound,6),6,FALSE)</f>
        <v>#VALUE!</v>
      </c>
      <c r="H302" s="76" t="str">
        <f t="shared" ca="1" si="12"/>
        <v/>
      </c>
    </row>
    <row r="303" spans="1:8" x14ac:dyDescent="0.2">
      <c r="A303" s="62">
        <f>A302+1</f>
        <v>301</v>
      </c>
      <c r="B303" s="32" t="str">
        <f t="shared" si="13"/>
        <v/>
      </c>
      <c r="C303" s="32">
        <f t="shared" si="14"/>
        <v>2</v>
      </c>
      <c r="D303" s="31" t="str">
        <f ca="1">IF($B303&gt;rounds,"",OFFSET(AllPairings!D$1,startRow-1+$A303,0))</f>
        <v/>
      </c>
      <c r="E303" s="31" t="str">
        <f ca="1">IF($B303&gt;rounds,"",OFFSET(AllPairings!E$1,startRow-1+$A303,0))</f>
        <v/>
      </c>
      <c r="F303" s="63" t="e">
        <f ca="1">VLOOKUP($C303,OFFSET(ResultsInput!$B$2,($B303-1)*gamesPerRound,0,gamesPerRound,6),5,FALSE)</f>
        <v>#VALUE!</v>
      </c>
      <c r="G303" s="63" t="e">
        <f ca="1">VLOOKUP($C303,OFFSET(ResultsInput!$B$2,($B303-1)*gamesPerRound,0,gamesPerRound,6),6,FALSE)</f>
        <v>#VALUE!</v>
      </c>
      <c r="H303" s="76" t="str">
        <f t="shared" ref="H303:H361" ca="1" si="15">D303</f>
        <v/>
      </c>
    </row>
    <row r="304" spans="1:8" x14ac:dyDescent="0.2">
      <c r="A304" s="62">
        <f t="shared" ref="A304:A361" si="16">A303+1</f>
        <v>302</v>
      </c>
      <c r="B304" s="32" t="str">
        <f t="shared" si="13"/>
        <v/>
      </c>
      <c r="C304" s="32">
        <f t="shared" si="14"/>
        <v>3</v>
      </c>
      <c r="D304" s="31" t="str">
        <f ca="1">IF($B304&gt;rounds,"",OFFSET(AllPairings!D$1,startRow-1+$A304,0))</f>
        <v/>
      </c>
      <c r="E304" s="31" t="str">
        <f ca="1">IF($B304&gt;rounds,"",OFFSET(AllPairings!E$1,startRow-1+$A304,0))</f>
        <v/>
      </c>
      <c r="F304" s="63" t="e">
        <f ca="1">VLOOKUP($C304,OFFSET(ResultsInput!$B$2,($B304-1)*gamesPerRound,0,gamesPerRound,6),5,FALSE)</f>
        <v>#VALUE!</v>
      </c>
      <c r="G304" s="63" t="e">
        <f ca="1">VLOOKUP($C304,OFFSET(ResultsInput!$B$2,($B304-1)*gamesPerRound,0,gamesPerRound,6),6,FALSE)</f>
        <v>#VALUE!</v>
      </c>
      <c r="H304" s="76" t="str">
        <f t="shared" ca="1" si="15"/>
        <v/>
      </c>
    </row>
    <row r="305" spans="1:8" x14ac:dyDescent="0.2">
      <c r="A305" s="62">
        <f t="shared" si="16"/>
        <v>303</v>
      </c>
      <c r="B305" s="32" t="str">
        <f t="shared" si="13"/>
        <v/>
      </c>
      <c r="C305" s="32">
        <f t="shared" si="14"/>
        <v>4</v>
      </c>
      <c r="D305" s="31" t="str">
        <f ca="1">IF($B305&gt;rounds,"",OFFSET(AllPairings!D$1,startRow-1+$A305,0))</f>
        <v/>
      </c>
      <c r="E305" s="31" t="str">
        <f ca="1">IF($B305&gt;rounds,"",OFFSET(AllPairings!E$1,startRow-1+$A305,0))</f>
        <v/>
      </c>
      <c r="F305" s="63" t="e">
        <f ca="1">VLOOKUP($C305,OFFSET(ResultsInput!$B$2,($B305-1)*gamesPerRound,0,gamesPerRound,6),5,FALSE)</f>
        <v>#VALUE!</v>
      </c>
      <c r="G305" s="63" t="e">
        <f ca="1">VLOOKUP($C305,OFFSET(ResultsInput!$B$2,($B305-1)*gamesPerRound,0,gamesPerRound,6),6,FALSE)</f>
        <v>#VALUE!</v>
      </c>
      <c r="H305" s="76" t="str">
        <f t="shared" ca="1" si="15"/>
        <v/>
      </c>
    </row>
    <row r="306" spans="1:8" x14ac:dyDescent="0.2">
      <c r="A306" s="62">
        <f t="shared" si="16"/>
        <v>304</v>
      </c>
      <c r="B306" s="32" t="str">
        <f t="shared" si="13"/>
        <v/>
      </c>
      <c r="C306" s="32">
        <f t="shared" si="14"/>
        <v>5</v>
      </c>
      <c r="D306" s="31" t="str">
        <f ca="1">IF($B306&gt;rounds,"",OFFSET(AllPairings!D$1,startRow-1+$A306,0))</f>
        <v/>
      </c>
      <c r="E306" s="31" t="str">
        <f ca="1">IF($B306&gt;rounds,"",OFFSET(AllPairings!E$1,startRow-1+$A306,0))</f>
        <v/>
      </c>
      <c r="F306" s="63" t="e">
        <f ca="1">VLOOKUP($C306,OFFSET(ResultsInput!$B$2,($B306-1)*gamesPerRound,0,gamesPerRound,6),5,FALSE)</f>
        <v>#VALUE!</v>
      </c>
      <c r="G306" s="63" t="e">
        <f ca="1">VLOOKUP($C306,OFFSET(ResultsInput!$B$2,($B306-1)*gamesPerRound,0,gamesPerRound,6),6,FALSE)</f>
        <v>#VALUE!</v>
      </c>
      <c r="H306" s="76" t="str">
        <f t="shared" ca="1" si="15"/>
        <v/>
      </c>
    </row>
    <row r="307" spans="1:8" x14ac:dyDescent="0.2">
      <c r="A307" s="62">
        <f t="shared" si="16"/>
        <v>305</v>
      </c>
      <c r="B307" s="32" t="str">
        <f t="shared" si="13"/>
        <v/>
      </c>
      <c r="C307" s="32">
        <f t="shared" si="14"/>
        <v>6</v>
      </c>
      <c r="D307" s="31" t="str">
        <f ca="1">IF($B307&gt;rounds,"",OFFSET(AllPairings!D$1,startRow-1+$A307,0))</f>
        <v/>
      </c>
      <c r="E307" s="31" t="str">
        <f ca="1">IF($B307&gt;rounds,"",OFFSET(AllPairings!E$1,startRow-1+$A307,0))</f>
        <v/>
      </c>
      <c r="F307" s="63" t="e">
        <f ca="1">VLOOKUP($C307,OFFSET(ResultsInput!$B$2,($B307-1)*gamesPerRound,0,gamesPerRound,6),5,FALSE)</f>
        <v>#VALUE!</v>
      </c>
      <c r="G307" s="63" t="e">
        <f ca="1">VLOOKUP($C307,OFFSET(ResultsInput!$B$2,($B307-1)*gamesPerRound,0,gamesPerRound,6),6,FALSE)</f>
        <v>#VALUE!</v>
      </c>
      <c r="H307" s="76" t="str">
        <f t="shared" ca="1" si="15"/>
        <v/>
      </c>
    </row>
    <row r="308" spans="1:8" x14ac:dyDescent="0.2">
      <c r="A308" s="62">
        <f t="shared" si="16"/>
        <v>306</v>
      </c>
      <c r="B308" s="32" t="str">
        <f t="shared" si="13"/>
        <v/>
      </c>
      <c r="C308" s="32">
        <f t="shared" si="14"/>
        <v>7</v>
      </c>
      <c r="D308" s="31" t="str">
        <f ca="1">IF($B308&gt;rounds,"",OFFSET(AllPairings!D$1,startRow-1+$A308,0))</f>
        <v/>
      </c>
      <c r="E308" s="31" t="str">
        <f ca="1">IF($B308&gt;rounds,"",OFFSET(AllPairings!E$1,startRow-1+$A308,0))</f>
        <v/>
      </c>
      <c r="F308" s="63" t="e">
        <f ca="1">VLOOKUP($C308,OFFSET(ResultsInput!$B$2,($B308-1)*gamesPerRound,0,gamesPerRound,6),5,FALSE)</f>
        <v>#VALUE!</v>
      </c>
      <c r="G308" s="63" t="e">
        <f ca="1">VLOOKUP($C308,OFFSET(ResultsInput!$B$2,($B308-1)*gamesPerRound,0,gamesPerRound,6),6,FALSE)</f>
        <v>#VALUE!</v>
      </c>
      <c r="H308" s="76" t="str">
        <f t="shared" ca="1" si="15"/>
        <v/>
      </c>
    </row>
    <row r="309" spans="1:8" x14ac:dyDescent="0.2">
      <c r="A309" s="62">
        <f t="shared" si="16"/>
        <v>307</v>
      </c>
      <c r="B309" s="32" t="str">
        <f t="shared" si="13"/>
        <v/>
      </c>
      <c r="C309" s="32">
        <f t="shared" si="14"/>
        <v>8</v>
      </c>
      <c r="D309" s="31" t="str">
        <f ca="1">IF($B309&gt;rounds,"",OFFSET(AllPairings!D$1,startRow-1+$A309,0))</f>
        <v/>
      </c>
      <c r="E309" s="31" t="str">
        <f ca="1">IF($B309&gt;rounds,"",OFFSET(AllPairings!E$1,startRow-1+$A309,0))</f>
        <v/>
      </c>
      <c r="F309" s="63" t="e">
        <f ca="1">VLOOKUP($C309,OFFSET(ResultsInput!$B$2,($B309-1)*gamesPerRound,0,gamesPerRound,6),5,FALSE)</f>
        <v>#VALUE!</v>
      </c>
      <c r="G309" s="63" t="e">
        <f ca="1">VLOOKUP($C309,OFFSET(ResultsInput!$B$2,($B309-1)*gamesPerRound,0,gamesPerRound,6),6,FALSE)</f>
        <v>#VALUE!</v>
      </c>
      <c r="H309" s="76" t="str">
        <f t="shared" ca="1" si="15"/>
        <v/>
      </c>
    </row>
    <row r="310" spans="1:8" x14ac:dyDescent="0.2">
      <c r="A310" s="62">
        <f t="shared" si="16"/>
        <v>308</v>
      </c>
      <c r="B310" s="32" t="str">
        <f t="shared" si="13"/>
        <v/>
      </c>
      <c r="C310" s="32">
        <f t="shared" si="14"/>
        <v>9</v>
      </c>
      <c r="D310" s="31" t="str">
        <f ca="1">IF($B310&gt;rounds,"",OFFSET(AllPairings!D$1,startRow-1+$A310,0))</f>
        <v/>
      </c>
      <c r="E310" s="31" t="str">
        <f ca="1">IF($B310&gt;rounds,"",OFFSET(AllPairings!E$1,startRow-1+$A310,0))</f>
        <v/>
      </c>
      <c r="F310" s="63" t="e">
        <f ca="1">VLOOKUP($C310,OFFSET(ResultsInput!$B$2,($B310-1)*gamesPerRound,0,gamesPerRound,6),5,FALSE)</f>
        <v>#VALUE!</v>
      </c>
      <c r="G310" s="63" t="e">
        <f ca="1">VLOOKUP($C310,OFFSET(ResultsInput!$B$2,($B310-1)*gamesPerRound,0,gamesPerRound,6),6,FALSE)</f>
        <v>#VALUE!</v>
      </c>
      <c r="H310" s="76" t="str">
        <f t="shared" ca="1" si="15"/>
        <v/>
      </c>
    </row>
    <row r="311" spans="1:8" x14ac:dyDescent="0.2">
      <c r="A311" s="62">
        <f t="shared" si="16"/>
        <v>309</v>
      </c>
      <c r="B311" s="32" t="str">
        <f t="shared" si="13"/>
        <v/>
      </c>
      <c r="C311" s="32">
        <f t="shared" si="14"/>
        <v>10</v>
      </c>
      <c r="D311" s="31" t="str">
        <f ca="1">IF($B311&gt;rounds,"",OFFSET(AllPairings!D$1,startRow-1+$A311,0))</f>
        <v/>
      </c>
      <c r="E311" s="31" t="str">
        <f ca="1">IF($B311&gt;rounds,"",OFFSET(AllPairings!E$1,startRow-1+$A311,0))</f>
        <v/>
      </c>
      <c r="F311" s="63" t="e">
        <f ca="1">VLOOKUP($C311,OFFSET(ResultsInput!$B$2,($B311-1)*gamesPerRound,0,gamesPerRound,6),5,FALSE)</f>
        <v>#VALUE!</v>
      </c>
      <c r="G311" s="63" t="e">
        <f ca="1">VLOOKUP($C311,OFFSET(ResultsInput!$B$2,($B311-1)*gamesPerRound,0,gamesPerRound,6),6,FALSE)</f>
        <v>#VALUE!</v>
      </c>
      <c r="H311" s="76" t="str">
        <f t="shared" ca="1" si="15"/>
        <v/>
      </c>
    </row>
    <row r="312" spans="1:8" x14ac:dyDescent="0.2">
      <c r="A312" s="62">
        <f t="shared" si="16"/>
        <v>310</v>
      </c>
      <c r="B312" s="32" t="str">
        <f t="shared" si="13"/>
        <v/>
      </c>
      <c r="C312" s="32">
        <f t="shared" si="14"/>
        <v>11</v>
      </c>
      <c r="D312" s="31" t="str">
        <f ca="1">IF($B312&gt;rounds,"",OFFSET(AllPairings!D$1,startRow-1+$A312,0))</f>
        <v/>
      </c>
      <c r="E312" s="31" t="str">
        <f ca="1">IF($B312&gt;rounds,"",OFFSET(AllPairings!E$1,startRow-1+$A312,0))</f>
        <v/>
      </c>
      <c r="F312" s="63" t="e">
        <f ca="1">VLOOKUP($C312,OFFSET(ResultsInput!$B$2,($B312-1)*gamesPerRound,0,gamesPerRound,6),5,FALSE)</f>
        <v>#VALUE!</v>
      </c>
      <c r="G312" s="63" t="e">
        <f ca="1">VLOOKUP($C312,OFFSET(ResultsInput!$B$2,($B312-1)*gamesPerRound,0,gamesPerRound,6),6,FALSE)</f>
        <v>#VALUE!</v>
      </c>
      <c r="H312" s="76" t="str">
        <f t="shared" ca="1" si="15"/>
        <v/>
      </c>
    </row>
    <row r="313" spans="1:8" x14ac:dyDescent="0.2">
      <c r="A313" s="62">
        <f t="shared" si="16"/>
        <v>311</v>
      </c>
      <c r="B313" s="32" t="str">
        <f t="shared" si="13"/>
        <v/>
      </c>
      <c r="C313" s="32">
        <f t="shared" si="14"/>
        <v>12</v>
      </c>
      <c r="D313" s="31" t="str">
        <f ca="1">IF($B313&gt;rounds,"",OFFSET(AllPairings!D$1,startRow-1+$A313,0))</f>
        <v/>
      </c>
      <c r="E313" s="31" t="str">
        <f ca="1">IF($B313&gt;rounds,"",OFFSET(AllPairings!E$1,startRow-1+$A313,0))</f>
        <v/>
      </c>
      <c r="F313" s="63" t="e">
        <f ca="1">VLOOKUP($C313,OFFSET(ResultsInput!$B$2,($B313-1)*gamesPerRound,0,gamesPerRound,6),5,FALSE)</f>
        <v>#VALUE!</v>
      </c>
      <c r="G313" s="63" t="e">
        <f ca="1">VLOOKUP($C313,OFFSET(ResultsInput!$B$2,($B313-1)*gamesPerRound,0,gamesPerRound,6),6,FALSE)</f>
        <v>#VALUE!</v>
      </c>
      <c r="H313" s="76" t="str">
        <f t="shared" ca="1" si="15"/>
        <v/>
      </c>
    </row>
    <row r="314" spans="1:8" x14ac:dyDescent="0.2">
      <c r="A314" s="62">
        <f t="shared" si="16"/>
        <v>312</v>
      </c>
      <c r="B314" s="32" t="str">
        <f t="shared" si="13"/>
        <v/>
      </c>
      <c r="C314" s="32">
        <f t="shared" si="14"/>
        <v>13</v>
      </c>
      <c r="D314" s="31" t="str">
        <f ca="1">IF($B314&gt;rounds,"",OFFSET(AllPairings!D$1,startRow-1+$A314,0))</f>
        <v/>
      </c>
      <c r="E314" s="31" t="str">
        <f ca="1">IF($B314&gt;rounds,"",OFFSET(AllPairings!E$1,startRow-1+$A314,0))</f>
        <v/>
      </c>
      <c r="F314" s="63" t="e">
        <f ca="1">VLOOKUP($C314,OFFSET(ResultsInput!$B$2,($B314-1)*gamesPerRound,0,gamesPerRound,6),5,FALSE)</f>
        <v>#VALUE!</v>
      </c>
      <c r="G314" s="63" t="e">
        <f ca="1">VLOOKUP($C314,OFFSET(ResultsInput!$B$2,($B314-1)*gamesPerRound,0,gamesPerRound,6),6,FALSE)</f>
        <v>#VALUE!</v>
      </c>
      <c r="H314" s="76" t="str">
        <f t="shared" ca="1" si="15"/>
        <v/>
      </c>
    </row>
    <row r="315" spans="1:8" x14ac:dyDescent="0.2">
      <c r="A315" s="62">
        <f t="shared" si="16"/>
        <v>313</v>
      </c>
      <c r="B315" s="32" t="str">
        <f t="shared" si="13"/>
        <v/>
      </c>
      <c r="C315" s="32">
        <f t="shared" si="14"/>
        <v>14</v>
      </c>
      <c r="D315" s="31" t="str">
        <f ca="1">IF($B315&gt;rounds,"",OFFSET(AllPairings!D$1,startRow-1+$A315,0))</f>
        <v/>
      </c>
      <c r="E315" s="31" t="str">
        <f ca="1">IF($B315&gt;rounds,"",OFFSET(AllPairings!E$1,startRow-1+$A315,0))</f>
        <v/>
      </c>
      <c r="F315" s="63" t="e">
        <f ca="1">VLOOKUP($C315,OFFSET(ResultsInput!$B$2,($B315-1)*gamesPerRound,0,gamesPerRound,6),5,FALSE)</f>
        <v>#VALUE!</v>
      </c>
      <c r="G315" s="63" t="e">
        <f ca="1">VLOOKUP($C315,OFFSET(ResultsInput!$B$2,($B315-1)*gamesPerRound,0,gamesPerRound,6),6,FALSE)</f>
        <v>#VALUE!</v>
      </c>
      <c r="H315" s="76" t="str">
        <f t="shared" ca="1" si="15"/>
        <v/>
      </c>
    </row>
    <row r="316" spans="1:8" x14ac:dyDescent="0.2">
      <c r="A316" s="62">
        <f t="shared" si="16"/>
        <v>314</v>
      </c>
      <c r="B316" s="32" t="str">
        <f t="shared" si="13"/>
        <v/>
      </c>
      <c r="C316" s="32">
        <f t="shared" si="14"/>
        <v>15</v>
      </c>
      <c r="D316" s="31" t="str">
        <f ca="1">IF($B316&gt;rounds,"",OFFSET(AllPairings!D$1,startRow-1+$A316,0))</f>
        <v/>
      </c>
      <c r="E316" s="31" t="str">
        <f ca="1">IF($B316&gt;rounds,"",OFFSET(AllPairings!E$1,startRow-1+$A316,0))</f>
        <v/>
      </c>
      <c r="F316" s="63" t="e">
        <f ca="1">VLOOKUP($C316,OFFSET(ResultsInput!$B$2,($B316-1)*gamesPerRound,0,gamesPerRound,6),5,FALSE)</f>
        <v>#VALUE!</v>
      </c>
      <c r="G316" s="63" t="e">
        <f ca="1">VLOOKUP($C316,OFFSET(ResultsInput!$B$2,($B316-1)*gamesPerRound,0,gamesPerRound,6),6,FALSE)</f>
        <v>#VALUE!</v>
      </c>
      <c r="H316" s="76" t="str">
        <f t="shared" ca="1" si="15"/>
        <v/>
      </c>
    </row>
    <row r="317" spans="1:8" x14ac:dyDescent="0.2">
      <c r="A317" s="62">
        <f t="shared" si="16"/>
        <v>315</v>
      </c>
      <c r="B317" s="32" t="str">
        <f t="shared" si="13"/>
        <v/>
      </c>
      <c r="C317" s="32">
        <f t="shared" si="14"/>
        <v>16</v>
      </c>
      <c r="D317" s="31" t="str">
        <f ca="1">IF($B317&gt;rounds,"",OFFSET(AllPairings!D$1,startRow-1+$A317,0))</f>
        <v/>
      </c>
      <c r="E317" s="31" t="str">
        <f ca="1">IF($B317&gt;rounds,"",OFFSET(AllPairings!E$1,startRow-1+$A317,0))</f>
        <v/>
      </c>
      <c r="F317" s="63" t="e">
        <f ca="1">VLOOKUP($C317,OFFSET(ResultsInput!$B$2,($B317-1)*gamesPerRound,0,gamesPerRound,6),5,FALSE)</f>
        <v>#VALUE!</v>
      </c>
      <c r="G317" s="63" t="e">
        <f ca="1">VLOOKUP($C317,OFFSET(ResultsInput!$B$2,($B317-1)*gamesPerRound,0,gamesPerRound,6),6,FALSE)</f>
        <v>#VALUE!</v>
      </c>
      <c r="H317" s="76" t="str">
        <f t="shared" ca="1" si="15"/>
        <v/>
      </c>
    </row>
    <row r="318" spans="1:8" x14ac:dyDescent="0.2">
      <c r="A318" s="62">
        <f t="shared" si="16"/>
        <v>316</v>
      </c>
      <c r="B318" s="32" t="str">
        <f t="shared" si="13"/>
        <v/>
      </c>
      <c r="C318" s="32">
        <f t="shared" si="14"/>
        <v>17</v>
      </c>
      <c r="D318" s="31" t="str">
        <f ca="1">IF($B318&gt;rounds,"",OFFSET(AllPairings!D$1,startRow-1+$A318,0))</f>
        <v/>
      </c>
      <c r="E318" s="31" t="str">
        <f ca="1">IF($B318&gt;rounds,"",OFFSET(AllPairings!E$1,startRow-1+$A318,0))</f>
        <v/>
      </c>
      <c r="F318" s="63" t="e">
        <f ca="1">VLOOKUP($C318,OFFSET(ResultsInput!$B$2,($B318-1)*gamesPerRound,0,gamesPerRound,6),5,FALSE)</f>
        <v>#VALUE!</v>
      </c>
      <c r="G318" s="63" t="e">
        <f ca="1">VLOOKUP($C318,OFFSET(ResultsInput!$B$2,($B318-1)*gamesPerRound,0,gamesPerRound,6),6,FALSE)</f>
        <v>#VALUE!</v>
      </c>
      <c r="H318" s="76" t="str">
        <f t="shared" ca="1" si="15"/>
        <v/>
      </c>
    </row>
    <row r="319" spans="1:8" x14ac:dyDescent="0.2">
      <c r="A319" s="62">
        <f t="shared" si="16"/>
        <v>317</v>
      </c>
      <c r="B319" s="32" t="str">
        <f t="shared" si="13"/>
        <v/>
      </c>
      <c r="C319" s="32">
        <f t="shared" si="14"/>
        <v>18</v>
      </c>
      <c r="D319" s="31" t="str">
        <f ca="1">IF($B319&gt;rounds,"",OFFSET(AllPairings!D$1,startRow-1+$A319,0))</f>
        <v/>
      </c>
      <c r="E319" s="31" t="str">
        <f ca="1">IF($B319&gt;rounds,"",OFFSET(AllPairings!E$1,startRow-1+$A319,0))</f>
        <v/>
      </c>
      <c r="F319" s="63" t="e">
        <f ca="1">VLOOKUP($C319,OFFSET(ResultsInput!$B$2,($B319-1)*gamesPerRound,0,gamesPerRound,6),5,FALSE)</f>
        <v>#VALUE!</v>
      </c>
      <c r="G319" s="63" t="e">
        <f ca="1">VLOOKUP($C319,OFFSET(ResultsInput!$B$2,($B319-1)*gamesPerRound,0,gamesPerRound,6),6,FALSE)</f>
        <v>#VALUE!</v>
      </c>
      <c r="H319" s="76" t="str">
        <f t="shared" ca="1" si="15"/>
        <v/>
      </c>
    </row>
    <row r="320" spans="1:8" x14ac:dyDescent="0.2">
      <c r="A320" s="62">
        <f t="shared" si="16"/>
        <v>318</v>
      </c>
      <c r="B320" s="32" t="str">
        <f t="shared" si="13"/>
        <v/>
      </c>
      <c r="C320" s="32">
        <f t="shared" si="14"/>
        <v>19</v>
      </c>
      <c r="D320" s="31" t="str">
        <f ca="1">IF($B320&gt;rounds,"",OFFSET(AllPairings!D$1,startRow-1+$A320,0))</f>
        <v/>
      </c>
      <c r="E320" s="31" t="str">
        <f ca="1">IF($B320&gt;rounds,"",OFFSET(AllPairings!E$1,startRow-1+$A320,0))</f>
        <v/>
      </c>
      <c r="F320" s="63" t="e">
        <f ca="1">VLOOKUP($C320,OFFSET(ResultsInput!$B$2,($B320-1)*gamesPerRound,0,gamesPerRound,6),5,FALSE)</f>
        <v>#VALUE!</v>
      </c>
      <c r="G320" s="63" t="e">
        <f ca="1">VLOOKUP($C320,OFFSET(ResultsInput!$B$2,($B320-1)*gamesPerRound,0,gamesPerRound,6),6,FALSE)</f>
        <v>#VALUE!</v>
      </c>
      <c r="H320" s="76" t="str">
        <f t="shared" ca="1" si="15"/>
        <v/>
      </c>
    </row>
    <row r="321" spans="1:8" x14ac:dyDescent="0.2">
      <c r="A321" s="62">
        <f t="shared" si="16"/>
        <v>319</v>
      </c>
      <c r="B321" s="32" t="str">
        <f t="shared" si="13"/>
        <v/>
      </c>
      <c r="C321" s="32">
        <f t="shared" si="14"/>
        <v>20</v>
      </c>
      <c r="D321" s="31" t="str">
        <f ca="1">IF($B321&gt;rounds,"",OFFSET(AllPairings!D$1,startRow-1+$A321,0))</f>
        <v/>
      </c>
      <c r="E321" s="31" t="str">
        <f ca="1">IF($B321&gt;rounds,"",OFFSET(AllPairings!E$1,startRow-1+$A321,0))</f>
        <v/>
      </c>
      <c r="F321" s="63" t="e">
        <f ca="1">VLOOKUP($C321,OFFSET(ResultsInput!$B$2,($B321-1)*gamesPerRound,0,gamesPerRound,6),5,FALSE)</f>
        <v>#VALUE!</v>
      </c>
      <c r="G321" s="63" t="e">
        <f ca="1">VLOOKUP($C321,OFFSET(ResultsInput!$B$2,($B321-1)*gamesPerRound,0,gamesPerRound,6),6,FALSE)</f>
        <v>#VALUE!</v>
      </c>
      <c r="H321" s="76" t="str">
        <f t="shared" ca="1" si="15"/>
        <v/>
      </c>
    </row>
    <row r="322" spans="1:8" x14ac:dyDescent="0.2">
      <c r="A322" s="62">
        <f t="shared" si="16"/>
        <v>320</v>
      </c>
      <c r="B322" s="32" t="str">
        <f t="shared" ref="B322:B385" si="17">IF(INT(A322/gamesPerRound)&lt;rounds,1+INT(A322/gamesPerRound),"")</f>
        <v/>
      </c>
      <c r="C322" s="32">
        <f t="shared" ref="C322:C385" si="18">1+MOD(A322,gamesPerRound)</f>
        <v>21</v>
      </c>
      <c r="D322" s="31" t="str">
        <f ca="1">IF($B322&gt;rounds,"",OFFSET(AllPairings!D$1,startRow-1+$A322,0))</f>
        <v/>
      </c>
      <c r="E322" s="31" t="str">
        <f ca="1">IF($B322&gt;rounds,"",OFFSET(AllPairings!E$1,startRow-1+$A322,0))</f>
        <v/>
      </c>
      <c r="F322" s="63" t="e">
        <f ca="1">VLOOKUP($C322,OFFSET(ResultsInput!$B$2,($B322-1)*gamesPerRound,0,gamesPerRound,6),5,FALSE)</f>
        <v>#VALUE!</v>
      </c>
      <c r="G322" s="63" t="e">
        <f ca="1">VLOOKUP($C322,OFFSET(ResultsInput!$B$2,($B322-1)*gamesPerRound,0,gamesPerRound,6),6,FALSE)</f>
        <v>#VALUE!</v>
      </c>
      <c r="H322" s="76" t="str">
        <f t="shared" ca="1" si="15"/>
        <v/>
      </c>
    </row>
    <row r="323" spans="1:8" x14ac:dyDescent="0.2">
      <c r="A323" s="62">
        <f t="shared" si="16"/>
        <v>321</v>
      </c>
      <c r="B323" s="32" t="str">
        <f t="shared" si="17"/>
        <v/>
      </c>
      <c r="C323" s="32">
        <f t="shared" si="18"/>
        <v>22</v>
      </c>
      <c r="D323" s="31" t="str">
        <f ca="1">IF($B323&gt;rounds,"",OFFSET(AllPairings!D$1,startRow-1+$A323,0))</f>
        <v/>
      </c>
      <c r="E323" s="31" t="str">
        <f ca="1">IF($B323&gt;rounds,"",OFFSET(AllPairings!E$1,startRow-1+$A323,0))</f>
        <v/>
      </c>
      <c r="F323" s="63" t="e">
        <f ca="1">VLOOKUP($C323,OFFSET(ResultsInput!$B$2,($B323-1)*gamesPerRound,0,gamesPerRound,6),5,FALSE)</f>
        <v>#VALUE!</v>
      </c>
      <c r="G323" s="63" t="e">
        <f ca="1">VLOOKUP($C323,OFFSET(ResultsInput!$B$2,($B323-1)*gamesPerRound,0,gamesPerRound,6),6,FALSE)</f>
        <v>#VALUE!</v>
      </c>
      <c r="H323" s="76" t="str">
        <f t="shared" ca="1" si="15"/>
        <v/>
      </c>
    </row>
    <row r="324" spans="1:8" x14ac:dyDescent="0.2">
      <c r="A324" s="62">
        <f t="shared" si="16"/>
        <v>322</v>
      </c>
      <c r="B324" s="32" t="str">
        <f t="shared" si="17"/>
        <v/>
      </c>
      <c r="C324" s="32">
        <f t="shared" si="18"/>
        <v>23</v>
      </c>
      <c r="D324" s="31" t="str">
        <f ca="1">IF($B324&gt;rounds,"",OFFSET(AllPairings!D$1,startRow-1+$A324,0))</f>
        <v/>
      </c>
      <c r="E324" s="31" t="str">
        <f ca="1">IF($B324&gt;rounds,"",OFFSET(AllPairings!E$1,startRow-1+$A324,0))</f>
        <v/>
      </c>
      <c r="F324" s="63" t="e">
        <f ca="1">VLOOKUP($C324,OFFSET(ResultsInput!$B$2,($B324-1)*gamesPerRound,0,gamesPerRound,6),5,FALSE)</f>
        <v>#VALUE!</v>
      </c>
      <c r="G324" s="63" t="e">
        <f ca="1">VLOOKUP($C324,OFFSET(ResultsInput!$B$2,($B324-1)*gamesPerRound,0,gamesPerRound,6),6,FALSE)</f>
        <v>#VALUE!</v>
      </c>
      <c r="H324" s="76" t="str">
        <f t="shared" ca="1" si="15"/>
        <v/>
      </c>
    </row>
    <row r="325" spans="1:8" x14ac:dyDescent="0.2">
      <c r="A325" s="62">
        <f t="shared" si="16"/>
        <v>323</v>
      </c>
      <c r="B325" s="32" t="str">
        <f t="shared" si="17"/>
        <v/>
      </c>
      <c r="C325" s="32">
        <f t="shared" si="18"/>
        <v>24</v>
      </c>
      <c r="D325" s="31" t="str">
        <f ca="1">IF($B325&gt;rounds,"",OFFSET(AllPairings!D$1,startRow-1+$A325,0))</f>
        <v/>
      </c>
      <c r="E325" s="31" t="str">
        <f ca="1">IF($B325&gt;rounds,"",OFFSET(AllPairings!E$1,startRow-1+$A325,0))</f>
        <v/>
      </c>
      <c r="F325" s="63" t="e">
        <f ca="1">VLOOKUP($C325,OFFSET(ResultsInput!$B$2,($B325-1)*gamesPerRound,0,gamesPerRound,6),5,FALSE)</f>
        <v>#VALUE!</v>
      </c>
      <c r="G325" s="63" t="e">
        <f ca="1">VLOOKUP($C325,OFFSET(ResultsInput!$B$2,($B325-1)*gamesPerRound,0,gamesPerRound,6),6,FALSE)</f>
        <v>#VALUE!</v>
      </c>
      <c r="H325" s="76" t="str">
        <f t="shared" ca="1" si="15"/>
        <v/>
      </c>
    </row>
    <row r="326" spans="1:8" x14ac:dyDescent="0.2">
      <c r="A326" s="62">
        <f t="shared" si="16"/>
        <v>324</v>
      </c>
      <c r="B326" s="32" t="str">
        <f t="shared" si="17"/>
        <v/>
      </c>
      <c r="C326" s="32">
        <f t="shared" si="18"/>
        <v>25</v>
      </c>
      <c r="D326" s="31" t="str">
        <f ca="1">IF($B326&gt;rounds,"",OFFSET(AllPairings!D$1,startRow-1+$A326,0))</f>
        <v/>
      </c>
      <c r="E326" s="31" t="str">
        <f ca="1">IF($B326&gt;rounds,"",OFFSET(AllPairings!E$1,startRow-1+$A326,0))</f>
        <v/>
      </c>
      <c r="F326" s="63" t="e">
        <f ca="1">VLOOKUP($C326,OFFSET(ResultsInput!$B$2,($B326-1)*gamesPerRound,0,gamesPerRound,6),5,FALSE)</f>
        <v>#VALUE!</v>
      </c>
      <c r="G326" s="63" t="e">
        <f ca="1">VLOOKUP($C326,OFFSET(ResultsInput!$B$2,($B326-1)*gamesPerRound,0,gamesPerRound,6),6,FALSE)</f>
        <v>#VALUE!</v>
      </c>
      <c r="H326" s="76" t="str">
        <f t="shared" ca="1" si="15"/>
        <v/>
      </c>
    </row>
    <row r="327" spans="1:8" x14ac:dyDescent="0.2">
      <c r="A327" s="62">
        <f t="shared" si="16"/>
        <v>325</v>
      </c>
      <c r="B327" s="32" t="str">
        <f t="shared" si="17"/>
        <v/>
      </c>
      <c r="C327" s="32">
        <f t="shared" si="18"/>
        <v>26</v>
      </c>
      <c r="D327" s="31" t="str">
        <f ca="1">IF($B327&gt;rounds,"",OFFSET(AllPairings!D$1,startRow-1+$A327,0))</f>
        <v/>
      </c>
      <c r="E327" s="31" t="str">
        <f ca="1">IF($B327&gt;rounds,"",OFFSET(AllPairings!E$1,startRow-1+$A327,0))</f>
        <v/>
      </c>
      <c r="F327" s="63" t="e">
        <f ca="1">VLOOKUP($C327,OFFSET(ResultsInput!$B$2,($B327-1)*gamesPerRound,0,gamesPerRound,6),5,FALSE)</f>
        <v>#VALUE!</v>
      </c>
      <c r="G327" s="63" t="e">
        <f ca="1">VLOOKUP($C327,OFFSET(ResultsInput!$B$2,($B327-1)*gamesPerRound,0,gamesPerRound,6),6,FALSE)</f>
        <v>#VALUE!</v>
      </c>
      <c r="H327" s="76" t="str">
        <f t="shared" ca="1" si="15"/>
        <v/>
      </c>
    </row>
    <row r="328" spans="1:8" x14ac:dyDescent="0.2">
      <c r="A328" s="62">
        <f t="shared" si="16"/>
        <v>326</v>
      </c>
      <c r="B328" s="32" t="str">
        <f t="shared" si="17"/>
        <v/>
      </c>
      <c r="C328" s="32">
        <f t="shared" si="18"/>
        <v>27</v>
      </c>
      <c r="D328" s="31" t="str">
        <f ca="1">IF($B328&gt;rounds,"",OFFSET(AllPairings!D$1,startRow-1+$A328,0))</f>
        <v/>
      </c>
      <c r="E328" s="31" t="str">
        <f ca="1">IF($B328&gt;rounds,"",OFFSET(AllPairings!E$1,startRow-1+$A328,0))</f>
        <v/>
      </c>
      <c r="F328" s="63" t="e">
        <f ca="1">VLOOKUP($C328,OFFSET(ResultsInput!$B$2,($B328-1)*gamesPerRound,0,gamesPerRound,6),5,FALSE)</f>
        <v>#VALUE!</v>
      </c>
      <c r="G328" s="63" t="e">
        <f ca="1">VLOOKUP($C328,OFFSET(ResultsInput!$B$2,($B328-1)*gamesPerRound,0,gamesPerRound,6),6,FALSE)</f>
        <v>#VALUE!</v>
      </c>
      <c r="H328" s="76" t="str">
        <f t="shared" ca="1" si="15"/>
        <v/>
      </c>
    </row>
    <row r="329" spans="1:8" x14ac:dyDescent="0.2">
      <c r="A329" s="62">
        <f t="shared" si="16"/>
        <v>327</v>
      </c>
      <c r="B329" s="32" t="str">
        <f t="shared" si="17"/>
        <v/>
      </c>
      <c r="C329" s="32">
        <f t="shared" si="18"/>
        <v>28</v>
      </c>
      <c r="D329" s="31" t="str">
        <f ca="1">IF($B329&gt;rounds,"",OFFSET(AllPairings!D$1,startRow-1+$A329,0))</f>
        <v/>
      </c>
      <c r="E329" s="31" t="str">
        <f ca="1">IF($B329&gt;rounds,"",OFFSET(AllPairings!E$1,startRow-1+$A329,0))</f>
        <v/>
      </c>
      <c r="F329" s="63" t="e">
        <f ca="1">VLOOKUP($C329,OFFSET(ResultsInput!$B$2,($B329-1)*gamesPerRound,0,gamesPerRound,6),5,FALSE)</f>
        <v>#VALUE!</v>
      </c>
      <c r="G329" s="63" t="e">
        <f ca="1">VLOOKUP($C329,OFFSET(ResultsInput!$B$2,($B329-1)*gamesPerRound,0,gamesPerRound,6),6,FALSE)</f>
        <v>#VALUE!</v>
      </c>
      <c r="H329" s="76" t="str">
        <f t="shared" ca="1" si="15"/>
        <v/>
      </c>
    </row>
    <row r="330" spans="1:8" x14ac:dyDescent="0.2">
      <c r="A330" s="62">
        <f t="shared" si="16"/>
        <v>328</v>
      </c>
      <c r="B330" s="32" t="str">
        <f t="shared" si="17"/>
        <v/>
      </c>
      <c r="C330" s="32">
        <f t="shared" si="18"/>
        <v>29</v>
      </c>
      <c r="D330" s="31" t="str">
        <f ca="1">IF($B330&gt;rounds,"",OFFSET(AllPairings!D$1,startRow-1+$A330,0))</f>
        <v/>
      </c>
      <c r="E330" s="31" t="str">
        <f ca="1">IF($B330&gt;rounds,"",OFFSET(AllPairings!E$1,startRow-1+$A330,0))</f>
        <v/>
      </c>
      <c r="F330" s="63" t="e">
        <f ca="1">VLOOKUP($C330,OFFSET(ResultsInput!$B$2,($B330-1)*gamesPerRound,0,gamesPerRound,6),5,FALSE)</f>
        <v>#VALUE!</v>
      </c>
      <c r="G330" s="63" t="e">
        <f ca="1">VLOOKUP($C330,OFFSET(ResultsInput!$B$2,($B330-1)*gamesPerRound,0,gamesPerRound,6),6,FALSE)</f>
        <v>#VALUE!</v>
      </c>
      <c r="H330" s="76" t="str">
        <f t="shared" ca="1" si="15"/>
        <v/>
      </c>
    </row>
    <row r="331" spans="1:8" x14ac:dyDescent="0.2">
      <c r="A331" s="62">
        <f t="shared" si="16"/>
        <v>329</v>
      </c>
      <c r="B331" s="32" t="str">
        <f t="shared" si="17"/>
        <v/>
      </c>
      <c r="C331" s="32">
        <f t="shared" si="18"/>
        <v>30</v>
      </c>
      <c r="D331" s="31" t="str">
        <f ca="1">IF($B331&gt;rounds,"",OFFSET(AllPairings!D$1,startRow-1+$A331,0))</f>
        <v/>
      </c>
      <c r="E331" s="31" t="str">
        <f ca="1">IF($B331&gt;rounds,"",OFFSET(AllPairings!E$1,startRow-1+$A331,0))</f>
        <v/>
      </c>
      <c r="F331" s="63" t="e">
        <f ca="1">VLOOKUP($C331,OFFSET(ResultsInput!$B$2,($B331-1)*gamesPerRound,0,gamesPerRound,6),5,FALSE)</f>
        <v>#VALUE!</v>
      </c>
      <c r="G331" s="63" t="e">
        <f ca="1">VLOOKUP($C331,OFFSET(ResultsInput!$B$2,($B331-1)*gamesPerRound,0,gamesPerRound,6),6,FALSE)</f>
        <v>#VALUE!</v>
      </c>
      <c r="H331" s="76" t="str">
        <f t="shared" ca="1" si="15"/>
        <v/>
      </c>
    </row>
    <row r="332" spans="1:8" x14ac:dyDescent="0.2">
      <c r="A332" s="62">
        <f t="shared" si="16"/>
        <v>330</v>
      </c>
      <c r="B332" s="32" t="str">
        <f t="shared" si="17"/>
        <v/>
      </c>
      <c r="C332" s="32">
        <f t="shared" si="18"/>
        <v>31</v>
      </c>
      <c r="D332" s="31" t="str">
        <f ca="1">IF($B332&gt;rounds,"",OFFSET(AllPairings!D$1,startRow-1+$A332,0))</f>
        <v/>
      </c>
      <c r="E332" s="31" t="str">
        <f ca="1">IF($B332&gt;rounds,"",OFFSET(AllPairings!E$1,startRow-1+$A332,0))</f>
        <v/>
      </c>
      <c r="F332" s="63" t="e">
        <f ca="1">VLOOKUP($C332,OFFSET(ResultsInput!$B$2,($B332-1)*gamesPerRound,0,gamesPerRound,6),5,FALSE)</f>
        <v>#VALUE!</v>
      </c>
      <c r="G332" s="63" t="e">
        <f ca="1">VLOOKUP($C332,OFFSET(ResultsInput!$B$2,($B332-1)*gamesPerRound,0,gamesPerRound,6),6,FALSE)</f>
        <v>#VALUE!</v>
      </c>
      <c r="H332" s="76" t="str">
        <f t="shared" ca="1" si="15"/>
        <v/>
      </c>
    </row>
    <row r="333" spans="1:8" x14ac:dyDescent="0.2">
      <c r="A333" s="62">
        <f t="shared" si="16"/>
        <v>331</v>
      </c>
      <c r="B333" s="32" t="str">
        <f t="shared" si="17"/>
        <v/>
      </c>
      <c r="C333" s="32">
        <f t="shared" si="18"/>
        <v>32</v>
      </c>
      <c r="D333" s="31" t="str">
        <f ca="1">IF($B333&gt;rounds,"",OFFSET(AllPairings!D$1,startRow-1+$A333,0))</f>
        <v/>
      </c>
      <c r="E333" s="31" t="str">
        <f ca="1">IF($B333&gt;rounds,"",OFFSET(AllPairings!E$1,startRow-1+$A333,0))</f>
        <v/>
      </c>
      <c r="F333" s="63" t="e">
        <f ca="1">VLOOKUP($C333,OFFSET(ResultsInput!$B$2,($B333-1)*gamesPerRound,0,gamesPerRound,6),5,FALSE)</f>
        <v>#VALUE!</v>
      </c>
      <c r="G333" s="63" t="e">
        <f ca="1">VLOOKUP($C333,OFFSET(ResultsInput!$B$2,($B333-1)*gamesPerRound,0,gamesPerRound,6),6,FALSE)</f>
        <v>#VALUE!</v>
      </c>
      <c r="H333" s="76" t="str">
        <f t="shared" ca="1" si="15"/>
        <v/>
      </c>
    </row>
    <row r="334" spans="1:8" x14ac:dyDescent="0.2">
      <c r="A334" s="62">
        <f t="shared" si="16"/>
        <v>332</v>
      </c>
      <c r="B334" s="32" t="str">
        <f t="shared" si="17"/>
        <v/>
      </c>
      <c r="C334" s="32">
        <f t="shared" si="18"/>
        <v>33</v>
      </c>
      <c r="D334" s="31" t="str">
        <f ca="1">IF($B334&gt;rounds,"",OFFSET(AllPairings!D$1,startRow-1+$A334,0))</f>
        <v/>
      </c>
      <c r="E334" s="31" t="str">
        <f ca="1">IF($B334&gt;rounds,"",OFFSET(AllPairings!E$1,startRow-1+$A334,0))</f>
        <v/>
      </c>
      <c r="F334" s="63" t="e">
        <f ca="1">VLOOKUP($C334,OFFSET(ResultsInput!$B$2,($B334-1)*gamesPerRound,0,gamesPerRound,6),5,FALSE)</f>
        <v>#VALUE!</v>
      </c>
      <c r="G334" s="63" t="e">
        <f ca="1">VLOOKUP($C334,OFFSET(ResultsInput!$B$2,($B334-1)*gamesPerRound,0,gamesPerRound,6),6,FALSE)</f>
        <v>#VALUE!</v>
      </c>
      <c r="H334" s="76" t="str">
        <f t="shared" ca="1" si="15"/>
        <v/>
      </c>
    </row>
    <row r="335" spans="1:8" x14ac:dyDescent="0.2">
      <c r="A335" s="62">
        <f t="shared" si="16"/>
        <v>333</v>
      </c>
      <c r="B335" s="32" t="str">
        <f t="shared" si="17"/>
        <v/>
      </c>
      <c r="C335" s="32">
        <f t="shared" si="18"/>
        <v>34</v>
      </c>
      <c r="D335" s="31" t="str">
        <f ca="1">IF($B335&gt;rounds,"",OFFSET(AllPairings!D$1,startRow-1+$A335,0))</f>
        <v/>
      </c>
      <c r="E335" s="31" t="str">
        <f ca="1">IF($B335&gt;rounds,"",OFFSET(AllPairings!E$1,startRow-1+$A335,0))</f>
        <v/>
      </c>
      <c r="F335" s="63" t="e">
        <f ca="1">VLOOKUP($C335,OFFSET(ResultsInput!$B$2,($B335-1)*gamesPerRound,0,gamesPerRound,6),5,FALSE)</f>
        <v>#VALUE!</v>
      </c>
      <c r="G335" s="63" t="e">
        <f ca="1">VLOOKUP($C335,OFFSET(ResultsInput!$B$2,($B335-1)*gamesPerRound,0,gamesPerRound,6),6,FALSE)</f>
        <v>#VALUE!</v>
      </c>
      <c r="H335" s="76" t="str">
        <f t="shared" ca="1" si="15"/>
        <v/>
      </c>
    </row>
    <row r="336" spans="1:8" x14ac:dyDescent="0.2">
      <c r="A336" s="62">
        <f t="shared" si="16"/>
        <v>334</v>
      </c>
      <c r="B336" s="32" t="str">
        <f t="shared" si="17"/>
        <v/>
      </c>
      <c r="C336" s="32">
        <f t="shared" si="18"/>
        <v>35</v>
      </c>
      <c r="D336" s="31" t="str">
        <f ca="1">IF($B336&gt;rounds,"",OFFSET(AllPairings!D$1,startRow-1+$A336,0))</f>
        <v/>
      </c>
      <c r="E336" s="31" t="str">
        <f ca="1">IF($B336&gt;rounds,"",OFFSET(AllPairings!E$1,startRow-1+$A336,0))</f>
        <v/>
      </c>
      <c r="F336" s="63" t="e">
        <f ca="1">VLOOKUP($C336,OFFSET(ResultsInput!$B$2,($B336-1)*gamesPerRound,0,gamesPerRound,6),5,FALSE)</f>
        <v>#VALUE!</v>
      </c>
      <c r="G336" s="63" t="e">
        <f ca="1">VLOOKUP($C336,OFFSET(ResultsInput!$B$2,($B336-1)*gamesPerRound,0,gamesPerRound,6),6,FALSE)</f>
        <v>#VALUE!</v>
      </c>
      <c r="H336" s="76" t="str">
        <f t="shared" ca="1" si="15"/>
        <v/>
      </c>
    </row>
    <row r="337" spans="1:8" x14ac:dyDescent="0.2">
      <c r="A337" s="62">
        <f t="shared" si="16"/>
        <v>335</v>
      </c>
      <c r="B337" s="32" t="str">
        <f t="shared" si="17"/>
        <v/>
      </c>
      <c r="C337" s="32">
        <f t="shared" si="18"/>
        <v>36</v>
      </c>
      <c r="D337" s="31" t="str">
        <f ca="1">IF($B337&gt;rounds,"",OFFSET(AllPairings!D$1,startRow-1+$A337,0))</f>
        <v/>
      </c>
      <c r="E337" s="31" t="str">
        <f ca="1">IF($B337&gt;rounds,"",OFFSET(AllPairings!E$1,startRow-1+$A337,0))</f>
        <v/>
      </c>
      <c r="F337" s="63" t="e">
        <f ca="1">VLOOKUP($C337,OFFSET(ResultsInput!$B$2,($B337-1)*gamesPerRound,0,gamesPerRound,6),5,FALSE)</f>
        <v>#VALUE!</v>
      </c>
      <c r="G337" s="63" t="e">
        <f ca="1">VLOOKUP($C337,OFFSET(ResultsInput!$B$2,($B337-1)*gamesPerRound,0,gamesPerRound,6),6,FALSE)</f>
        <v>#VALUE!</v>
      </c>
      <c r="H337" s="76" t="str">
        <f t="shared" ca="1" si="15"/>
        <v/>
      </c>
    </row>
    <row r="338" spans="1:8" x14ac:dyDescent="0.2">
      <c r="A338" s="62">
        <f t="shared" si="16"/>
        <v>336</v>
      </c>
      <c r="B338" s="32" t="str">
        <f t="shared" si="17"/>
        <v/>
      </c>
      <c r="C338" s="32">
        <f t="shared" si="18"/>
        <v>37</v>
      </c>
      <c r="D338" s="31" t="str">
        <f ca="1">IF($B338&gt;rounds,"",OFFSET(AllPairings!D$1,startRow-1+$A338,0))</f>
        <v/>
      </c>
      <c r="E338" s="31" t="str">
        <f ca="1">IF($B338&gt;rounds,"",OFFSET(AllPairings!E$1,startRow-1+$A338,0))</f>
        <v/>
      </c>
      <c r="F338" s="63" t="e">
        <f ca="1">VLOOKUP($C338,OFFSET(ResultsInput!$B$2,($B338-1)*gamesPerRound,0,gamesPerRound,6),5,FALSE)</f>
        <v>#VALUE!</v>
      </c>
      <c r="G338" s="63" t="e">
        <f ca="1">VLOOKUP($C338,OFFSET(ResultsInput!$B$2,($B338-1)*gamesPerRound,0,gamesPerRound,6),6,FALSE)</f>
        <v>#VALUE!</v>
      </c>
      <c r="H338" s="76" t="str">
        <f t="shared" ca="1" si="15"/>
        <v/>
      </c>
    </row>
    <row r="339" spans="1:8" x14ac:dyDescent="0.2">
      <c r="A339" s="62">
        <f t="shared" si="16"/>
        <v>337</v>
      </c>
      <c r="B339" s="32" t="str">
        <f t="shared" si="17"/>
        <v/>
      </c>
      <c r="C339" s="32">
        <f t="shared" si="18"/>
        <v>38</v>
      </c>
      <c r="D339" s="31" t="str">
        <f ca="1">IF($B339&gt;rounds,"",OFFSET(AllPairings!D$1,startRow-1+$A339,0))</f>
        <v/>
      </c>
      <c r="E339" s="31" t="str">
        <f ca="1">IF($B339&gt;rounds,"",OFFSET(AllPairings!E$1,startRow-1+$A339,0))</f>
        <v/>
      </c>
      <c r="F339" s="63" t="e">
        <f ca="1">VLOOKUP($C339,OFFSET(ResultsInput!$B$2,($B339-1)*gamesPerRound,0,gamesPerRound,6),5,FALSE)</f>
        <v>#VALUE!</v>
      </c>
      <c r="G339" s="63" t="e">
        <f ca="1">VLOOKUP($C339,OFFSET(ResultsInput!$B$2,($B339-1)*gamesPerRound,0,gamesPerRound,6),6,FALSE)</f>
        <v>#VALUE!</v>
      </c>
      <c r="H339" s="76" t="str">
        <f t="shared" ca="1" si="15"/>
        <v/>
      </c>
    </row>
    <row r="340" spans="1:8" x14ac:dyDescent="0.2">
      <c r="A340" s="62">
        <f t="shared" si="16"/>
        <v>338</v>
      </c>
      <c r="B340" s="32" t="str">
        <f t="shared" si="17"/>
        <v/>
      </c>
      <c r="C340" s="32">
        <f t="shared" si="18"/>
        <v>39</v>
      </c>
      <c r="D340" s="31" t="str">
        <f ca="1">IF($B340&gt;rounds,"",OFFSET(AllPairings!D$1,startRow-1+$A340,0))</f>
        <v/>
      </c>
      <c r="E340" s="31" t="str">
        <f ca="1">IF($B340&gt;rounds,"",OFFSET(AllPairings!E$1,startRow-1+$A340,0))</f>
        <v/>
      </c>
      <c r="F340" s="63" t="e">
        <f ca="1">VLOOKUP($C340,OFFSET(ResultsInput!$B$2,($B340-1)*gamesPerRound,0,gamesPerRound,6),5,FALSE)</f>
        <v>#VALUE!</v>
      </c>
      <c r="G340" s="63" t="e">
        <f ca="1">VLOOKUP($C340,OFFSET(ResultsInput!$B$2,($B340-1)*gamesPerRound,0,gamesPerRound,6),6,FALSE)</f>
        <v>#VALUE!</v>
      </c>
      <c r="H340" s="76" t="str">
        <f t="shared" ca="1" si="15"/>
        <v/>
      </c>
    </row>
    <row r="341" spans="1:8" x14ac:dyDescent="0.2">
      <c r="A341" s="62">
        <f t="shared" si="16"/>
        <v>339</v>
      </c>
      <c r="B341" s="32" t="str">
        <f t="shared" si="17"/>
        <v/>
      </c>
      <c r="C341" s="32">
        <f t="shared" si="18"/>
        <v>40</v>
      </c>
      <c r="D341" s="31" t="str">
        <f ca="1">IF($B341&gt;rounds,"",OFFSET(AllPairings!D$1,startRow-1+$A341,0))</f>
        <v/>
      </c>
      <c r="E341" s="31" t="str">
        <f ca="1">IF($B341&gt;rounds,"",OFFSET(AllPairings!E$1,startRow-1+$A341,0))</f>
        <v/>
      </c>
      <c r="F341" s="63" t="e">
        <f ca="1">VLOOKUP($C341,OFFSET(ResultsInput!$B$2,($B341-1)*gamesPerRound,0,gamesPerRound,6),5,FALSE)</f>
        <v>#VALUE!</v>
      </c>
      <c r="G341" s="63" t="e">
        <f ca="1">VLOOKUP($C341,OFFSET(ResultsInput!$B$2,($B341-1)*gamesPerRound,0,gamesPerRound,6),6,FALSE)</f>
        <v>#VALUE!</v>
      </c>
      <c r="H341" s="76" t="str">
        <f t="shared" ca="1" si="15"/>
        <v/>
      </c>
    </row>
    <row r="342" spans="1:8" x14ac:dyDescent="0.2">
      <c r="A342" s="62">
        <f t="shared" si="16"/>
        <v>340</v>
      </c>
      <c r="B342" s="32" t="str">
        <f t="shared" si="17"/>
        <v/>
      </c>
      <c r="C342" s="32">
        <f t="shared" si="18"/>
        <v>41</v>
      </c>
      <c r="D342" s="31" t="str">
        <f ca="1">IF($B342&gt;rounds,"",OFFSET(AllPairings!D$1,startRow-1+$A342,0))</f>
        <v/>
      </c>
      <c r="E342" s="31" t="str">
        <f ca="1">IF($B342&gt;rounds,"",OFFSET(AllPairings!E$1,startRow-1+$A342,0))</f>
        <v/>
      </c>
      <c r="F342" s="63" t="e">
        <f ca="1">VLOOKUP($C342,OFFSET(ResultsInput!$B$2,($B342-1)*gamesPerRound,0,gamesPerRound,6),5,FALSE)</f>
        <v>#VALUE!</v>
      </c>
      <c r="G342" s="63" t="e">
        <f ca="1">VLOOKUP($C342,OFFSET(ResultsInput!$B$2,($B342-1)*gamesPerRound,0,gamesPerRound,6),6,FALSE)</f>
        <v>#VALUE!</v>
      </c>
      <c r="H342" s="76" t="str">
        <f t="shared" ca="1" si="15"/>
        <v/>
      </c>
    </row>
    <row r="343" spans="1:8" x14ac:dyDescent="0.2">
      <c r="A343" s="62">
        <f t="shared" si="16"/>
        <v>341</v>
      </c>
      <c r="B343" s="32" t="str">
        <f t="shared" si="17"/>
        <v/>
      </c>
      <c r="C343" s="32">
        <f t="shared" si="18"/>
        <v>42</v>
      </c>
      <c r="D343" s="31" t="str">
        <f ca="1">IF($B343&gt;rounds,"",OFFSET(AllPairings!D$1,startRow-1+$A343,0))</f>
        <v/>
      </c>
      <c r="E343" s="31" t="str">
        <f ca="1">IF($B343&gt;rounds,"",OFFSET(AllPairings!E$1,startRow-1+$A343,0))</f>
        <v/>
      </c>
      <c r="F343" s="63" t="e">
        <f ca="1">VLOOKUP($C343,OFFSET(ResultsInput!$B$2,($B343-1)*gamesPerRound,0,gamesPerRound,6),5,FALSE)</f>
        <v>#VALUE!</v>
      </c>
      <c r="G343" s="63" t="e">
        <f ca="1">VLOOKUP($C343,OFFSET(ResultsInput!$B$2,($B343-1)*gamesPerRound,0,gamesPerRound,6),6,FALSE)</f>
        <v>#VALUE!</v>
      </c>
      <c r="H343" s="76" t="str">
        <f t="shared" ca="1" si="15"/>
        <v/>
      </c>
    </row>
    <row r="344" spans="1:8" x14ac:dyDescent="0.2">
      <c r="A344" s="62">
        <f t="shared" si="16"/>
        <v>342</v>
      </c>
      <c r="B344" s="32" t="str">
        <f t="shared" si="17"/>
        <v/>
      </c>
      <c r="C344" s="32">
        <f t="shared" si="18"/>
        <v>43</v>
      </c>
      <c r="D344" s="31" t="str">
        <f ca="1">IF($B344&gt;rounds,"",OFFSET(AllPairings!D$1,startRow-1+$A344,0))</f>
        <v/>
      </c>
      <c r="E344" s="31" t="str">
        <f ca="1">IF($B344&gt;rounds,"",OFFSET(AllPairings!E$1,startRow-1+$A344,0))</f>
        <v/>
      </c>
      <c r="F344" s="63" t="e">
        <f ca="1">VLOOKUP($C344,OFFSET(ResultsInput!$B$2,($B344-1)*gamesPerRound,0,gamesPerRound,6),5,FALSE)</f>
        <v>#VALUE!</v>
      </c>
      <c r="G344" s="63" t="e">
        <f ca="1">VLOOKUP($C344,OFFSET(ResultsInput!$B$2,($B344-1)*gamesPerRound,0,gamesPerRound,6),6,FALSE)</f>
        <v>#VALUE!</v>
      </c>
      <c r="H344" s="76" t="str">
        <f t="shared" ca="1" si="15"/>
        <v/>
      </c>
    </row>
    <row r="345" spans="1:8" x14ac:dyDescent="0.2">
      <c r="A345" s="62">
        <f t="shared" si="16"/>
        <v>343</v>
      </c>
      <c r="B345" s="32" t="str">
        <f t="shared" si="17"/>
        <v/>
      </c>
      <c r="C345" s="32">
        <f t="shared" si="18"/>
        <v>44</v>
      </c>
      <c r="D345" s="31" t="str">
        <f ca="1">IF($B345&gt;rounds,"",OFFSET(AllPairings!D$1,startRow-1+$A345,0))</f>
        <v/>
      </c>
      <c r="E345" s="31" t="str">
        <f ca="1">IF($B345&gt;rounds,"",OFFSET(AllPairings!E$1,startRow-1+$A345,0))</f>
        <v/>
      </c>
      <c r="F345" s="63" t="e">
        <f ca="1">VLOOKUP($C345,OFFSET(ResultsInput!$B$2,($B345-1)*gamesPerRound,0,gamesPerRound,6),5,FALSE)</f>
        <v>#VALUE!</v>
      </c>
      <c r="G345" s="63" t="e">
        <f ca="1">VLOOKUP($C345,OFFSET(ResultsInput!$B$2,($B345-1)*gamesPerRound,0,gamesPerRound,6),6,FALSE)</f>
        <v>#VALUE!</v>
      </c>
      <c r="H345" s="76" t="str">
        <f t="shared" ca="1" si="15"/>
        <v/>
      </c>
    </row>
    <row r="346" spans="1:8" x14ac:dyDescent="0.2">
      <c r="A346" s="62">
        <f t="shared" si="16"/>
        <v>344</v>
      </c>
      <c r="B346" s="32" t="str">
        <f t="shared" si="17"/>
        <v/>
      </c>
      <c r="C346" s="32">
        <f t="shared" si="18"/>
        <v>45</v>
      </c>
      <c r="D346" s="31" t="str">
        <f ca="1">IF($B346&gt;rounds,"",OFFSET(AllPairings!D$1,startRow-1+$A346,0))</f>
        <v/>
      </c>
      <c r="E346" s="31" t="str">
        <f ca="1">IF($B346&gt;rounds,"",OFFSET(AllPairings!E$1,startRow-1+$A346,0))</f>
        <v/>
      </c>
      <c r="F346" s="63" t="e">
        <f ca="1">VLOOKUP($C346,OFFSET(ResultsInput!$B$2,($B346-1)*gamesPerRound,0,gamesPerRound,6),5,FALSE)</f>
        <v>#VALUE!</v>
      </c>
      <c r="G346" s="63" t="e">
        <f ca="1">VLOOKUP($C346,OFFSET(ResultsInput!$B$2,($B346-1)*gamesPerRound,0,gamesPerRound,6),6,FALSE)</f>
        <v>#VALUE!</v>
      </c>
      <c r="H346" s="76" t="str">
        <f t="shared" ca="1" si="15"/>
        <v/>
      </c>
    </row>
    <row r="347" spans="1:8" x14ac:dyDescent="0.2">
      <c r="A347" s="62">
        <f t="shared" si="16"/>
        <v>345</v>
      </c>
      <c r="B347" s="32" t="str">
        <f t="shared" si="17"/>
        <v/>
      </c>
      <c r="C347" s="32">
        <f t="shared" si="18"/>
        <v>46</v>
      </c>
      <c r="D347" s="31" t="str">
        <f ca="1">IF($B347&gt;rounds,"",OFFSET(AllPairings!D$1,startRow-1+$A347,0))</f>
        <v/>
      </c>
      <c r="E347" s="31" t="str">
        <f ca="1">IF($B347&gt;rounds,"",OFFSET(AllPairings!E$1,startRow-1+$A347,0))</f>
        <v/>
      </c>
      <c r="F347" s="63" t="e">
        <f ca="1">VLOOKUP($C347,OFFSET(ResultsInput!$B$2,($B347-1)*gamesPerRound,0,gamesPerRound,6),5,FALSE)</f>
        <v>#VALUE!</v>
      </c>
      <c r="G347" s="63" t="e">
        <f ca="1">VLOOKUP($C347,OFFSET(ResultsInput!$B$2,($B347-1)*gamesPerRound,0,gamesPerRound,6),6,FALSE)</f>
        <v>#VALUE!</v>
      </c>
      <c r="H347" s="76" t="str">
        <f t="shared" ca="1" si="15"/>
        <v/>
      </c>
    </row>
    <row r="348" spans="1:8" x14ac:dyDescent="0.2">
      <c r="A348" s="62">
        <f t="shared" si="16"/>
        <v>346</v>
      </c>
      <c r="B348" s="32" t="str">
        <f t="shared" si="17"/>
        <v/>
      </c>
      <c r="C348" s="32">
        <f t="shared" si="18"/>
        <v>47</v>
      </c>
      <c r="D348" s="31" t="str">
        <f ca="1">IF($B348&gt;rounds,"",OFFSET(AllPairings!D$1,startRow-1+$A348,0))</f>
        <v/>
      </c>
      <c r="E348" s="31" t="str">
        <f ca="1">IF($B348&gt;rounds,"",OFFSET(AllPairings!E$1,startRow-1+$A348,0))</f>
        <v/>
      </c>
      <c r="F348" s="63" t="e">
        <f ca="1">VLOOKUP($C348,OFFSET(ResultsInput!$B$2,($B348-1)*gamesPerRound,0,gamesPerRound,6),5,FALSE)</f>
        <v>#VALUE!</v>
      </c>
      <c r="G348" s="63" t="e">
        <f ca="1">VLOOKUP($C348,OFFSET(ResultsInput!$B$2,($B348-1)*gamesPerRound,0,gamesPerRound,6),6,FALSE)</f>
        <v>#VALUE!</v>
      </c>
      <c r="H348" s="76" t="str">
        <f t="shared" ca="1" si="15"/>
        <v/>
      </c>
    </row>
    <row r="349" spans="1:8" x14ac:dyDescent="0.2">
      <c r="A349" s="62">
        <f t="shared" si="16"/>
        <v>347</v>
      </c>
      <c r="B349" s="32" t="str">
        <f t="shared" si="17"/>
        <v/>
      </c>
      <c r="C349" s="32">
        <f t="shared" si="18"/>
        <v>48</v>
      </c>
      <c r="D349" s="31" t="str">
        <f ca="1">IF($B349&gt;rounds,"",OFFSET(AllPairings!D$1,startRow-1+$A349,0))</f>
        <v/>
      </c>
      <c r="E349" s="31" t="str">
        <f ca="1">IF($B349&gt;rounds,"",OFFSET(AllPairings!E$1,startRow-1+$A349,0))</f>
        <v/>
      </c>
      <c r="F349" s="63" t="e">
        <f ca="1">VLOOKUP($C349,OFFSET(ResultsInput!$B$2,($B349-1)*gamesPerRound,0,gamesPerRound,6),5,FALSE)</f>
        <v>#VALUE!</v>
      </c>
      <c r="G349" s="63" t="e">
        <f ca="1">VLOOKUP($C349,OFFSET(ResultsInput!$B$2,($B349-1)*gamesPerRound,0,gamesPerRound,6),6,FALSE)</f>
        <v>#VALUE!</v>
      </c>
      <c r="H349" s="76" t="str">
        <f t="shared" ca="1" si="15"/>
        <v/>
      </c>
    </row>
    <row r="350" spans="1:8" x14ac:dyDescent="0.2">
      <c r="A350" s="62">
        <f t="shared" si="16"/>
        <v>348</v>
      </c>
      <c r="B350" s="32" t="str">
        <f t="shared" si="17"/>
        <v/>
      </c>
      <c r="C350" s="32">
        <f t="shared" si="18"/>
        <v>49</v>
      </c>
      <c r="D350" s="31" t="str">
        <f ca="1">IF($B350&gt;rounds,"",OFFSET(AllPairings!D$1,startRow-1+$A350,0))</f>
        <v/>
      </c>
      <c r="E350" s="31" t="str">
        <f ca="1">IF($B350&gt;rounds,"",OFFSET(AllPairings!E$1,startRow-1+$A350,0))</f>
        <v/>
      </c>
      <c r="F350" s="63" t="e">
        <f ca="1">VLOOKUP($C350,OFFSET(ResultsInput!$B$2,($B350-1)*gamesPerRound,0,gamesPerRound,6),5,FALSE)</f>
        <v>#VALUE!</v>
      </c>
      <c r="G350" s="63" t="e">
        <f ca="1">VLOOKUP($C350,OFFSET(ResultsInput!$B$2,($B350-1)*gamesPerRound,0,gamesPerRound,6),6,FALSE)</f>
        <v>#VALUE!</v>
      </c>
      <c r="H350" s="76" t="str">
        <f t="shared" ca="1" si="15"/>
        <v/>
      </c>
    </row>
    <row r="351" spans="1:8" x14ac:dyDescent="0.2">
      <c r="A351" s="62">
        <f t="shared" si="16"/>
        <v>349</v>
      </c>
      <c r="B351" s="32" t="str">
        <f t="shared" si="17"/>
        <v/>
      </c>
      <c r="C351" s="32">
        <f t="shared" si="18"/>
        <v>50</v>
      </c>
      <c r="D351" s="31" t="str">
        <f ca="1">IF($B351&gt;rounds,"",OFFSET(AllPairings!D$1,startRow-1+$A351,0))</f>
        <v/>
      </c>
      <c r="E351" s="31" t="str">
        <f ca="1">IF($B351&gt;rounds,"",OFFSET(AllPairings!E$1,startRow-1+$A351,0))</f>
        <v/>
      </c>
      <c r="F351" s="63" t="e">
        <f ca="1">VLOOKUP($C351,OFFSET(ResultsInput!$B$2,($B351-1)*gamesPerRound,0,gamesPerRound,6),5,FALSE)</f>
        <v>#VALUE!</v>
      </c>
      <c r="G351" s="63" t="e">
        <f ca="1">VLOOKUP($C351,OFFSET(ResultsInput!$B$2,($B351-1)*gamesPerRound,0,gamesPerRound,6),6,FALSE)</f>
        <v>#VALUE!</v>
      </c>
      <c r="H351" s="76" t="str">
        <f t="shared" ca="1" si="15"/>
        <v/>
      </c>
    </row>
    <row r="352" spans="1:8" x14ac:dyDescent="0.2">
      <c r="A352" s="62">
        <f t="shared" si="16"/>
        <v>350</v>
      </c>
      <c r="B352" s="32" t="str">
        <f t="shared" si="17"/>
        <v/>
      </c>
      <c r="C352" s="32">
        <f t="shared" si="18"/>
        <v>51</v>
      </c>
      <c r="D352" s="31" t="str">
        <f ca="1">IF($B352&gt;rounds,"",OFFSET(AllPairings!D$1,startRow-1+$A352,0))</f>
        <v/>
      </c>
      <c r="E352" s="31" t="str">
        <f ca="1">IF($B352&gt;rounds,"",OFFSET(AllPairings!E$1,startRow-1+$A352,0))</f>
        <v/>
      </c>
      <c r="F352" s="63" t="e">
        <f ca="1">VLOOKUP($C352,OFFSET(ResultsInput!$B$2,($B352-1)*gamesPerRound,0,gamesPerRound,6),5,FALSE)</f>
        <v>#VALUE!</v>
      </c>
      <c r="G352" s="63" t="e">
        <f ca="1">VLOOKUP($C352,OFFSET(ResultsInput!$B$2,($B352-1)*gamesPerRound,0,gamesPerRound,6),6,FALSE)</f>
        <v>#VALUE!</v>
      </c>
      <c r="H352" s="76" t="str">
        <f t="shared" ca="1" si="15"/>
        <v/>
      </c>
    </row>
    <row r="353" spans="1:8" x14ac:dyDescent="0.2">
      <c r="A353" s="62">
        <f t="shared" si="16"/>
        <v>351</v>
      </c>
      <c r="B353" s="32" t="str">
        <f t="shared" si="17"/>
        <v/>
      </c>
      <c r="C353" s="32">
        <f t="shared" si="18"/>
        <v>52</v>
      </c>
      <c r="D353" s="31" t="str">
        <f ca="1">IF($B353&gt;rounds,"",OFFSET(AllPairings!D$1,startRow-1+$A353,0))</f>
        <v/>
      </c>
      <c r="E353" s="31" t="str">
        <f ca="1">IF($B353&gt;rounds,"",OFFSET(AllPairings!E$1,startRow-1+$A353,0))</f>
        <v/>
      </c>
      <c r="F353" s="63" t="e">
        <f ca="1">VLOOKUP($C353,OFFSET(ResultsInput!$B$2,($B353-1)*gamesPerRound,0,gamesPerRound,6),5,FALSE)</f>
        <v>#VALUE!</v>
      </c>
      <c r="G353" s="63" t="e">
        <f ca="1">VLOOKUP($C353,OFFSET(ResultsInput!$B$2,($B353-1)*gamesPerRound,0,gamesPerRound,6),6,FALSE)</f>
        <v>#VALUE!</v>
      </c>
      <c r="H353" s="76" t="str">
        <f t="shared" ca="1" si="15"/>
        <v/>
      </c>
    </row>
    <row r="354" spans="1:8" x14ac:dyDescent="0.2">
      <c r="A354" s="62">
        <f t="shared" si="16"/>
        <v>352</v>
      </c>
      <c r="B354" s="32" t="str">
        <f t="shared" si="17"/>
        <v/>
      </c>
      <c r="C354" s="32">
        <f t="shared" si="18"/>
        <v>53</v>
      </c>
      <c r="D354" s="31" t="str">
        <f ca="1">IF($B354&gt;rounds,"",OFFSET(AllPairings!D$1,startRow-1+$A354,0))</f>
        <v/>
      </c>
      <c r="E354" s="31" t="str">
        <f ca="1">IF($B354&gt;rounds,"",OFFSET(AllPairings!E$1,startRow-1+$A354,0))</f>
        <v/>
      </c>
      <c r="F354" s="63" t="e">
        <f ca="1">VLOOKUP($C354,OFFSET(ResultsInput!$B$2,($B354-1)*gamesPerRound,0,gamesPerRound,6),5,FALSE)</f>
        <v>#VALUE!</v>
      </c>
      <c r="G354" s="63" t="e">
        <f ca="1">VLOOKUP($C354,OFFSET(ResultsInput!$B$2,($B354-1)*gamesPerRound,0,gamesPerRound,6),6,FALSE)</f>
        <v>#VALUE!</v>
      </c>
      <c r="H354" s="76" t="str">
        <f t="shared" ca="1" si="15"/>
        <v/>
      </c>
    </row>
    <row r="355" spans="1:8" x14ac:dyDescent="0.2">
      <c r="A355" s="62">
        <f t="shared" si="16"/>
        <v>353</v>
      </c>
      <c r="B355" s="32" t="str">
        <f t="shared" si="17"/>
        <v/>
      </c>
      <c r="C355" s="32">
        <f t="shared" si="18"/>
        <v>54</v>
      </c>
      <c r="D355" s="31" t="str">
        <f ca="1">IF($B355&gt;rounds,"",OFFSET(AllPairings!D$1,startRow-1+$A355,0))</f>
        <v/>
      </c>
      <c r="E355" s="31" t="str">
        <f ca="1">IF($B355&gt;rounds,"",OFFSET(AllPairings!E$1,startRow-1+$A355,0))</f>
        <v/>
      </c>
      <c r="F355" s="63" t="e">
        <f ca="1">VLOOKUP($C355,OFFSET(ResultsInput!$B$2,($B355-1)*gamesPerRound,0,gamesPerRound,6),5,FALSE)</f>
        <v>#VALUE!</v>
      </c>
      <c r="G355" s="63" t="e">
        <f ca="1">VLOOKUP($C355,OFFSET(ResultsInput!$B$2,($B355-1)*gamesPerRound,0,gamesPerRound,6),6,FALSE)</f>
        <v>#VALUE!</v>
      </c>
      <c r="H355" s="76" t="str">
        <f t="shared" ca="1" si="15"/>
        <v/>
      </c>
    </row>
    <row r="356" spans="1:8" x14ac:dyDescent="0.2">
      <c r="A356" s="62">
        <f t="shared" si="16"/>
        <v>354</v>
      </c>
      <c r="B356" s="32" t="str">
        <f t="shared" si="17"/>
        <v/>
      </c>
      <c r="C356" s="32">
        <f t="shared" si="18"/>
        <v>55</v>
      </c>
      <c r="D356" s="31" t="str">
        <f ca="1">IF($B356&gt;rounds,"",OFFSET(AllPairings!D$1,startRow-1+$A356,0))</f>
        <v/>
      </c>
      <c r="E356" s="31" t="str">
        <f ca="1">IF($B356&gt;rounds,"",OFFSET(AllPairings!E$1,startRow-1+$A356,0))</f>
        <v/>
      </c>
      <c r="F356" s="63" t="e">
        <f ca="1">VLOOKUP($C356,OFFSET(ResultsInput!$B$2,($B356-1)*gamesPerRound,0,gamesPerRound,6),5,FALSE)</f>
        <v>#VALUE!</v>
      </c>
      <c r="G356" s="63" t="e">
        <f ca="1">VLOOKUP($C356,OFFSET(ResultsInput!$B$2,($B356-1)*gamesPerRound,0,gamesPerRound,6),6,FALSE)</f>
        <v>#VALUE!</v>
      </c>
      <c r="H356" s="76" t="str">
        <f t="shared" ca="1" si="15"/>
        <v/>
      </c>
    </row>
    <row r="357" spans="1:8" x14ac:dyDescent="0.2">
      <c r="A357" s="62">
        <f t="shared" si="16"/>
        <v>355</v>
      </c>
      <c r="B357" s="32" t="str">
        <f t="shared" si="17"/>
        <v/>
      </c>
      <c r="C357" s="32">
        <f t="shared" si="18"/>
        <v>56</v>
      </c>
      <c r="D357" s="31" t="str">
        <f ca="1">IF($B357&gt;rounds,"",OFFSET(AllPairings!D$1,startRow-1+$A357,0))</f>
        <v/>
      </c>
      <c r="E357" s="31" t="str">
        <f ca="1">IF($B357&gt;rounds,"",OFFSET(AllPairings!E$1,startRow-1+$A357,0))</f>
        <v/>
      </c>
      <c r="F357" s="63" t="e">
        <f ca="1">VLOOKUP($C357,OFFSET(ResultsInput!$B$2,($B357-1)*gamesPerRound,0,gamesPerRound,6),5,FALSE)</f>
        <v>#VALUE!</v>
      </c>
      <c r="G357" s="63" t="e">
        <f ca="1">VLOOKUP($C357,OFFSET(ResultsInput!$B$2,($B357-1)*gamesPerRound,0,gamesPerRound,6),6,FALSE)</f>
        <v>#VALUE!</v>
      </c>
      <c r="H357" s="76" t="str">
        <f t="shared" ca="1" si="15"/>
        <v/>
      </c>
    </row>
    <row r="358" spans="1:8" x14ac:dyDescent="0.2">
      <c r="A358" s="62">
        <f t="shared" si="16"/>
        <v>356</v>
      </c>
      <c r="B358" s="32" t="str">
        <f t="shared" si="17"/>
        <v/>
      </c>
      <c r="C358" s="32">
        <f t="shared" si="18"/>
        <v>57</v>
      </c>
      <c r="D358" s="31" t="str">
        <f ca="1">IF($B358&gt;rounds,"",OFFSET(AllPairings!D$1,startRow-1+$A358,0))</f>
        <v/>
      </c>
      <c r="E358" s="31" t="str">
        <f ca="1">IF($B358&gt;rounds,"",OFFSET(AllPairings!E$1,startRow-1+$A358,0))</f>
        <v/>
      </c>
      <c r="F358" s="63" t="e">
        <f ca="1">VLOOKUP($C358,OFFSET(ResultsInput!$B$2,($B358-1)*gamesPerRound,0,gamesPerRound,6),5,FALSE)</f>
        <v>#VALUE!</v>
      </c>
      <c r="G358" s="63" t="e">
        <f ca="1">VLOOKUP($C358,OFFSET(ResultsInput!$B$2,($B358-1)*gamesPerRound,0,gamesPerRound,6),6,FALSE)</f>
        <v>#VALUE!</v>
      </c>
      <c r="H358" s="76" t="str">
        <f t="shared" ca="1" si="15"/>
        <v/>
      </c>
    </row>
    <row r="359" spans="1:8" x14ac:dyDescent="0.2">
      <c r="A359" s="62">
        <f t="shared" si="16"/>
        <v>357</v>
      </c>
      <c r="B359" s="32" t="str">
        <f t="shared" si="17"/>
        <v/>
      </c>
      <c r="C359" s="32">
        <f t="shared" si="18"/>
        <v>58</v>
      </c>
      <c r="D359" s="31" t="str">
        <f ca="1">IF($B359&gt;rounds,"",OFFSET(AllPairings!D$1,startRow-1+$A359,0))</f>
        <v/>
      </c>
      <c r="E359" s="31" t="str">
        <f ca="1">IF($B359&gt;rounds,"",OFFSET(AllPairings!E$1,startRow-1+$A359,0))</f>
        <v/>
      </c>
      <c r="F359" s="63" t="e">
        <f ca="1">VLOOKUP($C359,OFFSET(ResultsInput!$B$2,($B359-1)*gamesPerRound,0,gamesPerRound,6),5,FALSE)</f>
        <v>#VALUE!</v>
      </c>
      <c r="G359" s="63" t="e">
        <f ca="1">VLOOKUP($C359,OFFSET(ResultsInput!$B$2,($B359-1)*gamesPerRound,0,gamesPerRound,6),6,FALSE)</f>
        <v>#VALUE!</v>
      </c>
      <c r="H359" s="76" t="str">
        <f t="shared" ca="1" si="15"/>
        <v/>
      </c>
    </row>
    <row r="360" spans="1:8" x14ac:dyDescent="0.2">
      <c r="A360" s="62">
        <f t="shared" si="16"/>
        <v>358</v>
      </c>
      <c r="B360" s="32" t="str">
        <f t="shared" si="17"/>
        <v/>
      </c>
      <c r="C360" s="32">
        <f t="shared" si="18"/>
        <v>59</v>
      </c>
      <c r="D360" s="31" t="str">
        <f ca="1">IF($B360&gt;rounds,"",OFFSET(AllPairings!D$1,startRow-1+$A360,0))</f>
        <v/>
      </c>
      <c r="E360" s="31" t="str">
        <f ca="1">IF($B360&gt;rounds,"",OFFSET(AllPairings!E$1,startRow-1+$A360,0))</f>
        <v/>
      </c>
      <c r="F360" s="63" t="e">
        <f ca="1">VLOOKUP($C360,OFFSET(ResultsInput!$B$2,($B360-1)*gamesPerRound,0,gamesPerRound,6),5,FALSE)</f>
        <v>#VALUE!</v>
      </c>
      <c r="G360" s="63" t="e">
        <f ca="1">VLOOKUP($C360,OFFSET(ResultsInput!$B$2,($B360-1)*gamesPerRound,0,gamesPerRound,6),6,FALSE)</f>
        <v>#VALUE!</v>
      </c>
      <c r="H360" s="76" t="str">
        <f t="shared" ca="1" si="15"/>
        <v/>
      </c>
    </row>
    <row r="361" spans="1:8" x14ac:dyDescent="0.2">
      <c r="A361" s="62">
        <f t="shared" si="16"/>
        <v>359</v>
      </c>
      <c r="B361" s="32" t="str">
        <f t="shared" si="17"/>
        <v/>
      </c>
      <c r="C361" s="32">
        <f t="shared" si="18"/>
        <v>60</v>
      </c>
      <c r="D361" s="31" t="str">
        <f ca="1">IF($B361&gt;rounds,"",OFFSET(AllPairings!D$1,startRow-1+$A361,0))</f>
        <v/>
      </c>
      <c r="E361" s="31" t="str">
        <f ca="1">IF($B361&gt;rounds,"",OFFSET(AllPairings!E$1,startRow-1+$A361,0))</f>
        <v/>
      </c>
      <c r="F361" s="63" t="e">
        <f ca="1">VLOOKUP($C361,OFFSET(ResultsInput!$B$2,($B361-1)*gamesPerRound,0,gamesPerRound,6),5,FALSE)</f>
        <v>#VALUE!</v>
      </c>
      <c r="G361" s="63" t="e">
        <f ca="1">VLOOKUP($C361,OFFSET(ResultsInput!$B$2,($B361-1)*gamesPerRound,0,gamesPerRound,6),6,FALSE)</f>
        <v>#VALUE!</v>
      </c>
      <c r="H361" s="76" t="str">
        <f t="shared" ca="1" si="15"/>
        <v/>
      </c>
    </row>
    <row r="362" spans="1:8" x14ac:dyDescent="0.2">
      <c r="A362" s="62">
        <f>A361+1</f>
        <v>360</v>
      </c>
      <c r="B362" s="32" t="str">
        <f t="shared" si="17"/>
        <v/>
      </c>
      <c r="C362" s="32">
        <f t="shared" si="18"/>
        <v>1</v>
      </c>
      <c r="D362" s="31" t="str">
        <f ca="1">IF($B362&gt;rounds,"",OFFSET(AllPairings!D$1,startRow-1+$A362,0))</f>
        <v/>
      </c>
      <c r="E362" s="31" t="str">
        <f ca="1">IF($B362&gt;rounds,"",OFFSET(AllPairings!E$1,startRow-1+$A362,0))</f>
        <v/>
      </c>
      <c r="F362" s="63" t="e">
        <f ca="1">VLOOKUP($C362,OFFSET(ResultsInput!$B$2,($B362-1)*gamesPerRound,0,gamesPerRound,6),5,FALSE)</f>
        <v>#VALUE!</v>
      </c>
      <c r="G362" s="63" t="e">
        <f ca="1">VLOOKUP($C362,OFFSET(ResultsInput!$B$2,($B362-1)*gamesPerRound,0,gamesPerRound,6),6,FALSE)</f>
        <v>#VALUE!</v>
      </c>
      <c r="H362" s="76" t="str">
        <f ca="1">D362</f>
        <v/>
      </c>
    </row>
    <row r="363" spans="1:8" x14ac:dyDescent="0.2">
      <c r="A363" s="62">
        <f t="shared" ref="A363:A426" si="19">A362+1</f>
        <v>361</v>
      </c>
      <c r="B363" s="32" t="str">
        <f t="shared" si="17"/>
        <v/>
      </c>
      <c r="C363" s="32">
        <f t="shared" si="18"/>
        <v>2</v>
      </c>
      <c r="D363" s="31" t="str">
        <f ca="1">IF($B363&gt;rounds,"",OFFSET(AllPairings!D$1,startRow-1+$A363,0))</f>
        <v/>
      </c>
      <c r="E363" s="31" t="str">
        <f ca="1">IF($B363&gt;rounds,"",OFFSET(AllPairings!E$1,startRow-1+$A363,0))</f>
        <v/>
      </c>
      <c r="F363" s="63" t="e">
        <f ca="1">VLOOKUP($C363,OFFSET(ResultsInput!$B$2,($B363-1)*gamesPerRound,0,gamesPerRound,6),5,FALSE)</f>
        <v>#VALUE!</v>
      </c>
      <c r="G363" s="63" t="e">
        <f ca="1">VLOOKUP($C363,OFFSET(ResultsInput!$B$2,($B363-1)*gamesPerRound,0,gamesPerRound,6),6,FALSE)</f>
        <v>#VALUE!</v>
      </c>
      <c r="H363" s="76" t="str">
        <f t="shared" ref="H363:H426" ca="1" si="20">D363</f>
        <v/>
      </c>
    </row>
    <row r="364" spans="1:8" x14ac:dyDescent="0.2">
      <c r="A364" s="62">
        <f t="shared" si="19"/>
        <v>362</v>
      </c>
      <c r="B364" s="32" t="str">
        <f t="shared" si="17"/>
        <v/>
      </c>
      <c r="C364" s="32">
        <f t="shared" si="18"/>
        <v>3</v>
      </c>
      <c r="D364" s="31" t="str">
        <f ca="1">IF($B364&gt;rounds,"",OFFSET(AllPairings!D$1,startRow-1+$A364,0))</f>
        <v/>
      </c>
      <c r="E364" s="31" t="str">
        <f ca="1">IF($B364&gt;rounds,"",OFFSET(AllPairings!E$1,startRow-1+$A364,0))</f>
        <v/>
      </c>
      <c r="F364" s="63" t="e">
        <f ca="1">VLOOKUP($C364,OFFSET(ResultsInput!$B$2,($B364-1)*gamesPerRound,0,gamesPerRound,6),5,FALSE)</f>
        <v>#VALUE!</v>
      </c>
      <c r="G364" s="63" t="e">
        <f ca="1">VLOOKUP($C364,OFFSET(ResultsInput!$B$2,($B364-1)*gamesPerRound,0,gamesPerRound,6),6,FALSE)</f>
        <v>#VALUE!</v>
      </c>
      <c r="H364" s="76" t="str">
        <f t="shared" ca="1" si="20"/>
        <v/>
      </c>
    </row>
    <row r="365" spans="1:8" x14ac:dyDescent="0.2">
      <c r="A365" s="62">
        <f t="shared" si="19"/>
        <v>363</v>
      </c>
      <c r="B365" s="32" t="str">
        <f t="shared" si="17"/>
        <v/>
      </c>
      <c r="C365" s="32">
        <f t="shared" si="18"/>
        <v>4</v>
      </c>
      <c r="D365" s="31" t="str">
        <f ca="1">IF($B365&gt;rounds,"",OFFSET(AllPairings!D$1,startRow-1+$A365,0))</f>
        <v/>
      </c>
      <c r="E365" s="31" t="str">
        <f ca="1">IF($B365&gt;rounds,"",OFFSET(AllPairings!E$1,startRow-1+$A365,0))</f>
        <v/>
      </c>
      <c r="F365" s="63" t="e">
        <f ca="1">VLOOKUP($C365,OFFSET(ResultsInput!$B$2,($B365-1)*gamesPerRound,0,gamesPerRound,6),5,FALSE)</f>
        <v>#VALUE!</v>
      </c>
      <c r="G365" s="63" t="e">
        <f ca="1">VLOOKUP($C365,OFFSET(ResultsInput!$B$2,($B365-1)*gamesPerRound,0,gamesPerRound,6),6,FALSE)</f>
        <v>#VALUE!</v>
      </c>
      <c r="H365" s="76" t="str">
        <f t="shared" ca="1" si="20"/>
        <v/>
      </c>
    </row>
    <row r="366" spans="1:8" x14ac:dyDescent="0.2">
      <c r="A366" s="62">
        <f t="shared" si="19"/>
        <v>364</v>
      </c>
      <c r="B366" s="32" t="str">
        <f t="shared" si="17"/>
        <v/>
      </c>
      <c r="C366" s="32">
        <f t="shared" si="18"/>
        <v>5</v>
      </c>
      <c r="D366" s="31" t="str">
        <f ca="1">IF($B366&gt;rounds,"",OFFSET(AllPairings!D$1,startRow-1+$A366,0))</f>
        <v/>
      </c>
      <c r="E366" s="31" t="str">
        <f ca="1">IF($B366&gt;rounds,"",OFFSET(AllPairings!E$1,startRow-1+$A366,0))</f>
        <v/>
      </c>
      <c r="F366" s="63" t="e">
        <f ca="1">VLOOKUP($C366,OFFSET(ResultsInput!$B$2,($B366-1)*gamesPerRound,0,gamesPerRound,6),5,FALSE)</f>
        <v>#VALUE!</v>
      </c>
      <c r="G366" s="63" t="e">
        <f ca="1">VLOOKUP($C366,OFFSET(ResultsInput!$B$2,($B366-1)*gamesPerRound,0,gamesPerRound,6),6,FALSE)</f>
        <v>#VALUE!</v>
      </c>
      <c r="H366" s="76" t="str">
        <f t="shared" ca="1" si="20"/>
        <v/>
      </c>
    </row>
    <row r="367" spans="1:8" x14ac:dyDescent="0.2">
      <c r="A367" s="62">
        <f t="shared" si="19"/>
        <v>365</v>
      </c>
      <c r="B367" s="32" t="str">
        <f t="shared" si="17"/>
        <v/>
      </c>
      <c r="C367" s="32">
        <f t="shared" si="18"/>
        <v>6</v>
      </c>
      <c r="D367" s="31" t="str">
        <f ca="1">IF($B367&gt;rounds,"",OFFSET(AllPairings!D$1,startRow-1+$A367,0))</f>
        <v/>
      </c>
      <c r="E367" s="31" t="str">
        <f ca="1">IF($B367&gt;rounds,"",OFFSET(AllPairings!E$1,startRow-1+$A367,0))</f>
        <v/>
      </c>
      <c r="F367" s="63" t="e">
        <f ca="1">VLOOKUP($C367,OFFSET(ResultsInput!$B$2,($B367-1)*gamesPerRound,0,gamesPerRound,6),5,FALSE)</f>
        <v>#VALUE!</v>
      </c>
      <c r="G367" s="63" t="e">
        <f ca="1">VLOOKUP($C367,OFFSET(ResultsInput!$B$2,($B367-1)*gamesPerRound,0,gamesPerRound,6),6,FALSE)</f>
        <v>#VALUE!</v>
      </c>
      <c r="H367" s="76" t="str">
        <f t="shared" ca="1" si="20"/>
        <v/>
      </c>
    </row>
    <row r="368" spans="1:8" x14ac:dyDescent="0.2">
      <c r="A368" s="62">
        <f t="shared" si="19"/>
        <v>366</v>
      </c>
      <c r="B368" s="32" t="str">
        <f t="shared" si="17"/>
        <v/>
      </c>
      <c r="C368" s="32">
        <f t="shared" si="18"/>
        <v>7</v>
      </c>
      <c r="D368" s="31" t="str">
        <f ca="1">IF($B368&gt;rounds,"",OFFSET(AllPairings!D$1,startRow-1+$A368,0))</f>
        <v/>
      </c>
      <c r="E368" s="31" t="str">
        <f ca="1">IF($B368&gt;rounds,"",OFFSET(AllPairings!E$1,startRow-1+$A368,0))</f>
        <v/>
      </c>
      <c r="F368" s="63" t="e">
        <f ca="1">VLOOKUP($C368,OFFSET(ResultsInput!$B$2,($B368-1)*gamesPerRound,0,gamesPerRound,6),5,FALSE)</f>
        <v>#VALUE!</v>
      </c>
      <c r="G368" s="63" t="e">
        <f ca="1">VLOOKUP($C368,OFFSET(ResultsInput!$B$2,($B368-1)*gamesPerRound,0,gamesPerRound,6),6,FALSE)</f>
        <v>#VALUE!</v>
      </c>
      <c r="H368" s="76" t="str">
        <f t="shared" ca="1" si="20"/>
        <v/>
      </c>
    </row>
    <row r="369" spans="1:8" x14ac:dyDescent="0.2">
      <c r="A369" s="62">
        <f t="shared" si="19"/>
        <v>367</v>
      </c>
      <c r="B369" s="32" t="str">
        <f t="shared" si="17"/>
        <v/>
      </c>
      <c r="C369" s="32">
        <f t="shared" si="18"/>
        <v>8</v>
      </c>
      <c r="D369" s="31" t="str">
        <f ca="1">IF($B369&gt;rounds,"",OFFSET(AllPairings!D$1,startRow-1+$A369,0))</f>
        <v/>
      </c>
      <c r="E369" s="31" t="str">
        <f ca="1">IF($B369&gt;rounds,"",OFFSET(AllPairings!E$1,startRow-1+$A369,0))</f>
        <v/>
      </c>
      <c r="F369" s="63" t="e">
        <f ca="1">VLOOKUP($C369,OFFSET(ResultsInput!$B$2,($B369-1)*gamesPerRound,0,gamesPerRound,6),5,FALSE)</f>
        <v>#VALUE!</v>
      </c>
      <c r="G369" s="63" t="e">
        <f ca="1">VLOOKUP($C369,OFFSET(ResultsInput!$B$2,($B369-1)*gamesPerRound,0,gamesPerRound,6),6,FALSE)</f>
        <v>#VALUE!</v>
      </c>
      <c r="H369" s="76" t="str">
        <f t="shared" ca="1" si="20"/>
        <v/>
      </c>
    </row>
    <row r="370" spans="1:8" x14ac:dyDescent="0.2">
      <c r="A370" s="62">
        <f t="shared" si="19"/>
        <v>368</v>
      </c>
      <c r="B370" s="32" t="str">
        <f t="shared" si="17"/>
        <v/>
      </c>
      <c r="C370" s="32">
        <f t="shared" si="18"/>
        <v>9</v>
      </c>
      <c r="D370" s="31" t="str">
        <f ca="1">IF($B370&gt;rounds,"",OFFSET(AllPairings!D$1,startRow-1+$A370,0))</f>
        <v/>
      </c>
      <c r="E370" s="31" t="str">
        <f ca="1">IF($B370&gt;rounds,"",OFFSET(AllPairings!E$1,startRow-1+$A370,0))</f>
        <v/>
      </c>
      <c r="F370" s="63" t="e">
        <f ca="1">VLOOKUP($C370,OFFSET(ResultsInput!$B$2,($B370-1)*gamesPerRound,0,gamesPerRound,6),5,FALSE)</f>
        <v>#VALUE!</v>
      </c>
      <c r="G370" s="63" t="e">
        <f ca="1">VLOOKUP($C370,OFFSET(ResultsInput!$B$2,($B370-1)*gamesPerRound,0,gamesPerRound,6),6,FALSE)</f>
        <v>#VALUE!</v>
      </c>
      <c r="H370" s="76" t="str">
        <f t="shared" ca="1" si="20"/>
        <v/>
      </c>
    </row>
    <row r="371" spans="1:8" x14ac:dyDescent="0.2">
      <c r="A371" s="62">
        <f t="shared" si="19"/>
        <v>369</v>
      </c>
      <c r="B371" s="32" t="str">
        <f t="shared" si="17"/>
        <v/>
      </c>
      <c r="C371" s="32">
        <f t="shared" si="18"/>
        <v>10</v>
      </c>
      <c r="D371" s="31" t="str">
        <f ca="1">IF($B371&gt;rounds,"",OFFSET(AllPairings!D$1,startRow-1+$A371,0))</f>
        <v/>
      </c>
      <c r="E371" s="31" t="str">
        <f ca="1">IF($B371&gt;rounds,"",OFFSET(AllPairings!E$1,startRow-1+$A371,0))</f>
        <v/>
      </c>
      <c r="F371" s="63" t="e">
        <f ca="1">VLOOKUP($C371,OFFSET(ResultsInput!$B$2,($B371-1)*gamesPerRound,0,gamesPerRound,6),5,FALSE)</f>
        <v>#VALUE!</v>
      </c>
      <c r="G371" s="63" t="e">
        <f ca="1">VLOOKUP($C371,OFFSET(ResultsInput!$B$2,($B371-1)*gamesPerRound,0,gamesPerRound,6),6,FALSE)</f>
        <v>#VALUE!</v>
      </c>
      <c r="H371" s="76" t="str">
        <f t="shared" ca="1" si="20"/>
        <v/>
      </c>
    </row>
    <row r="372" spans="1:8" x14ac:dyDescent="0.2">
      <c r="A372" s="62">
        <f t="shared" si="19"/>
        <v>370</v>
      </c>
      <c r="B372" s="32" t="str">
        <f t="shared" si="17"/>
        <v/>
      </c>
      <c r="C372" s="32">
        <f t="shared" si="18"/>
        <v>11</v>
      </c>
      <c r="D372" s="31" t="str">
        <f ca="1">IF($B372&gt;rounds,"",OFFSET(AllPairings!D$1,startRow-1+$A372,0))</f>
        <v/>
      </c>
      <c r="E372" s="31" t="str">
        <f ca="1">IF($B372&gt;rounds,"",OFFSET(AllPairings!E$1,startRow-1+$A372,0))</f>
        <v/>
      </c>
      <c r="F372" s="63" t="e">
        <f ca="1">VLOOKUP($C372,OFFSET(ResultsInput!$B$2,($B372-1)*gamesPerRound,0,gamesPerRound,6),5,FALSE)</f>
        <v>#VALUE!</v>
      </c>
      <c r="G372" s="63" t="e">
        <f ca="1">VLOOKUP($C372,OFFSET(ResultsInput!$B$2,($B372-1)*gamesPerRound,0,gamesPerRound,6),6,FALSE)</f>
        <v>#VALUE!</v>
      </c>
      <c r="H372" s="76" t="str">
        <f t="shared" ca="1" si="20"/>
        <v/>
      </c>
    </row>
    <row r="373" spans="1:8" x14ac:dyDescent="0.2">
      <c r="A373" s="62">
        <f t="shared" si="19"/>
        <v>371</v>
      </c>
      <c r="B373" s="32" t="str">
        <f t="shared" si="17"/>
        <v/>
      </c>
      <c r="C373" s="32">
        <f t="shared" si="18"/>
        <v>12</v>
      </c>
      <c r="D373" s="31" t="str">
        <f ca="1">IF($B373&gt;rounds,"",OFFSET(AllPairings!D$1,startRow-1+$A373,0))</f>
        <v/>
      </c>
      <c r="E373" s="31" t="str">
        <f ca="1">IF($B373&gt;rounds,"",OFFSET(AllPairings!E$1,startRow-1+$A373,0))</f>
        <v/>
      </c>
      <c r="F373" s="63" t="e">
        <f ca="1">VLOOKUP($C373,OFFSET(ResultsInput!$B$2,($B373-1)*gamesPerRound,0,gamesPerRound,6),5,FALSE)</f>
        <v>#VALUE!</v>
      </c>
      <c r="G373" s="63" t="e">
        <f ca="1">VLOOKUP($C373,OFFSET(ResultsInput!$B$2,($B373-1)*gamesPerRound,0,gamesPerRound,6),6,FALSE)</f>
        <v>#VALUE!</v>
      </c>
      <c r="H373" s="76" t="str">
        <f t="shared" ca="1" si="20"/>
        <v/>
      </c>
    </row>
    <row r="374" spans="1:8" x14ac:dyDescent="0.2">
      <c r="A374" s="62">
        <f t="shared" si="19"/>
        <v>372</v>
      </c>
      <c r="B374" s="32" t="str">
        <f t="shared" si="17"/>
        <v/>
      </c>
      <c r="C374" s="32">
        <f t="shared" si="18"/>
        <v>13</v>
      </c>
      <c r="D374" s="31" t="str">
        <f ca="1">IF($B374&gt;rounds,"",OFFSET(AllPairings!D$1,startRow-1+$A374,0))</f>
        <v/>
      </c>
      <c r="E374" s="31" t="str">
        <f ca="1">IF($B374&gt;rounds,"",OFFSET(AllPairings!E$1,startRow-1+$A374,0))</f>
        <v/>
      </c>
      <c r="F374" s="63" t="e">
        <f ca="1">VLOOKUP($C374,OFFSET(ResultsInput!$B$2,($B374-1)*gamesPerRound,0,gamesPerRound,6),5,FALSE)</f>
        <v>#VALUE!</v>
      </c>
      <c r="G374" s="63" t="e">
        <f ca="1">VLOOKUP($C374,OFFSET(ResultsInput!$B$2,($B374-1)*gamesPerRound,0,gamesPerRound,6),6,FALSE)</f>
        <v>#VALUE!</v>
      </c>
      <c r="H374" s="76" t="str">
        <f t="shared" ca="1" si="20"/>
        <v/>
      </c>
    </row>
    <row r="375" spans="1:8" x14ac:dyDescent="0.2">
      <c r="A375" s="62">
        <f t="shared" si="19"/>
        <v>373</v>
      </c>
      <c r="B375" s="32" t="str">
        <f t="shared" si="17"/>
        <v/>
      </c>
      <c r="C375" s="32">
        <f t="shared" si="18"/>
        <v>14</v>
      </c>
      <c r="D375" s="31" t="str">
        <f ca="1">IF($B375&gt;rounds,"",OFFSET(AllPairings!D$1,startRow-1+$A375,0))</f>
        <v/>
      </c>
      <c r="E375" s="31" t="str">
        <f ca="1">IF($B375&gt;rounds,"",OFFSET(AllPairings!E$1,startRow-1+$A375,0))</f>
        <v/>
      </c>
      <c r="F375" s="63" t="e">
        <f ca="1">VLOOKUP($C375,OFFSET(ResultsInput!$B$2,($B375-1)*gamesPerRound,0,gamesPerRound,6),5,FALSE)</f>
        <v>#VALUE!</v>
      </c>
      <c r="G375" s="63" t="e">
        <f ca="1">VLOOKUP($C375,OFFSET(ResultsInput!$B$2,($B375-1)*gamesPerRound,0,gamesPerRound,6),6,FALSE)</f>
        <v>#VALUE!</v>
      </c>
      <c r="H375" s="76" t="str">
        <f t="shared" ca="1" si="20"/>
        <v/>
      </c>
    </row>
    <row r="376" spans="1:8" x14ac:dyDescent="0.2">
      <c r="A376" s="62">
        <f t="shared" si="19"/>
        <v>374</v>
      </c>
      <c r="B376" s="32" t="str">
        <f t="shared" si="17"/>
        <v/>
      </c>
      <c r="C376" s="32">
        <f t="shared" si="18"/>
        <v>15</v>
      </c>
      <c r="D376" s="31" t="str">
        <f ca="1">IF($B376&gt;rounds,"",OFFSET(AllPairings!D$1,startRow-1+$A376,0))</f>
        <v/>
      </c>
      <c r="E376" s="31" t="str">
        <f ca="1">IF($B376&gt;rounds,"",OFFSET(AllPairings!E$1,startRow-1+$A376,0))</f>
        <v/>
      </c>
      <c r="F376" s="63" t="e">
        <f ca="1">VLOOKUP($C376,OFFSET(ResultsInput!$B$2,($B376-1)*gamesPerRound,0,gamesPerRound,6),5,FALSE)</f>
        <v>#VALUE!</v>
      </c>
      <c r="G376" s="63" t="e">
        <f ca="1">VLOOKUP($C376,OFFSET(ResultsInput!$B$2,($B376-1)*gamesPerRound,0,gamesPerRound,6),6,FALSE)</f>
        <v>#VALUE!</v>
      </c>
      <c r="H376" s="76" t="str">
        <f t="shared" ca="1" si="20"/>
        <v/>
      </c>
    </row>
    <row r="377" spans="1:8" x14ac:dyDescent="0.2">
      <c r="A377" s="62">
        <f t="shared" si="19"/>
        <v>375</v>
      </c>
      <c r="B377" s="32" t="str">
        <f t="shared" si="17"/>
        <v/>
      </c>
      <c r="C377" s="32">
        <f t="shared" si="18"/>
        <v>16</v>
      </c>
      <c r="D377" s="31" t="str">
        <f ca="1">IF($B377&gt;rounds,"",OFFSET(AllPairings!D$1,startRow-1+$A377,0))</f>
        <v/>
      </c>
      <c r="E377" s="31" t="str">
        <f ca="1">IF($B377&gt;rounds,"",OFFSET(AllPairings!E$1,startRow-1+$A377,0))</f>
        <v/>
      </c>
      <c r="F377" s="63" t="e">
        <f ca="1">VLOOKUP($C377,OFFSET(ResultsInput!$B$2,($B377-1)*gamesPerRound,0,gamesPerRound,6),5,FALSE)</f>
        <v>#VALUE!</v>
      </c>
      <c r="G377" s="63" t="e">
        <f ca="1">VLOOKUP($C377,OFFSET(ResultsInput!$B$2,($B377-1)*gamesPerRound,0,gamesPerRound,6),6,FALSE)</f>
        <v>#VALUE!</v>
      </c>
      <c r="H377" s="76" t="str">
        <f t="shared" ca="1" si="20"/>
        <v/>
      </c>
    </row>
    <row r="378" spans="1:8" x14ac:dyDescent="0.2">
      <c r="A378" s="62">
        <f t="shared" si="19"/>
        <v>376</v>
      </c>
      <c r="B378" s="32" t="str">
        <f t="shared" si="17"/>
        <v/>
      </c>
      <c r="C378" s="32">
        <f t="shared" si="18"/>
        <v>17</v>
      </c>
      <c r="D378" s="31" t="str">
        <f ca="1">IF($B378&gt;rounds,"",OFFSET(AllPairings!D$1,startRow-1+$A378,0))</f>
        <v/>
      </c>
      <c r="E378" s="31" t="str">
        <f ca="1">IF($B378&gt;rounds,"",OFFSET(AllPairings!E$1,startRow-1+$A378,0))</f>
        <v/>
      </c>
      <c r="F378" s="63" t="e">
        <f ca="1">VLOOKUP($C378,OFFSET(ResultsInput!$B$2,($B378-1)*gamesPerRound,0,gamesPerRound,6),5,FALSE)</f>
        <v>#VALUE!</v>
      </c>
      <c r="G378" s="63" t="e">
        <f ca="1">VLOOKUP($C378,OFFSET(ResultsInput!$B$2,($B378-1)*gamesPerRound,0,gamesPerRound,6),6,FALSE)</f>
        <v>#VALUE!</v>
      </c>
      <c r="H378" s="76" t="str">
        <f t="shared" ca="1" si="20"/>
        <v/>
      </c>
    </row>
    <row r="379" spans="1:8" x14ac:dyDescent="0.2">
      <c r="A379" s="62">
        <f t="shared" si="19"/>
        <v>377</v>
      </c>
      <c r="B379" s="32" t="str">
        <f t="shared" si="17"/>
        <v/>
      </c>
      <c r="C379" s="32">
        <f t="shared" si="18"/>
        <v>18</v>
      </c>
      <c r="D379" s="31" t="str">
        <f ca="1">IF($B379&gt;rounds,"",OFFSET(AllPairings!D$1,startRow-1+$A379,0))</f>
        <v/>
      </c>
      <c r="E379" s="31" t="str">
        <f ca="1">IF($B379&gt;rounds,"",OFFSET(AllPairings!E$1,startRow-1+$A379,0))</f>
        <v/>
      </c>
      <c r="F379" s="63" t="e">
        <f ca="1">VLOOKUP($C379,OFFSET(ResultsInput!$B$2,($B379-1)*gamesPerRound,0,gamesPerRound,6),5,FALSE)</f>
        <v>#VALUE!</v>
      </c>
      <c r="G379" s="63" t="e">
        <f ca="1">VLOOKUP($C379,OFFSET(ResultsInput!$B$2,($B379-1)*gamesPerRound,0,gamesPerRound,6),6,FALSE)</f>
        <v>#VALUE!</v>
      </c>
      <c r="H379" s="76" t="str">
        <f t="shared" ca="1" si="20"/>
        <v/>
      </c>
    </row>
    <row r="380" spans="1:8" x14ac:dyDescent="0.2">
      <c r="A380" s="62">
        <f t="shared" si="19"/>
        <v>378</v>
      </c>
      <c r="B380" s="32" t="str">
        <f t="shared" si="17"/>
        <v/>
      </c>
      <c r="C380" s="32">
        <f t="shared" si="18"/>
        <v>19</v>
      </c>
      <c r="D380" s="31" t="str">
        <f ca="1">IF($B380&gt;rounds,"",OFFSET(AllPairings!D$1,startRow-1+$A380,0))</f>
        <v/>
      </c>
      <c r="E380" s="31" t="str">
        <f ca="1">IF($B380&gt;rounds,"",OFFSET(AllPairings!E$1,startRow-1+$A380,0))</f>
        <v/>
      </c>
      <c r="F380" s="63" t="e">
        <f ca="1">VLOOKUP($C380,OFFSET(ResultsInput!$B$2,($B380-1)*gamesPerRound,0,gamesPerRound,6),5,FALSE)</f>
        <v>#VALUE!</v>
      </c>
      <c r="G380" s="63" t="e">
        <f ca="1">VLOOKUP($C380,OFFSET(ResultsInput!$B$2,($B380-1)*gamesPerRound,0,gamesPerRound,6),6,FALSE)</f>
        <v>#VALUE!</v>
      </c>
      <c r="H380" s="76" t="str">
        <f t="shared" ca="1" si="20"/>
        <v/>
      </c>
    </row>
    <row r="381" spans="1:8" x14ac:dyDescent="0.2">
      <c r="A381" s="62">
        <f t="shared" si="19"/>
        <v>379</v>
      </c>
      <c r="B381" s="32" t="str">
        <f t="shared" si="17"/>
        <v/>
      </c>
      <c r="C381" s="32">
        <f t="shared" si="18"/>
        <v>20</v>
      </c>
      <c r="D381" s="31" t="str">
        <f ca="1">IF($B381&gt;rounds,"",OFFSET(AllPairings!D$1,startRow-1+$A381,0))</f>
        <v/>
      </c>
      <c r="E381" s="31" t="str">
        <f ca="1">IF($B381&gt;rounds,"",OFFSET(AllPairings!E$1,startRow-1+$A381,0))</f>
        <v/>
      </c>
      <c r="F381" s="63" t="e">
        <f ca="1">VLOOKUP($C381,OFFSET(ResultsInput!$B$2,($B381-1)*gamesPerRound,0,gamesPerRound,6),5,FALSE)</f>
        <v>#VALUE!</v>
      </c>
      <c r="G381" s="63" t="e">
        <f ca="1">VLOOKUP($C381,OFFSET(ResultsInput!$B$2,($B381-1)*gamesPerRound,0,gamesPerRound,6),6,FALSE)</f>
        <v>#VALUE!</v>
      </c>
      <c r="H381" s="76" t="str">
        <f t="shared" ca="1" si="20"/>
        <v/>
      </c>
    </row>
    <row r="382" spans="1:8" x14ac:dyDescent="0.2">
      <c r="A382" s="62">
        <f t="shared" si="19"/>
        <v>380</v>
      </c>
      <c r="B382" s="32" t="str">
        <f t="shared" si="17"/>
        <v/>
      </c>
      <c r="C382" s="32">
        <f t="shared" si="18"/>
        <v>21</v>
      </c>
      <c r="D382" s="31" t="str">
        <f ca="1">IF($B382&gt;rounds,"",OFFSET(AllPairings!D$1,startRow-1+$A382,0))</f>
        <v/>
      </c>
      <c r="E382" s="31" t="str">
        <f ca="1">IF($B382&gt;rounds,"",OFFSET(AllPairings!E$1,startRow-1+$A382,0))</f>
        <v/>
      </c>
      <c r="F382" s="63" t="e">
        <f ca="1">VLOOKUP($C382,OFFSET(ResultsInput!$B$2,($B382-1)*gamesPerRound,0,gamesPerRound,6),5,FALSE)</f>
        <v>#VALUE!</v>
      </c>
      <c r="G382" s="63" t="e">
        <f ca="1">VLOOKUP($C382,OFFSET(ResultsInput!$B$2,($B382-1)*gamesPerRound,0,gamesPerRound,6),6,FALSE)</f>
        <v>#VALUE!</v>
      </c>
      <c r="H382" s="76" t="str">
        <f t="shared" ca="1" si="20"/>
        <v/>
      </c>
    </row>
    <row r="383" spans="1:8" x14ac:dyDescent="0.2">
      <c r="A383" s="62">
        <f t="shared" si="19"/>
        <v>381</v>
      </c>
      <c r="B383" s="32" t="str">
        <f t="shared" si="17"/>
        <v/>
      </c>
      <c r="C383" s="32">
        <f t="shared" si="18"/>
        <v>22</v>
      </c>
      <c r="D383" s="31" t="str">
        <f ca="1">IF($B383&gt;rounds,"",OFFSET(AllPairings!D$1,startRow-1+$A383,0))</f>
        <v/>
      </c>
      <c r="E383" s="31" t="str">
        <f ca="1">IF($B383&gt;rounds,"",OFFSET(AllPairings!E$1,startRow-1+$A383,0))</f>
        <v/>
      </c>
      <c r="F383" s="63" t="e">
        <f ca="1">VLOOKUP($C383,OFFSET(ResultsInput!$B$2,($B383-1)*gamesPerRound,0,gamesPerRound,6),5,FALSE)</f>
        <v>#VALUE!</v>
      </c>
      <c r="G383" s="63" t="e">
        <f ca="1">VLOOKUP($C383,OFFSET(ResultsInput!$B$2,($B383-1)*gamesPerRound,0,gamesPerRound,6),6,FALSE)</f>
        <v>#VALUE!</v>
      </c>
      <c r="H383" s="76" t="str">
        <f t="shared" ca="1" si="20"/>
        <v/>
      </c>
    </row>
    <row r="384" spans="1:8" x14ac:dyDescent="0.2">
      <c r="A384" s="62">
        <f t="shared" si="19"/>
        <v>382</v>
      </c>
      <c r="B384" s="32" t="str">
        <f t="shared" si="17"/>
        <v/>
      </c>
      <c r="C384" s="32">
        <f t="shared" si="18"/>
        <v>23</v>
      </c>
      <c r="D384" s="31" t="str">
        <f ca="1">IF($B384&gt;rounds,"",OFFSET(AllPairings!D$1,startRow-1+$A384,0))</f>
        <v/>
      </c>
      <c r="E384" s="31" t="str">
        <f ca="1">IF($B384&gt;rounds,"",OFFSET(AllPairings!E$1,startRow-1+$A384,0))</f>
        <v/>
      </c>
      <c r="F384" s="63" t="e">
        <f ca="1">VLOOKUP($C384,OFFSET(ResultsInput!$B$2,($B384-1)*gamesPerRound,0,gamesPerRound,6),5,FALSE)</f>
        <v>#VALUE!</v>
      </c>
      <c r="G384" s="63" t="e">
        <f ca="1">VLOOKUP($C384,OFFSET(ResultsInput!$B$2,($B384-1)*gamesPerRound,0,gamesPerRound,6),6,FALSE)</f>
        <v>#VALUE!</v>
      </c>
      <c r="H384" s="76" t="str">
        <f t="shared" ca="1" si="20"/>
        <v/>
      </c>
    </row>
    <row r="385" spans="1:8" x14ac:dyDescent="0.2">
      <c r="A385" s="62">
        <f t="shared" si="19"/>
        <v>383</v>
      </c>
      <c r="B385" s="32" t="str">
        <f t="shared" si="17"/>
        <v/>
      </c>
      <c r="C385" s="32">
        <f t="shared" si="18"/>
        <v>24</v>
      </c>
      <c r="D385" s="31" t="str">
        <f ca="1">IF($B385&gt;rounds,"",OFFSET(AllPairings!D$1,startRow-1+$A385,0))</f>
        <v/>
      </c>
      <c r="E385" s="31" t="str">
        <f ca="1">IF($B385&gt;rounds,"",OFFSET(AllPairings!E$1,startRow-1+$A385,0))</f>
        <v/>
      </c>
      <c r="F385" s="63" t="e">
        <f ca="1">VLOOKUP($C385,OFFSET(ResultsInput!$B$2,($B385-1)*gamesPerRound,0,gamesPerRound,6),5,FALSE)</f>
        <v>#VALUE!</v>
      </c>
      <c r="G385" s="63" t="e">
        <f ca="1">VLOOKUP($C385,OFFSET(ResultsInput!$B$2,($B385-1)*gamesPerRound,0,gamesPerRound,6),6,FALSE)</f>
        <v>#VALUE!</v>
      </c>
      <c r="H385" s="76" t="str">
        <f t="shared" ca="1" si="20"/>
        <v/>
      </c>
    </row>
    <row r="386" spans="1:8" x14ac:dyDescent="0.2">
      <c r="A386" s="62">
        <f t="shared" si="19"/>
        <v>384</v>
      </c>
      <c r="B386" s="32" t="str">
        <f t="shared" ref="B386:B449" si="21">IF(INT(A386/gamesPerRound)&lt;rounds,1+INT(A386/gamesPerRound),"")</f>
        <v/>
      </c>
      <c r="C386" s="32">
        <f t="shared" ref="C386:C449" si="22">1+MOD(A386,gamesPerRound)</f>
        <v>25</v>
      </c>
      <c r="D386" s="31" t="str">
        <f ca="1">IF($B386&gt;rounds,"",OFFSET(AllPairings!D$1,startRow-1+$A386,0))</f>
        <v/>
      </c>
      <c r="E386" s="31" t="str">
        <f ca="1">IF($B386&gt;rounds,"",OFFSET(AllPairings!E$1,startRow-1+$A386,0))</f>
        <v/>
      </c>
      <c r="F386" s="63" t="e">
        <f ca="1">VLOOKUP($C386,OFFSET(ResultsInput!$B$2,($B386-1)*gamesPerRound,0,gamesPerRound,6),5,FALSE)</f>
        <v>#VALUE!</v>
      </c>
      <c r="G386" s="63" t="e">
        <f ca="1">VLOOKUP($C386,OFFSET(ResultsInput!$B$2,($B386-1)*gamesPerRound,0,gamesPerRound,6),6,FALSE)</f>
        <v>#VALUE!</v>
      </c>
      <c r="H386" s="76" t="str">
        <f t="shared" ca="1" si="20"/>
        <v/>
      </c>
    </row>
    <row r="387" spans="1:8" x14ac:dyDescent="0.2">
      <c r="A387" s="62">
        <f t="shared" si="19"/>
        <v>385</v>
      </c>
      <c r="B387" s="32" t="str">
        <f t="shared" si="21"/>
        <v/>
      </c>
      <c r="C387" s="32">
        <f t="shared" si="22"/>
        <v>26</v>
      </c>
      <c r="D387" s="31" t="str">
        <f ca="1">IF($B387&gt;rounds,"",OFFSET(AllPairings!D$1,startRow-1+$A387,0))</f>
        <v/>
      </c>
      <c r="E387" s="31" t="str">
        <f ca="1">IF($B387&gt;rounds,"",OFFSET(AllPairings!E$1,startRow-1+$A387,0))</f>
        <v/>
      </c>
      <c r="F387" s="63" t="e">
        <f ca="1">VLOOKUP($C387,OFFSET(ResultsInput!$B$2,($B387-1)*gamesPerRound,0,gamesPerRound,6),5,FALSE)</f>
        <v>#VALUE!</v>
      </c>
      <c r="G387" s="63" t="e">
        <f ca="1">VLOOKUP($C387,OFFSET(ResultsInput!$B$2,($B387-1)*gamesPerRound,0,gamesPerRound,6),6,FALSE)</f>
        <v>#VALUE!</v>
      </c>
      <c r="H387" s="76" t="str">
        <f t="shared" ca="1" si="20"/>
        <v/>
      </c>
    </row>
    <row r="388" spans="1:8" x14ac:dyDescent="0.2">
      <c r="A388" s="62">
        <f t="shared" si="19"/>
        <v>386</v>
      </c>
      <c r="B388" s="32" t="str">
        <f t="shared" si="21"/>
        <v/>
      </c>
      <c r="C388" s="32">
        <f t="shared" si="22"/>
        <v>27</v>
      </c>
      <c r="D388" s="31" t="str">
        <f ca="1">IF($B388&gt;rounds,"",OFFSET(AllPairings!D$1,startRow-1+$A388,0))</f>
        <v/>
      </c>
      <c r="E388" s="31" t="str">
        <f ca="1">IF($B388&gt;rounds,"",OFFSET(AllPairings!E$1,startRow-1+$A388,0))</f>
        <v/>
      </c>
      <c r="F388" s="63" t="e">
        <f ca="1">VLOOKUP($C388,OFFSET(ResultsInput!$B$2,($B388-1)*gamesPerRound,0,gamesPerRound,6),5,FALSE)</f>
        <v>#VALUE!</v>
      </c>
      <c r="G388" s="63" t="e">
        <f ca="1">VLOOKUP($C388,OFFSET(ResultsInput!$B$2,($B388-1)*gamesPerRound,0,gamesPerRound,6),6,FALSE)</f>
        <v>#VALUE!</v>
      </c>
      <c r="H388" s="76" t="str">
        <f t="shared" ca="1" si="20"/>
        <v/>
      </c>
    </row>
    <row r="389" spans="1:8" x14ac:dyDescent="0.2">
      <c r="A389" s="62">
        <f t="shared" si="19"/>
        <v>387</v>
      </c>
      <c r="B389" s="32" t="str">
        <f t="shared" si="21"/>
        <v/>
      </c>
      <c r="C389" s="32">
        <f t="shared" si="22"/>
        <v>28</v>
      </c>
      <c r="D389" s="31" t="str">
        <f ca="1">IF($B389&gt;rounds,"",OFFSET(AllPairings!D$1,startRow-1+$A389,0))</f>
        <v/>
      </c>
      <c r="E389" s="31" t="str">
        <f ca="1">IF($B389&gt;rounds,"",OFFSET(AllPairings!E$1,startRow-1+$A389,0))</f>
        <v/>
      </c>
      <c r="F389" s="63" t="e">
        <f ca="1">VLOOKUP($C389,OFFSET(ResultsInput!$B$2,($B389-1)*gamesPerRound,0,gamesPerRound,6),5,FALSE)</f>
        <v>#VALUE!</v>
      </c>
      <c r="G389" s="63" t="e">
        <f ca="1">VLOOKUP($C389,OFFSET(ResultsInput!$B$2,($B389-1)*gamesPerRound,0,gamesPerRound,6),6,FALSE)</f>
        <v>#VALUE!</v>
      </c>
      <c r="H389" s="76" t="str">
        <f t="shared" ca="1" si="20"/>
        <v/>
      </c>
    </row>
    <row r="390" spans="1:8" x14ac:dyDescent="0.2">
      <c r="A390" s="62">
        <f t="shared" si="19"/>
        <v>388</v>
      </c>
      <c r="B390" s="32" t="str">
        <f t="shared" si="21"/>
        <v/>
      </c>
      <c r="C390" s="32">
        <f t="shared" si="22"/>
        <v>29</v>
      </c>
      <c r="D390" s="31" t="str">
        <f ca="1">IF($B390&gt;rounds,"",OFFSET(AllPairings!D$1,startRow-1+$A390,0))</f>
        <v/>
      </c>
      <c r="E390" s="31" t="str">
        <f ca="1">IF($B390&gt;rounds,"",OFFSET(AllPairings!E$1,startRow-1+$A390,0))</f>
        <v/>
      </c>
      <c r="F390" s="63" t="e">
        <f ca="1">VLOOKUP($C390,OFFSET(ResultsInput!$B$2,($B390-1)*gamesPerRound,0,gamesPerRound,6),5,FALSE)</f>
        <v>#VALUE!</v>
      </c>
      <c r="G390" s="63" t="e">
        <f ca="1">VLOOKUP($C390,OFFSET(ResultsInput!$B$2,($B390-1)*gamesPerRound,0,gamesPerRound,6),6,FALSE)</f>
        <v>#VALUE!</v>
      </c>
      <c r="H390" s="76" t="str">
        <f t="shared" ca="1" si="20"/>
        <v/>
      </c>
    </row>
    <row r="391" spans="1:8" x14ac:dyDescent="0.2">
      <c r="A391" s="62">
        <f t="shared" si="19"/>
        <v>389</v>
      </c>
      <c r="B391" s="32" t="str">
        <f t="shared" si="21"/>
        <v/>
      </c>
      <c r="C391" s="32">
        <f t="shared" si="22"/>
        <v>30</v>
      </c>
      <c r="D391" s="31" t="str">
        <f ca="1">IF($B391&gt;rounds,"",OFFSET(AllPairings!D$1,startRow-1+$A391,0))</f>
        <v/>
      </c>
      <c r="E391" s="31" t="str">
        <f ca="1">IF($B391&gt;rounds,"",OFFSET(AllPairings!E$1,startRow-1+$A391,0))</f>
        <v/>
      </c>
      <c r="F391" s="63" t="e">
        <f ca="1">VLOOKUP($C391,OFFSET(ResultsInput!$B$2,($B391-1)*gamesPerRound,0,gamesPerRound,6),5,FALSE)</f>
        <v>#VALUE!</v>
      </c>
      <c r="G391" s="63" t="e">
        <f ca="1">VLOOKUP($C391,OFFSET(ResultsInput!$B$2,($B391-1)*gamesPerRound,0,gamesPerRound,6),6,FALSE)</f>
        <v>#VALUE!</v>
      </c>
      <c r="H391" s="76" t="str">
        <f t="shared" ca="1" si="20"/>
        <v/>
      </c>
    </row>
    <row r="392" spans="1:8" x14ac:dyDescent="0.2">
      <c r="A392" s="62">
        <f t="shared" si="19"/>
        <v>390</v>
      </c>
      <c r="B392" s="32" t="str">
        <f t="shared" si="21"/>
        <v/>
      </c>
      <c r="C392" s="32">
        <f t="shared" si="22"/>
        <v>31</v>
      </c>
      <c r="D392" s="31" t="str">
        <f ca="1">IF($B392&gt;rounds,"",OFFSET(AllPairings!D$1,startRow-1+$A392,0))</f>
        <v/>
      </c>
      <c r="E392" s="31" t="str">
        <f ca="1">IF($B392&gt;rounds,"",OFFSET(AllPairings!E$1,startRow-1+$A392,0))</f>
        <v/>
      </c>
      <c r="F392" s="63" t="e">
        <f ca="1">VLOOKUP($C392,OFFSET(ResultsInput!$B$2,($B392-1)*gamesPerRound,0,gamesPerRound,6),5,FALSE)</f>
        <v>#VALUE!</v>
      </c>
      <c r="G392" s="63" t="e">
        <f ca="1">VLOOKUP($C392,OFFSET(ResultsInput!$B$2,($B392-1)*gamesPerRound,0,gamesPerRound,6),6,FALSE)</f>
        <v>#VALUE!</v>
      </c>
      <c r="H392" s="76" t="str">
        <f t="shared" ca="1" si="20"/>
        <v/>
      </c>
    </row>
    <row r="393" spans="1:8" x14ac:dyDescent="0.2">
      <c r="A393" s="62">
        <f t="shared" si="19"/>
        <v>391</v>
      </c>
      <c r="B393" s="32" t="str">
        <f t="shared" si="21"/>
        <v/>
      </c>
      <c r="C393" s="32">
        <f t="shared" si="22"/>
        <v>32</v>
      </c>
      <c r="D393" s="31" t="str">
        <f ca="1">IF($B393&gt;rounds,"",OFFSET(AllPairings!D$1,startRow-1+$A393,0))</f>
        <v/>
      </c>
      <c r="E393" s="31" t="str">
        <f ca="1">IF($B393&gt;rounds,"",OFFSET(AllPairings!E$1,startRow-1+$A393,0))</f>
        <v/>
      </c>
      <c r="F393" s="63" t="e">
        <f ca="1">VLOOKUP($C393,OFFSET(ResultsInput!$B$2,($B393-1)*gamesPerRound,0,gamesPerRound,6),5,FALSE)</f>
        <v>#VALUE!</v>
      </c>
      <c r="G393" s="63" t="e">
        <f ca="1">VLOOKUP($C393,OFFSET(ResultsInput!$B$2,($B393-1)*gamesPerRound,0,gamesPerRound,6),6,FALSE)</f>
        <v>#VALUE!</v>
      </c>
      <c r="H393" s="76" t="str">
        <f t="shared" ca="1" si="20"/>
        <v/>
      </c>
    </row>
    <row r="394" spans="1:8" x14ac:dyDescent="0.2">
      <c r="A394" s="62">
        <f t="shared" si="19"/>
        <v>392</v>
      </c>
      <c r="B394" s="32" t="str">
        <f t="shared" si="21"/>
        <v/>
      </c>
      <c r="C394" s="32">
        <f t="shared" si="22"/>
        <v>33</v>
      </c>
      <c r="D394" s="31" t="str">
        <f ca="1">IF($B394&gt;rounds,"",OFFSET(AllPairings!D$1,startRow-1+$A394,0))</f>
        <v/>
      </c>
      <c r="E394" s="31" t="str">
        <f ca="1">IF($B394&gt;rounds,"",OFFSET(AllPairings!E$1,startRow-1+$A394,0))</f>
        <v/>
      </c>
      <c r="F394" s="63" t="e">
        <f ca="1">VLOOKUP($C394,OFFSET(ResultsInput!$B$2,($B394-1)*gamesPerRound,0,gamesPerRound,6),5,FALSE)</f>
        <v>#VALUE!</v>
      </c>
      <c r="G394" s="63" t="e">
        <f ca="1">VLOOKUP($C394,OFFSET(ResultsInput!$B$2,($B394-1)*gamesPerRound,0,gamesPerRound,6),6,FALSE)</f>
        <v>#VALUE!</v>
      </c>
      <c r="H394" s="76" t="str">
        <f t="shared" ca="1" si="20"/>
        <v/>
      </c>
    </row>
    <row r="395" spans="1:8" x14ac:dyDescent="0.2">
      <c r="A395" s="62">
        <f t="shared" si="19"/>
        <v>393</v>
      </c>
      <c r="B395" s="32" t="str">
        <f t="shared" si="21"/>
        <v/>
      </c>
      <c r="C395" s="32">
        <f t="shared" si="22"/>
        <v>34</v>
      </c>
      <c r="D395" s="31" t="str">
        <f ca="1">IF($B395&gt;rounds,"",OFFSET(AllPairings!D$1,startRow-1+$A395,0))</f>
        <v/>
      </c>
      <c r="E395" s="31" t="str">
        <f ca="1">IF($B395&gt;rounds,"",OFFSET(AllPairings!E$1,startRow-1+$A395,0))</f>
        <v/>
      </c>
      <c r="F395" s="63" t="e">
        <f ca="1">VLOOKUP($C395,OFFSET(ResultsInput!$B$2,($B395-1)*gamesPerRound,0,gamesPerRound,6),5,FALSE)</f>
        <v>#VALUE!</v>
      </c>
      <c r="G395" s="63" t="e">
        <f ca="1">VLOOKUP($C395,OFFSET(ResultsInput!$B$2,($B395-1)*gamesPerRound,0,gamesPerRound,6),6,FALSE)</f>
        <v>#VALUE!</v>
      </c>
      <c r="H395" s="76" t="str">
        <f t="shared" ca="1" si="20"/>
        <v/>
      </c>
    </row>
    <row r="396" spans="1:8" x14ac:dyDescent="0.2">
      <c r="A396" s="62">
        <f t="shared" si="19"/>
        <v>394</v>
      </c>
      <c r="B396" s="32" t="str">
        <f t="shared" si="21"/>
        <v/>
      </c>
      <c r="C396" s="32">
        <f t="shared" si="22"/>
        <v>35</v>
      </c>
      <c r="D396" s="31" t="str">
        <f ca="1">IF($B396&gt;rounds,"",OFFSET(AllPairings!D$1,startRow-1+$A396,0))</f>
        <v/>
      </c>
      <c r="E396" s="31" t="str">
        <f ca="1">IF($B396&gt;rounds,"",OFFSET(AllPairings!E$1,startRow-1+$A396,0))</f>
        <v/>
      </c>
      <c r="F396" s="63" t="e">
        <f ca="1">VLOOKUP($C396,OFFSET(ResultsInput!$B$2,($B396-1)*gamesPerRound,0,gamesPerRound,6),5,FALSE)</f>
        <v>#VALUE!</v>
      </c>
      <c r="G396" s="63" t="e">
        <f ca="1">VLOOKUP($C396,OFFSET(ResultsInput!$B$2,($B396-1)*gamesPerRound,0,gamesPerRound,6),6,FALSE)</f>
        <v>#VALUE!</v>
      </c>
      <c r="H396" s="76" t="str">
        <f t="shared" ca="1" si="20"/>
        <v/>
      </c>
    </row>
    <row r="397" spans="1:8" x14ac:dyDescent="0.2">
      <c r="A397" s="62">
        <f t="shared" si="19"/>
        <v>395</v>
      </c>
      <c r="B397" s="32" t="str">
        <f t="shared" si="21"/>
        <v/>
      </c>
      <c r="C397" s="32">
        <f t="shared" si="22"/>
        <v>36</v>
      </c>
      <c r="D397" s="31" t="str">
        <f ca="1">IF($B397&gt;rounds,"",OFFSET(AllPairings!D$1,startRow-1+$A397,0))</f>
        <v/>
      </c>
      <c r="E397" s="31" t="str">
        <f ca="1">IF($B397&gt;rounds,"",OFFSET(AllPairings!E$1,startRow-1+$A397,0))</f>
        <v/>
      </c>
      <c r="F397" s="63" t="e">
        <f ca="1">VLOOKUP($C397,OFFSET(ResultsInput!$B$2,($B397-1)*gamesPerRound,0,gamesPerRound,6),5,FALSE)</f>
        <v>#VALUE!</v>
      </c>
      <c r="G397" s="63" t="e">
        <f ca="1">VLOOKUP($C397,OFFSET(ResultsInput!$B$2,($B397-1)*gamesPerRound,0,gamesPerRound,6),6,FALSE)</f>
        <v>#VALUE!</v>
      </c>
      <c r="H397" s="76" t="str">
        <f t="shared" ca="1" si="20"/>
        <v/>
      </c>
    </row>
    <row r="398" spans="1:8" x14ac:dyDescent="0.2">
      <c r="A398" s="62">
        <f t="shared" si="19"/>
        <v>396</v>
      </c>
      <c r="B398" s="32" t="str">
        <f t="shared" si="21"/>
        <v/>
      </c>
      <c r="C398" s="32">
        <f t="shared" si="22"/>
        <v>37</v>
      </c>
      <c r="D398" s="31" t="str">
        <f ca="1">IF($B398&gt;rounds,"",OFFSET(AllPairings!D$1,startRow-1+$A398,0))</f>
        <v/>
      </c>
      <c r="E398" s="31" t="str">
        <f ca="1">IF($B398&gt;rounds,"",OFFSET(AllPairings!E$1,startRow-1+$A398,0))</f>
        <v/>
      </c>
      <c r="F398" s="63" t="e">
        <f ca="1">VLOOKUP($C398,OFFSET(ResultsInput!$B$2,($B398-1)*gamesPerRound,0,gamesPerRound,6),5,FALSE)</f>
        <v>#VALUE!</v>
      </c>
      <c r="G398" s="63" t="e">
        <f ca="1">VLOOKUP($C398,OFFSET(ResultsInput!$B$2,($B398-1)*gamesPerRound,0,gamesPerRound,6),6,FALSE)</f>
        <v>#VALUE!</v>
      </c>
      <c r="H398" s="76" t="str">
        <f t="shared" ca="1" si="20"/>
        <v/>
      </c>
    </row>
    <row r="399" spans="1:8" x14ac:dyDescent="0.2">
      <c r="A399" s="62">
        <f t="shared" si="19"/>
        <v>397</v>
      </c>
      <c r="B399" s="32" t="str">
        <f t="shared" si="21"/>
        <v/>
      </c>
      <c r="C399" s="32">
        <f t="shared" si="22"/>
        <v>38</v>
      </c>
      <c r="D399" s="31" t="str">
        <f ca="1">IF($B399&gt;rounds,"",OFFSET(AllPairings!D$1,startRow-1+$A399,0))</f>
        <v/>
      </c>
      <c r="E399" s="31" t="str">
        <f ca="1">IF($B399&gt;rounds,"",OFFSET(AllPairings!E$1,startRow-1+$A399,0))</f>
        <v/>
      </c>
      <c r="F399" s="63" t="e">
        <f ca="1">VLOOKUP($C399,OFFSET(ResultsInput!$B$2,($B399-1)*gamesPerRound,0,gamesPerRound,6),5,FALSE)</f>
        <v>#VALUE!</v>
      </c>
      <c r="G399" s="63" t="e">
        <f ca="1">VLOOKUP($C399,OFFSET(ResultsInput!$B$2,($B399-1)*gamesPerRound,0,gamesPerRound,6),6,FALSE)</f>
        <v>#VALUE!</v>
      </c>
      <c r="H399" s="76" t="str">
        <f t="shared" ca="1" si="20"/>
        <v/>
      </c>
    </row>
    <row r="400" spans="1:8" x14ac:dyDescent="0.2">
      <c r="A400" s="62">
        <f t="shared" si="19"/>
        <v>398</v>
      </c>
      <c r="B400" s="32" t="str">
        <f t="shared" si="21"/>
        <v/>
      </c>
      <c r="C400" s="32">
        <f t="shared" si="22"/>
        <v>39</v>
      </c>
      <c r="D400" s="31" t="str">
        <f ca="1">IF($B400&gt;rounds,"",OFFSET(AllPairings!D$1,startRow-1+$A400,0))</f>
        <v/>
      </c>
      <c r="E400" s="31" t="str">
        <f ca="1">IF($B400&gt;rounds,"",OFFSET(AllPairings!E$1,startRow-1+$A400,0))</f>
        <v/>
      </c>
      <c r="F400" s="63" t="e">
        <f ca="1">VLOOKUP($C400,OFFSET(ResultsInput!$B$2,($B400-1)*gamesPerRound,0,gamesPerRound,6),5,FALSE)</f>
        <v>#VALUE!</v>
      </c>
      <c r="G400" s="63" t="e">
        <f ca="1">VLOOKUP($C400,OFFSET(ResultsInput!$B$2,($B400-1)*gamesPerRound,0,gamesPerRound,6),6,FALSE)</f>
        <v>#VALUE!</v>
      </c>
      <c r="H400" s="76" t="str">
        <f t="shared" ca="1" si="20"/>
        <v/>
      </c>
    </row>
    <row r="401" spans="1:8" x14ac:dyDescent="0.2">
      <c r="A401" s="62">
        <f t="shared" si="19"/>
        <v>399</v>
      </c>
      <c r="B401" s="32" t="str">
        <f t="shared" si="21"/>
        <v/>
      </c>
      <c r="C401" s="32">
        <f t="shared" si="22"/>
        <v>40</v>
      </c>
      <c r="D401" s="31" t="str">
        <f ca="1">IF($B401&gt;rounds,"",OFFSET(AllPairings!D$1,startRow-1+$A401,0))</f>
        <v/>
      </c>
      <c r="E401" s="31" t="str">
        <f ca="1">IF($B401&gt;rounds,"",OFFSET(AllPairings!E$1,startRow-1+$A401,0))</f>
        <v/>
      </c>
      <c r="F401" s="63" t="e">
        <f ca="1">VLOOKUP($C401,OFFSET(ResultsInput!$B$2,($B401-1)*gamesPerRound,0,gamesPerRound,6),5,FALSE)</f>
        <v>#VALUE!</v>
      </c>
      <c r="G401" s="63" t="e">
        <f ca="1">VLOOKUP($C401,OFFSET(ResultsInput!$B$2,($B401-1)*gamesPerRound,0,gamesPerRound,6),6,FALSE)</f>
        <v>#VALUE!</v>
      </c>
      <c r="H401" s="76" t="str">
        <f t="shared" ca="1" si="20"/>
        <v/>
      </c>
    </row>
    <row r="402" spans="1:8" x14ac:dyDescent="0.2">
      <c r="A402" s="62">
        <f t="shared" si="19"/>
        <v>400</v>
      </c>
      <c r="B402" s="32" t="str">
        <f t="shared" si="21"/>
        <v/>
      </c>
      <c r="C402" s="32">
        <f t="shared" si="22"/>
        <v>41</v>
      </c>
      <c r="D402" s="31" t="str">
        <f ca="1">IF($B402&gt;rounds,"",OFFSET(AllPairings!D$1,startRow-1+$A402,0))</f>
        <v/>
      </c>
      <c r="E402" s="31" t="str">
        <f ca="1">IF($B402&gt;rounds,"",OFFSET(AllPairings!E$1,startRow-1+$A402,0))</f>
        <v/>
      </c>
      <c r="F402" s="63" t="e">
        <f ca="1">VLOOKUP($C402,OFFSET(ResultsInput!$B$2,($B402-1)*gamesPerRound,0,gamesPerRound,6),5,FALSE)</f>
        <v>#VALUE!</v>
      </c>
      <c r="G402" s="63" t="e">
        <f ca="1">VLOOKUP($C402,OFFSET(ResultsInput!$B$2,($B402-1)*gamesPerRound,0,gamesPerRound,6),6,FALSE)</f>
        <v>#VALUE!</v>
      </c>
      <c r="H402" s="76" t="str">
        <f t="shared" ca="1" si="20"/>
        <v/>
      </c>
    </row>
    <row r="403" spans="1:8" x14ac:dyDescent="0.2">
      <c r="A403" s="62">
        <f t="shared" si="19"/>
        <v>401</v>
      </c>
      <c r="B403" s="32" t="str">
        <f t="shared" si="21"/>
        <v/>
      </c>
      <c r="C403" s="32">
        <f t="shared" si="22"/>
        <v>42</v>
      </c>
      <c r="D403" s="31" t="str">
        <f ca="1">IF($B403&gt;rounds,"",OFFSET(AllPairings!D$1,startRow-1+$A403,0))</f>
        <v/>
      </c>
      <c r="E403" s="31" t="str">
        <f ca="1">IF($B403&gt;rounds,"",OFFSET(AllPairings!E$1,startRow-1+$A403,0))</f>
        <v/>
      </c>
      <c r="F403" s="63" t="e">
        <f ca="1">VLOOKUP($C403,OFFSET(ResultsInput!$B$2,($B403-1)*gamesPerRound,0,gamesPerRound,6),5,FALSE)</f>
        <v>#VALUE!</v>
      </c>
      <c r="G403" s="63" t="e">
        <f ca="1">VLOOKUP($C403,OFFSET(ResultsInput!$B$2,($B403-1)*gamesPerRound,0,gamesPerRound,6),6,FALSE)</f>
        <v>#VALUE!</v>
      </c>
      <c r="H403" s="76" t="str">
        <f t="shared" ca="1" si="20"/>
        <v/>
      </c>
    </row>
    <row r="404" spans="1:8" x14ac:dyDescent="0.2">
      <c r="A404" s="62">
        <f t="shared" si="19"/>
        <v>402</v>
      </c>
      <c r="B404" s="32" t="str">
        <f t="shared" si="21"/>
        <v/>
      </c>
      <c r="C404" s="32">
        <f t="shared" si="22"/>
        <v>43</v>
      </c>
      <c r="D404" s="31" t="str">
        <f ca="1">IF($B404&gt;rounds,"",OFFSET(AllPairings!D$1,startRow-1+$A404,0))</f>
        <v/>
      </c>
      <c r="E404" s="31" t="str">
        <f ca="1">IF($B404&gt;rounds,"",OFFSET(AllPairings!E$1,startRow-1+$A404,0))</f>
        <v/>
      </c>
      <c r="F404" s="63" t="e">
        <f ca="1">VLOOKUP($C404,OFFSET(ResultsInput!$B$2,($B404-1)*gamesPerRound,0,gamesPerRound,6),5,FALSE)</f>
        <v>#VALUE!</v>
      </c>
      <c r="G404" s="63" t="e">
        <f ca="1">VLOOKUP($C404,OFFSET(ResultsInput!$B$2,($B404-1)*gamesPerRound,0,gamesPerRound,6),6,FALSE)</f>
        <v>#VALUE!</v>
      </c>
      <c r="H404" s="76" t="str">
        <f t="shared" ca="1" si="20"/>
        <v/>
      </c>
    </row>
    <row r="405" spans="1:8" x14ac:dyDescent="0.2">
      <c r="A405" s="62">
        <f t="shared" si="19"/>
        <v>403</v>
      </c>
      <c r="B405" s="32" t="str">
        <f t="shared" si="21"/>
        <v/>
      </c>
      <c r="C405" s="32">
        <f t="shared" si="22"/>
        <v>44</v>
      </c>
      <c r="D405" s="31" t="str">
        <f ca="1">IF($B405&gt;rounds,"",OFFSET(AllPairings!D$1,startRow-1+$A405,0))</f>
        <v/>
      </c>
      <c r="E405" s="31" t="str">
        <f ca="1">IF($B405&gt;rounds,"",OFFSET(AllPairings!E$1,startRow-1+$A405,0))</f>
        <v/>
      </c>
      <c r="F405" s="63" t="e">
        <f ca="1">VLOOKUP($C405,OFFSET(ResultsInput!$B$2,($B405-1)*gamesPerRound,0,gamesPerRound,6),5,FALSE)</f>
        <v>#VALUE!</v>
      </c>
      <c r="G405" s="63" t="e">
        <f ca="1">VLOOKUP($C405,OFFSET(ResultsInput!$B$2,($B405-1)*gamesPerRound,0,gamesPerRound,6),6,FALSE)</f>
        <v>#VALUE!</v>
      </c>
      <c r="H405" s="76" t="str">
        <f t="shared" ca="1" si="20"/>
        <v/>
      </c>
    </row>
    <row r="406" spans="1:8" x14ac:dyDescent="0.2">
      <c r="A406" s="62">
        <f t="shared" si="19"/>
        <v>404</v>
      </c>
      <c r="B406" s="32" t="str">
        <f t="shared" si="21"/>
        <v/>
      </c>
      <c r="C406" s="32">
        <f t="shared" si="22"/>
        <v>45</v>
      </c>
      <c r="D406" s="31" t="str">
        <f ca="1">IF($B406&gt;rounds,"",OFFSET(AllPairings!D$1,startRow-1+$A406,0))</f>
        <v/>
      </c>
      <c r="E406" s="31" t="str">
        <f ca="1">IF($B406&gt;rounds,"",OFFSET(AllPairings!E$1,startRow-1+$A406,0))</f>
        <v/>
      </c>
      <c r="F406" s="63" t="e">
        <f ca="1">VLOOKUP($C406,OFFSET(ResultsInput!$B$2,($B406-1)*gamesPerRound,0,gamesPerRound,6),5,FALSE)</f>
        <v>#VALUE!</v>
      </c>
      <c r="G406" s="63" t="e">
        <f ca="1">VLOOKUP($C406,OFFSET(ResultsInput!$B$2,($B406-1)*gamesPerRound,0,gamesPerRound,6),6,FALSE)</f>
        <v>#VALUE!</v>
      </c>
      <c r="H406" s="76" t="str">
        <f t="shared" ca="1" si="20"/>
        <v/>
      </c>
    </row>
    <row r="407" spans="1:8" x14ac:dyDescent="0.2">
      <c r="A407" s="62">
        <f t="shared" si="19"/>
        <v>405</v>
      </c>
      <c r="B407" s="32" t="str">
        <f t="shared" si="21"/>
        <v/>
      </c>
      <c r="C407" s="32">
        <f t="shared" si="22"/>
        <v>46</v>
      </c>
      <c r="D407" s="31" t="str">
        <f ca="1">IF($B407&gt;rounds,"",OFFSET(AllPairings!D$1,startRow-1+$A407,0))</f>
        <v/>
      </c>
      <c r="E407" s="31" t="str">
        <f ca="1">IF($B407&gt;rounds,"",OFFSET(AllPairings!E$1,startRow-1+$A407,0))</f>
        <v/>
      </c>
      <c r="F407" s="63" t="e">
        <f ca="1">VLOOKUP($C407,OFFSET(ResultsInput!$B$2,($B407-1)*gamesPerRound,0,gamesPerRound,6),5,FALSE)</f>
        <v>#VALUE!</v>
      </c>
      <c r="G407" s="63" t="e">
        <f ca="1">VLOOKUP($C407,OFFSET(ResultsInput!$B$2,($B407-1)*gamesPerRound,0,gamesPerRound,6),6,FALSE)</f>
        <v>#VALUE!</v>
      </c>
      <c r="H407" s="76" t="str">
        <f t="shared" ca="1" si="20"/>
        <v/>
      </c>
    </row>
    <row r="408" spans="1:8" x14ac:dyDescent="0.2">
      <c r="A408" s="62">
        <f t="shared" si="19"/>
        <v>406</v>
      </c>
      <c r="B408" s="32" t="str">
        <f t="shared" si="21"/>
        <v/>
      </c>
      <c r="C408" s="32">
        <f t="shared" si="22"/>
        <v>47</v>
      </c>
      <c r="D408" s="31" t="str">
        <f ca="1">IF($B408&gt;rounds,"",OFFSET(AllPairings!D$1,startRow-1+$A408,0))</f>
        <v/>
      </c>
      <c r="E408" s="31" t="str">
        <f ca="1">IF($B408&gt;rounds,"",OFFSET(AllPairings!E$1,startRow-1+$A408,0))</f>
        <v/>
      </c>
      <c r="F408" s="63" t="e">
        <f ca="1">VLOOKUP($C408,OFFSET(ResultsInput!$B$2,($B408-1)*gamesPerRound,0,gamesPerRound,6),5,FALSE)</f>
        <v>#VALUE!</v>
      </c>
      <c r="G408" s="63" t="e">
        <f ca="1">VLOOKUP($C408,OFFSET(ResultsInput!$B$2,($B408-1)*gamesPerRound,0,gamesPerRound,6),6,FALSE)</f>
        <v>#VALUE!</v>
      </c>
      <c r="H408" s="76" t="str">
        <f t="shared" ca="1" si="20"/>
        <v/>
      </c>
    </row>
    <row r="409" spans="1:8" x14ac:dyDescent="0.2">
      <c r="A409" s="62">
        <f t="shared" si="19"/>
        <v>407</v>
      </c>
      <c r="B409" s="32" t="str">
        <f t="shared" si="21"/>
        <v/>
      </c>
      <c r="C409" s="32">
        <f t="shared" si="22"/>
        <v>48</v>
      </c>
      <c r="D409" s="31" t="str">
        <f ca="1">IF($B409&gt;rounds,"",OFFSET(AllPairings!D$1,startRow-1+$A409,0))</f>
        <v/>
      </c>
      <c r="E409" s="31" t="str">
        <f ca="1">IF($B409&gt;rounds,"",OFFSET(AllPairings!E$1,startRow-1+$A409,0))</f>
        <v/>
      </c>
      <c r="F409" s="63" t="e">
        <f ca="1">VLOOKUP($C409,OFFSET(ResultsInput!$B$2,($B409-1)*gamesPerRound,0,gamesPerRound,6),5,FALSE)</f>
        <v>#VALUE!</v>
      </c>
      <c r="G409" s="63" t="e">
        <f ca="1">VLOOKUP($C409,OFFSET(ResultsInput!$B$2,($B409-1)*gamesPerRound,0,gamesPerRound,6),6,FALSE)</f>
        <v>#VALUE!</v>
      </c>
      <c r="H409" s="76" t="str">
        <f t="shared" ca="1" si="20"/>
        <v/>
      </c>
    </row>
    <row r="410" spans="1:8" x14ac:dyDescent="0.2">
      <c r="A410" s="62">
        <f t="shared" si="19"/>
        <v>408</v>
      </c>
      <c r="B410" s="32" t="str">
        <f t="shared" si="21"/>
        <v/>
      </c>
      <c r="C410" s="32">
        <f t="shared" si="22"/>
        <v>49</v>
      </c>
      <c r="D410" s="31" t="str">
        <f ca="1">IF($B410&gt;rounds,"",OFFSET(AllPairings!D$1,startRow-1+$A410,0))</f>
        <v/>
      </c>
      <c r="E410" s="31" t="str">
        <f ca="1">IF($B410&gt;rounds,"",OFFSET(AllPairings!E$1,startRow-1+$A410,0))</f>
        <v/>
      </c>
      <c r="F410" s="63" t="e">
        <f ca="1">VLOOKUP($C410,OFFSET(ResultsInput!$B$2,($B410-1)*gamesPerRound,0,gamesPerRound,6),5,FALSE)</f>
        <v>#VALUE!</v>
      </c>
      <c r="G410" s="63" t="e">
        <f ca="1">VLOOKUP($C410,OFFSET(ResultsInput!$B$2,($B410-1)*gamesPerRound,0,gamesPerRound,6),6,FALSE)</f>
        <v>#VALUE!</v>
      </c>
      <c r="H410" s="76" t="str">
        <f t="shared" ca="1" si="20"/>
        <v/>
      </c>
    </row>
    <row r="411" spans="1:8" x14ac:dyDescent="0.2">
      <c r="A411" s="62">
        <f t="shared" si="19"/>
        <v>409</v>
      </c>
      <c r="B411" s="32" t="str">
        <f t="shared" si="21"/>
        <v/>
      </c>
      <c r="C411" s="32">
        <f t="shared" si="22"/>
        <v>50</v>
      </c>
      <c r="D411" s="31" t="str">
        <f ca="1">IF($B411&gt;rounds,"",OFFSET(AllPairings!D$1,startRow-1+$A411,0))</f>
        <v/>
      </c>
      <c r="E411" s="31" t="str">
        <f ca="1">IF($B411&gt;rounds,"",OFFSET(AllPairings!E$1,startRow-1+$A411,0))</f>
        <v/>
      </c>
      <c r="F411" s="63" t="e">
        <f ca="1">VLOOKUP($C411,OFFSET(ResultsInput!$B$2,($B411-1)*gamesPerRound,0,gamesPerRound,6),5,FALSE)</f>
        <v>#VALUE!</v>
      </c>
      <c r="G411" s="63" t="e">
        <f ca="1">VLOOKUP($C411,OFFSET(ResultsInput!$B$2,($B411-1)*gamesPerRound,0,gamesPerRound,6),6,FALSE)</f>
        <v>#VALUE!</v>
      </c>
      <c r="H411" s="76" t="str">
        <f t="shared" ca="1" si="20"/>
        <v/>
      </c>
    </row>
    <row r="412" spans="1:8" x14ac:dyDescent="0.2">
      <c r="A412" s="62">
        <f t="shared" si="19"/>
        <v>410</v>
      </c>
      <c r="B412" s="32" t="str">
        <f t="shared" si="21"/>
        <v/>
      </c>
      <c r="C412" s="32">
        <f t="shared" si="22"/>
        <v>51</v>
      </c>
      <c r="D412" s="31" t="str">
        <f ca="1">IF($B412&gt;rounds,"",OFFSET(AllPairings!D$1,startRow-1+$A412,0))</f>
        <v/>
      </c>
      <c r="E412" s="31" t="str">
        <f ca="1">IF($B412&gt;rounds,"",OFFSET(AllPairings!E$1,startRow-1+$A412,0))</f>
        <v/>
      </c>
      <c r="F412" s="63" t="e">
        <f ca="1">VLOOKUP($C412,OFFSET(ResultsInput!$B$2,($B412-1)*gamesPerRound,0,gamesPerRound,6),5,FALSE)</f>
        <v>#VALUE!</v>
      </c>
      <c r="G412" s="63" t="e">
        <f ca="1">VLOOKUP($C412,OFFSET(ResultsInput!$B$2,($B412-1)*gamesPerRound,0,gamesPerRound,6),6,FALSE)</f>
        <v>#VALUE!</v>
      </c>
      <c r="H412" s="76" t="str">
        <f t="shared" ca="1" si="20"/>
        <v/>
      </c>
    </row>
    <row r="413" spans="1:8" x14ac:dyDescent="0.2">
      <c r="A413" s="62">
        <f t="shared" si="19"/>
        <v>411</v>
      </c>
      <c r="B413" s="32" t="str">
        <f t="shared" si="21"/>
        <v/>
      </c>
      <c r="C413" s="32">
        <f t="shared" si="22"/>
        <v>52</v>
      </c>
      <c r="D413" s="31" t="str">
        <f ca="1">IF($B413&gt;rounds,"",OFFSET(AllPairings!D$1,startRow-1+$A413,0))</f>
        <v/>
      </c>
      <c r="E413" s="31" t="str">
        <f ca="1">IF($B413&gt;rounds,"",OFFSET(AllPairings!E$1,startRow-1+$A413,0))</f>
        <v/>
      </c>
      <c r="F413" s="63" t="e">
        <f ca="1">VLOOKUP($C413,OFFSET(ResultsInput!$B$2,($B413-1)*gamesPerRound,0,gamesPerRound,6),5,FALSE)</f>
        <v>#VALUE!</v>
      </c>
      <c r="G413" s="63" t="e">
        <f ca="1">VLOOKUP($C413,OFFSET(ResultsInput!$B$2,($B413-1)*gamesPerRound,0,gamesPerRound,6),6,FALSE)</f>
        <v>#VALUE!</v>
      </c>
      <c r="H413" s="76" t="str">
        <f t="shared" ca="1" si="20"/>
        <v/>
      </c>
    </row>
    <row r="414" spans="1:8" x14ac:dyDescent="0.2">
      <c r="A414" s="62">
        <f t="shared" si="19"/>
        <v>412</v>
      </c>
      <c r="B414" s="32" t="str">
        <f t="shared" si="21"/>
        <v/>
      </c>
      <c r="C414" s="32">
        <f t="shared" si="22"/>
        <v>53</v>
      </c>
      <c r="D414" s="31" t="str">
        <f ca="1">IF($B414&gt;rounds,"",OFFSET(AllPairings!D$1,startRow-1+$A414,0))</f>
        <v/>
      </c>
      <c r="E414" s="31" t="str">
        <f ca="1">IF($B414&gt;rounds,"",OFFSET(AllPairings!E$1,startRow-1+$A414,0))</f>
        <v/>
      </c>
      <c r="F414" s="63" t="e">
        <f ca="1">VLOOKUP($C414,OFFSET(ResultsInput!$B$2,($B414-1)*gamesPerRound,0,gamesPerRound,6),5,FALSE)</f>
        <v>#VALUE!</v>
      </c>
      <c r="G414" s="63" t="e">
        <f ca="1">VLOOKUP($C414,OFFSET(ResultsInput!$B$2,($B414-1)*gamesPerRound,0,gamesPerRound,6),6,FALSE)</f>
        <v>#VALUE!</v>
      </c>
      <c r="H414" s="76" t="str">
        <f t="shared" ca="1" si="20"/>
        <v/>
      </c>
    </row>
    <row r="415" spans="1:8" x14ac:dyDescent="0.2">
      <c r="A415" s="62">
        <f t="shared" si="19"/>
        <v>413</v>
      </c>
      <c r="B415" s="32" t="str">
        <f t="shared" si="21"/>
        <v/>
      </c>
      <c r="C415" s="32">
        <f t="shared" si="22"/>
        <v>54</v>
      </c>
      <c r="D415" s="31" t="str">
        <f ca="1">IF($B415&gt;rounds,"",OFFSET(AllPairings!D$1,startRow-1+$A415,0))</f>
        <v/>
      </c>
      <c r="E415" s="31" t="str">
        <f ca="1">IF($B415&gt;rounds,"",OFFSET(AllPairings!E$1,startRow-1+$A415,0))</f>
        <v/>
      </c>
      <c r="F415" s="63" t="e">
        <f ca="1">VLOOKUP($C415,OFFSET(ResultsInput!$B$2,($B415-1)*gamesPerRound,0,gamesPerRound,6),5,FALSE)</f>
        <v>#VALUE!</v>
      </c>
      <c r="G415" s="63" t="e">
        <f ca="1">VLOOKUP($C415,OFFSET(ResultsInput!$B$2,($B415-1)*gamesPerRound,0,gamesPerRound,6),6,FALSE)</f>
        <v>#VALUE!</v>
      </c>
      <c r="H415" s="76" t="str">
        <f t="shared" ca="1" si="20"/>
        <v/>
      </c>
    </row>
    <row r="416" spans="1:8" x14ac:dyDescent="0.2">
      <c r="A416" s="62">
        <f t="shared" si="19"/>
        <v>414</v>
      </c>
      <c r="B416" s="32" t="str">
        <f t="shared" si="21"/>
        <v/>
      </c>
      <c r="C416" s="32">
        <f t="shared" si="22"/>
        <v>55</v>
      </c>
      <c r="D416" s="31" t="str">
        <f ca="1">IF($B416&gt;rounds,"",OFFSET(AllPairings!D$1,startRow-1+$A416,0))</f>
        <v/>
      </c>
      <c r="E416" s="31" t="str">
        <f ca="1">IF($B416&gt;rounds,"",OFFSET(AllPairings!E$1,startRow-1+$A416,0))</f>
        <v/>
      </c>
      <c r="F416" s="63" t="e">
        <f ca="1">VLOOKUP($C416,OFFSET(ResultsInput!$B$2,($B416-1)*gamesPerRound,0,gamesPerRound,6),5,FALSE)</f>
        <v>#VALUE!</v>
      </c>
      <c r="G416" s="63" t="e">
        <f ca="1">VLOOKUP($C416,OFFSET(ResultsInput!$B$2,($B416-1)*gamesPerRound,0,gamesPerRound,6),6,FALSE)</f>
        <v>#VALUE!</v>
      </c>
      <c r="H416" s="76" t="str">
        <f t="shared" ca="1" si="20"/>
        <v/>
      </c>
    </row>
    <row r="417" spans="1:8" x14ac:dyDescent="0.2">
      <c r="A417" s="62">
        <f t="shared" si="19"/>
        <v>415</v>
      </c>
      <c r="B417" s="32" t="str">
        <f t="shared" si="21"/>
        <v/>
      </c>
      <c r="C417" s="32">
        <f t="shared" si="22"/>
        <v>56</v>
      </c>
      <c r="D417" s="31" t="str">
        <f ca="1">IF($B417&gt;rounds,"",OFFSET(AllPairings!D$1,startRow-1+$A417,0))</f>
        <v/>
      </c>
      <c r="E417" s="31" t="str">
        <f ca="1">IF($B417&gt;rounds,"",OFFSET(AllPairings!E$1,startRow-1+$A417,0))</f>
        <v/>
      </c>
      <c r="F417" s="63" t="e">
        <f ca="1">VLOOKUP($C417,OFFSET(ResultsInput!$B$2,($B417-1)*gamesPerRound,0,gamesPerRound,6),5,FALSE)</f>
        <v>#VALUE!</v>
      </c>
      <c r="G417" s="63" t="e">
        <f ca="1">VLOOKUP($C417,OFFSET(ResultsInput!$B$2,($B417-1)*gamesPerRound,0,gamesPerRound,6),6,FALSE)</f>
        <v>#VALUE!</v>
      </c>
      <c r="H417" s="76" t="str">
        <f t="shared" ca="1" si="20"/>
        <v/>
      </c>
    </row>
    <row r="418" spans="1:8" x14ac:dyDescent="0.2">
      <c r="A418" s="62">
        <f t="shared" si="19"/>
        <v>416</v>
      </c>
      <c r="B418" s="32" t="str">
        <f t="shared" si="21"/>
        <v/>
      </c>
      <c r="C418" s="32">
        <f t="shared" si="22"/>
        <v>57</v>
      </c>
      <c r="D418" s="31" t="str">
        <f ca="1">IF($B418&gt;rounds,"",OFFSET(AllPairings!D$1,startRow-1+$A418,0))</f>
        <v/>
      </c>
      <c r="E418" s="31" t="str">
        <f ca="1">IF($B418&gt;rounds,"",OFFSET(AllPairings!E$1,startRow-1+$A418,0))</f>
        <v/>
      </c>
      <c r="F418" s="63" t="e">
        <f ca="1">VLOOKUP($C418,OFFSET(ResultsInput!$B$2,($B418-1)*gamesPerRound,0,gamesPerRound,6),5,FALSE)</f>
        <v>#VALUE!</v>
      </c>
      <c r="G418" s="63" t="e">
        <f ca="1">VLOOKUP($C418,OFFSET(ResultsInput!$B$2,($B418-1)*gamesPerRound,0,gamesPerRound,6),6,FALSE)</f>
        <v>#VALUE!</v>
      </c>
      <c r="H418" s="76" t="str">
        <f t="shared" ca="1" si="20"/>
        <v/>
      </c>
    </row>
    <row r="419" spans="1:8" x14ac:dyDescent="0.2">
      <c r="A419" s="62">
        <f t="shared" si="19"/>
        <v>417</v>
      </c>
      <c r="B419" s="32" t="str">
        <f t="shared" si="21"/>
        <v/>
      </c>
      <c r="C419" s="32">
        <f t="shared" si="22"/>
        <v>58</v>
      </c>
      <c r="D419" s="31" t="str">
        <f ca="1">IF($B419&gt;rounds,"",OFFSET(AllPairings!D$1,startRow-1+$A419,0))</f>
        <v/>
      </c>
      <c r="E419" s="31" t="str">
        <f ca="1">IF($B419&gt;rounds,"",OFFSET(AllPairings!E$1,startRow-1+$A419,0))</f>
        <v/>
      </c>
      <c r="F419" s="63" t="e">
        <f ca="1">VLOOKUP($C419,OFFSET(ResultsInput!$B$2,($B419-1)*gamesPerRound,0,gamesPerRound,6),5,FALSE)</f>
        <v>#VALUE!</v>
      </c>
      <c r="G419" s="63" t="e">
        <f ca="1">VLOOKUP($C419,OFFSET(ResultsInput!$B$2,($B419-1)*gamesPerRound,0,gamesPerRound,6),6,FALSE)</f>
        <v>#VALUE!</v>
      </c>
      <c r="H419" s="76" t="str">
        <f t="shared" ca="1" si="20"/>
        <v/>
      </c>
    </row>
    <row r="420" spans="1:8" x14ac:dyDescent="0.2">
      <c r="A420" s="62">
        <f t="shared" si="19"/>
        <v>418</v>
      </c>
      <c r="B420" s="32" t="str">
        <f t="shared" si="21"/>
        <v/>
      </c>
      <c r="C420" s="32">
        <f t="shared" si="22"/>
        <v>59</v>
      </c>
      <c r="D420" s="31" t="str">
        <f ca="1">IF($B420&gt;rounds,"",OFFSET(AllPairings!D$1,startRow-1+$A420,0))</f>
        <v/>
      </c>
      <c r="E420" s="31" t="str">
        <f ca="1">IF($B420&gt;rounds,"",OFFSET(AllPairings!E$1,startRow-1+$A420,0))</f>
        <v/>
      </c>
      <c r="F420" s="63" t="e">
        <f ca="1">VLOOKUP($C420,OFFSET(ResultsInput!$B$2,($B420-1)*gamesPerRound,0,gamesPerRound,6),5,FALSE)</f>
        <v>#VALUE!</v>
      </c>
      <c r="G420" s="63" t="e">
        <f ca="1">VLOOKUP($C420,OFFSET(ResultsInput!$B$2,($B420-1)*gamesPerRound,0,gamesPerRound,6),6,FALSE)</f>
        <v>#VALUE!</v>
      </c>
      <c r="H420" s="76" t="str">
        <f t="shared" ca="1" si="20"/>
        <v/>
      </c>
    </row>
    <row r="421" spans="1:8" x14ac:dyDescent="0.2">
      <c r="A421" s="62">
        <f t="shared" si="19"/>
        <v>419</v>
      </c>
      <c r="B421" s="32" t="str">
        <f t="shared" si="21"/>
        <v/>
      </c>
      <c r="C421" s="32">
        <f t="shared" si="22"/>
        <v>60</v>
      </c>
      <c r="D421" s="31" t="str">
        <f ca="1">IF($B421&gt;rounds,"",OFFSET(AllPairings!D$1,startRow-1+$A421,0))</f>
        <v/>
      </c>
      <c r="E421" s="31" t="str">
        <f ca="1">IF($B421&gt;rounds,"",OFFSET(AllPairings!E$1,startRow-1+$A421,0))</f>
        <v/>
      </c>
      <c r="F421" s="63" t="e">
        <f ca="1">VLOOKUP($C421,OFFSET(ResultsInput!$B$2,($B421-1)*gamesPerRound,0,gamesPerRound,6),5,FALSE)</f>
        <v>#VALUE!</v>
      </c>
      <c r="G421" s="63" t="e">
        <f ca="1">VLOOKUP($C421,OFFSET(ResultsInput!$B$2,($B421-1)*gamesPerRound,0,gamesPerRound,6),6,FALSE)</f>
        <v>#VALUE!</v>
      </c>
      <c r="H421" s="76" t="str">
        <f t="shared" ca="1" si="20"/>
        <v/>
      </c>
    </row>
    <row r="422" spans="1:8" x14ac:dyDescent="0.2">
      <c r="A422" s="62">
        <f t="shared" si="19"/>
        <v>420</v>
      </c>
      <c r="B422" s="32" t="str">
        <f t="shared" si="21"/>
        <v/>
      </c>
      <c r="C422" s="32">
        <f t="shared" si="22"/>
        <v>1</v>
      </c>
      <c r="D422" s="31" t="str">
        <f ca="1">IF($B422&gt;rounds,"",OFFSET(AllPairings!D$1,startRow-1+$A422,0))</f>
        <v/>
      </c>
      <c r="E422" s="31" t="str">
        <f ca="1">IF($B422&gt;rounds,"",OFFSET(AllPairings!E$1,startRow-1+$A422,0))</f>
        <v/>
      </c>
      <c r="F422" s="63" t="e">
        <f ca="1">VLOOKUP($C422,OFFSET(ResultsInput!$B$2,($B422-1)*gamesPerRound,0,gamesPerRound,6),5,FALSE)</f>
        <v>#VALUE!</v>
      </c>
      <c r="G422" s="63" t="e">
        <f ca="1">VLOOKUP($C422,OFFSET(ResultsInput!$B$2,($B422-1)*gamesPerRound,0,gamesPerRound,6),6,FALSE)</f>
        <v>#VALUE!</v>
      </c>
      <c r="H422" s="76" t="str">
        <f t="shared" ca="1" si="20"/>
        <v/>
      </c>
    </row>
    <row r="423" spans="1:8" x14ac:dyDescent="0.2">
      <c r="A423" s="62">
        <f t="shared" si="19"/>
        <v>421</v>
      </c>
      <c r="B423" s="32" t="str">
        <f t="shared" si="21"/>
        <v/>
      </c>
      <c r="C423" s="32">
        <f t="shared" si="22"/>
        <v>2</v>
      </c>
      <c r="D423" s="31" t="str">
        <f ca="1">IF($B423&gt;rounds,"",OFFSET(AllPairings!D$1,startRow-1+$A423,0))</f>
        <v/>
      </c>
      <c r="E423" s="31" t="str">
        <f ca="1">IF($B423&gt;rounds,"",OFFSET(AllPairings!E$1,startRow-1+$A423,0))</f>
        <v/>
      </c>
      <c r="F423" s="63" t="e">
        <f ca="1">VLOOKUP($C423,OFFSET(ResultsInput!$B$2,($B423-1)*gamesPerRound,0,gamesPerRound,6),5,FALSE)</f>
        <v>#VALUE!</v>
      </c>
      <c r="G423" s="63" t="e">
        <f ca="1">VLOOKUP($C423,OFFSET(ResultsInput!$B$2,($B423-1)*gamesPerRound,0,gamesPerRound,6),6,FALSE)</f>
        <v>#VALUE!</v>
      </c>
      <c r="H423" s="76" t="str">
        <f t="shared" ca="1" si="20"/>
        <v/>
      </c>
    </row>
    <row r="424" spans="1:8" x14ac:dyDescent="0.2">
      <c r="A424" s="62">
        <f t="shared" si="19"/>
        <v>422</v>
      </c>
      <c r="B424" s="32" t="str">
        <f t="shared" si="21"/>
        <v/>
      </c>
      <c r="C424" s="32">
        <f t="shared" si="22"/>
        <v>3</v>
      </c>
      <c r="D424" s="31" t="str">
        <f ca="1">IF($B424&gt;rounds,"",OFFSET(AllPairings!D$1,startRow-1+$A424,0))</f>
        <v/>
      </c>
      <c r="E424" s="31" t="str">
        <f ca="1">IF($B424&gt;rounds,"",OFFSET(AllPairings!E$1,startRow-1+$A424,0))</f>
        <v/>
      </c>
      <c r="F424" s="63" t="e">
        <f ca="1">VLOOKUP($C424,OFFSET(ResultsInput!$B$2,($B424-1)*gamesPerRound,0,gamesPerRound,6),5,FALSE)</f>
        <v>#VALUE!</v>
      </c>
      <c r="G424" s="63" t="e">
        <f ca="1">VLOOKUP($C424,OFFSET(ResultsInput!$B$2,($B424-1)*gamesPerRound,0,gamesPerRound,6),6,FALSE)</f>
        <v>#VALUE!</v>
      </c>
      <c r="H424" s="76" t="str">
        <f t="shared" ca="1" si="20"/>
        <v/>
      </c>
    </row>
    <row r="425" spans="1:8" x14ac:dyDescent="0.2">
      <c r="A425" s="62">
        <f t="shared" si="19"/>
        <v>423</v>
      </c>
      <c r="B425" s="32" t="str">
        <f t="shared" si="21"/>
        <v/>
      </c>
      <c r="C425" s="32">
        <f t="shared" si="22"/>
        <v>4</v>
      </c>
      <c r="D425" s="31" t="str">
        <f ca="1">IF($B425&gt;rounds,"",OFFSET(AllPairings!D$1,startRow-1+$A425,0))</f>
        <v/>
      </c>
      <c r="E425" s="31" t="str">
        <f ca="1">IF($B425&gt;rounds,"",OFFSET(AllPairings!E$1,startRow-1+$A425,0))</f>
        <v/>
      </c>
      <c r="F425" s="63" t="e">
        <f ca="1">VLOOKUP($C425,OFFSET(ResultsInput!$B$2,($B425-1)*gamesPerRound,0,gamesPerRound,6),5,FALSE)</f>
        <v>#VALUE!</v>
      </c>
      <c r="G425" s="63" t="e">
        <f ca="1">VLOOKUP($C425,OFFSET(ResultsInput!$B$2,($B425-1)*gamesPerRound,0,gamesPerRound,6),6,FALSE)</f>
        <v>#VALUE!</v>
      </c>
      <c r="H425" s="76" t="str">
        <f t="shared" ca="1" si="20"/>
        <v/>
      </c>
    </row>
    <row r="426" spans="1:8" x14ac:dyDescent="0.2">
      <c r="A426" s="62">
        <f t="shared" si="19"/>
        <v>424</v>
      </c>
      <c r="B426" s="32" t="str">
        <f t="shared" si="21"/>
        <v/>
      </c>
      <c r="C426" s="32">
        <f t="shared" si="22"/>
        <v>5</v>
      </c>
      <c r="D426" s="31" t="str">
        <f ca="1">IF($B426&gt;rounds,"",OFFSET(AllPairings!D$1,startRow-1+$A426,0))</f>
        <v/>
      </c>
      <c r="E426" s="31" t="str">
        <f ca="1">IF($B426&gt;rounds,"",OFFSET(AllPairings!E$1,startRow-1+$A426,0))</f>
        <v/>
      </c>
      <c r="F426" s="63" t="e">
        <f ca="1">VLOOKUP($C426,OFFSET(ResultsInput!$B$2,($B426-1)*gamesPerRound,0,gamesPerRound,6),5,FALSE)</f>
        <v>#VALUE!</v>
      </c>
      <c r="G426" s="63" t="e">
        <f ca="1">VLOOKUP($C426,OFFSET(ResultsInput!$B$2,($B426-1)*gamesPerRound,0,gamesPerRound,6),6,FALSE)</f>
        <v>#VALUE!</v>
      </c>
      <c r="H426" s="76" t="str">
        <f t="shared" ca="1" si="20"/>
        <v/>
      </c>
    </row>
    <row r="427" spans="1:8" x14ac:dyDescent="0.2">
      <c r="A427" s="62">
        <f t="shared" ref="A427:A469" si="23">A426+1</f>
        <v>425</v>
      </c>
      <c r="B427" s="32" t="str">
        <f t="shared" si="21"/>
        <v/>
      </c>
      <c r="C427" s="32">
        <f t="shared" si="22"/>
        <v>6</v>
      </c>
      <c r="D427" s="31" t="str">
        <f ca="1">IF($B427&gt;rounds,"",OFFSET(AllPairings!D$1,startRow-1+$A427,0))</f>
        <v/>
      </c>
      <c r="E427" s="31" t="str">
        <f ca="1">IF($B427&gt;rounds,"",OFFSET(AllPairings!E$1,startRow-1+$A427,0))</f>
        <v/>
      </c>
      <c r="F427" s="63" t="e">
        <f ca="1">VLOOKUP($C427,OFFSET(ResultsInput!$B$2,($B427-1)*gamesPerRound,0,gamesPerRound,6),5,FALSE)</f>
        <v>#VALUE!</v>
      </c>
      <c r="G427" s="63" t="e">
        <f ca="1">VLOOKUP($C427,OFFSET(ResultsInput!$B$2,($B427-1)*gamesPerRound,0,gamesPerRound,6),6,FALSE)</f>
        <v>#VALUE!</v>
      </c>
      <c r="H427" s="76" t="str">
        <f t="shared" ref="H427:H469" ca="1" si="24">D427</f>
        <v/>
      </c>
    </row>
    <row r="428" spans="1:8" x14ac:dyDescent="0.2">
      <c r="A428" s="62">
        <f t="shared" si="23"/>
        <v>426</v>
      </c>
      <c r="B428" s="32" t="str">
        <f t="shared" si="21"/>
        <v/>
      </c>
      <c r="C428" s="32">
        <f t="shared" si="22"/>
        <v>7</v>
      </c>
      <c r="D428" s="31" t="str">
        <f ca="1">IF($B428&gt;rounds,"",OFFSET(AllPairings!D$1,startRow-1+$A428,0))</f>
        <v/>
      </c>
      <c r="E428" s="31" t="str">
        <f ca="1">IF($B428&gt;rounds,"",OFFSET(AllPairings!E$1,startRow-1+$A428,0))</f>
        <v/>
      </c>
      <c r="F428" s="63" t="e">
        <f ca="1">VLOOKUP($C428,OFFSET(ResultsInput!$B$2,($B428-1)*gamesPerRound,0,gamesPerRound,6),5,FALSE)</f>
        <v>#VALUE!</v>
      </c>
      <c r="G428" s="63" t="e">
        <f ca="1">VLOOKUP($C428,OFFSET(ResultsInput!$B$2,($B428-1)*gamesPerRound,0,gamesPerRound,6),6,FALSE)</f>
        <v>#VALUE!</v>
      </c>
      <c r="H428" s="76" t="str">
        <f t="shared" ca="1" si="24"/>
        <v/>
      </c>
    </row>
    <row r="429" spans="1:8" x14ac:dyDescent="0.2">
      <c r="A429" s="62">
        <f t="shared" si="23"/>
        <v>427</v>
      </c>
      <c r="B429" s="32" t="str">
        <f t="shared" si="21"/>
        <v/>
      </c>
      <c r="C429" s="32">
        <f t="shared" si="22"/>
        <v>8</v>
      </c>
      <c r="D429" s="31" t="str">
        <f ca="1">IF($B429&gt;rounds,"",OFFSET(AllPairings!D$1,startRow-1+$A429,0))</f>
        <v/>
      </c>
      <c r="E429" s="31" t="str">
        <f ca="1">IF($B429&gt;rounds,"",OFFSET(AllPairings!E$1,startRow-1+$A429,0))</f>
        <v/>
      </c>
      <c r="F429" s="63" t="e">
        <f ca="1">VLOOKUP($C429,OFFSET(ResultsInput!$B$2,($B429-1)*gamesPerRound,0,gamesPerRound,6),5,FALSE)</f>
        <v>#VALUE!</v>
      </c>
      <c r="G429" s="63" t="e">
        <f ca="1">VLOOKUP($C429,OFFSET(ResultsInput!$B$2,($B429-1)*gamesPerRound,0,gamesPerRound,6),6,FALSE)</f>
        <v>#VALUE!</v>
      </c>
      <c r="H429" s="76" t="str">
        <f t="shared" ca="1" si="24"/>
        <v/>
      </c>
    </row>
    <row r="430" spans="1:8" x14ac:dyDescent="0.2">
      <c r="A430" s="62">
        <f t="shared" si="23"/>
        <v>428</v>
      </c>
      <c r="B430" s="32" t="str">
        <f t="shared" si="21"/>
        <v/>
      </c>
      <c r="C430" s="32">
        <f t="shared" si="22"/>
        <v>9</v>
      </c>
      <c r="D430" s="31" t="str">
        <f ca="1">IF($B430&gt;rounds,"",OFFSET(AllPairings!D$1,startRow-1+$A430,0))</f>
        <v/>
      </c>
      <c r="E430" s="31" t="str">
        <f ca="1">IF($B430&gt;rounds,"",OFFSET(AllPairings!E$1,startRow-1+$A430,0))</f>
        <v/>
      </c>
      <c r="F430" s="63" t="e">
        <f ca="1">VLOOKUP($C430,OFFSET(ResultsInput!$B$2,($B430-1)*gamesPerRound,0,gamesPerRound,6),5,FALSE)</f>
        <v>#VALUE!</v>
      </c>
      <c r="G430" s="63" t="e">
        <f ca="1">VLOOKUP($C430,OFFSET(ResultsInput!$B$2,($B430-1)*gamesPerRound,0,gamesPerRound,6),6,FALSE)</f>
        <v>#VALUE!</v>
      </c>
      <c r="H430" s="76" t="str">
        <f t="shared" ca="1" si="24"/>
        <v/>
      </c>
    </row>
    <row r="431" spans="1:8" x14ac:dyDescent="0.2">
      <c r="A431" s="62">
        <f t="shared" si="23"/>
        <v>429</v>
      </c>
      <c r="B431" s="32" t="str">
        <f t="shared" si="21"/>
        <v/>
      </c>
      <c r="C431" s="32">
        <f t="shared" si="22"/>
        <v>10</v>
      </c>
      <c r="D431" s="31" t="str">
        <f ca="1">IF($B431&gt;rounds,"",OFFSET(AllPairings!D$1,startRow-1+$A431,0))</f>
        <v/>
      </c>
      <c r="E431" s="31" t="str">
        <f ca="1">IF($B431&gt;rounds,"",OFFSET(AllPairings!E$1,startRow-1+$A431,0))</f>
        <v/>
      </c>
      <c r="F431" s="63" t="e">
        <f ca="1">VLOOKUP($C431,OFFSET(ResultsInput!$B$2,($B431-1)*gamesPerRound,0,gamesPerRound,6),5,FALSE)</f>
        <v>#VALUE!</v>
      </c>
      <c r="G431" s="63" t="e">
        <f ca="1">VLOOKUP($C431,OFFSET(ResultsInput!$B$2,($B431-1)*gamesPerRound,0,gamesPerRound,6),6,FALSE)</f>
        <v>#VALUE!</v>
      </c>
      <c r="H431" s="76" t="str">
        <f t="shared" ca="1" si="24"/>
        <v/>
      </c>
    </row>
    <row r="432" spans="1:8" x14ac:dyDescent="0.2">
      <c r="A432" s="62">
        <f t="shared" si="23"/>
        <v>430</v>
      </c>
      <c r="B432" s="32" t="str">
        <f t="shared" si="21"/>
        <v/>
      </c>
      <c r="C432" s="32">
        <f t="shared" si="22"/>
        <v>11</v>
      </c>
      <c r="D432" s="31" t="str">
        <f ca="1">IF($B432&gt;rounds,"",OFFSET(AllPairings!D$1,startRow-1+$A432,0))</f>
        <v/>
      </c>
      <c r="E432" s="31" t="str">
        <f ca="1">IF($B432&gt;rounds,"",OFFSET(AllPairings!E$1,startRow-1+$A432,0))</f>
        <v/>
      </c>
      <c r="F432" s="63" t="e">
        <f ca="1">VLOOKUP($C432,OFFSET(ResultsInput!$B$2,($B432-1)*gamesPerRound,0,gamesPerRound,6),5,FALSE)</f>
        <v>#VALUE!</v>
      </c>
      <c r="G432" s="63" t="e">
        <f ca="1">VLOOKUP($C432,OFFSET(ResultsInput!$B$2,($B432-1)*gamesPerRound,0,gamesPerRound,6),6,FALSE)</f>
        <v>#VALUE!</v>
      </c>
      <c r="H432" s="76" t="str">
        <f t="shared" ca="1" si="24"/>
        <v/>
      </c>
    </row>
    <row r="433" spans="1:8" x14ac:dyDescent="0.2">
      <c r="A433" s="62">
        <f t="shared" si="23"/>
        <v>431</v>
      </c>
      <c r="B433" s="32" t="str">
        <f t="shared" si="21"/>
        <v/>
      </c>
      <c r="C433" s="32">
        <f t="shared" si="22"/>
        <v>12</v>
      </c>
      <c r="D433" s="31" t="str">
        <f ca="1">IF($B433&gt;rounds,"",OFFSET(AllPairings!D$1,startRow-1+$A433,0))</f>
        <v/>
      </c>
      <c r="E433" s="31" t="str">
        <f ca="1">IF($B433&gt;rounds,"",OFFSET(AllPairings!E$1,startRow-1+$A433,0))</f>
        <v/>
      </c>
      <c r="F433" s="63" t="e">
        <f ca="1">VLOOKUP($C433,OFFSET(ResultsInput!$B$2,($B433-1)*gamesPerRound,0,gamesPerRound,6),5,FALSE)</f>
        <v>#VALUE!</v>
      </c>
      <c r="G433" s="63" t="e">
        <f ca="1">VLOOKUP($C433,OFFSET(ResultsInput!$B$2,($B433-1)*gamesPerRound,0,gamesPerRound,6),6,FALSE)</f>
        <v>#VALUE!</v>
      </c>
      <c r="H433" s="76" t="str">
        <f t="shared" ca="1" si="24"/>
        <v/>
      </c>
    </row>
    <row r="434" spans="1:8" x14ac:dyDescent="0.2">
      <c r="A434" s="62">
        <f t="shared" si="23"/>
        <v>432</v>
      </c>
      <c r="B434" s="32" t="str">
        <f t="shared" si="21"/>
        <v/>
      </c>
      <c r="C434" s="32">
        <f t="shared" si="22"/>
        <v>13</v>
      </c>
      <c r="D434" s="31" t="str">
        <f ca="1">IF($B434&gt;rounds,"",OFFSET(AllPairings!D$1,startRow-1+$A434,0))</f>
        <v/>
      </c>
      <c r="E434" s="31" t="str">
        <f ca="1">IF($B434&gt;rounds,"",OFFSET(AllPairings!E$1,startRow-1+$A434,0))</f>
        <v/>
      </c>
      <c r="F434" s="63" t="e">
        <f ca="1">VLOOKUP($C434,OFFSET(ResultsInput!$B$2,($B434-1)*gamesPerRound,0,gamesPerRound,6),5,FALSE)</f>
        <v>#VALUE!</v>
      </c>
      <c r="G434" s="63" t="e">
        <f ca="1">VLOOKUP($C434,OFFSET(ResultsInput!$B$2,($B434-1)*gamesPerRound,0,gamesPerRound,6),6,FALSE)</f>
        <v>#VALUE!</v>
      </c>
      <c r="H434" s="76" t="str">
        <f t="shared" ca="1" si="24"/>
        <v/>
      </c>
    </row>
    <row r="435" spans="1:8" x14ac:dyDescent="0.2">
      <c r="A435" s="62">
        <f t="shared" si="23"/>
        <v>433</v>
      </c>
      <c r="B435" s="32" t="str">
        <f t="shared" si="21"/>
        <v/>
      </c>
      <c r="C435" s="32">
        <f t="shared" si="22"/>
        <v>14</v>
      </c>
      <c r="D435" s="31" t="str">
        <f ca="1">IF($B435&gt;rounds,"",OFFSET(AllPairings!D$1,startRow-1+$A435,0))</f>
        <v/>
      </c>
      <c r="E435" s="31" t="str">
        <f ca="1">IF($B435&gt;rounds,"",OFFSET(AllPairings!E$1,startRow-1+$A435,0))</f>
        <v/>
      </c>
      <c r="F435" s="63" t="e">
        <f ca="1">VLOOKUP($C435,OFFSET(ResultsInput!$B$2,($B435-1)*gamesPerRound,0,gamesPerRound,6),5,FALSE)</f>
        <v>#VALUE!</v>
      </c>
      <c r="G435" s="63" t="e">
        <f ca="1">VLOOKUP($C435,OFFSET(ResultsInput!$B$2,($B435-1)*gamesPerRound,0,gamesPerRound,6),6,FALSE)</f>
        <v>#VALUE!</v>
      </c>
      <c r="H435" s="76" t="str">
        <f t="shared" ca="1" si="24"/>
        <v/>
      </c>
    </row>
    <row r="436" spans="1:8" x14ac:dyDescent="0.2">
      <c r="A436" s="62">
        <f t="shared" si="23"/>
        <v>434</v>
      </c>
      <c r="B436" s="32" t="str">
        <f t="shared" si="21"/>
        <v/>
      </c>
      <c r="C436" s="32">
        <f t="shared" si="22"/>
        <v>15</v>
      </c>
      <c r="D436" s="31" t="str">
        <f ca="1">IF($B436&gt;rounds,"",OFFSET(AllPairings!D$1,startRow-1+$A436,0))</f>
        <v/>
      </c>
      <c r="E436" s="31" t="str">
        <f ca="1">IF($B436&gt;rounds,"",OFFSET(AllPairings!E$1,startRow-1+$A436,0))</f>
        <v/>
      </c>
      <c r="F436" s="63" t="e">
        <f ca="1">VLOOKUP($C436,OFFSET(ResultsInput!$B$2,($B436-1)*gamesPerRound,0,gamesPerRound,6),5,FALSE)</f>
        <v>#VALUE!</v>
      </c>
      <c r="G436" s="63" t="e">
        <f ca="1">VLOOKUP($C436,OFFSET(ResultsInput!$B$2,($B436-1)*gamesPerRound,0,gamesPerRound,6),6,FALSE)</f>
        <v>#VALUE!</v>
      </c>
      <c r="H436" s="76" t="str">
        <f t="shared" ca="1" si="24"/>
        <v/>
      </c>
    </row>
    <row r="437" spans="1:8" x14ac:dyDescent="0.2">
      <c r="A437" s="62">
        <f t="shared" si="23"/>
        <v>435</v>
      </c>
      <c r="B437" s="32" t="str">
        <f t="shared" si="21"/>
        <v/>
      </c>
      <c r="C437" s="32">
        <f t="shared" si="22"/>
        <v>16</v>
      </c>
      <c r="D437" s="31" t="str">
        <f ca="1">IF($B437&gt;rounds,"",OFFSET(AllPairings!D$1,startRow-1+$A437,0))</f>
        <v/>
      </c>
      <c r="E437" s="31" t="str">
        <f ca="1">IF($B437&gt;rounds,"",OFFSET(AllPairings!E$1,startRow-1+$A437,0))</f>
        <v/>
      </c>
      <c r="F437" s="63" t="e">
        <f ca="1">VLOOKUP($C437,OFFSET(ResultsInput!$B$2,($B437-1)*gamesPerRound,0,gamesPerRound,6),5,FALSE)</f>
        <v>#VALUE!</v>
      </c>
      <c r="G437" s="63" t="e">
        <f ca="1">VLOOKUP($C437,OFFSET(ResultsInput!$B$2,($B437-1)*gamesPerRound,0,gamesPerRound,6),6,FALSE)</f>
        <v>#VALUE!</v>
      </c>
      <c r="H437" s="76" t="str">
        <f t="shared" ca="1" si="24"/>
        <v/>
      </c>
    </row>
    <row r="438" spans="1:8" x14ac:dyDescent="0.2">
      <c r="A438" s="62">
        <f t="shared" si="23"/>
        <v>436</v>
      </c>
      <c r="B438" s="32" t="str">
        <f t="shared" si="21"/>
        <v/>
      </c>
      <c r="C438" s="32">
        <f t="shared" si="22"/>
        <v>17</v>
      </c>
      <c r="D438" s="31" t="str">
        <f ca="1">IF($B438&gt;rounds,"",OFFSET(AllPairings!D$1,startRow-1+$A438,0))</f>
        <v/>
      </c>
      <c r="E438" s="31" t="str">
        <f ca="1">IF($B438&gt;rounds,"",OFFSET(AllPairings!E$1,startRow-1+$A438,0))</f>
        <v/>
      </c>
      <c r="F438" s="63" t="e">
        <f ca="1">VLOOKUP($C438,OFFSET(ResultsInput!$B$2,($B438-1)*gamesPerRound,0,gamesPerRound,6),5,FALSE)</f>
        <v>#VALUE!</v>
      </c>
      <c r="G438" s="63" t="e">
        <f ca="1">VLOOKUP($C438,OFFSET(ResultsInput!$B$2,($B438-1)*gamesPerRound,0,gamesPerRound,6),6,FALSE)</f>
        <v>#VALUE!</v>
      </c>
      <c r="H438" s="76" t="str">
        <f t="shared" ca="1" si="24"/>
        <v/>
      </c>
    </row>
    <row r="439" spans="1:8" x14ac:dyDescent="0.2">
      <c r="A439" s="62">
        <f t="shared" si="23"/>
        <v>437</v>
      </c>
      <c r="B439" s="32" t="str">
        <f t="shared" si="21"/>
        <v/>
      </c>
      <c r="C439" s="32">
        <f t="shared" si="22"/>
        <v>18</v>
      </c>
      <c r="D439" s="31" t="str">
        <f ca="1">IF($B439&gt;rounds,"",OFFSET(AllPairings!D$1,startRow-1+$A439,0))</f>
        <v/>
      </c>
      <c r="E439" s="31" t="str">
        <f ca="1">IF($B439&gt;rounds,"",OFFSET(AllPairings!E$1,startRow-1+$A439,0))</f>
        <v/>
      </c>
      <c r="F439" s="63" t="e">
        <f ca="1">VLOOKUP($C439,OFFSET(ResultsInput!$B$2,($B439-1)*gamesPerRound,0,gamesPerRound,6),5,FALSE)</f>
        <v>#VALUE!</v>
      </c>
      <c r="G439" s="63" t="e">
        <f ca="1">VLOOKUP($C439,OFFSET(ResultsInput!$B$2,($B439-1)*gamesPerRound,0,gamesPerRound,6),6,FALSE)</f>
        <v>#VALUE!</v>
      </c>
      <c r="H439" s="76" t="str">
        <f t="shared" ca="1" si="24"/>
        <v/>
      </c>
    </row>
    <row r="440" spans="1:8" x14ac:dyDescent="0.2">
      <c r="A440" s="62">
        <f t="shared" si="23"/>
        <v>438</v>
      </c>
      <c r="B440" s="32" t="str">
        <f t="shared" si="21"/>
        <v/>
      </c>
      <c r="C440" s="32">
        <f t="shared" si="22"/>
        <v>19</v>
      </c>
      <c r="D440" s="31" t="str">
        <f ca="1">IF($B440&gt;rounds,"",OFFSET(AllPairings!D$1,startRow-1+$A440,0))</f>
        <v/>
      </c>
      <c r="E440" s="31" t="str">
        <f ca="1">IF($B440&gt;rounds,"",OFFSET(AllPairings!E$1,startRow-1+$A440,0))</f>
        <v/>
      </c>
      <c r="F440" s="63" t="e">
        <f ca="1">VLOOKUP($C440,OFFSET(ResultsInput!$B$2,($B440-1)*gamesPerRound,0,gamesPerRound,6),5,FALSE)</f>
        <v>#VALUE!</v>
      </c>
      <c r="G440" s="63" t="e">
        <f ca="1">VLOOKUP($C440,OFFSET(ResultsInput!$B$2,($B440-1)*gamesPerRound,0,gamesPerRound,6),6,FALSE)</f>
        <v>#VALUE!</v>
      </c>
      <c r="H440" s="76" t="str">
        <f t="shared" ca="1" si="24"/>
        <v/>
      </c>
    </row>
    <row r="441" spans="1:8" x14ac:dyDescent="0.2">
      <c r="A441" s="62">
        <f t="shared" si="23"/>
        <v>439</v>
      </c>
      <c r="B441" s="32" t="str">
        <f t="shared" si="21"/>
        <v/>
      </c>
      <c r="C441" s="32">
        <f t="shared" si="22"/>
        <v>20</v>
      </c>
      <c r="D441" s="31" t="str">
        <f ca="1">IF($B441&gt;rounds,"",OFFSET(AllPairings!D$1,startRow-1+$A441,0))</f>
        <v/>
      </c>
      <c r="E441" s="31" t="str">
        <f ca="1">IF($B441&gt;rounds,"",OFFSET(AllPairings!E$1,startRow-1+$A441,0))</f>
        <v/>
      </c>
      <c r="F441" s="63" t="e">
        <f ca="1">VLOOKUP($C441,OFFSET(ResultsInput!$B$2,($B441-1)*gamesPerRound,0,gamesPerRound,6),5,FALSE)</f>
        <v>#VALUE!</v>
      </c>
      <c r="G441" s="63" t="e">
        <f ca="1">VLOOKUP($C441,OFFSET(ResultsInput!$B$2,($B441-1)*gamesPerRound,0,gamesPerRound,6),6,FALSE)</f>
        <v>#VALUE!</v>
      </c>
      <c r="H441" s="76" t="str">
        <f t="shared" ca="1" si="24"/>
        <v/>
      </c>
    </row>
    <row r="442" spans="1:8" x14ac:dyDescent="0.2">
      <c r="A442" s="62">
        <f t="shared" si="23"/>
        <v>440</v>
      </c>
      <c r="B442" s="32" t="str">
        <f t="shared" si="21"/>
        <v/>
      </c>
      <c r="C442" s="32">
        <f t="shared" si="22"/>
        <v>21</v>
      </c>
      <c r="D442" s="31" t="str">
        <f ca="1">IF($B442&gt;rounds,"",OFFSET(AllPairings!D$1,startRow-1+$A442,0))</f>
        <v/>
      </c>
      <c r="E442" s="31" t="str">
        <f ca="1">IF($B442&gt;rounds,"",OFFSET(AllPairings!E$1,startRow-1+$A442,0))</f>
        <v/>
      </c>
      <c r="F442" s="63" t="e">
        <f ca="1">VLOOKUP($C442,OFFSET(ResultsInput!$B$2,($B442-1)*gamesPerRound,0,gamesPerRound,6),5,FALSE)</f>
        <v>#VALUE!</v>
      </c>
      <c r="G442" s="63" t="e">
        <f ca="1">VLOOKUP($C442,OFFSET(ResultsInput!$B$2,($B442-1)*gamesPerRound,0,gamesPerRound,6),6,FALSE)</f>
        <v>#VALUE!</v>
      </c>
      <c r="H442" s="76" t="str">
        <f t="shared" ca="1" si="24"/>
        <v/>
      </c>
    </row>
    <row r="443" spans="1:8" x14ac:dyDescent="0.2">
      <c r="A443" s="62">
        <f t="shared" si="23"/>
        <v>441</v>
      </c>
      <c r="B443" s="32" t="str">
        <f t="shared" si="21"/>
        <v/>
      </c>
      <c r="C443" s="32">
        <f t="shared" si="22"/>
        <v>22</v>
      </c>
      <c r="D443" s="31" t="str">
        <f ca="1">IF($B443&gt;rounds,"",OFFSET(AllPairings!D$1,startRow-1+$A443,0))</f>
        <v/>
      </c>
      <c r="E443" s="31" t="str">
        <f ca="1">IF($B443&gt;rounds,"",OFFSET(AllPairings!E$1,startRow-1+$A443,0))</f>
        <v/>
      </c>
      <c r="F443" s="63" t="e">
        <f ca="1">VLOOKUP($C443,OFFSET(ResultsInput!$B$2,($B443-1)*gamesPerRound,0,gamesPerRound,6),5,FALSE)</f>
        <v>#VALUE!</v>
      </c>
      <c r="G443" s="63" t="e">
        <f ca="1">VLOOKUP($C443,OFFSET(ResultsInput!$B$2,($B443-1)*gamesPerRound,0,gamesPerRound,6),6,FALSE)</f>
        <v>#VALUE!</v>
      </c>
      <c r="H443" s="76" t="str">
        <f t="shared" ca="1" si="24"/>
        <v/>
      </c>
    </row>
    <row r="444" spans="1:8" x14ac:dyDescent="0.2">
      <c r="A444" s="62">
        <f t="shared" si="23"/>
        <v>442</v>
      </c>
      <c r="B444" s="32" t="str">
        <f t="shared" si="21"/>
        <v/>
      </c>
      <c r="C444" s="32">
        <f t="shared" si="22"/>
        <v>23</v>
      </c>
      <c r="D444" s="31" t="str">
        <f ca="1">IF($B444&gt;rounds,"",OFFSET(AllPairings!D$1,startRow-1+$A444,0))</f>
        <v/>
      </c>
      <c r="E444" s="31" t="str">
        <f ca="1">IF($B444&gt;rounds,"",OFFSET(AllPairings!E$1,startRow-1+$A444,0))</f>
        <v/>
      </c>
      <c r="F444" s="63" t="e">
        <f ca="1">VLOOKUP($C444,OFFSET(ResultsInput!$B$2,($B444-1)*gamesPerRound,0,gamesPerRound,6),5,FALSE)</f>
        <v>#VALUE!</v>
      </c>
      <c r="G444" s="63" t="e">
        <f ca="1">VLOOKUP($C444,OFFSET(ResultsInput!$B$2,($B444-1)*gamesPerRound,0,gamesPerRound,6),6,FALSE)</f>
        <v>#VALUE!</v>
      </c>
      <c r="H444" s="76" t="str">
        <f t="shared" ca="1" si="24"/>
        <v/>
      </c>
    </row>
    <row r="445" spans="1:8" x14ac:dyDescent="0.2">
      <c r="A445" s="62">
        <f t="shared" si="23"/>
        <v>443</v>
      </c>
      <c r="B445" s="32" t="str">
        <f t="shared" si="21"/>
        <v/>
      </c>
      <c r="C445" s="32">
        <f t="shared" si="22"/>
        <v>24</v>
      </c>
      <c r="D445" s="31" t="str">
        <f ca="1">IF($B445&gt;rounds,"",OFFSET(AllPairings!D$1,startRow-1+$A445,0))</f>
        <v/>
      </c>
      <c r="E445" s="31" t="str">
        <f ca="1">IF($B445&gt;rounds,"",OFFSET(AllPairings!E$1,startRow-1+$A445,0))</f>
        <v/>
      </c>
      <c r="F445" s="63" t="e">
        <f ca="1">VLOOKUP($C445,OFFSET(ResultsInput!$B$2,($B445-1)*gamesPerRound,0,gamesPerRound,6),5,FALSE)</f>
        <v>#VALUE!</v>
      </c>
      <c r="G445" s="63" t="e">
        <f ca="1">VLOOKUP($C445,OFFSET(ResultsInput!$B$2,($B445-1)*gamesPerRound,0,gamesPerRound,6),6,FALSE)</f>
        <v>#VALUE!</v>
      </c>
      <c r="H445" s="76" t="str">
        <f t="shared" ca="1" si="24"/>
        <v/>
      </c>
    </row>
    <row r="446" spans="1:8" x14ac:dyDescent="0.2">
      <c r="A446" s="62">
        <f t="shared" si="23"/>
        <v>444</v>
      </c>
      <c r="B446" s="32" t="str">
        <f t="shared" si="21"/>
        <v/>
      </c>
      <c r="C446" s="32">
        <f t="shared" si="22"/>
        <v>25</v>
      </c>
      <c r="D446" s="31" t="str">
        <f ca="1">IF($B446&gt;rounds,"",OFFSET(AllPairings!D$1,startRow-1+$A446,0))</f>
        <v/>
      </c>
      <c r="E446" s="31" t="str">
        <f ca="1">IF($B446&gt;rounds,"",OFFSET(AllPairings!E$1,startRow-1+$A446,0))</f>
        <v/>
      </c>
      <c r="F446" s="63" t="e">
        <f ca="1">VLOOKUP($C446,OFFSET(ResultsInput!$B$2,($B446-1)*gamesPerRound,0,gamesPerRound,6),5,FALSE)</f>
        <v>#VALUE!</v>
      </c>
      <c r="G446" s="63" t="e">
        <f ca="1">VLOOKUP($C446,OFFSET(ResultsInput!$B$2,($B446-1)*gamesPerRound,0,gamesPerRound,6),6,FALSE)</f>
        <v>#VALUE!</v>
      </c>
      <c r="H446" s="76" t="str">
        <f t="shared" ca="1" si="24"/>
        <v/>
      </c>
    </row>
    <row r="447" spans="1:8" x14ac:dyDescent="0.2">
      <c r="A447" s="62">
        <f t="shared" si="23"/>
        <v>445</v>
      </c>
      <c r="B447" s="32" t="str">
        <f t="shared" si="21"/>
        <v/>
      </c>
      <c r="C447" s="32">
        <f t="shared" si="22"/>
        <v>26</v>
      </c>
      <c r="D447" s="31" t="str">
        <f ca="1">IF($B447&gt;rounds,"",OFFSET(AllPairings!D$1,startRow-1+$A447,0))</f>
        <v/>
      </c>
      <c r="E447" s="31" t="str">
        <f ca="1">IF($B447&gt;rounds,"",OFFSET(AllPairings!E$1,startRow-1+$A447,0))</f>
        <v/>
      </c>
      <c r="F447" s="63" t="e">
        <f ca="1">VLOOKUP($C447,OFFSET(ResultsInput!$B$2,($B447-1)*gamesPerRound,0,gamesPerRound,6),5,FALSE)</f>
        <v>#VALUE!</v>
      </c>
      <c r="G447" s="63" t="e">
        <f ca="1">VLOOKUP($C447,OFFSET(ResultsInput!$B$2,($B447-1)*gamesPerRound,0,gamesPerRound,6),6,FALSE)</f>
        <v>#VALUE!</v>
      </c>
      <c r="H447" s="76" t="str">
        <f t="shared" ca="1" si="24"/>
        <v/>
      </c>
    </row>
    <row r="448" spans="1:8" x14ac:dyDescent="0.2">
      <c r="A448" s="62">
        <f t="shared" si="23"/>
        <v>446</v>
      </c>
      <c r="B448" s="32" t="str">
        <f t="shared" si="21"/>
        <v/>
      </c>
      <c r="C448" s="32">
        <f t="shared" si="22"/>
        <v>27</v>
      </c>
      <c r="D448" s="31" t="str">
        <f ca="1">IF($B448&gt;rounds,"",OFFSET(AllPairings!D$1,startRow-1+$A448,0))</f>
        <v/>
      </c>
      <c r="E448" s="31" t="str">
        <f ca="1">IF($B448&gt;rounds,"",OFFSET(AllPairings!E$1,startRow-1+$A448,0))</f>
        <v/>
      </c>
      <c r="F448" s="63" t="e">
        <f ca="1">VLOOKUP($C448,OFFSET(ResultsInput!$B$2,($B448-1)*gamesPerRound,0,gamesPerRound,6),5,FALSE)</f>
        <v>#VALUE!</v>
      </c>
      <c r="G448" s="63" t="e">
        <f ca="1">VLOOKUP($C448,OFFSET(ResultsInput!$B$2,($B448-1)*gamesPerRound,0,gamesPerRound,6),6,FALSE)</f>
        <v>#VALUE!</v>
      </c>
      <c r="H448" s="76" t="str">
        <f t="shared" ca="1" si="24"/>
        <v/>
      </c>
    </row>
    <row r="449" spans="1:8" x14ac:dyDescent="0.2">
      <c r="A449" s="62">
        <f t="shared" si="23"/>
        <v>447</v>
      </c>
      <c r="B449" s="32" t="str">
        <f t="shared" si="21"/>
        <v/>
      </c>
      <c r="C449" s="32">
        <f t="shared" si="22"/>
        <v>28</v>
      </c>
      <c r="D449" s="31" t="str">
        <f ca="1">IF($B449&gt;rounds,"",OFFSET(AllPairings!D$1,startRow-1+$A449,0))</f>
        <v/>
      </c>
      <c r="E449" s="31" t="str">
        <f ca="1">IF($B449&gt;rounds,"",OFFSET(AllPairings!E$1,startRow-1+$A449,0))</f>
        <v/>
      </c>
      <c r="F449" s="63" t="e">
        <f ca="1">VLOOKUP($C449,OFFSET(ResultsInput!$B$2,($B449-1)*gamesPerRound,0,gamesPerRound,6),5,FALSE)</f>
        <v>#VALUE!</v>
      </c>
      <c r="G449" s="63" t="e">
        <f ca="1">VLOOKUP($C449,OFFSET(ResultsInput!$B$2,($B449-1)*gamesPerRound,0,gamesPerRound,6),6,FALSE)</f>
        <v>#VALUE!</v>
      </c>
      <c r="H449" s="76" t="str">
        <f t="shared" ca="1" si="24"/>
        <v/>
      </c>
    </row>
    <row r="450" spans="1:8" x14ac:dyDescent="0.2">
      <c r="A450" s="62">
        <f t="shared" si="23"/>
        <v>448</v>
      </c>
      <c r="B450" s="32" t="str">
        <f t="shared" ref="B450:B469" si="25">IF(INT(A450/gamesPerRound)&lt;rounds,1+INT(A450/gamesPerRound),"")</f>
        <v/>
      </c>
      <c r="C450" s="32">
        <f t="shared" ref="C450:C469" si="26">1+MOD(A450,gamesPerRound)</f>
        <v>29</v>
      </c>
      <c r="D450" s="31" t="str">
        <f ca="1">IF($B450&gt;rounds,"",OFFSET(AllPairings!D$1,startRow-1+$A450,0))</f>
        <v/>
      </c>
      <c r="E450" s="31" t="str">
        <f ca="1">IF($B450&gt;rounds,"",OFFSET(AllPairings!E$1,startRow-1+$A450,0))</f>
        <v/>
      </c>
      <c r="F450" s="63" t="e">
        <f ca="1">VLOOKUP($C450,OFFSET(ResultsInput!$B$2,($B450-1)*gamesPerRound,0,gamesPerRound,6),5,FALSE)</f>
        <v>#VALUE!</v>
      </c>
      <c r="G450" s="63" t="e">
        <f ca="1">VLOOKUP($C450,OFFSET(ResultsInput!$B$2,($B450-1)*gamesPerRound,0,gamesPerRound,6),6,FALSE)</f>
        <v>#VALUE!</v>
      </c>
      <c r="H450" s="76" t="str">
        <f t="shared" ca="1" si="24"/>
        <v/>
      </c>
    </row>
    <row r="451" spans="1:8" x14ac:dyDescent="0.2">
      <c r="A451" s="62">
        <f t="shared" si="23"/>
        <v>449</v>
      </c>
      <c r="B451" s="32" t="str">
        <f t="shared" si="25"/>
        <v/>
      </c>
      <c r="C451" s="32">
        <f t="shared" si="26"/>
        <v>30</v>
      </c>
      <c r="D451" s="31" t="str">
        <f ca="1">IF($B451&gt;rounds,"",OFFSET(AllPairings!D$1,startRow-1+$A451,0))</f>
        <v/>
      </c>
      <c r="E451" s="31" t="str">
        <f ca="1">IF($B451&gt;rounds,"",OFFSET(AllPairings!E$1,startRow-1+$A451,0))</f>
        <v/>
      </c>
      <c r="F451" s="63" t="e">
        <f ca="1">VLOOKUP($C451,OFFSET(ResultsInput!$B$2,($B451-1)*gamesPerRound,0,gamesPerRound,6),5,FALSE)</f>
        <v>#VALUE!</v>
      </c>
      <c r="G451" s="63" t="e">
        <f ca="1">VLOOKUP($C451,OFFSET(ResultsInput!$B$2,($B451-1)*gamesPerRound,0,gamesPerRound,6),6,FALSE)</f>
        <v>#VALUE!</v>
      </c>
      <c r="H451" s="76" t="str">
        <f t="shared" ca="1" si="24"/>
        <v/>
      </c>
    </row>
    <row r="452" spans="1:8" x14ac:dyDescent="0.2">
      <c r="A452" s="62">
        <f t="shared" si="23"/>
        <v>450</v>
      </c>
      <c r="B452" s="32" t="str">
        <f t="shared" si="25"/>
        <v/>
      </c>
      <c r="C452" s="32">
        <f t="shared" si="26"/>
        <v>31</v>
      </c>
      <c r="D452" s="31" t="str">
        <f ca="1">IF($B452&gt;rounds,"",OFFSET(AllPairings!D$1,startRow-1+$A452,0))</f>
        <v/>
      </c>
      <c r="E452" s="31" t="str">
        <f ca="1">IF($B452&gt;rounds,"",OFFSET(AllPairings!E$1,startRow-1+$A452,0))</f>
        <v/>
      </c>
      <c r="F452" s="63" t="e">
        <f ca="1">VLOOKUP($C452,OFFSET(ResultsInput!$B$2,($B452-1)*gamesPerRound,0,gamesPerRound,6),5,FALSE)</f>
        <v>#VALUE!</v>
      </c>
      <c r="G452" s="63" t="e">
        <f ca="1">VLOOKUP($C452,OFFSET(ResultsInput!$B$2,($B452-1)*gamesPerRound,0,gamesPerRound,6),6,FALSE)</f>
        <v>#VALUE!</v>
      </c>
      <c r="H452" s="76" t="str">
        <f t="shared" ca="1" si="24"/>
        <v/>
      </c>
    </row>
    <row r="453" spans="1:8" x14ac:dyDescent="0.2">
      <c r="A453" s="62">
        <f t="shared" si="23"/>
        <v>451</v>
      </c>
      <c r="B453" s="32" t="str">
        <f t="shared" si="25"/>
        <v/>
      </c>
      <c r="C453" s="32">
        <f t="shared" si="26"/>
        <v>32</v>
      </c>
      <c r="D453" s="31" t="str">
        <f ca="1">IF($B453&gt;rounds,"",OFFSET(AllPairings!D$1,startRow-1+$A453,0))</f>
        <v/>
      </c>
      <c r="E453" s="31" t="str">
        <f ca="1">IF($B453&gt;rounds,"",OFFSET(AllPairings!E$1,startRow-1+$A453,0))</f>
        <v/>
      </c>
      <c r="F453" s="63" t="e">
        <f ca="1">VLOOKUP($C453,OFFSET(ResultsInput!$B$2,($B453-1)*gamesPerRound,0,gamesPerRound,6),5,FALSE)</f>
        <v>#VALUE!</v>
      </c>
      <c r="G453" s="63" t="e">
        <f ca="1">VLOOKUP($C453,OFFSET(ResultsInput!$B$2,($B453-1)*gamesPerRound,0,gamesPerRound,6),6,FALSE)</f>
        <v>#VALUE!</v>
      </c>
      <c r="H453" s="76" t="str">
        <f t="shared" ca="1" si="24"/>
        <v/>
      </c>
    </row>
    <row r="454" spans="1:8" x14ac:dyDescent="0.2">
      <c r="A454" s="62">
        <f t="shared" si="23"/>
        <v>452</v>
      </c>
      <c r="B454" s="32" t="str">
        <f t="shared" si="25"/>
        <v/>
      </c>
      <c r="C454" s="32">
        <f t="shared" si="26"/>
        <v>33</v>
      </c>
      <c r="D454" s="31" t="str">
        <f ca="1">IF($B454&gt;rounds,"",OFFSET(AllPairings!D$1,startRow-1+$A454,0))</f>
        <v/>
      </c>
      <c r="E454" s="31" t="str">
        <f ca="1">IF($B454&gt;rounds,"",OFFSET(AllPairings!E$1,startRow-1+$A454,0))</f>
        <v/>
      </c>
      <c r="F454" s="63" t="e">
        <f ca="1">VLOOKUP($C454,OFFSET(ResultsInput!$B$2,($B454-1)*gamesPerRound,0,gamesPerRound,6),5,FALSE)</f>
        <v>#VALUE!</v>
      </c>
      <c r="G454" s="63" t="e">
        <f ca="1">VLOOKUP($C454,OFFSET(ResultsInput!$B$2,($B454-1)*gamesPerRound,0,gamesPerRound,6),6,FALSE)</f>
        <v>#VALUE!</v>
      </c>
      <c r="H454" s="76" t="str">
        <f t="shared" ca="1" si="24"/>
        <v/>
      </c>
    </row>
    <row r="455" spans="1:8" x14ac:dyDescent="0.2">
      <c r="A455" s="62">
        <f t="shared" si="23"/>
        <v>453</v>
      </c>
      <c r="B455" s="32" t="str">
        <f t="shared" si="25"/>
        <v/>
      </c>
      <c r="C455" s="32">
        <f t="shared" si="26"/>
        <v>34</v>
      </c>
      <c r="D455" s="31" t="str">
        <f ca="1">IF($B455&gt;rounds,"",OFFSET(AllPairings!D$1,startRow-1+$A455,0))</f>
        <v/>
      </c>
      <c r="E455" s="31" t="str">
        <f ca="1">IF($B455&gt;rounds,"",OFFSET(AllPairings!E$1,startRow-1+$A455,0))</f>
        <v/>
      </c>
      <c r="F455" s="63" t="e">
        <f ca="1">VLOOKUP($C455,OFFSET(ResultsInput!$B$2,($B455-1)*gamesPerRound,0,gamesPerRound,6),5,FALSE)</f>
        <v>#VALUE!</v>
      </c>
      <c r="G455" s="63" t="e">
        <f ca="1">VLOOKUP($C455,OFFSET(ResultsInput!$B$2,($B455-1)*gamesPerRound,0,gamesPerRound,6),6,FALSE)</f>
        <v>#VALUE!</v>
      </c>
      <c r="H455" s="76" t="str">
        <f t="shared" ca="1" si="24"/>
        <v/>
      </c>
    </row>
    <row r="456" spans="1:8" x14ac:dyDescent="0.2">
      <c r="A456" s="62">
        <f t="shared" si="23"/>
        <v>454</v>
      </c>
      <c r="B456" s="32" t="str">
        <f t="shared" si="25"/>
        <v/>
      </c>
      <c r="C456" s="32">
        <f t="shared" si="26"/>
        <v>35</v>
      </c>
      <c r="D456" s="31" t="str">
        <f ca="1">IF($B456&gt;rounds,"",OFFSET(AllPairings!D$1,startRow-1+$A456,0))</f>
        <v/>
      </c>
      <c r="E456" s="31" t="str">
        <f ca="1">IF($B456&gt;rounds,"",OFFSET(AllPairings!E$1,startRow-1+$A456,0))</f>
        <v/>
      </c>
      <c r="F456" s="63" t="e">
        <f ca="1">VLOOKUP($C456,OFFSET(ResultsInput!$B$2,($B456-1)*gamesPerRound,0,gamesPerRound,6),5,FALSE)</f>
        <v>#VALUE!</v>
      </c>
      <c r="G456" s="63" t="e">
        <f ca="1">VLOOKUP($C456,OFFSET(ResultsInput!$B$2,($B456-1)*gamesPerRound,0,gamesPerRound,6),6,FALSE)</f>
        <v>#VALUE!</v>
      </c>
      <c r="H456" s="76" t="str">
        <f t="shared" ca="1" si="24"/>
        <v/>
      </c>
    </row>
    <row r="457" spans="1:8" x14ac:dyDescent="0.2">
      <c r="A457" s="62">
        <f t="shared" si="23"/>
        <v>455</v>
      </c>
      <c r="B457" s="32" t="str">
        <f t="shared" si="25"/>
        <v/>
      </c>
      <c r="C457" s="32">
        <f t="shared" si="26"/>
        <v>36</v>
      </c>
      <c r="D457" s="31" t="str">
        <f ca="1">IF($B457&gt;rounds,"",OFFSET(AllPairings!D$1,startRow-1+$A457,0))</f>
        <v/>
      </c>
      <c r="E457" s="31" t="str">
        <f ca="1">IF($B457&gt;rounds,"",OFFSET(AllPairings!E$1,startRow-1+$A457,0))</f>
        <v/>
      </c>
      <c r="F457" s="63" t="e">
        <f ca="1">VLOOKUP($C457,OFFSET(ResultsInput!$B$2,($B457-1)*gamesPerRound,0,gamesPerRound,6),5,FALSE)</f>
        <v>#VALUE!</v>
      </c>
      <c r="G457" s="63" t="e">
        <f ca="1">VLOOKUP($C457,OFFSET(ResultsInput!$B$2,($B457-1)*gamesPerRound,0,gamesPerRound,6),6,FALSE)</f>
        <v>#VALUE!</v>
      </c>
      <c r="H457" s="76" t="str">
        <f t="shared" ca="1" si="24"/>
        <v/>
      </c>
    </row>
    <row r="458" spans="1:8" x14ac:dyDescent="0.2">
      <c r="A458" s="62">
        <f t="shared" si="23"/>
        <v>456</v>
      </c>
      <c r="B458" s="32" t="str">
        <f t="shared" si="25"/>
        <v/>
      </c>
      <c r="C458" s="32">
        <f t="shared" si="26"/>
        <v>37</v>
      </c>
      <c r="D458" s="31" t="str">
        <f ca="1">IF($B458&gt;rounds,"",OFFSET(AllPairings!D$1,startRow-1+$A458,0))</f>
        <v/>
      </c>
      <c r="E458" s="31" t="str">
        <f ca="1">IF($B458&gt;rounds,"",OFFSET(AllPairings!E$1,startRow-1+$A458,0))</f>
        <v/>
      </c>
      <c r="F458" s="63" t="e">
        <f ca="1">VLOOKUP($C458,OFFSET(ResultsInput!$B$2,($B458-1)*gamesPerRound,0,gamesPerRound,6),5,FALSE)</f>
        <v>#VALUE!</v>
      </c>
      <c r="G458" s="63" t="e">
        <f ca="1">VLOOKUP($C458,OFFSET(ResultsInput!$B$2,($B458-1)*gamesPerRound,0,gamesPerRound,6),6,FALSE)</f>
        <v>#VALUE!</v>
      </c>
      <c r="H458" s="76" t="str">
        <f t="shared" ca="1" si="24"/>
        <v/>
      </c>
    </row>
    <row r="459" spans="1:8" x14ac:dyDescent="0.2">
      <c r="A459" s="62">
        <f t="shared" si="23"/>
        <v>457</v>
      </c>
      <c r="B459" s="32" t="str">
        <f t="shared" si="25"/>
        <v/>
      </c>
      <c r="C459" s="32">
        <f t="shared" si="26"/>
        <v>38</v>
      </c>
      <c r="D459" s="31" t="str">
        <f ca="1">IF($B459&gt;rounds,"",OFFSET(AllPairings!D$1,startRow-1+$A459,0))</f>
        <v/>
      </c>
      <c r="E459" s="31" t="str">
        <f ca="1">IF($B459&gt;rounds,"",OFFSET(AllPairings!E$1,startRow-1+$A459,0))</f>
        <v/>
      </c>
      <c r="F459" s="63" t="e">
        <f ca="1">VLOOKUP($C459,OFFSET(ResultsInput!$B$2,($B459-1)*gamesPerRound,0,gamesPerRound,6),5,FALSE)</f>
        <v>#VALUE!</v>
      </c>
      <c r="G459" s="63" t="e">
        <f ca="1">VLOOKUP($C459,OFFSET(ResultsInput!$B$2,($B459-1)*gamesPerRound,0,gamesPerRound,6),6,FALSE)</f>
        <v>#VALUE!</v>
      </c>
      <c r="H459" s="76" t="str">
        <f t="shared" ca="1" si="24"/>
        <v/>
      </c>
    </row>
    <row r="460" spans="1:8" x14ac:dyDescent="0.2">
      <c r="A460" s="62">
        <f t="shared" si="23"/>
        <v>458</v>
      </c>
      <c r="B460" s="32" t="str">
        <f t="shared" si="25"/>
        <v/>
      </c>
      <c r="C460" s="32">
        <f t="shared" si="26"/>
        <v>39</v>
      </c>
      <c r="D460" s="31" t="str">
        <f ca="1">IF($B460&gt;rounds,"",OFFSET(AllPairings!D$1,startRow-1+$A460,0))</f>
        <v/>
      </c>
      <c r="E460" s="31" t="str">
        <f ca="1">IF($B460&gt;rounds,"",OFFSET(AllPairings!E$1,startRow-1+$A460,0))</f>
        <v/>
      </c>
      <c r="F460" s="63" t="e">
        <f ca="1">VLOOKUP($C460,OFFSET(ResultsInput!$B$2,($B460-1)*gamesPerRound,0,gamesPerRound,6),5,FALSE)</f>
        <v>#VALUE!</v>
      </c>
      <c r="G460" s="63" t="e">
        <f ca="1">VLOOKUP($C460,OFFSET(ResultsInput!$B$2,($B460-1)*gamesPerRound,0,gamesPerRound,6),6,FALSE)</f>
        <v>#VALUE!</v>
      </c>
      <c r="H460" s="76" t="str">
        <f t="shared" ca="1" si="24"/>
        <v/>
      </c>
    </row>
    <row r="461" spans="1:8" x14ac:dyDescent="0.2">
      <c r="A461" s="62">
        <f t="shared" si="23"/>
        <v>459</v>
      </c>
      <c r="B461" s="32" t="str">
        <f t="shared" si="25"/>
        <v/>
      </c>
      <c r="C461" s="32">
        <f t="shared" si="26"/>
        <v>40</v>
      </c>
      <c r="D461" s="31" t="str">
        <f ca="1">IF($B461&gt;rounds,"",OFFSET(AllPairings!D$1,startRow-1+$A461,0))</f>
        <v/>
      </c>
      <c r="E461" s="31" t="str">
        <f ca="1">IF($B461&gt;rounds,"",OFFSET(AllPairings!E$1,startRow-1+$A461,0))</f>
        <v/>
      </c>
      <c r="F461" s="63" t="e">
        <f ca="1">VLOOKUP($C461,OFFSET(ResultsInput!$B$2,($B461-1)*gamesPerRound,0,gamesPerRound,6),5,FALSE)</f>
        <v>#VALUE!</v>
      </c>
      <c r="G461" s="63" t="e">
        <f ca="1">VLOOKUP($C461,OFFSET(ResultsInput!$B$2,($B461-1)*gamesPerRound,0,gamesPerRound,6),6,FALSE)</f>
        <v>#VALUE!</v>
      </c>
      <c r="H461" s="76" t="str">
        <f t="shared" ca="1" si="24"/>
        <v/>
      </c>
    </row>
    <row r="462" spans="1:8" x14ac:dyDescent="0.2">
      <c r="A462" s="62">
        <f t="shared" si="23"/>
        <v>460</v>
      </c>
      <c r="B462" s="32" t="str">
        <f t="shared" si="25"/>
        <v/>
      </c>
      <c r="C462" s="32">
        <f t="shared" si="26"/>
        <v>41</v>
      </c>
      <c r="D462" s="31" t="str">
        <f ca="1">IF($B462&gt;rounds,"",OFFSET(AllPairings!D$1,startRow-1+$A462,0))</f>
        <v/>
      </c>
      <c r="E462" s="31" t="str">
        <f ca="1">IF($B462&gt;rounds,"",OFFSET(AllPairings!E$1,startRow-1+$A462,0))</f>
        <v/>
      </c>
      <c r="F462" s="63" t="e">
        <f ca="1">VLOOKUP($C462,OFFSET(ResultsInput!$B$2,($B462-1)*gamesPerRound,0,gamesPerRound,6),5,FALSE)</f>
        <v>#VALUE!</v>
      </c>
      <c r="G462" s="63" t="e">
        <f ca="1">VLOOKUP($C462,OFFSET(ResultsInput!$B$2,($B462-1)*gamesPerRound,0,gamesPerRound,6),6,FALSE)</f>
        <v>#VALUE!</v>
      </c>
      <c r="H462" s="76" t="str">
        <f t="shared" ca="1" si="24"/>
        <v/>
      </c>
    </row>
    <row r="463" spans="1:8" x14ac:dyDescent="0.2">
      <c r="A463" s="62">
        <f t="shared" si="23"/>
        <v>461</v>
      </c>
      <c r="B463" s="32" t="str">
        <f t="shared" si="25"/>
        <v/>
      </c>
      <c r="C463" s="32">
        <f t="shared" si="26"/>
        <v>42</v>
      </c>
      <c r="D463" s="31" t="str">
        <f ca="1">IF($B463&gt;rounds,"",OFFSET(AllPairings!D$1,startRow-1+$A463,0))</f>
        <v/>
      </c>
      <c r="E463" s="31" t="str">
        <f ca="1">IF($B463&gt;rounds,"",OFFSET(AllPairings!E$1,startRow-1+$A463,0))</f>
        <v/>
      </c>
      <c r="F463" s="63" t="e">
        <f ca="1">VLOOKUP($C463,OFFSET(ResultsInput!$B$2,($B463-1)*gamesPerRound,0,gamesPerRound,6),5,FALSE)</f>
        <v>#VALUE!</v>
      </c>
      <c r="G463" s="63" t="e">
        <f ca="1">VLOOKUP($C463,OFFSET(ResultsInput!$B$2,($B463-1)*gamesPerRound,0,gamesPerRound,6),6,FALSE)</f>
        <v>#VALUE!</v>
      </c>
      <c r="H463" s="76" t="str">
        <f t="shared" ca="1" si="24"/>
        <v/>
      </c>
    </row>
    <row r="464" spans="1:8" x14ac:dyDescent="0.2">
      <c r="A464" s="62">
        <f t="shared" si="23"/>
        <v>462</v>
      </c>
      <c r="B464" s="32" t="str">
        <f t="shared" si="25"/>
        <v/>
      </c>
      <c r="C464" s="32">
        <f t="shared" si="26"/>
        <v>43</v>
      </c>
      <c r="D464" s="31" t="str">
        <f ca="1">IF($B464&gt;rounds,"",OFFSET(AllPairings!D$1,startRow-1+$A464,0))</f>
        <v/>
      </c>
      <c r="E464" s="31" t="str">
        <f ca="1">IF($B464&gt;rounds,"",OFFSET(AllPairings!E$1,startRow-1+$A464,0))</f>
        <v/>
      </c>
      <c r="F464" s="63" t="e">
        <f ca="1">VLOOKUP($C464,OFFSET(ResultsInput!$B$2,($B464-1)*gamesPerRound,0,gamesPerRound,6),5,FALSE)</f>
        <v>#VALUE!</v>
      </c>
      <c r="G464" s="63" t="e">
        <f ca="1">VLOOKUP($C464,OFFSET(ResultsInput!$B$2,($B464-1)*gamesPerRound,0,gamesPerRound,6),6,FALSE)</f>
        <v>#VALUE!</v>
      </c>
      <c r="H464" s="76" t="str">
        <f t="shared" ca="1" si="24"/>
        <v/>
      </c>
    </row>
    <row r="465" spans="1:8" x14ac:dyDescent="0.2">
      <c r="A465" s="62">
        <f t="shared" si="23"/>
        <v>463</v>
      </c>
      <c r="B465" s="32" t="str">
        <f t="shared" si="25"/>
        <v/>
      </c>
      <c r="C465" s="32">
        <f t="shared" si="26"/>
        <v>44</v>
      </c>
      <c r="D465" s="31" t="str">
        <f ca="1">IF($B465&gt;rounds,"",OFFSET(AllPairings!D$1,startRow-1+$A465,0))</f>
        <v/>
      </c>
      <c r="E465" s="31" t="str">
        <f ca="1">IF($B465&gt;rounds,"",OFFSET(AllPairings!E$1,startRow-1+$A465,0))</f>
        <v/>
      </c>
      <c r="F465" s="63" t="e">
        <f ca="1">VLOOKUP($C465,OFFSET(ResultsInput!$B$2,($B465-1)*gamesPerRound,0,gamesPerRound,6),5,FALSE)</f>
        <v>#VALUE!</v>
      </c>
      <c r="G465" s="63" t="e">
        <f ca="1">VLOOKUP($C465,OFFSET(ResultsInput!$B$2,($B465-1)*gamesPerRound,0,gamesPerRound,6),6,FALSE)</f>
        <v>#VALUE!</v>
      </c>
      <c r="H465" s="76" t="str">
        <f t="shared" ca="1" si="24"/>
        <v/>
      </c>
    </row>
    <row r="466" spans="1:8" x14ac:dyDescent="0.2">
      <c r="A466" s="62">
        <f t="shared" si="23"/>
        <v>464</v>
      </c>
      <c r="B466" s="32" t="str">
        <f t="shared" si="25"/>
        <v/>
      </c>
      <c r="C466" s="32">
        <f t="shared" si="26"/>
        <v>45</v>
      </c>
      <c r="D466" s="31" t="str">
        <f ca="1">IF($B466&gt;rounds,"",OFFSET(AllPairings!D$1,startRow-1+$A466,0))</f>
        <v/>
      </c>
      <c r="E466" s="31" t="str">
        <f ca="1">IF($B466&gt;rounds,"",OFFSET(AllPairings!E$1,startRow-1+$A466,0))</f>
        <v/>
      </c>
      <c r="F466" s="63" t="e">
        <f ca="1">VLOOKUP($C466,OFFSET(ResultsInput!$B$2,($B466-1)*gamesPerRound,0,gamesPerRound,6),5,FALSE)</f>
        <v>#VALUE!</v>
      </c>
      <c r="G466" s="63" t="e">
        <f ca="1">VLOOKUP($C466,OFFSET(ResultsInput!$B$2,($B466-1)*gamesPerRound,0,gamesPerRound,6),6,FALSE)</f>
        <v>#VALUE!</v>
      </c>
      <c r="H466" s="76" t="str">
        <f t="shared" ca="1" si="24"/>
        <v/>
      </c>
    </row>
    <row r="467" spans="1:8" x14ac:dyDescent="0.2">
      <c r="A467" s="62">
        <f t="shared" si="23"/>
        <v>465</v>
      </c>
      <c r="B467" s="32" t="str">
        <f t="shared" si="25"/>
        <v/>
      </c>
      <c r="C467" s="32">
        <f t="shared" si="26"/>
        <v>46</v>
      </c>
      <c r="D467" s="31" t="str">
        <f ca="1">IF($B467&gt;rounds,"",OFFSET(AllPairings!D$1,startRow-1+$A467,0))</f>
        <v/>
      </c>
      <c r="E467" s="31" t="str">
        <f ca="1">IF($B467&gt;rounds,"",OFFSET(AllPairings!E$1,startRow-1+$A467,0))</f>
        <v/>
      </c>
      <c r="F467" s="63" t="e">
        <f ca="1">VLOOKUP($C467,OFFSET(ResultsInput!$B$2,($B467-1)*gamesPerRound,0,gamesPerRound,6),5,FALSE)</f>
        <v>#VALUE!</v>
      </c>
      <c r="G467" s="63" t="e">
        <f ca="1">VLOOKUP($C467,OFFSET(ResultsInput!$B$2,($B467-1)*gamesPerRound,0,gamesPerRound,6),6,FALSE)</f>
        <v>#VALUE!</v>
      </c>
      <c r="H467" s="76" t="str">
        <f t="shared" ca="1" si="24"/>
        <v/>
      </c>
    </row>
    <row r="468" spans="1:8" x14ac:dyDescent="0.2">
      <c r="A468" s="62">
        <f t="shared" si="23"/>
        <v>466</v>
      </c>
      <c r="B468" s="32" t="str">
        <f t="shared" si="25"/>
        <v/>
      </c>
      <c r="C468" s="32">
        <f t="shared" si="26"/>
        <v>47</v>
      </c>
      <c r="D468" s="31" t="str">
        <f ca="1">IF($B468&gt;rounds,"",OFFSET(AllPairings!D$1,startRow-1+$A468,0))</f>
        <v/>
      </c>
      <c r="E468" s="31" t="str">
        <f ca="1">IF($B468&gt;rounds,"",OFFSET(AllPairings!E$1,startRow-1+$A468,0))</f>
        <v/>
      </c>
      <c r="F468" s="63" t="e">
        <f ca="1">VLOOKUP($C468,OFFSET(ResultsInput!$B$2,($B468-1)*gamesPerRound,0,gamesPerRound,6),5,FALSE)</f>
        <v>#VALUE!</v>
      </c>
      <c r="G468" s="63" t="e">
        <f ca="1">VLOOKUP($C468,OFFSET(ResultsInput!$B$2,($B468-1)*gamesPerRound,0,gamesPerRound,6),6,FALSE)</f>
        <v>#VALUE!</v>
      </c>
      <c r="H468" s="76" t="str">
        <f t="shared" ca="1" si="24"/>
        <v/>
      </c>
    </row>
    <row r="469" spans="1:8" x14ac:dyDescent="0.2">
      <c r="A469" s="62">
        <f t="shared" si="23"/>
        <v>467</v>
      </c>
      <c r="B469" s="32" t="str">
        <f t="shared" si="25"/>
        <v/>
      </c>
      <c r="C469" s="32">
        <f t="shared" si="26"/>
        <v>48</v>
      </c>
      <c r="D469" s="31" t="str">
        <f ca="1">IF($B469&gt;rounds,"",OFFSET(AllPairings!D$1,startRow-1+$A469,0))</f>
        <v/>
      </c>
      <c r="E469" s="31" t="str">
        <f ca="1">IF($B469&gt;rounds,"",OFFSET(AllPairings!E$1,startRow-1+$A469,0))</f>
        <v/>
      </c>
      <c r="F469" s="63" t="e">
        <f ca="1">VLOOKUP($C469,OFFSET(ResultsInput!$B$2,($B469-1)*gamesPerRound,0,gamesPerRound,6),5,FALSE)</f>
        <v>#VALUE!</v>
      </c>
      <c r="G469" s="63" t="e">
        <f ca="1">VLOOKUP($C469,OFFSET(ResultsInput!$B$2,($B469-1)*gamesPerRound,0,gamesPerRound,6),6,FALSE)</f>
        <v>#VALUE!</v>
      </c>
      <c r="H469" s="76" t="str">
        <f t="shared" ca="1" si="24"/>
        <v/>
      </c>
    </row>
  </sheetData>
  <sheetProtection sheet="1" objects="1" scenarios="1"/>
  <phoneticPr fontId="9" type="noConversion"/>
  <conditionalFormatting sqref="F2:G253">
    <cfRule type="cellIs" dxfId="6" priority="7" stopIfTrue="1" operator="between">
      <formula>0</formula>
      <formula>1</formula>
    </cfRule>
  </conditionalFormatting>
  <conditionalFormatting sqref="F254:G302">
    <cfRule type="cellIs" dxfId="5" priority="6" stopIfTrue="1" operator="between">
      <formula>0</formula>
      <formula>1</formula>
    </cfRule>
  </conditionalFormatting>
  <conditionalFormatting sqref="F303:G308">
    <cfRule type="cellIs" dxfId="4" priority="5" stopIfTrue="1" operator="between">
      <formula>0</formula>
      <formula>1</formula>
    </cfRule>
  </conditionalFormatting>
  <conditionalFormatting sqref="F309:G360">
    <cfRule type="cellIs" dxfId="3" priority="4" stopIfTrue="1" operator="between">
      <formula>0</formula>
      <formula>1</formula>
    </cfRule>
  </conditionalFormatting>
  <conditionalFormatting sqref="F361:G361">
    <cfRule type="cellIs" dxfId="2" priority="3" stopIfTrue="1" operator="between">
      <formula>0</formula>
      <formula>1</formula>
    </cfRule>
  </conditionalFormatting>
  <conditionalFormatting sqref="F362:G362">
    <cfRule type="cellIs" dxfId="1" priority="2" stopIfTrue="1" operator="between">
      <formula>0</formula>
      <formula>1</formula>
    </cfRule>
  </conditionalFormatting>
  <conditionalFormatting sqref="F363:G469">
    <cfRule type="cellIs" dxfId="0" priority="1" stopIfTrue="1" operator="between">
      <formula>0</formula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83"/>
  <sheetViews>
    <sheetView workbookViewId="0">
      <pane ySplit="1" topLeftCell="A2" activePane="bottomLeft" state="frozen"/>
      <selection activeCell="H48" sqref="H1:K48"/>
      <selection pane="bottomLeft" activeCell="H3" sqref="H3"/>
    </sheetView>
  </sheetViews>
  <sheetFormatPr defaultRowHeight="12.75" x14ac:dyDescent="0.2"/>
  <cols>
    <col min="1" max="1" width="12" style="32" customWidth="1"/>
    <col min="2" max="3" width="9.140625" style="32"/>
    <col min="4" max="16384" width="9.140625" style="31"/>
  </cols>
  <sheetData>
    <row r="1" spans="1:8" s="84" customFormat="1" ht="25.5" customHeight="1" x14ac:dyDescent="0.2">
      <c r="A1" s="82" t="s">
        <v>233</v>
      </c>
      <c r="B1" s="83" t="s">
        <v>31</v>
      </c>
      <c r="C1" s="83" t="s">
        <v>214</v>
      </c>
      <c r="D1" s="83" t="s">
        <v>27</v>
      </c>
      <c r="E1" s="83" t="s">
        <v>28</v>
      </c>
      <c r="G1" s="65" t="s">
        <v>215</v>
      </c>
      <c r="H1" s="31" t="s">
        <v>253</v>
      </c>
    </row>
    <row r="2" spans="1:8" x14ac:dyDescent="0.2">
      <c r="A2" s="122">
        <v>5</v>
      </c>
      <c r="B2" s="122">
        <v>1</v>
      </c>
      <c r="C2" s="122">
        <v>1</v>
      </c>
      <c r="D2" s="123" t="s">
        <v>57</v>
      </c>
      <c r="E2" s="123" t="s">
        <v>69</v>
      </c>
      <c r="H2" s="31" t="s">
        <v>254</v>
      </c>
    </row>
    <row r="3" spans="1:8" x14ac:dyDescent="0.2">
      <c r="A3" s="122">
        <v>5</v>
      </c>
      <c r="B3" s="122">
        <v>1</v>
      </c>
      <c r="C3" s="122">
        <v>2</v>
      </c>
      <c r="D3" s="123" t="s">
        <v>93</v>
      </c>
      <c r="E3" s="123" t="s">
        <v>81</v>
      </c>
    </row>
    <row r="4" spans="1:8" x14ac:dyDescent="0.2">
      <c r="A4" s="122">
        <v>5</v>
      </c>
      <c r="B4" s="122">
        <v>1</v>
      </c>
      <c r="C4" s="122">
        <v>3</v>
      </c>
      <c r="D4" s="123" t="s">
        <v>82</v>
      </c>
      <c r="E4" s="123" t="s">
        <v>33</v>
      </c>
    </row>
    <row r="5" spans="1:8" x14ac:dyDescent="0.2">
      <c r="A5" s="122">
        <v>5</v>
      </c>
      <c r="B5" s="122">
        <v>1</v>
      </c>
      <c r="C5" s="122">
        <v>4</v>
      </c>
      <c r="D5" s="123" t="s">
        <v>70</v>
      </c>
      <c r="E5" s="123" t="s">
        <v>94</v>
      </c>
    </row>
    <row r="6" spans="1:8" x14ac:dyDescent="0.2">
      <c r="A6" s="122">
        <v>5</v>
      </c>
      <c r="B6" s="122">
        <v>1</v>
      </c>
      <c r="C6" s="122">
        <v>5</v>
      </c>
      <c r="D6" s="123" t="s">
        <v>58</v>
      </c>
      <c r="E6" s="123" t="s">
        <v>35</v>
      </c>
    </row>
    <row r="7" spans="1:8" x14ac:dyDescent="0.2">
      <c r="A7" s="122">
        <v>5</v>
      </c>
      <c r="B7" s="122">
        <v>1</v>
      </c>
      <c r="C7" s="122">
        <v>6</v>
      </c>
      <c r="D7" s="123" t="s">
        <v>83</v>
      </c>
      <c r="E7" s="123" t="s">
        <v>95</v>
      </c>
    </row>
    <row r="8" spans="1:8" x14ac:dyDescent="0.2">
      <c r="A8" s="122">
        <v>5</v>
      </c>
      <c r="B8" s="122">
        <v>1</v>
      </c>
      <c r="C8" s="122">
        <v>7</v>
      </c>
      <c r="D8" s="123" t="s">
        <v>71</v>
      </c>
      <c r="E8" s="123" t="s">
        <v>37</v>
      </c>
    </row>
    <row r="9" spans="1:8" x14ac:dyDescent="0.2">
      <c r="A9" s="122">
        <v>5</v>
      </c>
      <c r="B9" s="122">
        <v>1</v>
      </c>
      <c r="C9" s="122">
        <v>8</v>
      </c>
      <c r="D9" s="123" t="s">
        <v>39</v>
      </c>
      <c r="E9" s="123" t="s">
        <v>59</v>
      </c>
    </row>
    <row r="10" spans="1:8" x14ac:dyDescent="0.2">
      <c r="A10" s="122">
        <v>5</v>
      </c>
      <c r="B10" s="122">
        <v>1</v>
      </c>
      <c r="C10" s="122">
        <v>9</v>
      </c>
      <c r="D10" s="123" t="s">
        <v>84</v>
      </c>
      <c r="E10" s="123" t="s">
        <v>72</v>
      </c>
    </row>
    <row r="11" spans="1:8" x14ac:dyDescent="0.2">
      <c r="A11" s="122">
        <v>5</v>
      </c>
      <c r="B11" s="122">
        <v>1</v>
      </c>
      <c r="C11" s="122">
        <v>10</v>
      </c>
      <c r="D11" s="123" t="s">
        <v>60</v>
      </c>
      <c r="E11" s="123" t="s">
        <v>96</v>
      </c>
    </row>
    <row r="12" spans="1:8" x14ac:dyDescent="0.2">
      <c r="A12" s="122">
        <v>5</v>
      </c>
      <c r="B12" s="122">
        <v>1</v>
      </c>
      <c r="C12" s="122">
        <v>11</v>
      </c>
      <c r="D12" s="123" t="s">
        <v>97</v>
      </c>
      <c r="E12" s="123" t="s">
        <v>41</v>
      </c>
    </row>
    <row r="13" spans="1:8" x14ac:dyDescent="0.2">
      <c r="A13" s="122">
        <v>5</v>
      </c>
      <c r="B13" s="122">
        <v>1</v>
      </c>
      <c r="C13" s="122">
        <v>12</v>
      </c>
      <c r="D13" s="123" t="s">
        <v>85</v>
      </c>
      <c r="E13" s="123" t="s">
        <v>61</v>
      </c>
    </row>
    <row r="14" spans="1:8" x14ac:dyDescent="0.2">
      <c r="A14" s="122">
        <v>5</v>
      </c>
      <c r="B14" s="122">
        <v>1</v>
      </c>
      <c r="C14" s="122">
        <v>13</v>
      </c>
      <c r="D14" s="123" t="s">
        <v>62</v>
      </c>
      <c r="E14" s="123" t="s">
        <v>73</v>
      </c>
    </row>
    <row r="15" spans="1:8" x14ac:dyDescent="0.2">
      <c r="A15" s="122">
        <v>5</v>
      </c>
      <c r="B15" s="122">
        <v>1</v>
      </c>
      <c r="C15" s="122">
        <v>14</v>
      </c>
      <c r="D15" s="123" t="s">
        <v>98</v>
      </c>
      <c r="E15" s="123" t="s">
        <v>86</v>
      </c>
    </row>
    <row r="16" spans="1:8" x14ac:dyDescent="0.2">
      <c r="A16" s="122">
        <v>5</v>
      </c>
      <c r="B16" s="122">
        <v>1</v>
      </c>
      <c r="C16" s="122">
        <v>15</v>
      </c>
      <c r="D16" s="123" t="s">
        <v>74</v>
      </c>
      <c r="E16" s="123" t="s">
        <v>43</v>
      </c>
    </row>
    <row r="17" spans="1:5" x14ac:dyDescent="0.2">
      <c r="A17" s="122">
        <v>5</v>
      </c>
      <c r="B17" s="122">
        <v>1</v>
      </c>
      <c r="C17" s="122">
        <v>16</v>
      </c>
      <c r="D17" s="123" t="s">
        <v>45</v>
      </c>
      <c r="E17" s="123" t="s">
        <v>63</v>
      </c>
    </row>
    <row r="18" spans="1:5" x14ac:dyDescent="0.2">
      <c r="A18" s="122">
        <v>5</v>
      </c>
      <c r="B18" s="122">
        <v>1</v>
      </c>
      <c r="C18" s="122">
        <v>17</v>
      </c>
      <c r="D18" s="123" t="s">
        <v>99</v>
      </c>
      <c r="E18" s="123" t="s">
        <v>75</v>
      </c>
    </row>
    <row r="19" spans="1:5" x14ac:dyDescent="0.2">
      <c r="A19" s="122">
        <v>5</v>
      </c>
      <c r="B19" s="122">
        <v>1</v>
      </c>
      <c r="C19" s="122">
        <v>18</v>
      </c>
      <c r="D19" s="123" t="s">
        <v>76</v>
      </c>
      <c r="E19" s="123" t="s">
        <v>87</v>
      </c>
    </row>
    <row r="20" spans="1:5" x14ac:dyDescent="0.2">
      <c r="A20" s="122">
        <v>5</v>
      </c>
      <c r="B20" s="122">
        <v>1</v>
      </c>
      <c r="C20" s="122">
        <v>19</v>
      </c>
      <c r="D20" s="123" t="s">
        <v>47</v>
      </c>
      <c r="E20" s="123" t="s">
        <v>100</v>
      </c>
    </row>
    <row r="21" spans="1:5" x14ac:dyDescent="0.2">
      <c r="A21" s="122">
        <v>5</v>
      </c>
      <c r="B21" s="122">
        <v>1</v>
      </c>
      <c r="C21" s="122">
        <v>20</v>
      </c>
      <c r="D21" s="123" t="s">
        <v>88</v>
      </c>
      <c r="E21" s="123" t="s">
        <v>64</v>
      </c>
    </row>
    <row r="22" spans="1:5" x14ac:dyDescent="0.2">
      <c r="A22" s="122">
        <v>5</v>
      </c>
      <c r="B22" s="122">
        <v>1</v>
      </c>
      <c r="C22" s="122">
        <v>21</v>
      </c>
      <c r="D22" s="123" t="s">
        <v>65</v>
      </c>
      <c r="E22" s="123" t="s">
        <v>77</v>
      </c>
    </row>
    <row r="23" spans="1:5" x14ac:dyDescent="0.2">
      <c r="A23" s="122">
        <v>5</v>
      </c>
      <c r="B23" s="122">
        <v>1</v>
      </c>
      <c r="C23" s="122">
        <v>22</v>
      </c>
      <c r="D23" s="123" t="s">
        <v>49</v>
      </c>
      <c r="E23" s="123" t="s">
        <v>89</v>
      </c>
    </row>
    <row r="24" spans="1:5" x14ac:dyDescent="0.2">
      <c r="A24" s="122">
        <v>5</v>
      </c>
      <c r="B24" s="122">
        <v>1</v>
      </c>
      <c r="C24" s="122">
        <v>23</v>
      </c>
      <c r="D24" s="123" t="s">
        <v>90</v>
      </c>
      <c r="E24" s="123" t="s">
        <v>101</v>
      </c>
    </row>
    <row r="25" spans="1:5" x14ac:dyDescent="0.2">
      <c r="A25" s="122">
        <v>5</v>
      </c>
      <c r="B25" s="122">
        <v>1</v>
      </c>
      <c r="C25" s="122">
        <v>24</v>
      </c>
      <c r="D25" s="123" t="s">
        <v>66</v>
      </c>
      <c r="E25" s="123" t="s">
        <v>51</v>
      </c>
    </row>
    <row r="26" spans="1:5" x14ac:dyDescent="0.2">
      <c r="A26" s="122">
        <v>5</v>
      </c>
      <c r="B26" s="122">
        <v>1</v>
      </c>
      <c r="C26" s="122">
        <v>25</v>
      </c>
      <c r="D26" s="123" t="s">
        <v>102</v>
      </c>
      <c r="E26" s="123" t="s">
        <v>78</v>
      </c>
    </row>
    <row r="27" spans="1:5" x14ac:dyDescent="0.2">
      <c r="A27" s="122">
        <v>5</v>
      </c>
      <c r="B27" s="122">
        <v>1</v>
      </c>
      <c r="C27" s="122">
        <v>26</v>
      </c>
      <c r="D27" s="123" t="s">
        <v>79</v>
      </c>
      <c r="E27" s="123" t="s">
        <v>91</v>
      </c>
    </row>
    <row r="28" spans="1:5" x14ac:dyDescent="0.2">
      <c r="A28" s="122">
        <v>5</v>
      </c>
      <c r="B28" s="122">
        <v>1</v>
      </c>
      <c r="C28" s="122">
        <v>27</v>
      </c>
      <c r="D28" s="123" t="s">
        <v>67</v>
      </c>
      <c r="E28" s="123" t="s">
        <v>103</v>
      </c>
    </row>
    <row r="29" spans="1:5" x14ac:dyDescent="0.2">
      <c r="A29" s="122">
        <v>5</v>
      </c>
      <c r="B29" s="122">
        <v>1</v>
      </c>
      <c r="C29" s="122">
        <v>28</v>
      </c>
      <c r="D29" s="123" t="s">
        <v>104</v>
      </c>
      <c r="E29" s="123" t="s">
        <v>53</v>
      </c>
    </row>
    <row r="30" spans="1:5" x14ac:dyDescent="0.2">
      <c r="A30" s="122">
        <v>5</v>
      </c>
      <c r="B30" s="122">
        <v>1</v>
      </c>
      <c r="C30" s="122">
        <v>29</v>
      </c>
      <c r="D30" s="123" t="s">
        <v>80</v>
      </c>
      <c r="E30" s="123" t="s">
        <v>68</v>
      </c>
    </row>
    <row r="31" spans="1:5" x14ac:dyDescent="0.2">
      <c r="A31" s="122">
        <v>5</v>
      </c>
      <c r="B31" s="122">
        <v>1</v>
      </c>
      <c r="C31" s="122">
        <v>30</v>
      </c>
      <c r="D31" s="123" t="s">
        <v>55</v>
      </c>
      <c r="E31" s="123" t="s">
        <v>92</v>
      </c>
    </row>
    <row r="32" spans="1:5" x14ac:dyDescent="0.2">
      <c r="A32" s="122">
        <v>5</v>
      </c>
      <c r="B32" s="122">
        <v>2</v>
      </c>
      <c r="C32" s="122">
        <v>1</v>
      </c>
      <c r="D32" s="123" t="s">
        <v>33</v>
      </c>
      <c r="E32" s="123" t="s">
        <v>93</v>
      </c>
    </row>
    <row r="33" spans="1:5" x14ac:dyDescent="0.2">
      <c r="A33" s="122">
        <v>5</v>
      </c>
      <c r="B33" s="122">
        <v>2</v>
      </c>
      <c r="C33" s="122">
        <v>2</v>
      </c>
      <c r="D33" s="123" t="s">
        <v>57</v>
      </c>
      <c r="E33" s="123" t="s">
        <v>81</v>
      </c>
    </row>
    <row r="34" spans="1:5" x14ac:dyDescent="0.2">
      <c r="A34" s="122">
        <v>5</v>
      </c>
      <c r="B34" s="122">
        <v>2</v>
      </c>
      <c r="C34" s="122">
        <v>3</v>
      </c>
      <c r="D34" s="123" t="s">
        <v>35</v>
      </c>
      <c r="E34" s="123" t="s">
        <v>69</v>
      </c>
    </row>
    <row r="35" spans="1:5" x14ac:dyDescent="0.2">
      <c r="A35" s="122">
        <v>5</v>
      </c>
      <c r="B35" s="122">
        <v>2</v>
      </c>
      <c r="C35" s="122">
        <v>4</v>
      </c>
      <c r="D35" s="123" t="s">
        <v>94</v>
      </c>
      <c r="E35" s="123" t="s">
        <v>82</v>
      </c>
    </row>
    <row r="36" spans="1:5" x14ac:dyDescent="0.2">
      <c r="A36" s="122">
        <v>5</v>
      </c>
      <c r="B36" s="122">
        <v>2</v>
      </c>
      <c r="C36" s="122">
        <v>5</v>
      </c>
      <c r="D36" s="123" t="s">
        <v>58</v>
      </c>
      <c r="E36" s="123" t="s">
        <v>70</v>
      </c>
    </row>
    <row r="37" spans="1:5" x14ac:dyDescent="0.2">
      <c r="A37" s="122">
        <v>5</v>
      </c>
      <c r="B37" s="122">
        <v>2</v>
      </c>
      <c r="C37" s="122">
        <v>6</v>
      </c>
      <c r="D37" s="123" t="s">
        <v>59</v>
      </c>
      <c r="E37" s="123" t="s">
        <v>71</v>
      </c>
    </row>
    <row r="38" spans="1:5" x14ac:dyDescent="0.2">
      <c r="A38" s="122">
        <v>5</v>
      </c>
      <c r="B38" s="122">
        <v>2</v>
      </c>
      <c r="C38" s="122">
        <v>7</v>
      </c>
      <c r="D38" s="123" t="s">
        <v>95</v>
      </c>
      <c r="E38" s="123" t="s">
        <v>37</v>
      </c>
    </row>
    <row r="39" spans="1:5" x14ac:dyDescent="0.2">
      <c r="A39" s="122">
        <v>5</v>
      </c>
      <c r="B39" s="122">
        <v>2</v>
      </c>
      <c r="C39" s="122">
        <v>8</v>
      </c>
      <c r="D39" s="123" t="s">
        <v>60</v>
      </c>
      <c r="E39" s="123" t="s">
        <v>83</v>
      </c>
    </row>
    <row r="40" spans="1:5" x14ac:dyDescent="0.2">
      <c r="A40" s="122">
        <v>5</v>
      </c>
      <c r="B40" s="122">
        <v>2</v>
      </c>
      <c r="C40" s="122">
        <v>9</v>
      </c>
      <c r="D40" s="123" t="s">
        <v>72</v>
      </c>
      <c r="E40" s="123" t="s">
        <v>39</v>
      </c>
    </row>
    <row r="41" spans="1:5" x14ac:dyDescent="0.2">
      <c r="A41" s="122">
        <v>5</v>
      </c>
      <c r="B41" s="122">
        <v>2</v>
      </c>
      <c r="C41" s="122">
        <v>10</v>
      </c>
      <c r="D41" s="123" t="s">
        <v>96</v>
      </c>
      <c r="E41" s="123" t="s">
        <v>84</v>
      </c>
    </row>
    <row r="42" spans="1:5" x14ac:dyDescent="0.2">
      <c r="A42" s="122">
        <v>5</v>
      </c>
      <c r="B42" s="122">
        <v>2</v>
      </c>
      <c r="C42" s="122">
        <v>11</v>
      </c>
      <c r="D42" s="123" t="s">
        <v>73</v>
      </c>
      <c r="E42" s="123" t="s">
        <v>85</v>
      </c>
    </row>
    <row r="43" spans="1:5" x14ac:dyDescent="0.2">
      <c r="A43" s="122">
        <v>5</v>
      </c>
      <c r="B43" s="122">
        <v>2</v>
      </c>
      <c r="C43" s="122">
        <v>12</v>
      </c>
      <c r="D43" s="123" t="s">
        <v>41</v>
      </c>
      <c r="E43" s="123" t="s">
        <v>61</v>
      </c>
    </row>
    <row r="44" spans="1:5" x14ac:dyDescent="0.2">
      <c r="A44" s="122">
        <v>5</v>
      </c>
      <c r="B44" s="122">
        <v>2</v>
      </c>
      <c r="C44" s="122">
        <v>13</v>
      </c>
      <c r="D44" s="123" t="s">
        <v>74</v>
      </c>
      <c r="E44" s="123" t="s">
        <v>97</v>
      </c>
    </row>
    <row r="45" spans="1:5" x14ac:dyDescent="0.2">
      <c r="A45" s="122">
        <v>5</v>
      </c>
      <c r="B45" s="122">
        <v>2</v>
      </c>
      <c r="C45" s="122">
        <v>14</v>
      </c>
      <c r="D45" s="123" t="s">
        <v>86</v>
      </c>
      <c r="E45" s="123" t="s">
        <v>62</v>
      </c>
    </row>
    <row r="46" spans="1:5" x14ac:dyDescent="0.2">
      <c r="A46" s="122">
        <v>5</v>
      </c>
      <c r="B46" s="122">
        <v>2</v>
      </c>
      <c r="C46" s="122">
        <v>15</v>
      </c>
      <c r="D46" s="123" t="s">
        <v>43</v>
      </c>
      <c r="E46" s="123" t="s">
        <v>98</v>
      </c>
    </row>
    <row r="47" spans="1:5" x14ac:dyDescent="0.2">
      <c r="A47" s="122">
        <v>5</v>
      </c>
      <c r="B47" s="122">
        <v>2</v>
      </c>
      <c r="C47" s="122">
        <v>16</v>
      </c>
      <c r="D47" s="123" t="s">
        <v>87</v>
      </c>
      <c r="E47" s="123" t="s">
        <v>99</v>
      </c>
    </row>
    <row r="48" spans="1:5" x14ac:dyDescent="0.2">
      <c r="A48" s="122">
        <v>5</v>
      </c>
      <c r="B48" s="122">
        <v>2</v>
      </c>
      <c r="C48" s="122">
        <v>17</v>
      </c>
      <c r="D48" s="123" t="s">
        <v>63</v>
      </c>
      <c r="E48" s="123" t="s">
        <v>75</v>
      </c>
    </row>
    <row r="49" spans="1:5" x14ac:dyDescent="0.2">
      <c r="A49" s="122">
        <v>5</v>
      </c>
      <c r="B49" s="122">
        <v>2</v>
      </c>
      <c r="C49" s="122">
        <v>18</v>
      </c>
      <c r="D49" s="123" t="s">
        <v>88</v>
      </c>
      <c r="E49" s="123" t="s">
        <v>45</v>
      </c>
    </row>
    <row r="50" spans="1:5" x14ac:dyDescent="0.2">
      <c r="A50" s="122">
        <v>5</v>
      </c>
      <c r="B50" s="122">
        <v>2</v>
      </c>
      <c r="C50" s="122">
        <v>19</v>
      </c>
      <c r="D50" s="123" t="s">
        <v>100</v>
      </c>
      <c r="E50" s="123" t="s">
        <v>76</v>
      </c>
    </row>
    <row r="51" spans="1:5" x14ac:dyDescent="0.2">
      <c r="A51" s="122">
        <v>5</v>
      </c>
      <c r="B51" s="122">
        <v>2</v>
      </c>
      <c r="C51" s="122">
        <v>20</v>
      </c>
      <c r="D51" s="123" t="s">
        <v>64</v>
      </c>
      <c r="E51" s="123" t="s">
        <v>47</v>
      </c>
    </row>
    <row r="52" spans="1:5" x14ac:dyDescent="0.2">
      <c r="A52" s="122">
        <v>5</v>
      </c>
      <c r="B52" s="122">
        <v>2</v>
      </c>
      <c r="C52" s="122">
        <v>21</v>
      </c>
      <c r="D52" s="123" t="s">
        <v>101</v>
      </c>
      <c r="E52" s="123" t="s">
        <v>49</v>
      </c>
    </row>
    <row r="53" spans="1:5" x14ac:dyDescent="0.2">
      <c r="A53" s="122">
        <v>5</v>
      </c>
      <c r="B53" s="122">
        <v>2</v>
      </c>
      <c r="C53" s="122">
        <v>22</v>
      </c>
      <c r="D53" s="123" t="s">
        <v>77</v>
      </c>
      <c r="E53" s="123" t="s">
        <v>89</v>
      </c>
    </row>
    <row r="54" spans="1:5" x14ac:dyDescent="0.2">
      <c r="A54" s="122">
        <v>5</v>
      </c>
      <c r="B54" s="122">
        <v>2</v>
      </c>
      <c r="C54" s="122">
        <v>23</v>
      </c>
      <c r="D54" s="123" t="s">
        <v>102</v>
      </c>
      <c r="E54" s="123" t="s">
        <v>65</v>
      </c>
    </row>
    <row r="55" spans="1:5" x14ac:dyDescent="0.2">
      <c r="A55" s="122">
        <v>5</v>
      </c>
      <c r="B55" s="122">
        <v>2</v>
      </c>
      <c r="C55" s="122">
        <v>24</v>
      </c>
      <c r="D55" s="123" t="s">
        <v>51</v>
      </c>
      <c r="E55" s="123" t="s">
        <v>90</v>
      </c>
    </row>
    <row r="56" spans="1:5" x14ac:dyDescent="0.2">
      <c r="A56" s="122">
        <v>5</v>
      </c>
      <c r="B56" s="122">
        <v>2</v>
      </c>
      <c r="C56" s="122">
        <v>25</v>
      </c>
      <c r="D56" s="123" t="s">
        <v>78</v>
      </c>
      <c r="E56" s="123" t="s">
        <v>66</v>
      </c>
    </row>
    <row r="57" spans="1:5" x14ac:dyDescent="0.2">
      <c r="A57" s="122">
        <v>5</v>
      </c>
      <c r="B57" s="122">
        <v>2</v>
      </c>
      <c r="C57" s="122">
        <v>26</v>
      </c>
      <c r="D57" s="123" t="s">
        <v>53</v>
      </c>
      <c r="E57" s="123" t="s">
        <v>67</v>
      </c>
    </row>
    <row r="58" spans="1:5" x14ac:dyDescent="0.2">
      <c r="A58" s="122">
        <v>5</v>
      </c>
      <c r="B58" s="122">
        <v>2</v>
      </c>
      <c r="C58" s="122">
        <v>27</v>
      </c>
      <c r="D58" s="123" t="s">
        <v>91</v>
      </c>
      <c r="E58" s="123" t="s">
        <v>103</v>
      </c>
    </row>
    <row r="59" spans="1:5" x14ac:dyDescent="0.2">
      <c r="A59" s="122">
        <v>5</v>
      </c>
      <c r="B59" s="122">
        <v>2</v>
      </c>
      <c r="C59" s="122">
        <v>28</v>
      </c>
      <c r="D59" s="123" t="s">
        <v>55</v>
      </c>
      <c r="E59" s="123" t="s">
        <v>79</v>
      </c>
    </row>
    <row r="60" spans="1:5" x14ac:dyDescent="0.2">
      <c r="A60" s="122">
        <v>5</v>
      </c>
      <c r="B60" s="122">
        <v>2</v>
      </c>
      <c r="C60" s="122">
        <v>29</v>
      </c>
      <c r="D60" s="123" t="s">
        <v>68</v>
      </c>
      <c r="E60" s="123" t="s">
        <v>104</v>
      </c>
    </row>
    <row r="61" spans="1:5" x14ac:dyDescent="0.2">
      <c r="A61" s="122">
        <v>5</v>
      </c>
      <c r="B61" s="122">
        <v>2</v>
      </c>
      <c r="C61" s="122">
        <v>30</v>
      </c>
      <c r="D61" s="123" t="s">
        <v>92</v>
      </c>
      <c r="E61" s="123" t="s">
        <v>80</v>
      </c>
    </row>
    <row r="62" spans="1:5" x14ac:dyDescent="0.2">
      <c r="A62" s="122">
        <v>5</v>
      </c>
      <c r="B62" s="122">
        <v>3</v>
      </c>
      <c r="C62" s="122">
        <v>1</v>
      </c>
      <c r="D62" s="123" t="s">
        <v>33</v>
      </c>
      <c r="E62" s="123" t="s">
        <v>57</v>
      </c>
    </row>
    <row r="63" spans="1:5" x14ac:dyDescent="0.2">
      <c r="A63" s="122">
        <v>5</v>
      </c>
      <c r="B63" s="122">
        <v>3</v>
      </c>
      <c r="C63" s="122">
        <v>2</v>
      </c>
      <c r="D63" s="123" t="s">
        <v>81</v>
      </c>
      <c r="E63" s="123" t="s">
        <v>69</v>
      </c>
    </row>
    <row r="64" spans="1:5" x14ac:dyDescent="0.2">
      <c r="A64" s="122">
        <v>5</v>
      </c>
      <c r="B64" s="122">
        <v>3</v>
      </c>
      <c r="C64" s="122">
        <v>3</v>
      </c>
      <c r="D64" s="123" t="s">
        <v>70</v>
      </c>
      <c r="E64" s="123" t="s">
        <v>93</v>
      </c>
    </row>
    <row r="65" spans="1:5" x14ac:dyDescent="0.2">
      <c r="A65" s="122">
        <v>5</v>
      </c>
      <c r="B65" s="122">
        <v>3</v>
      </c>
      <c r="C65" s="122">
        <v>4</v>
      </c>
      <c r="D65" s="123" t="s">
        <v>94</v>
      </c>
      <c r="E65" s="123" t="s">
        <v>58</v>
      </c>
    </row>
    <row r="66" spans="1:5" x14ac:dyDescent="0.2">
      <c r="A66" s="122">
        <v>5</v>
      </c>
      <c r="B66" s="122">
        <v>3</v>
      </c>
      <c r="C66" s="122">
        <v>5</v>
      </c>
      <c r="D66" s="123" t="s">
        <v>35</v>
      </c>
      <c r="E66" s="123" t="s">
        <v>82</v>
      </c>
    </row>
    <row r="67" spans="1:5" x14ac:dyDescent="0.2">
      <c r="A67" s="122">
        <v>5</v>
      </c>
      <c r="B67" s="122">
        <v>3</v>
      </c>
      <c r="C67" s="122">
        <v>6</v>
      </c>
      <c r="D67" s="123" t="s">
        <v>95</v>
      </c>
      <c r="E67" s="123" t="s">
        <v>59</v>
      </c>
    </row>
    <row r="68" spans="1:5" x14ac:dyDescent="0.2">
      <c r="A68" s="122">
        <v>5</v>
      </c>
      <c r="B68" s="122">
        <v>3</v>
      </c>
      <c r="C68" s="122">
        <v>7</v>
      </c>
      <c r="D68" s="123" t="s">
        <v>37</v>
      </c>
      <c r="E68" s="123" t="s">
        <v>83</v>
      </c>
    </row>
    <row r="69" spans="1:5" x14ac:dyDescent="0.2">
      <c r="A69" s="122">
        <v>5</v>
      </c>
      <c r="B69" s="122">
        <v>3</v>
      </c>
      <c r="C69" s="122">
        <v>8</v>
      </c>
      <c r="D69" s="123" t="s">
        <v>84</v>
      </c>
      <c r="E69" s="123" t="s">
        <v>71</v>
      </c>
    </row>
    <row r="70" spans="1:5" x14ac:dyDescent="0.2">
      <c r="A70" s="122">
        <v>5</v>
      </c>
      <c r="B70" s="122">
        <v>3</v>
      </c>
      <c r="C70" s="122">
        <v>9</v>
      </c>
      <c r="D70" s="123" t="s">
        <v>96</v>
      </c>
      <c r="E70" s="123" t="s">
        <v>72</v>
      </c>
    </row>
    <row r="71" spans="1:5" x14ac:dyDescent="0.2">
      <c r="A71" s="122">
        <v>5</v>
      </c>
      <c r="B71" s="122">
        <v>3</v>
      </c>
      <c r="C71" s="122">
        <v>10</v>
      </c>
      <c r="D71" s="123" t="s">
        <v>60</v>
      </c>
      <c r="E71" s="123" t="s">
        <v>39</v>
      </c>
    </row>
    <row r="72" spans="1:5" x14ac:dyDescent="0.2">
      <c r="A72" s="122">
        <v>5</v>
      </c>
      <c r="B72" s="122">
        <v>3</v>
      </c>
      <c r="C72" s="122">
        <v>11</v>
      </c>
      <c r="D72" s="123" t="s">
        <v>41</v>
      </c>
      <c r="E72" s="123" t="s">
        <v>73</v>
      </c>
    </row>
    <row r="73" spans="1:5" x14ac:dyDescent="0.2">
      <c r="A73" s="122">
        <v>5</v>
      </c>
      <c r="B73" s="122">
        <v>3</v>
      </c>
      <c r="C73" s="122">
        <v>12</v>
      </c>
      <c r="D73" s="123" t="s">
        <v>61</v>
      </c>
      <c r="E73" s="123" t="s">
        <v>97</v>
      </c>
    </row>
    <row r="74" spans="1:5" x14ac:dyDescent="0.2">
      <c r="A74" s="122">
        <v>5</v>
      </c>
      <c r="B74" s="122">
        <v>3</v>
      </c>
      <c r="C74" s="122">
        <v>13</v>
      </c>
      <c r="D74" s="123" t="s">
        <v>98</v>
      </c>
      <c r="E74" s="123" t="s">
        <v>85</v>
      </c>
    </row>
    <row r="75" spans="1:5" x14ac:dyDescent="0.2">
      <c r="A75" s="122">
        <v>5</v>
      </c>
      <c r="B75" s="122">
        <v>3</v>
      </c>
      <c r="C75" s="122">
        <v>14</v>
      </c>
      <c r="D75" s="123" t="s">
        <v>43</v>
      </c>
      <c r="E75" s="123" t="s">
        <v>86</v>
      </c>
    </row>
    <row r="76" spans="1:5" x14ac:dyDescent="0.2">
      <c r="A76" s="122">
        <v>5</v>
      </c>
      <c r="B76" s="122">
        <v>3</v>
      </c>
      <c r="C76" s="122">
        <v>15</v>
      </c>
      <c r="D76" s="123" t="s">
        <v>74</v>
      </c>
      <c r="E76" s="123" t="s">
        <v>62</v>
      </c>
    </row>
    <row r="77" spans="1:5" x14ac:dyDescent="0.2">
      <c r="A77" s="122">
        <v>5</v>
      </c>
      <c r="B77" s="122">
        <v>3</v>
      </c>
      <c r="C77" s="122">
        <v>16</v>
      </c>
      <c r="D77" s="123" t="s">
        <v>63</v>
      </c>
      <c r="E77" s="123" t="s">
        <v>87</v>
      </c>
    </row>
    <row r="78" spans="1:5" x14ac:dyDescent="0.2">
      <c r="A78" s="122">
        <v>5</v>
      </c>
      <c r="B78" s="122">
        <v>3</v>
      </c>
      <c r="C78" s="122">
        <v>17</v>
      </c>
      <c r="D78" s="123" t="s">
        <v>75</v>
      </c>
      <c r="E78" s="123" t="s">
        <v>45</v>
      </c>
    </row>
    <row r="79" spans="1:5" x14ac:dyDescent="0.2">
      <c r="A79" s="122">
        <v>5</v>
      </c>
      <c r="B79" s="122">
        <v>3</v>
      </c>
      <c r="C79" s="122">
        <v>18</v>
      </c>
      <c r="D79" s="123" t="s">
        <v>47</v>
      </c>
      <c r="E79" s="123" t="s">
        <v>99</v>
      </c>
    </row>
    <row r="80" spans="1:5" x14ac:dyDescent="0.2">
      <c r="A80" s="122">
        <v>5</v>
      </c>
      <c r="B80" s="122">
        <v>3</v>
      </c>
      <c r="C80" s="122">
        <v>19</v>
      </c>
      <c r="D80" s="123" t="s">
        <v>64</v>
      </c>
      <c r="E80" s="123" t="s">
        <v>100</v>
      </c>
    </row>
    <row r="81" spans="1:5" x14ac:dyDescent="0.2">
      <c r="A81" s="122">
        <v>5</v>
      </c>
      <c r="B81" s="122">
        <v>3</v>
      </c>
      <c r="C81" s="122">
        <v>20</v>
      </c>
      <c r="D81" s="123" t="s">
        <v>88</v>
      </c>
      <c r="E81" s="123" t="s">
        <v>76</v>
      </c>
    </row>
    <row r="82" spans="1:5" x14ac:dyDescent="0.2">
      <c r="A82" s="122">
        <v>5</v>
      </c>
      <c r="B82" s="122">
        <v>3</v>
      </c>
      <c r="C82" s="122">
        <v>21</v>
      </c>
      <c r="D82" s="123" t="s">
        <v>77</v>
      </c>
      <c r="E82" s="123" t="s">
        <v>101</v>
      </c>
    </row>
    <row r="83" spans="1:5" x14ac:dyDescent="0.2">
      <c r="A83" s="122">
        <v>5</v>
      </c>
      <c r="B83" s="122">
        <v>3</v>
      </c>
      <c r="C83" s="122">
        <v>22</v>
      </c>
      <c r="D83" s="123" t="s">
        <v>89</v>
      </c>
      <c r="E83" s="123" t="s">
        <v>65</v>
      </c>
    </row>
    <row r="84" spans="1:5" x14ac:dyDescent="0.2">
      <c r="A84" s="122">
        <v>5</v>
      </c>
      <c r="B84" s="122">
        <v>3</v>
      </c>
      <c r="C84" s="122">
        <v>23</v>
      </c>
      <c r="D84" s="123" t="s">
        <v>66</v>
      </c>
      <c r="E84" s="123" t="s">
        <v>49</v>
      </c>
    </row>
    <row r="85" spans="1:5" x14ac:dyDescent="0.2">
      <c r="A85" s="122">
        <v>5</v>
      </c>
      <c r="B85" s="122">
        <v>3</v>
      </c>
      <c r="C85" s="122">
        <v>24</v>
      </c>
      <c r="D85" s="123" t="s">
        <v>78</v>
      </c>
      <c r="E85" s="123" t="s">
        <v>51</v>
      </c>
    </row>
    <row r="86" spans="1:5" x14ac:dyDescent="0.2">
      <c r="A86" s="122">
        <v>5</v>
      </c>
      <c r="B86" s="122">
        <v>3</v>
      </c>
      <c r="C86" s="122">
        <v>25</v>
      </c>
      <c r="D86" s="123" t="s">
        <v>102</v>
      </c>
      <c r="E86" s="123" t="s">
        <v>90</v>
      </c>
    </row>
    <row r="87" spans="1:5" x14ac:dyDescent="0.2">
      <c r="A87" s="122">
        <v>5</v>
      </c>
      <c r="B87" s="122">
        <v>3</v>
      </c>
      <c r="C87" s="122">
        <v>26</v>
      </c>
      <c r="D87" s="123" t="s">
        <v>91</v>
      </c>
      <c r="E87" s="123" t="s">
        <v>53</v>
      </c>
    </row>
    <row r="88" spans="1:5" x14ac:dyDescent="0.2">
      <c r="A88" s="122">
        <v>5</v>
      </c>
      <c r="B88" s="122">
        <v>3</v>
      </c>
      <c r="C88" s="122">
        <v>27</v>
      </c>
      <c r="D88" s="123" t="s">
        <v>103</v>
      </c>
      <c r="E88" s="123" t="s">
        <v>79</v>
      </c>
    </row>
    <row r="89" spans="1:5" x14ac:dyDescent="0.2">
      <c r="A89" s="122">
        <v>5</v>
      </c>
      <c r="B89" s="122">
        <v>3</v>
      </c>
      <c r="C89" s="122">
        <v>28</v>
      </c>
      <c r="D89" s="123" t="s">
        <v>80</v>
      </c>
      <c r="E89" s="123" t="s">
        <v>67</v>
      </c>
    </row>
    <row r="90" spans="1:5" x14ac:dyDescent="0.2">
      <c r="A90" s="122">
        <v>5</v>
      </c>
      <c r="B90" s="122">
        <v>3</v>
      </c>
      <c r="C90" s="122">
        <v>29</v>
      </c>
      <c r="D90" s="123" t="s">
        <v>92</v>
      </c>
      <c r="E90" s="123" t="s">
        <v>68</v>
      </c>
    </row>
    <row r="91" spans="1:5" x14ac:dyDescent="0.2">
      <c r="A91" s="122">
        <v>5</v>
      </c>
      <c r="B91" s="122">
        <v>3</v>
      </c>
      <c r="C91" s="122">
        <v>30</v>
      </c>
      <c r="D91" s="123" t="s">
        <v>55</v>
      </c>
      <c r="E91" s="123" t="s">
        <v>104</v>
      </c>
    </row>
    <row r="92" spans="1:5" x14ac:dyDescent="0.2">
      <c r="A92" s="122">
        <v>5</v>
      </c>
      <c r="B92" s="122">
        <v>4</v>
      </c>
      <c r="C92" s="122">
        <v>1</v>
      </c>
      <c r="D92" s="123" t="s">
        <v>69</v>
      </c>
      <c r="E92" s="123" t="s">
        <v>93</v>
      </c>
    </row>
    <row r="93" spans="1:5" x14ac:dyDescent="0.2">
      <c r="A93" s="122">
        <v>5</v>
      </c>
      <c r="B93" s="122">
        <v>4</v>
      </c>
      <c r="C93" s="122">
        <v>2</v>
      </c>
      <c r="D93" s="123" t="s">
        <v>81</v>
      </c>
      <c r="E93" s="123" t="s">
        <v>33</v>
      </c>
    </row>
    <row r="94" spans="1:5" x14ac:dyDescent="0.2">
      <c r="A94" s="122">
        <v>5</v>
      </c>
      <c r="B94" s="122">
        <v>4</v>
      </c>
      <c r="C94" s="122">
        <v>3</v>
      </c>
      <c r="D94" s="123" t="s">
        <v>94</v>
      </c>
      <c r="E94" s="123" t="s">
        <v>57</v>
      </c>
    </row>
    <row r="95" spans="1:5" x14ac:dyDescent="0.2">
      <c r="A95" s="122">
        <v>5</v>
      </c>
      <c r="B95" s="122">
        <v>4</v>
      </c>
      <c r="C95" s="122">
        <v>4</v>
      </c>
      <c r="D95" s="123" t="s">
        <v>82</v>
      </c>
      <c r="E95" s="123" t="s">
        <v>58</v>
      </c>
    </row>
    <row r="96" spans="1:5" x14ac:dyDescent="0.2">
      <c r="A96" s="122">
        <v>5</v>
      </c>
      <c r="B96" s="122">
        <v>4</v>
      </c>
      <c r="C96" s="122">
        <v>5</v>
      </c>
      <c r="D96" s="123" t="s">
        <v>70</v>
      </c>
      <c r="E96" s="123" t="s">
        <v>35</v>
      </c>
    </row>
    <row r="97" spans="1:5" x14ac:dyDescent="0.2">
      <c r="A97" s="122">
        <v>5</v>
      </c>
      <c r="B97" s="122">
        <v>4</v>
      </c>
      <c r="C97" s="122">
        <v>6</v>
      </c>
      <c r="D97" s="123" t="s">
        <v>83</v>
      </c>
      <c r="E97" s="123" t="s">
        <v>71</v>
      </c>
    </row>
    <row r="98" spans="1:5" x14ac:dyDescent="0.2">
      <c r="A98" s="122">
        <v>5</v>
      </c>
      <c r="B98" s="122">
        <v>4</v>
      </c>
      <c r="C98" s="122">
        <v>7</v>
      </c>
      <c r="D98" s="123" t="s">
        <v>37</v>
      </c>
      <c r="E98" s="123" t="s">
        <v>59</v>
      </c>
    </row>
    <row r="99" spans="1:5" x14ac:dyDescent="0.2">
      <c r="A99" s="122">
        <v>5</v>
      </c>
      <c r="B99" s="122">
        <v>4</v>
      </c>
      <c r="C99" s="122">
        <v>8</v>
      </c>
      <c r="D99" s="123" t="s">
        <v>72</v>
      </c>
      <c r="E99" s="123" t="s">
        <v>95</v>
      </c>
    </row>
    <row r="100" spans="1:5" x14ac:dyDescent="0.2">
      <c r="A100" s="122">
        <v>5</v>
      </c>
      <c r="B100" s="122">
        <v>4</v>
      </c>
      <c r="C100" s="122">
        <v>9</v>
      </c>
      <c r="D100" s="123" t="s">
        <v>39</v>
      </c>
      <c r="E100" s="123" t="s">
        <v>96</v>
      </c>
    </row>
    <row r="101" spans="1:5" x14ac:dyDescent="0.2">
      <c r="A101" s="122">
        <v>5</v>
      </c>
      <c r="B101" s="122">
        <v>4</v>
      </c>
      <c r="C101" s="122">
        <v>10</v>
      </c>
      <c r="D101" s="123" t="s">
        <v>84</v>
      </c>
      <c r="E101" s="123" t="s">
        <v>60</v>
      </c>
    </row>
    <row r="102" spans="1:5" x14ac:dyDescent="0.2">
      <c r="A102" s="122">
        <v>5</v>
      </c>
      <c r="B102" s="122">
        <v>4</v>
      </c>
      <c r="C102" s="122">
        <v>11</v>
      </c>
      <c r="D102" s="123" t="s">
        <v>97</v>
      </c>
      <c r="E102" s="123" t="s">
        <v>85</v>
      </c>
    </row>
    <row r="103" spans="1:5" x14ac:dyDescent="0.2">
      <c r="A103" s="122">
        <v>5</v>
      </c>
      <c r="B103" s="122">
        <v>4</v>
      </c>
      <c r="C103" s="122">
        <v>12</v>
      </c>
      <c r="D103" s="123" t="s">
        <v>61</v>
      </c>
      <c r="E103" s="123" t="s">
        <v>73</v>
      </c>
    </row>
    <row r="104" spans="1:5" x14ac:dyDescent="0.2">
      <c r="A104" s="122">
        <v>5</v>
      </c>
      <c r="B104" s="122">
        <v>4</v>
      </c>
      <c r="C104" s="122">
        <v>13</v>
      </c>
      <c r="D104" s="123" t="s">
        <v>86</v>
      </c>
      <c r="E104" s="123" t="s">
        <v>41</v>
      </c>
    </row>
    <row r="105" spans="1:5" x14ac:dyDescent="0.2">
      <c r="A105" s="122">
        <v>5</v>
      </c>
      <c r="B105" s="122">
        <v>4</v>
      </c>
      <c r="C105" s="122">
        <v>14</v>
      </c>
      <c r="D105" s="123" t="s">
        <v>62</v>
      </c>
      <c r="E105" s="123" t="s">
        <v>43</v>
      </c>
    </row>
    <row r="106" spans="1:5" x14ac:dyDescent="0.2">
      <c r="A106" s="122">
        <v>5</v>
      </c>
      <c r="B106" s="122">
        <v>4</v>
      </c>
      <c r="C106" s="122">
        <v>15</v>
      </c>
      <c r="D106" s="123" t="s">
        <v>98</v>
      </c>
      <c r="E106" s="123" t="s">
        <v>74</v>
      </c>
    </row>
    <row r="107" spans="1:5" x14ac:dyDescent="0.2">
      <c r="A107" s="122">
        <v>5</v>
      </c>
      <c r="B107" s="122">
        <v>4</v>
      </c>
      <c r="C107" s="122">
        <v>16</v>
      </c>
      <c r="D107" s="123" t="s">
        <v>45</v>
      </c>
      <c r="E107" s="123" t="s">
        <v>99</v>
      </c>
    </row>
    <row r="108" spans="1:5" x14ac:dyDescent="0.2">
      <c r="A108" s="122">
        <v>5</v>
      </c>
      <c r="B108" s="122">
        <v>4</v>
      </c>
      <c r="C108" s="122">
        <v>17</v>
      </c>
      <c r="D108" s="123" t="s">
        <v>75</v>
      </c>
      <c r="E108" s="123" t="s">
        <v>87</v>
      </c>
    </row>
    <row r="109" spans="1:5" x14ac:dyDescent="0.2">
      <c r="A109" s="122">
        <v>5</v>
      </c>
      <c r="B109" s="122">
        <v>4</v>
      </c>
      <c r="C109" s="122">
        <v>18</v>
      </c>
      <c r="D109" s="123" t="s">
        <v>100</v>
      </c>
      <c r="E109" s="123" t="s">
        <v>63</v>
      </c>
    </row>
    <row r="110" spans="1:5" x14ac:dyDescent="0.2">
      <c r="A110" s="122">
        <v>5</v>
      </c>
      <c r="B110" s="122">
        <v>4</v>
      </c>
      <c r="C110" s="122">
        <v>19</v>
      </c>
      <c r="D110" s="123" t="s">
        <v>76</v>
      </c>
      <c r="E110" s="123" t="s">
        <v>64</v>
      </c>
    </row>
    <row r="111" spans="1:5" x14ac:dyDescent="0.2">
      <c r="A111" s="122">
        <v>5</v>
      </c>
      <c r="B111" s="122">
        <v>4</v>
      </c>
      <c r="C111" s="122">
        <v>20</v>
      </c>
      <c r="D111" s="123" t="s">
        <v>47</v>
      </c>
      <c r="E111" s="123" t="s">
        <v>88</v>
      </c>
    </row>
    <row r="112" spans="1:5" x14ac:dyDescent="0.2">
      <c r="A112" s="122">
        <v>5</v>
      </c>
      <c r="B112" s="122">
        <v>4</v>
      </c>
      <c r="C112" s="122">
        <v>21</v>
      </c>
      <c r="D112" s="123" t="s">
        <v>65</v>
      </c>
      <c r="E112" s="123" t="s">
        <v>49</v>
      </c>
    </row>
    <row r="113" spans="1:5" x14ac:dyDescent="0.2">
      <c r="A113" s="122">
        <v>5</v>
      </c>
      <c r="B113" s="122">
        <v>4</v>
      </c>
      <c r="C113" s="122">
        <v>22</v>
      </c>
      <c r="D113" s="123" t="s">
        <v>89</v>
      </c>
      <c r="E113" s="123" t="s">
        <v>101</v>
      </c>
    </row>
    <row r="114" spans="1:5" x14ac:dyDescent="0.2">
      <c r="A114" s="122">
        <v>5</v>
      </c>
      <c r="B114" s="122">
        <v>4</v>
      </c>
      <c r="C114" s="122">
        <v>23</v>
      </c>
      <c r="D114" s="123" t="s">
        <v>51</v>
      </c>
      <c r="E114" s="123" t="s">
        <v>77</v>
      </c>
    </row>
    <row r="115" spans="1:5" x14ac:dyDescent="0.2">
      <c r="A115" s="122">
        <v>5</v>
      </c>
      <c r="B115" s="122">
        <v>4</v>
      </c>
      <c r="C115" s="122">
        <v>24</v>
      </c>
      <c r="D115" s="123" t="s">
        <v>90</v>
      </c>
      <c r="E115" s="123" t="s">
        <v>78</v>
      </c>
    </row>
    <row r="116" spans="1:5" x14ac:dyDescent="0.2">
      <c r="A116" s="122">
        <v>5</v>
      </c>
      <c r="B116" s="122">
        <v>4</v>
      </c>
      <c r="C116" s="122">
        <v>25</v>
      </c>
      <c r="D116" s="123" t="s">
        <v>66</v>
      </c>
      <c r="E116" s="123" t="s">
        <v>102</v>
      </c>
    </row>
    <row r="117" spans="1:5" x14ac:dyDescent="0.2">
      <c r="A117" s="122">
        <v>5</v>
      </c>
      <c r="B117" s="122">
        <v>4</v>
      </c>
      <c r="C117" s="122">
        <v>26</v>
      </c>
      <c r="D117" s="123" t="s">
        <v>79</v>
      </c>
      <c r="E117" s="123" t="s">
        <v>67</v>
      </c>
    </row>
    <row r="118" spans="1:5" x14ac:dyDescent="0.2">
      <c r="A118" s="122">
        <v>5</v>
      </c>
      <c r="B118" s="122">
        <v>4</v>
      </c>
      <c r="C118" s="122">
        <v>27</v>
      </c>
      <c r="D118" s="123" t="s">
        <v>103</v>
      </c>
      <c r="E118" s="123" t="s">
        <v>53</v>
      </c>
    </row>
    <row r="119" spans="1:5" x14ac:dyDescent="0.2">
      <c r="A119" s="122">
        <v>5</v>
      </c>
      <c r="B119" s="122">
        <v>4</v>
      </c>
      <c r="C119" s="122">
        <v>28</v>
      </c>
      <c r="D119" s="123" t="s">
        <v>68</v>
      </c>
      <c r="E119" s="123" t="s">
        <v>91</v>
      </c>
    </row>
    <row r="120" spans="1:5" x14ac:dyDescent="0.2">
      <c r="A120" s="122">
        <v>5</v>
      </c>
      <c r="B120" s="122">
        <v>4</v>
      </c>
      <c r="C120" s="122">
        <v>29</v>
      </c>
      <c r="D120" s="123" t="s">
        <v>104</v>
      </c>
      <c r="E120" s="123" t="s">
        <v>92</v>
      </c>
    </row>
    <row r="121" spans="1:5" x14ac:dyDescent="0.2">
      <c r="A121" s="122">
        <v>5</v>
      </c>
      <c r="B121" s="122">
        <v>4</v>
      </c>
      <c r="C121" s="122">
        <v>30</v>
      </c>
      <c r="D121" s="123" t="s">
        <v>80</v>
      </c>
      <c r="E121" s="123" t="s">
        <v>55</v>
      </c>
    </row>
    <row r="122" spans="1:5" x14ac:dyDescent="0.2">
      <c r="A122" s="122">
        <v>5</v>
      </c>
      <c r="B122" s="122">
        <v>5</v>
      </c>
      <c r="C122" s="122">
        <v>1</v>
      </c>
      <c r="D122" s="123" t="s">
        <v>69</v>
      </c>
      <c r="E122" s="123" t="s">
        <v>33</v>
      </c>
    </row>
    <row r="123" spans="1:5" x14ac:dyDescent="0.2">
      <c r="A123" s="122">
        <v>5</v>
      </c>
      <c r="B123" s="122">
        <v>5</v>
      </c>
      <c r="C123" s="122">
        <v>2</v>
      </c>
      <c r="D123" s="123" t="s">
        <v>93</v>
      </c>
      <c r="E123" s="123" t="s">
        <v>57</v>
      </c>
    </row>
    <row r="124" spans="1:5" x14ac:dyDescent="0.2">
      <c r="A124" s="122">
        <v>5</v>
      </c>
      <c r="B124" s="122">
        <v>5</v>
      </c>
      <c r="C124" s="122">
        <v>3</v>
      </c>
      <c r="D124" s="123" t="s">
        <v>58</v>
      </c>
      <c r="E124" s="123" t="s">
        <v>81</v>
      </c>
    </row>
    <row r="125" spans="1:5" x14ac:dyDescent="0.2">
      <c r="A125" s="122">
        <v>5</v>
      </c>
      <c r="B125" s="122">
        <v>5</v>
      </c>
      <c r="C125" s="122">
        <v>4</v>
      </c>
      <c r="D125" s="123" t="s">
        <v>35</v>
      </c>
      <c r="E125" s="123" t="s">
        <v>94</v>
      </c>
    </row>
    <row r="126" spans="1:5" x14ac:dyDescent="0.2">
      <c r="A126" s="122">
        <v>5</v>
      </c>
      <c r="B126" s="122">
        <v>5</v>
      </c>
      <c r="C126" s="122">
        <v>5</v>
      </c>
      <c r="D126" s="123" t="s">
        <v>82</v>
      </c>
      <c r="E126" s="123" t="s">
        <v>70</v>
      </c>
    </row>
    <row r="127" spans="1:5" x14ac:dyDescent="0.2">
      <c r="A127" s="122">
        <v>5</v>
      </c>
      <c r="B127" s="122">
        <v>5</v>
      </c>
      <c r="C127" s="122">
        <v>6</v>
      </c>
      <c r="D127" s="123" t="s">
        <v>59</v>
      </c>
      <c r="E127" s="123" t="s">
        <v>83</v>
      </c>
    </row>
    <row r="128" spans="1:5" x14ac:dyDescent="0.2">
      <c r="A128" s="122">
        <v>5</v>
      </c>
      <c r="B128" s="122">
        <v>5</v>
      </c>
      <c r="C128" s="122">
        <v>7</v>
      </c>
      <c r="D128" s="123" t="s">
        <v>71</v>
      </c>
      <c r="E128" s="123" t="s">
        <v>95</v>
      </c>
    </row>
    <row r="129" spans="1:5" x14ac:dyDescent="0.2">
      <c r="A129" s="122">
        <v>5</v>
      </c>
      <c r="B129" s="122">
        <v>5</v>
      </c>
      <c r="C129" s="122">
        <v>8</v>
      </c>
      <c r="D129" s="123" t="s">
        <v>96</v>
      </c>
      <c r="E129" s="123" t="s">
        <v>37</v>
      </c>
    </row>
    <row r="130" spans="1:5" x14ac:dyDescent="0.2">
      <c r="A130" s="122">
        <v>5</v>
      </c>
      <c r="B130" s="122">
        <v>5</v>
      </c>
      <c r="C130" s="122">
        <v>9</v>
      </c>
      <c r="D130" s="123" t="s">
        <v>72</v>
      </c>
      <c r="E130" s="123" t="s">
        <v>60</v>
      </c>
    </row>
    <row r="131" spans="1:5" x14ac:dyDescent="0.2">
      <c r="A131" s="122">
        <v>5</v>
      </c>
      <c r="B131" s="122">
        <v>5</v>
      </c>
      <c r="C131" s="122">
        <v>10</v>
      </c>
      <c r="D131" s="123" t="s">
        <v>39</v>
      </c>
      <c r="E131" s="123" t="s">
        <v>84</v>
      </c>
    </row>
    <row r="132" spans="1:5" x14ac:dyDescent="0.2">
      <c r="A132" s="122">
        <v>5</v>
      </c>
      <c r="B132" s="122">
        <v>5</v>
      </c>
      <c r="C132" s="122">
        <v>11</v>
      </c>
      <c r="D132" s="123" t="s">
        <v>73</v>
      </c>
      <c r="E132" s="123" t="s">
        <v>97</v>
      </c>
    </row>
    <row r="133" spans="1:5" x14ac:dyDescent="0.2">
      <c r="A133" s="122">
        <v>5</v>
      </c>
      <c r="B133" s="122">
        <v>5</v>
      </c>
      <c r="C133" s="122">
        <v>12</v>
      </c>
      <c r="D133" s="123" t="s">
        <v>85</v>
      </c>
      <c r="E133" s="123" t="s">
        <v>41</v>
      </c>
    </row>
    <row r="134" spans="1:5" x14ac:dyDescent="0.2">
      <c r="A134" s="122">
        <v>5</v>
      </c>
      <c r="B134" s="122">
        <v>5</v>
      </c>
      <c r="C134" s="122">
        <v>13</v>
      </c>
      <c r="D134" s="123" t="s">
        <v>43</v>
      </c>
      <c r="E134" s="123" t="s">
        <v>61</v>
      </c>
    </row>
    <row r="135" spans="1:5" x14ac:dyDescent="0.2">
      <c r="A135" s="122">
        <v>5</v>
      </c>
      <c r="B135" s="122">
        <v>5</v>
      </c>
      <c r="C135" s="122">
        <v>14</v>
      </c>
      <c r="D135" s="123" t="s">
        <v>86</v>
      </c>
      <c r="E135" s="123" t="s">
        <v>74</v>
      </c>
    </row>
    <row r="136" spans="1:5" x14ac:dyDescent="0.2">
      <c r="A136" s="122">
        <v>5</v>
      </c>
      <c r="B136" s="122">
        <v>5</v>
      </c>
      <c r="C136" s="122">
        <v>15</v>
      </c>
      <c r="D136" s="123" t="s">
        <v>62</v>
      </c>
      <c r="E136" s="123" t="s">
        <v>98</v>
      </c>
    </row>
    <row r="137" spans="1:5" x14ac:dyDescent="0.2">
      <c r="A137" s="122">
        <v>5</v>
      </c>
      <c r="B137" s="122">
        <v>5</v>
      </c>
      <c r="C137" s="122">
        <v>16</v>
      </c>
      <c r="D137" s="123" t="s">
        <v>87</v>
      </c>
      <c r="E137" s="123" t="s">
        <v>45</v>
      </c>
    </row>
    <row r="138" spans="1:5" x14ac:dyDescent="0.2">
      <c r="A138" s="122">
        <v>5</v>
      </c>
      <c r="B138" s="122">
        <v>5</v>
      </c>
      <c r="C138" s="122">
        <v>17</v>
      </c>
      <c r="D138" s="123" t="s">
        <v>99</v>
      </c>
      <c r="E138" s="123" t="s">
        <v>63</v>
      </c>
    </row>
    <row r="139" spans="1:5" x14ac:dyDescent="0.2">
      <c r="A139" s="122">
        <v>5</v>
      </c>
      <c r="B139" s="122">
        <v>5</v>
      </c>
      <c r="C139" s="122">
        <v>18</v>
      </c>
      <c r="D139" s="123" t="s">
        <v>64</v>
      </c>
      <c r="E139" s="123" t="s">
        <v>75</v>
      </c>
    </row>
    <row r="140" spans="1:5" x14ac:dyDescent="0.2">
      <c r="A140" s="122">
        <v>5</v>
      </c>
      <c r="B140" s="122">
        <v>5</v>
      </c>
      <c r="C140" s="122">
        <v>19</v>
      </c>
      <c r="D140" s="123" t="s">
        <v>100</v>
      </c>
      <c r="E140" s="123" t="s">
        <v>88</v>
      </c>
    </row>
    <row r="141" spans="1:5" x14ac:dyDescent="0.2">
      <c r="A141" s="122">
        <v>5</v>
      </c>
      <c r="B141" s="122">
        <v>5</v>
      </c>
      <c r="C141" s="122">
        <v>20</v>
      </c>
      <c r="D141" s="123" t="s">
        <v>76</v>
      </c>
      <c r="E141" s="123" t="s">
        <v>47</v>
      </c>
    </row>
    <row r="142" spans="1:5" x14ac:dyDescent="0.2">
      <c r="A142" s="122">
        <v>5</v>
      </c>
      <c r="B142" s="122">
        <v>5</v>
      </c>
      <c r="C142" s="122">
        <v>21</v>
      </c>
      <c r="D142" s="123" t="s">
        <v>101</v>
      </c>
      <c r="E142" s="123" t="s">
        <v>65</v>
      </c>
    </row>
    <row r="143" spans="1:5" x14ac:dyDescent="0.2">
      <c r="A143" s="122">
        <v>5</v>
      </c>
      <c r="B143" s="122">
        <v>5</v>
      </c>
      <c r="C143" s="122">
        <v>22</v>
      </c>
      <c r="D143" s="123" t="s">
        <v>49</v>
      </c>
      <c r="E143" s="123" t="s">
        <v>77</v>
      </c>
    </row>
    <row r="144" spans="1:5" x14ac:dyDescent="0.2">
      <c r="A144" s="122">
        <v>5</v>
      </c>
      <c r="B144" s="122">
        <v>5</v>
      </c>
      <c r="C144" s="122">
        <v>23</v>
      </c>
      <c r="D144" s="123" t="s">
        <v>78</v>
      </c>
      <c r="E144" s="123" t="s">
        <v>89</v>
      </c>
    </row>
    <row r="145" spans="1:5" x14ac:dyDescent="0.2">
      <c r="A145" s="122">
        <v>5</v>
      </c>
      <c r="B145" s="122">
        <v>5</v>
      </c>
      <c r="C145" s="122">
        <v>24</v>
      </c>
      <c r="D145" s="123" t="s">
        <v>51</v>
      </c>
      <c r="E145" s="123" t="s">
        <v>102</v>
      </c>
    </row>
    <row r="146" spans="1:5" x14ac:dyDescent="0.2">
      <c r="A146" s="122">
        <v>5</v>
      </c>
      <c r="B146" s="122">
        <v>5</v>
      </c>
      <c r="C146" s="122">
        <v>25</v>
      </c>
      <c r="D146" s="123" t="s">
        <v>90</v>
      </c>
      <c r="E146" s="123" t="s">
        <v>66</v>
      </c>
    </row>
    <row r="147" spans="1:5" x14ac:dyDescent="0.2">
      <c r="A147" s="122">
        <v>5</v>
      </c>
      <c r="B147" s="122">
        <v>5</v>
      </c>
      <c r="C147" s="122">
        <v>26</v>
      </c>
      <c r="D147" s="123" t="s">
        <v>53</v>
      </c>
      <c r="E147" s="123" t="s">
        <v>79</v>
      </c>
    </row>
    <row r="148" spans="1:5" x14ac:dyDescent="0.2">
      <c r="A148" s="122">
        <v>5</v>
      </c>
      <c r="B148" s="122">
        <v>5</v>
      </c>
      <c r="C148" s="122">
        <v>27</v>
      </c>
      <c r="D148" s="123" t="s">
        <v>67</v>
      </c>
      <c r="E148" s="123" t="s">
        <v>91</v>
      </c>
    </row>
    <row r="149" spans="1:5" x14ac:dyDescent="0.2">
      <c r="A149" s="122">
        <v>5</v>
      </c>
      <c r="B149" s="122">
        <v>5</v>
      </c>
      <c r="C149" s="122">
        <v>28</v>
      </c>
      <c r="D149" s="123" t="s">
        <v>92</v>
      </c>
      <c r="E149" s="123" t="s">
        <v>103</v>
      </c>
    </row>
    <row r="150" spans="1:5" x14ac:dyDescent="0.2">
      <c r="A150" s="122">
        <v>5</v>
      </c>
      <c r="B150" s="122">
        <v>5</v>
      </c>
      <c r="C150" s="122">
        <v>29</v>
      </c>
      <c r="D150" s="123" t="s">
        <v>68</v>
      </c>
      <c r="E150" s="123" t="s">
        <v>55</v>
      </c>
    </row>
    <row r="151" spans="1:5" x14ac:dyDescent="0.2">
      <c r="A151" s="122">
        <v>5</v>
      </c>
      <c r="B151" s="122">
        <v>5</v>
      </c>
      <c r="C151" s="122">
        <v>30</v>
      </c>
      <c r="D151" s="123" t="s">
        <v>104</v>
      </c>
      <c r="E151" s="123" t="s">
        <v>80</v>
      </c>
    </row>
    <row r="152" spans="1:5" x14ac:dyDescent="0.2">
      <c r="A152" s="122">
        <v>6</v>
      </c>
      <c r="B152" s="122">
        <v>1</v>
      </c>
      <c r="C152" s="122">
        <v>1</v>
      </c>
      <c r="D152" s="123" t="s">
        <v>81</v>
      </c>
      <c r="E152" s="123" t="s">
        <v>69</v>
      </c>
    </row>
    <row r="153" spans="1:5" x14ac:dyDescent="0.2">
      <c r="A153" s="122">
        <v>6</v>
      </c>
      <c r="B153" s="122">
        <v>1</v>
      </c>
      <c r="C153" s="122">
        <v>2</v>
      </c>
      <c r="D153" s="123" t="s">
        <v>93</v>
      </c>
      <c r="E153" s="123" t="s">
        <v>57</v>
      </c>
    </row>
    <row r="154" spans="1:5" x14ac:dyDescent="0.2">
      <c r="A154" s="122">
        <v>6</v>
      </c>
      <c r="B154" s="122">
        <v>1</v>
      </c>
      <c r="C154" s="122">
        <v>3</v>
      </c>
      <c r="D154" s="123" t="s">
        <v>33</v>
      </c>
      <c r="E154" s="123" t="s">
        <v>105</v>
      </c>
    </row>
    <row r="155" spans="1:5" x14ac:dyDescent="0.2">
      <c r="A155" s="122">
        <v>6</v>
      </c>
      <c r="B155" s="122">
        <v>1</v>
      </c>
      <c r="C155" s="122">
        <v>4</v>
      </c>
      <c r="D155" s="123" t="s">
        <v>106</v>
      </c>
      <c r="E155" s="123" t="s">
        <v>82</v>
      </c>
    </row>
    <row r="156" spans="1:5" x14ac:dyDescent="0.2">
      <c r="A156" s="122">
        <v>6</v>
      </c>
      <c r="B156" s="122">
        <v>1</v>
      </c>
      <c r="C156" s="122">
        <v>5</v>
      </c>
      <c r="D156" s="123" t="s">
        <v>35</v>
      </c>
      <c r="E156" s="123" t="s">
        <v>70</v>
      </c>
    </row>
    <row r="157" spans="1:5" x14ac:dyDescent="0.2">
      <c r="A157" s="122">
        <v>6</v>
      </c>
      <c r="B157" s="122">
        <v>1</v>
      </c>
      <c r="C157" s="122">
        <v>6</v>
      </c>
      <c r="D157" s="123" t="s">
        <v>58</v>
      </c>
      <c r="E157" s="123" t="s">
        <v>94</v>
      </c>
    </row>
    <row r="158" spans="1:5" x14ac:dyDescent="0.2">
      <c r="A158" s="122">
        <v>6</v>
      </c>
      <c r="B158" s="122">
        <v>1</v>
      </c>
      <c r="C158" s="122">
        <v>7</v>
      </c>
      <c r="D158" s="123" t="s">
        <v>71</v>
      </c>
      <c r="E158" s="123" t="s">
        <v>37</v>
      </c>
    </row>
    <row r="159" spans="1:5" x14ac:dyDescent="0.2">
      <c r="A159" s="122">
        <v>6</v>
      </c>
      <c r="B159" s="122">
        <v>1</v>
      </c>
      <c r="C159" s="122">
        <v>8</v>
      </c>
      <c r="D159" s="123" t="s">
        <v>59</v>
      </c>
      <c r="E159" s="123" t="s">
        <v>95</v>
      </c>
    </row>
    <row r="160" spans="1:5" x14ac:dyDescent="0.2">
      <c r="A160" s="122">
        <v>6</v>
      </c>
      <c r="B160" s="122">
        <v>1</v>
      </c>
      <c r="C160" s="122">
        <v>9</v>
      </c>
      <c r="D160" s="123" t="s">
        <v>107</v>
      </c>
      <c r="E160" s="123" t="s">
        <v>83</v>
      </c>
    </row>
    <row r="161" spans="1:5" x14ac:dyDescent="0.2">
      <c r="A161" s="122">
        <v>6</v>
      </c>
      <c r="B161" s="122">
        <v>1</v>
      </c>
      <c r="C161" s="122">
        <v>10</v>
      </c>
      <c r="D161" s="123" t="s">
        <v>60</v>
      </c>
      <c r="E161" s="123" t="s">
        <v>96</v>
      </c>
    </row>
    <row r="162" spans="1:5" x14ac:dyDescent="0.2">
      <c r="A162" s="122">
        <v>6</v>
      </c>
      <c r="B162" s="122">
        <v>1</v>
      </c>
      <c r="C162" s="122">
        <v>11</v>
      </c>
      <c r="D162" s="123" t="s">
        <v>84</v>
      </c>
      <c r="E162" s="123" t="s">
        <v>108</v>
      </c>
    </row>
    <row r="163" spans="1:5" x14ac:dyDescent="0.2">
      <c r="A163" s="122">
        <v>6</v>
      </c>
      <c r="B163" s="122">
        <v>1</v>
      </c>
      <c r="C163" s="122">
        <v>12</v>
      </c>
      <c r="D163" s="123" t="s">
        <v>72</v>
      </c>
      <c r="E163" s="123" t="s">
        <v>39</v>
      </c>
    </row>
    <row r="164" spans="1:5" x14ac:dyDescent="0.2">
      <c r="A164" s="122">
        <v>6</v>
      </c>
      <c r="B164" s="122">
        <v>1</v>
      </c>
      <c r="C164" s="122">
        <v>13</v>
      </c>
      <c r="D164" s="123" t="s">
        <v>85</v>
      </c>
      <c r="E164" s="123" t="s">
        <v>97</v>
      </c>
    </row>
    <row r="165" spans="1:5" x14ac:dyDescent="0.2">
      <c r="A165" s="122">
        <v>6</v>
      </c>
      <c r="B165" s="122">
        <v>1</v>
      </c>
      <c r="C165" s="122">
        <v>14</v>
      </c>
      <c r="D165" s="123" t="s">
        <v>109</v>
      </c>
      <c r="E165" s="123" t="s">
        <v>61</v>
      </c>
    </row>
    <row r="166" spans="1:5" x14ac:dyDescent="0.2">
      <c r="A166" s="122">
        <v>6</v>
      </c>
      <c r="B166" s="122">
        <v>1</v>
      </c>
      <c r="C166" s="122">
        <v>15</v>
      </c>
      <c r="D166" s="123" t="s">
        <v>73</v>
      </c>
      <c r="E166" s="123" t="s">
        <v>41</v>
      </c>
    </row>
    <row r="167" spans="1:5" x14ac:dyDescent="0.2">
      <c r="A167" s="122">
        <v>6</v>
      </c>
      <c r="B167" s="122">
        <v>1</v>
      </c>
      <c r="C167" s="122">
        <v>16</v>
      </c>
      <c r="D167" s="123" t="s">
        <v>43</v>
      </c>
      <c r="E167" s="123" t="s">
        <v>74</v>
      </c>
    </row>
    <row r="168" spans="1:5" x14ac:dyDescent="0.2">
      <c r="A168" s="122">
        <v>6</v>
      </c>
      <c r="B168" s="122">
        <v>1</v>
      </c>
      <c r="C168" s="122">
        <v>17</v>
      </c>
      <c r="D168" s="123" t="s">
        <v>110</v>
      </c>
      <c r="E168" s="123" t="s">
        <v>86</v>
      </c>
    </row>
    <row r="169" spans="1:5" x14ac:dyDescent="0.2">
      <c r="A169" s="122">
        <v>6</v>
      </c>
      <c r="B169" s="122">
        <v>1</v>
      </c>
      <c r="C169" s="122">
        <v>18</v>
      </c>
      <c r="D169" s="123" t="s">
        <v>62</v>
      </c>
      <c r="E169" s="123" t="s">
        <v>98</v>
      </c>
    </row>
    <row r="170" spans="1:5" x14ac:dyDescent="0.2">
      <c r="A170" s="122">
        <v>6</v>
      </c>
      <c r="B170" s="122">
        <v>1</v>
      </c>
      <c r="C170" s="122">
        <v>19</v>
      </c>
      <c r="D170" s="123" t="s">
        <v>75</v>
      </c>
      <c r="E170" s="123" t="s">
        <v>63</v>
      </c>
    </row>
    <row r="171" spans="1:5" x14ac:dyDescent="0.2">
      <c r="A171" s="122">
        <v>6</v>
      </c>
      <c r="B171" s="122">
        <v>1</v>
      </c>
      <c r="C171" s="122">
        <v>20</v>
      </c>
      <c r="D171" s="123" t="s">
        <v>111</v>
      </c>
      <c r="E171" s="123" t="s">
        <v>87</v>
      </c>
    </row>
    <row r="172" spans="1:5" x14ac:dyDescent="0.2">
      <c r="A172" s="122">
        <v>6</v>
      </c>
      <c r="B172" s="122">
        <v>1</v>
      </c>
      <c r="C172" s="122">
        <v>21</v>
      </c>
      <c r="D172" s="123" t="s">
        <v>99</v>
      </c>
      <c r="E172" s="123" t="s">
        <v>45</v>
      </c>
    </row>
    <row r="173" spans="1:5" x14ac:dyDescent="0.2">
      <c r="A173" s="122">
        <v>6</v>
      </c>
      <c r="B173" s="122">
        <v>1</v>
      </c>
      <c r="C173" s="122">
        <v>22</v>
      </c>
      <c r="D173" s="123" t="s">
        <v>64</v>
      </c>
      <c r="E173" s="123" t="s">
        <v>47</v>
      </c>
    </row>
    <row r="174" spans="1:5" x14ac:dyDescent="0.2">
      <c r="A174" s="122">
        <v>6</v>
      </c>
      <c r="B174" s="122">
        <v>1</v>
      </c>
      <c r="C174" s="122">
        <v>23</v>
      </c>
      <c r="D174" s="123" t="s">
        <v>76</v>
      </c>
      <c r="E174" s="123" t="s">
        <v>88</v>
      </c>
    </row>
    <row r="175" spans="1:5" x14ac:dyDescent="0.2">
      <c r="A175" s="122">
        <v>6</v>
      </c>
      <c r="B175" s="122">
        <v>1</v>
      </c>
      <c r="C175" s="122">
        <v>24</v>
      </c>
      <c r="D175" s="123" t="s">
        <v>112</v>
      </c>
      <c r="E175" s="123" t="s">
        <v>100</v>
      </c>
    </row>
    <row r="176" spans="1:5" x14ac:dyDescent="0.2">
      <c r="A176" s="122">
        <v>6</v>
      </c>
      <c r="B176" s="122">
        <v>1</v>
      </c>
      <c r="C176" s="122">
        <v>25</v>
      </c>
      <c r="D176" s="123" t="s">
        <v>89</v>
      </c>
      <c r="E176" s="123" t="s">
        <v>49</v>
      </c>
    </row>
    <row r="177" spans="1:5" x14ac:dyDescent="0.2">
      <c r="A177" s="122">
        <v>6</v>
      </c>
      <c r="B177" s="122">
        <v>1</v>
      </c>
      <c r="C177" s="122">
        <v>26</v>
      </c>
      <c r="D177" s="123" t="s">
        <v>65</v>
      </c>
      <c r="E177" s="123" t="s">
        <v>113</v>
      </c>
    </row>
    <row r="178" spans="1:5" x14ac:dyDescent="0.2">
      <c r="A178" s="122">
        <v>6</v>
      </c>
      <c r="B178" s="122">
        <v>1</v>
      </c>
      <c r="C178" s="122">
        <v>27</v>
      </c>
      <c r="D178" s="123" t="s">
        <v>77</v>
      </c>
      <c r="E178" s="123" t="s">
        <v>101</v>
      </c>
    </row>
    <row r="179" spans="1:5" x14ac:dyDescent="0.2">
      <c r="A179" s="122">
        <v>6</v>
      </c>
      <c r="B179" s="122">
        <v>1</v>
      </c>
      <c r="C179" s="122">
        <v>28</v>
      </c>
      <c r="D179" s="123" t="s">
        <v>78</v>
      </c>
      <c r="E179" s="123" t="s">
        <v>102</v>
      </c>
    </row>
    <row r="180" spans="1:5" x14ac:dyDescent="0.2">
      <c r="A180" s="122">
        <v>6</v>
      </c>
      <c r="B180" s="122">
        <v>1</v>
      </c>
      <c r="C180" s="122">
        <v>29</v>
      </c>
      <c r="D180" s="123" t="s">
        <v>66</v>
      </c>
      <c r="E180" s="123" t="s">
        <v>114</v>
      </c>
    </row>
    <row r="181" spans="1:5" x14ac:dyDescent="0.2">
      <c r="A181" s="122">
        <v>6</v>
      </c>
      <c r="B181" s="122">
        <v>1</v>
      </c>
      <c r="C181" s="122">
        <v>30</v>
      </c>
      <c r="D181" s="123" t="s">
        <v>51</v>
      </c>
      <c r="E181" s="123" t="s">
        <v>90</v>
      </c>
    </row>
    <row r="182" spans="1:5" x14ac:dyDescent="0.2">
      <c r="A182" s="122">
        <v>6</v>
      </c>
      <c r="B182" s="122">
        <v>1</v>
      </c>
      <c r="C182" s="122">
        <v>31</v>
      </c>
      <c r="D182" s="123" t="s">
        <v>79</v>
      </c>
      <c r="E182" s="123" t="s">
        <v>115</v>
      </c>
    </row>
    <row r="183" spans="1:5" x14ac:dyDescent="0.2">
      <c r="A183" s="122">
        <v>6</v>
      </c>
      <c r="B183" s="122">
        <v>1</v>
      </c>
      <c r="C183" s="122">
        <v>32</v>
      </c>
      <c r="D183" s="123" t="s">
        <v>53</v>
      </c>
      <c r="E183" s="123" t="s">
        <v>103</v>
      </c>
    </row>
    <row r="184" spans="1:5" x14ac:dyDescent="0.2">
      <c r="A184" s="122">
        <v>6</v>
      </c>
      <c r="B184" s="122">
        <v>1</v>
      </c>
      <c r="C184" s="122">
        <v>33</v>
      </c>
      <c r="D184" s="123" t="s">
        <v>91</v>
      </c>
      <c r="E184" s="123" t="s">
        <v>67</v>
      </c>
    </row>
    <row r="185" spans="1:5" x14ac:dyDescent="0.2">
      <c r="A185" s="122">
        <v>6</v>
      </c>
      <c r="B185" s="122">
        <v>1</v>
      </c>
      <c r="C185" s="122">
        <v>34</v>
      </c>
      <c r="D185" s="123" t="s">
        <v>55</v>
      </c>
      <c r="E185" s="123" t="s">
        <v>68</v>
      </c>
    </row>
    <row r="186" spans="1:5" x14ac:dyDescent="0.2">
      <c r="A186" s="122">
        <v>6</v>
      </c>
      <c r="B186" s="122">
        <v>1</v>
      </c>
      <c r="C186" s="122">
        <v>35</v>
      </c>
      <c r="D186" s="123" t="s">
        <v>80</v>
      </c>
      <c r="E186" s="123" t="s">
        <v>92</v>
      </c>
    </row>
    <row r="187" spans="1:5" x14ac:dyDescent="0.2">
      <c r="A187" s="122">
        <v>6</v>
      </c>
      <c r="B187" s="122">
        <v>1</v>
      </c>
      <c r="C187" s="122">
        <v>36</v>
      </c>
      <c r="D187" s="123" t="s">
        <v>104</v>
      </c>
      <c r="E187" s="123" t="s">
        <v>116</v>
      </c>
    </row>
    <row r="188" spans="1:5" x14ac:dyDescent="0.2">
      <c r="A188" s="122">
        <v>6</v>
      </c>
      <c r="B188" s="122">
        <v>2</v>
      </c>
      <c r="C188" s="122">
        <v>1</v>
      </c>
      <c r="D188" s="123" t="s">
        <v>81</v>
      </c>
      <c r="E188" s="123" t="s">
        <v>105</v>
      </c>
    </row>
    <row r="189" spans="1:5" x14ac:dyDescent="0.2">
      <c r="A189" s="122">
        <v>6</v>
      </c>
      <c r="B189" s="122">
        <v>2</v>
      </c>
      <c r="C189" s="122">
        <v>2</v>
      </c>
      <c r="D189" s="123" t="s">
        <v>93</v>
      </c>
      <c r="E189" s="123" t="s">
        <v>33</v>
      </c>
    </row>
    <row r="190" spans="1:5" x14ac:dyDescent="0.2">
      <c r="A190" s="122">
        <v>6</v>
      </c>
      <c r="B190" s="122">
        <v>2</v>
      </c>
      <c r="C190" s="122">
        <v>3</v>
      </c>
      <c r="D190" s="123" t="s">
        <v>69</v>
      </c>
      <c r="E190" s="123" t="s">
        <v>57</v>
      </c>
    </row>
    <row r="191" spans="1:5" x14ac:dyDescent="0.2">
      <c r="A191" s="122">
        <v>6</v>
      </c>
      <c r="B191" s="122">
        <v>2</v>
      </c>
      <c r="C191" s="122">
        <v>4</v>
      </c>
      <c r="D191" s="123" t="s">
        <v>35</v>
      </c>
      <c r="E191" s="123" t="s">
        <v>94</v>
      </c>
    </row>
    <row r="192" spans="1:5" x14ac:dyDescent="0.2">
      <c r="A192" s="122">
        <v>6</v>
      </c>
      <c r="B192" s="122">
        <v>2</v>
      </c>
      <c r="C192" s="122">
        <v>5</v>
      </c>
      <c r="D192" s="123" t="s">
        <v>82</v>
      </c>
      <c r="E192" s="123" t="s">
        <v>58</v>
      </c>
    </row>
    <row r="193" spans="1:5" x14ac:dyDescent="0.2">
      <c r="A193" s="122">
        <v>6</v>
      </c>
      <c r="B193" s="122">
        <v>2</v>
      </c>
      <c r="C193" s="122">
        <v>6</v>
      </c>
      <c r="D193" s="123" t="s">
        <v>70</v>
      </c>
      <c r="E193" s="123" t="s">
        <v>106</v>
      </c>
    </row>
    <row r="194" spans="1:5" x14ac:dyDescent="0.2">
      <c r="A194" s="122">
        <v>6</v>
      </c>
      <c r="B194" s="122">
        <v>2</v>
      </c>
      <c r="C194" s="122">
        <v>7</v>
      </c>
      <c r="D194" s="123" t="s">
        <v>59</v>
      </c>
      <c r="E194" s="123" t="s">
        <v>71</v>
      </c>
    </row>
    <row r="195" spans="1:5" x14ac:dyDescent="0.2">
      <c r="A195" s="122">
        <v>6</v>
      </c>
      <c r="B195" s="122">
        <v>2</v>
      </c>
      <c r="C195" s="122">
        <v>8</v>
      </c>
      <c r="D195" s="123" t="s">
        <v>37</v>
      </c>
      <c r="E195" s="123" t="s">
        <v>83</v>
      </c>
    </row>
    <row r="196" spans="1:5" x14ac:dyDescent="0.2">
      <c r="A196" s="122">
        <v>6</v>
      </c>
      <c r="B196" s="122">
        <v>2</v>
      </c>
      <c r="C196" s="122">
        <v>9</v>
      </c>
      <c r="D196" s="123" t="s">
        <v>95</v>
      </c>
      <c r="E196" s="123" t="s">
        <v>107</v>
      </c>
    </row>
    <row r="197" spans="1:5" x14ac:dyDescent="0.2">
      <c r="A197" s="122">
        <v>6</v>
      </c>
      <c r="B197" s="122">
        <v>2</v>
      </c>
      <c r="C197" s="122">
        <v>10</v>
      </c>
      <c r="D197" s="123" t="s">
        <v>72</v>
      </c>
      <c r="E197" s="123" t="s">
        <v>84</v>
      </c>
    </row>
    <row r="198" spans="1:5" x14ac:dyDescent="0.2">
      <c r="A198" s="122">
        <v>6</v>
      </c>
      <c r="B198" s="122">
        <v>2</v>
      </c>
      <c r="C198" s="122">
        <v>11</v>
      </c>
      <c r="D198" s="123" t="s">
        <v>96</v>
      </c>
      <c r="E198" s="123" t="s">
        <v>39</v>
      </c>
    </row>
    <row r="199" spans="1:5" x14ac:dyDescent="0.2">
      <c r="A199" s="122">
        <v>6</v>
      </c>
      <c r="B199" s="122">
        <v>2</v>
      </c>
      <c r="C199" s="122">
        <v>12</v>
      </c>
      <c r="D199" s="123" t="s">
        <v>108</v>
      </c>
      <c r="E199" s="123" t="s">
        <v>60</v>
      </c>
    </row>
    <row r="200" spans="1:5" x14ac:dyDescent="0.2">
      <c r="A200" s="122">
        <v>6</v>
      </c>
      <c r="B200" s="122">
        <v>2</v>
      </c>
      <c r="C200" s="122">
        <v>13</v>
      </c>
      <c r="D200" s="123" t="s">
        <v>85</v>
      </c>
      <c r="E200" s="123" t="s">
        <v>61</v>
      </c>
    </row>
    <row r="201" spans="1:5" x14ac:dyDescent="0.2">
      <c r="A201" s="122">
        <v>6</v>
      </c>
      <c r="B201" s="122">
        <v>2</v>
      </c>
      <c r="C201" s="122">
        <v>14</v>
      </c>
      <c r="D201" s="123" t="s">
        <v>97</v>
      </c>
      <c r="E201" s="123" t="s">
        <v>73</v>
      </c>
    </row>
    <row r="202" spans="1:5" x14ac:dyDescent="0.2">
      <c r="A202" s="122">
        <v>6</v>
      </c>
      <c r="B202" s="122">
        <v>2</v>
      </c>
      <c r="C202" s="122">
        <v>15</v>
      </c>
      <c r="D202" s="123" t="s">
        <v>41</v>
      </c>
      <c r="E202" s="123" t="s">
        <v>109</v>
      </c>
    </row>
    <row r="203" spans="1:5" x14ac:dyDescent="0.2">
      <c r="A203" s="122">
        <v>6</v>
      </c>
      <c r="B203" s="122">
        <v>2</v>
      </c>
      <c r="C203" s="122">
        <v>16</v>
      </c>
      <c r="D203" s="123" t="s">
        <v>62</v>
      </c>
      <c r="E203" s="123" t="s">
        <v>43</v>
      </c>
    </row>
    <row r="204" spans="1:5" x14ac:dyDescent="0.2">
      <c r="A204" s="122">
        <v>6</v>
      </c>
      <c r="B204" s="122">
        <v>2</v>
      </c>
      <c r="C204" s="122">
        <v>17</v>
      </c>
      <c r="D204" s="123" t="s">
        <v>86</v>
      </c>
      <c r="E204" s="123" t="s">
        <v>74</v>
      </c>
    </row>
    <row r="205" spans="1:5" x14ac:dyDescent="0.2">
      <c r="A205" s="122">
        <v>6</v>
      </c>
      <c r="B205" s="122">
        <v>2</v>
      </c>
      <c r="C205" s="122">
        <v>18</v>
      </c>
      <c r="D205" s="123" t="s">
        <v>110</v>
      </c>
      <c r="E205" s="123" t="s">
        <v>98</v>
      </c>
    </row>
    <row r="206" spans="1:5" x14ac:dyDescent="0.2">
      <c r="A206" s="122">
        <v>6</v>
      </c>
      <c r="B206" s="122">
        <v>2</v>
      </c>
      <c r="C206" s="122">
        <v>19</v>
      </c>
      <c r="D206" s="123" t="s">
        <v>45</v>
      </c>
      <c r="E206" s="123" t="s">
        <v>63</v>
      </c>
    </row>
    <row r="207" spans="1:5" x14ac:dyDescent="0.2">
      <c r="A207" s="122">
        <v>6</v>
      </c>
      <c r="B207" s="122">
        <v>2</v>
      </c>
      <c r="C207" s="122">
        <v>20</v>
      </c>
      <c r="D207" s="123" t="s">
        <v>75</v>
      </c>
      <c r="E207" s="123" t="s">
        <v>111</v>
      </c>
    </row>
    <row r="208" spans="1:5" x14ac:dyDescent="0.2">
      <c r="A208" s="122">
        <v>6</v>
      </c>
      <c r="B208" s="122">
        <v>2</v>
      </c>
      <c r="C208" s="122">
        <v>21</v>
      </c>
      <c r="D208" s="123" t="s">
        <v>87</v>
      </c>
      <c r="E208" s="123" t="s">
        <v>99</v>
      </c>
    </row>
    <row r="209" spans="1:5" x14ac:dyDescent="0.2">
      <c r="A209" s="122">
        <v>6</v>
      </c>
      <c r="B209" s="122">
        <v>2</v>
      </c>
      <c r="C209" s="122">
        <v>22</v>
      </c>
      <c r="D209" s="123" t="s">
        <v>88</v>
      </c>
      <c r="E209" s="123" t="s">
        <v>100</v>
      </c>
    </row>
    <row r="210" spans="1:5" x14ac:dyDescent="0.2">
      <c r="A210" s="122">
        <v>6</v>
      </c>
      <c r="B210" s="122">
        <v>2</v>
      </c>
      <c r="C210" s="122">
        <v>23</v>
      </c>
      <c r="D210" s="123" t="s">
        <v>47</v>
      </c>
      <c r="E210" s="123" t="s">
        <v>76</v>
      </c>
    </row>
    <row r="211" spans="1:5" x14ac:dyDescent="0.2">
      <c r="A211" s="122">
        <v>6</v>
      </c>
      <c r="B211" s="122">
        <v>2</v>
      </c>
      <c r="C211" s="122">
        <v>24</v>
      </c>
      <c r="D211" s="123" t="s">
        <v>64</v>
      </c>
      <c r="E211" s="123" t="s">
        <v>112</v>
      </c>
    </row>
    <row r="212" spans="1:5" x14ac:dyDescent="0.2">
      <c r="A212" s="122">
        <v>6</v>
      </c>
      <c r="B212" s="122">
        <v>2</v>
      </c>
      <c r="C212" s="122">
        <v>25</v>
      </c>
      <c r="D212" s="123" t="s">
        <v>113</v>
      </c>
      <c r="E212" s="123" t="s">
        <v>101</v>
      </c>
    </row>
    <row r="213" spans="1:5" x14ac:dyDescent="0.2">
      <c r="A213" s="122">
        <v>6</v>
      </c>
      <c r="B213" s="122">
        <v>2</v>
      </c>
      <c r="C213" s="122">
        <v>26</v>
      </c>
      <c r="D213" s="123" t="s">
        <v>89</v>
      </c>
      <c r="E213" s="123" t="s">
        <v>65</v>
      </c>
    </row>
    <row r="214" spans="1:5" x14ac:dyDescent="0.2">
      <c r="A214" s="122">
        <v>6</v>
      </c>
      <c r="B214" s="122">
        <v>2</v>
      </c>
      <c r="C214" s="122">
        <v>27</v>
      </c>
      <c r="D214" s="123" t="s">
        <v>49</v>
      </c>
      <c r="E214" s="123" t="s">
        <v>77</v>
      </c>
    </row>
    <row r="215" spans="1:5" x14ac:dyDescent="0.2">
      <c r="A215" s="122">
        <v>6</v>
      </c>
      <c r="B215" s="122">
        <v>2</v>
      </c>
      <c r="C215" s="122">
        <v>28</v>
      </c>
      <c r="D215" s="123" t="s">
        <v>102</v>
      </c>
      <c r="E215" s="123" t="s">
        <v>51</v>
      </c>
    </row>
    <row r="216" spans="1:5" x14ac:dyDescent="0.2">
      <c r="A216" s="122">
        <v>6</v>
      </c>
      <c r="B216" s="122">
        <v>2</v>
      </c>
      <c r="C216" s="122">
        <v>29</v>
      </c>
      <c r="D216" s="123" t="s">
        <v>90</v>
      </c>
      <c r="E216" s="123" t="s">
        <v>66</v>
      </c>
    </row>
    <row r="217" spans="1:5" x14ac:dyDescent="0.2">
      <c r="A217" s="122">
        <v>6</v>
      </c>
      <c r="B217" s="122">
        <v>2</v>
      </c>
      <c r="C217" s="122">
        <v>30</v>
      </c>
      <c r="D217" s="123" t="s">
        <v>78</v>
      </c>
      <c r="E217" s="123" t="s">
        <v>114</v>
      </c>
    </row>
    <row r="218" spans="1:5" x14ac:dyDescent="0.2">
      <c r="A218" s="122">
        <v>6</v>
      </c>
      <c r="B218" s="122">
        <v>2</v>
      </c>
      <c r="C218" s="122">
        <v>31</v>
      </c>
      <c r="D218" s="123" t="s">
        <v>103</v>
      </c>
      <c r="E218" s="123" t="s">
        <v>115</v>
      </c>
    </row>
    <row r="219" spans="1:5" x14ac:dyDescent="0.2">
      <c r="A219" s="122">
        <v>6</v>
      </c>
      <c r="B219" s="122">
        <v>2</v>
      </c>
      <c r="C219" s="122">
        <v>32</v>
      </c>
      <c r="D219" s="123" t="s">
        <v>67</v>
      </c>
      <c r="E219" s="123" t="s">
        <v>53</v>
      </c>
    </row>
    <row r="220" spans="1:5" x14ac:dyDescent="0.2">
      <c r="A220" s="122">
        <v>6</v>
      </c>
      <c r="B220" s="122">
        <v>2</v>
      </c>
      <c r="C220" s="122">
        <v>33</v>
      </c>
      <c r="D220" s="123" t="s">
        <v>79</v>
      </c>
      <c r="E220" s="123" t="s">
        <v>91</v>
      </c>
    </row>
    <row r="221" spans="1:5" x14ac:dyDescent="0.2">
      <c r="A221" s="122">
        <v>6</v>
      </c>
      <c r="B221" s="122">
        <v>2</v>
      </c>
      <c r="C221" s="122">
        <v>34</v>
      </c>
      <c r="D221" s="123" t="s">
        <v>116</v>
      </c>
      <c r="E221" s="123" t="s">
        <v>68</v>
      </c>
    </row>
    <row r="222" spans="1:5" x14ac:dyDescent="0.2">
      <c r="A222" s="122">
        <v>6</v>
      </c>
      <c r="B222" s="122">
        <v>2</v>
      </c>
      <c r="C222" s="122">
        <v>35</v>
      </c>
      <c r="D222" s="123" t="s">
        <v>104</v>
      </c>
      <c r="E222" s="123" t="s">
        <v>80</v>
      </c>
    </row>
    <row r="223" spans="1:5" x14ac:dyDescent="0.2">
      <c r="A223" s="122">
        <v>6</v>
      </c>
      <c r="B223" s="122">
        <v>2</v>
      </c>
      <c r="C223" s="122">
        <v>36</v>
      </c>
      <c r="D223" s="123" t="s">
        <v>55</v>
      </c>
      <c r="E223" s="123" t="s">
        <v>92</v>
      </c>
    </row>
    <row r="224" spans="1:5" x14ac:dyDescent="0.2">
      <c r="A224" s="122">
        <v>6</v>
      </c>
      <c r="B224" s="122">
        <v>3</v>
      </c>
      <c r="C224" s="122">
        <v>1</v>
      </c>
      <c r="D224" s="123" t="s">
        <v>69</v>
      </c>
      <c r="E224" s="123" t="s">
        <v>93</v>
      </c>
    </row>
    <row r="225" spans="1:5" x14ac:dyDescent="0.2">
      <c r="A225" s="122">
        <v>6</v>
      </c>
      <c r="B225" s="122">
        <v>3</v>
      </c>
      <c r="C225" s="122">
        <v>2</v>
      </c>
      <c r="D225" s="123" t="s">
        <v>105</v>
      </c>
      <c r="E225" s="123" t="s">
        <v>57</v>
      </c>
    </row>
    <row r="226" spans="1:5" x14ac:dyDescent="0.2">
      <c r="A226" s="122">
        <v>6</v>
      </c>
      <c r="B226" s="122">
        <v>3</v>
      </c>
      <c r="C226" s="122">
        <v>3</v>
      </c>
      <c r="D226" s="123" t="s">
        <v>33</v>
      </c>
      <c r="E226" s="123" t="s">
        <v>81</v>
      </c>
    </row>
    <row r="227" spans="1:5" x14ac:dyDescent="0.2">
      <c r="A227" s="122">
        <v>6</v>
      </c>
      <c r="B227" s="122">
        <v>3</v>
      </c>
      <c r="C227" s="122">
        <v>4</v>
      </c>
      <c r="D227" s="123" t="s">
        <v>58</v>
      </c>
      <c r="E227" s="123" t="s">
        <v>70</v>
      </c>
    </row>
    <row r="228" spans="1:5" x14ac:dyDescent="0.2">
      <c r="A228" s="122">
        <v>6</v>
      </c>
      <c r="B228" s="122">
        <v>3</v>
      </c>
      <c r="C228" s="122">
        <v>5</v>
      </c>
      <c r="D228" s="123" t="s">
        <v>106</v>
      </c>
      <c r="E228" s="123" t="s">
        <v>35</v>
      </c>
    </row>
    <row r="229" spans="1:5" x14ac:dyDescent="0.2">
      <c r="A229" s="122">
        <v>6</v>
      </c>
      <c r="B229" s="122">
        <v>3</v>
      </c>
      <c r="C229" s="122">
        <v>6</v>
      </c>
      <c r="D229" s="123" t="s">
        <v>94</v>
      </c>
      <c r="E229" s="123" t="s">
        <v>82</v>
      </c>
    </row>
    <row r="230" spans="1:5" x14ac:dyDescent="0.2">
      <c r="A230" s="122">
        <v>6</v>
      </c>
      <c r="B230" s="122">
        <v>3</v>
      </c>
      <c r="C230" s="122">
        <v>7</v>
      </c>
      <c r="D230" s="123" t="s">
        <v>83</v>
      </c>
      <c r="E230" s="123" t="s">
        <v>95</v>
      </c>
    </row>
    <row r="231" spans="1:5" x14ac:dyDescent="0.2">
      <c r="A231" s="122">
        <v>6</v>
      </c>
      <c r="B231" s="122">
        <v>3</v>
      </c>
      <c r="C231" s="122">
        <v>8</v>
      </c>
      <c r="D231" s="123" t="s">
        <v>37</v>
      </c>
      <c r="E231" s="123" t="s">
        <v>59</v>
      </c>
    </row>
    <row r="232" spans="1:5" x14ac:dyDescent="0.2">
      <c r="A232" s="122">
        <v>6</v>
      </c>
      <c r="B232" s="122">
        <v>3</v>
      </c>
      <c r="C232" s="122">
        <v>9</v>
      </c>
      <c r="D232" s="123" t="s">
        <v>71</v>
      </c>
      <c r="E232" s="123" t="s">
        <v>107</v>
      </c>
    </row>
    <row r="233" spans="1:5" x14ac:dyDescent="0.2">
      <c r="A233" s="122">
        <v>6</v>
      </c>
      <c r="B233" s="122">
        <v>3</v>
      </c>
      <c r="C233" s="122">
        <v>10</v>
      </c>
      <c r="D233" s="123" t="s">
        <v>39</v>
      </c>
      <c r="E233" s="123" t="s">
        <v>60</v>
      </c>
    </row>
    <row r="234" spans="1:5" x14ac:dyDescent="0.2">
      <c r="A234" s="122">
        <v>6</v>
      </c>
      <c r="B234" s="122">
        <v>3</v>
      </c>
      <c r="C234" s="122">
        <v>11</v>
      </c>
      <c r="D234" s="123" t="s">
        <v>96</v>
      </c>
      <c r="E234" s="123" t="s">
        <v>84</v>
      </c>
    </row>
    <row r="235" spans="1:5" x14ac:dyDescent="0.2">
      <c r="A235" s="122">
        <v>6</v>
      </c>
      <c r="B235" s="122">
        <v>3</v>
      </c>
      <c r="C235" s="122">
        <v>12</v>
      </c>
      <c r="D235" s="123" t="s">
        <v>108</v>
      </c>
      <c r="E235" s="123" t="s">
        <v>72</v>
      </c>
    </row>
    <row r="236" spans="1:5" x14ac:dyDescent="0.2">
      <c r="A236" s="122">
        <v>6</v>
      </c>
      <c r="B236" s="122">
        <v>3</v>
      </c>
      <c r="C236" s="122">
        <v>13</v>
      </c>
      <c r="D236" s="123" t="s">
        <v>109</v>
      </c>
      <c r="E236" s="123" t="s">
        <v>85</v>
      </c>
    </row>
    <row r="237" spans="1:5" x14ac:dyDescent="0.2">
      <c r="A237" s="122">
        <v>6</v>
      </c>
      <c r="B237" s="122">
        <v>3</v>
      </c>
      <c r="C237" s="122">
        <v>14</v>
      </c>
      <c r="D237" s="123" t="s">
        <v>97</v>
      </c>
      <c r="E237" s="123" t="s">
        <v>41</v>
      </c>
    </row>
    <row r="238" spans="1:5" x14ac:dyDescent="0.2">
      <c r="A238" s="122">
        <v>6</v>
      </c>
      <c r="B238" s="122">
        <v>3</v>
      </c>
      <c r="C238" s="122">
        <v>15</v>
      </c>
      <c r="D238" s="123" t="s">
        <v>73</v>
      </c>
      <c r="E238" s="123" t="s">
        <v>61</v>
      </c>
    </row>
    <row r="239" spans="1:5" x14ac:dyDescent="0.2">
      <c r="A239" s="122">
        <v>6</v>
      </c>
      <c r="B239" s="122">
        <v>3</v>
      </c>
      <c r="C239" s="122">
        <v>16</v>
      </c>
      <c r="D239" s="123" t="s">
        <v>74</v>
      </c>
      <c r="E239" s="123" t="s">
        <v>110</v>
      </c>
    </row>
    <row r="240" spans="1:5" x14ac:dyDescent="0.2">
      <c r="A240" s="122">
        <v>6</v>
      </c>
      <c r="B240" s="122">
        <v>3</v>
      </c>
      <c r="C240" s="122">
        <v>17</v>
      </c>
      <c r="D240" s="123" t="s">
        <v>98</v>
      </c>
      <c r="E240" s="123" t="s">
        <v>43</v>
      </c>
    </row>
    <row r="241" spans="1:5" x14ac:dyDescent="0.2">
      <c r="A241" s="122">
        <v>6</v>
      </c>
      <c r="B241" s="122">
        <v>3</v>
      </c>
      <c r="C241" s="122">
        <v>18</v>
      </c>
      <c r="D241" s="123" t="s">
        <v>86</v>
      </c>
      <c r="E241" s="123" t="s">
        <v>62</v>
      </c>
    </row>
    <row r="242" spans="1:5" x14ac:dyDescent="0.2">
      <c r="A242" s="122">
        <v>6</v>
      </c>
      <c r="B242" s="122">
        <v>3</v>
      </c>
      <c r="C242" s="122">
        <v>19</v>
      </c>
      <c r="D242" s="123" t="s">
        <v>87</v>
      </c>
      <c r="E242" s="123" t="s">
        <v>75</v>
      </c>
    </row>
    <row r="243" spans="1:5" x14ac:dyDescent="0.2">
      <c r="A243" s="122">
        <v>6</v>
      </c>
      <c r="B243" s="122">
        <v>3</v>
      </c>
      <c r="C243" s="122">
        <v>20</v>
      </c>
      <c r="D243" s="123" t="s">
        <v>63</v>
      </c>
      <c r="E243" s="123" t="s">
        <v>99</v>
      </c>
    </row>
    <row r="244" spans="1:5" x14ac:dyDescent="0.2">
      <c r="A244" s="122">
        <v>6</v>
      </c>
      <c r="B244" s="122">
        <v>3</v>
      </c>
      <c r="C244" s="122">
        <v>21</v>
      </c>
      <c r="D244" s="123" t="s">
        <v>111</v>
      </c>
      <c r="E244" s="123" t="s">
        <v>45</v>
      </c>
    </row>
    <row r="245" spans="1:5" x14ac:dyDescent="0.2">
      <c r="A245" s="122">
        <v>6</v>
      </c>
      <c r="B245" s="122">
        <v>3</v>
      </c>
      <c r="C245" s="122">
        <v>22</v>
      </c>
      <c r="D245" s="123" t="s">
        <v>47</v>
      </c>
      <c r="E245" s="123" t="s">
        <v>100</v>
      </c>
    </row>
    <row r="246" spans="1:5" x14ac:dyDescent="0.2">
      <c r="A246" s="122">
        <v>6</v>
      </c>
      <c r="B246" s="122">
        <v>3</v>
      </c>
      <c r="C246" s="122">
        <v>23</v>
      </c>
      <c r="D246" s="123" t="s">
        <v>76</v>
      </c>
      <c r="E246" s="123" t="s">
        <v>64</v>
      </c>
    </row>
    <row r="247" spans="1:5" x14ac:dyDescent="0.2">
      <c r="A247" s="122">
        <v>6</v>
      </c>
      <c r="B247" s="122">
        <v>3</v>
      </c>
      <c r="C247" s="122">
        <v>24</v>
      </c>
      <c r="D247" s="123" t="s">
        <v>112</v>
      </c>
      <c r="E247" s="123" t="s">
        <v>88</v>
      </c>
    </row>
    <row r="248" spans="1:5" x14ac:dyDescent="0.2">
      <c r="A248" s="122">
        <v>6</v>
      </c>
      <c r="B248" s="122">
        <v>3</v>
      </c>
      <c r="C248" s="122">
        <v>25</v>
      </c>
      <c r="D248" s="123" t="s">
        <v>101</v>
      </c>
      <c r="E248" s="123" t="s">
        <v>89</v>
      </c>
    </row>
    <row r="249" spans="1:5" x14ac:dyDescent="0.2">
      <c r="A249" s="122">
        <v>6</v>
      </c>
      <c r="B249" s="122">
        <v>3</v>
      </c>
      <c r="C249" s="122">
        <v>26</v>
      </c>
      <c r="D249" s="123" t="s">
        <v>65</v>
      </c>
      <c r="E249" s="123" t="s">
        <v>49</v>
      </c>
    </row>
    <row r="250" spans="1:5" x14ac:dyDescent="0.2">
      <c r="A250" s="122">
        <v>6</v>
      </c>
      <c r="B250" s="122">
        <v>3</v>
      </c>
      <c r="C250" s="122">
        <v>27</v>
      </c>
      <c r="D250" s="123" t="s">
        <v>77</v>
      </c>
      <c r="E250" s="123" t="s">
        <v>113</v>
      </c>
    </row>
    <row r="251" spans="1:5" x14ac:dyDescent="0.2">
      <c r="A251" s="122">
        <v>6</v>
      </c>
      <c r="B251" s="122">
        <v>3</v>
      </c>
      <c r="C251" s="122">
        <v>28</v>
      </c>
      <c r="D251" s="123" t="s">
        <v>114</v>
      </c>
      <c r="E251" s="123" t="s">
        <v>90</v>
      </c>
    </row>
    <row r="252" spans="1:5" x14ac:dyDescent="0.2">
      <c r="A252" s="122">
        <v>6</v>
      </c>
      <c r="B252" s="122">
        <v>3</v>
      </c>
      <c r="C252" s="122">
        <v>29</v>
      </c>
      <c r="D252" s="123" t="s">
        <v>102</v>
      </c>
      <c r="E252" s="123" t="s">
        <v>66</v>
      </c>
    </row>
    <row r="253" spans="1:5" x14ac:dyDescent="0.2">
      <c r="A253" s="122">
        <v>6</v>
      </c>
      <c r="B253" s="122">
        <v>3</v>
      </c>
      <c r="C253" s="122">
        <v>30</v>
      </c>
      <c r="D253" s="123" t="s">
        <v>51</v>
      </c>
      <c r="E253" s="123" t="s">
        <v>78</v>
      </c>
    </row>
    <row r="254" spans="1:5" x14ac:dyDescent="0.2">
      <c r="A254" s="122">
        <v>6</v>
      </c>
      <c r="B254" s="122">
        <v>3</v>
      </c>
      <c r="C254" s="122">
        <v>31</v>
      </c>
      <c r="D254" s="123" t="s">
        <v>91</v>
      </c>
      <c r="E254" s="123" t="s">
        <v>103</v>
      </c>
    </row>
    <row r="255" spans="1:5" x14ac:dyDescent="0.2">
      <c r="A255" s="122">
        <v>6</v>
      </c>
      <c r="B255" s="122">
        <v>3</v>
      </c>
      <c r="C255" s="122">
        <v>32</v>
      </c>
      <c r="D255" s="123" t="s">
        <v>115</v>
      </c>
      <c r="E255" s="123" t="s">
        <v>53</v>
      </c>
    </row>
    <row r="256" spans="1:5" x14ac:dyDescent="0.2">
      <c r="A256" s="122">
        <v>6</v>
      </c>
      <c r="B256" s="122">
        <v>3</v>
      </c>
      <c r="C256" s="122">
        <v>33</v>
      </c>
      <c r="D256" s="123" t="s">
        <v>67</v>
      </c>
      <c r="E256" s="123" t="s">
        <v>79</v>
      </c>
    </row>
    <row r="257" spans="1:5" x14ac:dyDescent="0.2">
      <c r="A257" s="122">
        <v>6</v>
      </c>
      <c r="B257" s="122">
        <v>3</v>
      </c>
      <c r="C257" s="122">
        <v>34</v>
      </c>
      <c r="D257" s="123" t="s">
        <v>92</v>
      </c>
      <c r="E257" s="123" t="s">
        <v>68</v>
      </c>
    </row>
    <row r="258" spans="1:5" x14ac:dyDescent="0.2">
      <c r="A258" s="122">
        <v>6</v>
      </c>
      <c r="B258" s="122">
        <v>3</v>
      </c>
      <c r="C258" s="122">
        <v>35</v>
      </c>
      <c r="D258" s="123" t="s">
        <v>55</v>
      </c>
      <c r="E258" s="123" t="s">
        <v>104</v>
      </c>
    </row>
    <row r="259" spans="1:5" x14ac:dyDescent="0.2">
      <c r="A259" s="122">
        <v>6</v>
      </c>
      <c r="B259" s="122">
        <v>3</v>
      </c>
      <c r="C259" s="122">
        <v>36</v>
      </c>
      <c r="D259" s="123" t="s">
        <v>116</v>
      </c>
      <c r="E259" s="123" t="s">
        <v>80</v>
      </c>
    </row>
    <row r="260" spans="1:5" x14ac:dyDescent="0.2">
      <c r="A260" s="122">
        <v>6</v>
      </c>
      <c r="B260" s="122">
        <v>4</v>
      </c>
      <c r="C260" s="122">
        <v>1</v>
      </c>
      <c r="D260" s="123" t="s">
        <v>105</v>
      </c>
      <c r="E260" s="123" t="s">
        <v>93</v>
      </c>
    </row>
    <row r="261" spans="1:5" x14ac:dyDescent="0.2">
      <c r="A261" s="122">
        <v>6</v>
      </c>
      <c r="B261" s="122">
        <v>4</v>
      </c>
      <c r="C261" s="122">
        <v>2</v>
      </c>
      <c r="D261" s="123" t="s">
        <v>57</v>
      </c>
      <c r="E261" s="123" t="s">
        <v>81</v>
      </c>
    </row>
    <row r="262" spans="1:5" x14ac:dyDescent="0.2">
      <c r="A262" s="122">
        <v>6</v>
      </c>
      <c r="B262" s="122">
        <v>4</v>
      </c>
      <c r="C262" s="122">
        <v>3</v>
      </c>
      <c r="D262" s="123" t="s">
        <v>33</v>
      </c>
      <c r="E262" s="123" t="s">
        <v>69</v>
      </c>
    </row>
    <row r="263" spans="1:5" x14ac:dyDescent="0.2">
      <c r="A263" s="122">
        <v>6</v>
      </c>
      <c r="B263" s="122">
        <v>4</v>
      </c>
      <c r="C263" s="122">
        <v>4</v>
      </c>
      <c r="D263" s="123" t="s">
        <v>35</v>
      </c>
      <c r="E263" s="123" t="s">
        <v>58</v>
      </c>
    </row>
    <row r="264" spans="1:5" x14ac:dyDescent="0.2">
      <c r="A264" s="122">
        <v>6</v>
      </c>
      <c r="B264" s="122">
        <v>4</v>
      </c>
      <c r="C264" s="122">
        <v>5</v>
      </c>
      <c r="D264" s="123" t="s">
        <v>94</v>
      </c>
      <c r="E264" s="123" t="s">
        <v>106</v>
      </c>
    </row>
    <row r="265" spans="1:5" x14ac:dyDescent="0.2">
      <c r="A265" s="122">
        <v>6</v>
      </c>
      <c r="B265" s="122">
        <v>4</v>
      </c>
      <c r="C265" s="122">
        <v>6</v>
      </c>
      <c r="D265" s="123" t="s">
        <v>82</v>
      </c>
      <c r="E265" s="123" t="s">
        <v>70</v>
      </c>
    </row>
    <row r="266" spans="1:5" x14ac:dyDescent="0.2">
      <c r="A266" s="122">
        <v>6</v>
      </c>
      <c r="B266" s="122">
        <v>4</v>
      </c>
      <c r="C266" s="122">
        <v>7</v>
      </c>
      <c r="D266" s="123" t="s">
        <v>107</v>
      </c>
      <c r="E266" s="123" t="s">
        <v>59</v>
      </c>
    </row>
    <row r="267" spans="1:5" x14ac:dyDescent="0.2">
      <c r="A267" s="122">
        <v>6</v>
      </c>
      <c r="B267" s="122">
        <v>4</v>
      </c>
      <c r="C267" s="122">
        <v>8</v>
      </c>
      <c r="D267" s="123" t="s">
        <v>83</v>
      </c>
      <c r="E267" s="123" t="s">
        <v>71</v>
      </c>
    </row>
    <row r="268" spans="1:5" x14ac:dyDescent="0.2">
      <c r="A268" s="122">
        <v>6</v>
      </c>
      <c r="B268" s="122">
        <v>4</v>
      </c>
      <c r="C268" s="122">
        <v>9</v>
      </c>
      <c r="D268" s="123" t="s">
        <v>95</v>
      </c>
      <c r="E268" s="123" t="s">
        <v>37</v>
      </c>
    </row>
    <row r="269" spans="1:5" x14ac:dyDescent="0.2">
      <c r="A269" s="122">
        <v>6</v>
      </c>
      <c r="B269" s="122">
        <v>4</v>
      </c>
      <c r="C269" s="122">
        <v>10</v>
      </c>
      <c r="D269" s="123" t="s">
        <v>39</v>
      </c>
      <c r="E269" s="123" t="s">
        <v>84</v>
      </c>
    </row>
    <row r="270" spans="1:5" x14ac:dyDescent="0.2">
      <c r="A270" s="122">
        <v>6</v>
      </c>
      <c r="B270" s="122">
        <v>4</v>
      </c>
      <c r="C270" s="122">
        <v>11</v>
      </c>
      <c r="D270" s="123" t="s">
        <v>60</v>
      </c>
      <c r="E270" s="123" t="s">
        <v>72</v>
      </c>
    </row>
    <row r="271" spans="1:5" x14ac:dyDescent="0.2">
      <c r="A271" s="122">
        <v>6</v>
      </c>
      <c r="B271" s="122">
        <v>4</v>
      </c>
      <c r="C271" s="122">
        <v>12</v>
      </c>
      <c r="D271" s="123" t="s">
        <v>108</v>
      </c>
      <c r="E271" s="123" t="s">
        <v>96</v>
      </c>
    </row>
    <row r="272" spans="1:5" x14ac:dyDescent="0.2">
      <c r="A272" s="122">
        <v>6</v>
      </c>
      <c r="B272" s="122">
        <v>4</v>
      </c>
      <c r="C272" s="122">
        <v>13</v>
      </c>
      <c r="D272" s="123" t="s">
        <v>41</v>
      </c>
      <c r="E272" s="123" t="s">
        <v>85</v>
      </c>
    </row>
    <row r="273" spans="1:5" x14ac:dyDescent="0.2">
      <c r="A273" s="122">
        <v>6</v>
      </c>
      <c r="B273" s="122">
        <v>4</v>
      </c>
      <c r="C273" s="122">
        <v>14</v>
      </c>
      <c r="D273" s="123" t="s">
        <v>61</v>
      </c>
      <c r="E273" s="123" t="s">
        <v>97</v>
      </c>
    </row>
    <row r="274" spans="1:5" x14ac:dyDescent="0.2">
      <c r="A274" s="122">
        <v>6</v>
      </c>
      <c r="B274" s="122">
        <v>4</v>
      </c>
      <c r="C274" s="122">
        <v>15</v>
      </c>
      <c r="D274" s="123" t="s">
        <v>73</v>
      </c>
      <c r="E274" s="123" t="s">
        <v>109</v>
      </c>
    </row>
    <row r="275" spans="1:5" x14ac:dyDescent="0.2">
      <c r="A275" s="122">
        <v>6</v>
      </c>
      <c r="B275" s="122">
        <v>4</v>
      </c>
      <c r="C275" s="122">
        <v>16</v>
      </c>
      <c r="D275" s="123" t="s">
        <v>98</v>
      </c>
      <c r="E275" s="123" t="s">
        <v>74</v>
      </c>
    </row>
    <row r="276" spans="1:5" x14ac:dyDescent="0.2">
      <c r="A276" s="122">
        <v>6</v>
      </c>
      <c r="B276" s="122">
        <v>4</v>
      </c>
      <c r="C276" s="122">
        <v>17</v>
      </c>
      <c r="D276" s="123" t="s">
        <v>62</v>
      </c>
      <c r="E276" s="123" t="s">
        <v>110</v>
      </c>
    </row>
    <row r="277" spans="1:5" x14ac:dyDescent="0.2">
      <c r="A277" s="122">
        <v>6</v>
      </c>
      <c r="B277" s="122">
        <v>4</v>
      </c>
      <c r="C277" s="122">
        <v>18</v>
      </c>
      <c r="D277" s="123" t="s">
        <v>43</v>
      </c>
      <c r="E277" s="123" t="s">
        <v>86</v>
      </c>
    </row>
    <row r="278" spans="1:5" x14ac:dyDescent="0.2">
      <c r="A278" s="122">
        <v>6</v>
      </c>
      <c r="B278" s="122">
        <v>4</v>
      </c>
      <c r="C278" s="122">
        <v>19</v>
      </c>
      <c r="D278" s="123" t="s">
        <v>111</v>
      </c>
      <c r="E278" s="123" t="s">
        <v>99</v>
      </c>
    </row>
    <row r="279" spans="1:5" x14ac:dyDescent="0.2">
      <c r="A279" s="122">
        <v>6</v>
      </c>
      <c r="B279" s="122">
        <v>4</v>
      </c>
      <c r="C279" s="122">
        <v>20</v>
      </c>
      <c r="D279" s="123" t="s">
        <v>63</v>
      </c>
      <c r="E279" s="123" t="s">
        <v>87</v>
      </c>
    </row>
    <row r="280" spans="1:5" x14ac:dyDescent="0.2">
      <c r="A280" s="122">
        <v>6</v>
      </c>
      <c r="B280" s="122">
        <v>4</v>
      </c>
      <c r="C280" s="122">
        <v>21</v>
      </c>
      <c r="D280" s="123" t="s">
        <v>75</v>
      </c>
      <c r="E280" s="123" t="s">
        <v>45</v>
      </c>
    </row>
    <row r="281" spans="1:5" x14ac:dyDescent="0.2">
      <c r="A281" s="122">
        <v>6</v>
      </c>
      <c r="B281" s="122">
        <v>4</v>
      </c>
      <c r="C281" s="122">
        <v>22</v>
      </c>
      <c r="D281" s="123" t="s">
        <v>100</v>
      </c>
      <c r="E281" s="123" t="s">
        <v>64</v>
      </c>
    </row>
    <row r="282" spans="1:5" x14ac:dyDescent="0.2">
      <c r="A282" s="122">
        <v>6</v>
      </c>
      <c r="B282" s="122">
        <v>4</v>
      </c>
      <c r="C282" s="122">
        <v>23</v>
      </c>
      <c r="D282" s="123" t="s">
        <v>76</v>
      </c>
      <c r="E282" s="123" t="s">
        <v>112</v>
      </c>
    </row>
    <row r="283" spans="1:5" x14ac:dyDescent="0.2">
      <c r="A283" s="122">
        <v>6</v>
      </c>
      <c r="B283" s="122">
        <v>4</v>
      </c>
      <c r="C283" s="122">
        <v>24</v>
      </c>
      <c r="D283" s="123" t="s">
        <v>88</v>
      </c>
      <c r="E283" s="123" t="s">
        <v>47</v>
      </c>
    </row>
    <row r="284" spans="1:5" x14ac:dyDescent="0.2">
      <c r="A284" s="122">
        <v>6</v>
      </c>
      <c r="B284" s="122">
        <v>4</v>
      </c>
      <c r="C284" s="122">
        <v>25</v>
      </c>
      <c r="D284" s="123" t="s">
        <v>101</v>
      </c>
      <c r="E284" s="123" t="s">
        <v>65</v>
      </c>
    </row>
    <row r="285" spans="1:5" x14ac:dyDescent="0.2">
      <c r="A285" s="122">
        <v>6</v>
      </c>
      <c r="B285" s="122">
        <v>4</v>
      </c>
      <c r="C285" s="122">
        <v>26</v>
      </c>
      <c r="D285" s="123" t="s">
        <v>49</v>
      </c>
      <c r="E285" s="123" t="s">
        <v>113</v>
      </c>
    </row>
    <row r="286" spans="1:5" x14ac:dyDescent="0.2">
      <c r="A286" s="122">
        <v>6</v>
      </c>
      <c r="B286" s="122">
        <v>4</v>
      </c>
      <c r="C286" s="122">
        <v>27</v>
      </c>
      <c r="D286" s="123" t="s">
        <v>77</v>
      </c>
      <c r="E286" s="123" t="s">
        <v>89</v>
      </c>
    </row>
    <row r="287" spans="1:5" x14ac:dyDescent="0.2">
      <c r="A287" s="122">
        <v>6</v>
      </c>
      <c r="B287" s="122">
        <v>4</v>
      </c>
      <c r="C287" s="122">
        <v>28</v>
      </c>
      <c r="D287" s="123" t="s">
        <v>66</v>
      </c>
      <c r="E287" s="123" t="s">
        <v>51</v>
      </c>
    </row>
    <row r="288" spans="1:5" x14ac:dyDescent="0.2">
      <c r="A288" s="122">
        <v>6</v>
      </c>
      <c r="B288" s="122">
        <v>4</v>
      </c>
      <c r="C288" s="122">
        <v>29</v>
      </c>
      <c r="D288" s="123" t="s">
        <v>114</v>
      </c>
      <c r="E288" s="123" t="s">
        <v>102</v>
      </c>
    </row>
    <row r="289" spans="1:5" x14ac:dyDescent="0.2">
      <c r="A289" s="122">
        <v>6</v>
      </c>
      <c r="B289" s="122">
        <v>4</v>
      </c>
      <c r="C289" s="122">
        <v>30</v>
      </c>
      <c r="D289" s="123" t="s">
        <v>90</v>
      </c>
      <c r="E289" s="123" t="s">
        <v>78</v>
      </c>
    </row>
    <row r="290" spans="1:5" x14ac:dyDescent="0.2">
      <c r="A290" s="122">
        <v>6</v>
      </c>
      <c r="B290" s="122">
        <v>4</v>
      </c>
      <c r="C290" s="122">
        <v>31</v>
      </c>
      <c r="D290" s="123" t="s">
        <v>53</v>
      </c>
      <c r="E290" s="123" t="s">
        <v>91</v>
      </c>
    </row>
    <row r="291" spans="1:5" x14ac:dyDescent="0.2">
      <c r="A291" s="122">
        <v>6</v>
      </c>
      <c r="B291" s="122">
        <v>4</v>
      </c>
      <c r="C291" s="122">
        <v>32</v>
      </c>
      <c r="D291" s="123" t="s">
        <v>103</v>
      </c>
      <c r="E291" s="123" t="s">
        <v>79</v>
      </c>
    </row>
    <row r="292" spans="1:5" x14ac:dyDescent="0.2">
      <c r="A292" s="122">
        <v>6</v>
      </c>
      <c r="B292" s="122">
        <v>4</v>
      </c>
      <c r="C292" s="122">
        <v>33</v>
      </c>
      <c r="D292" s="123" t="s">
        <v>67</v>
      </c>
      <c r="E292" s="123" t="s">
        <v>115</v>
      </c>
    </row>
    <row r="293" spans="1:5" x14ac:dyDescent="0.2">
      <c r="A293" s="122">
        <v>6</v>
      </c>
      <c r="B293" s="122">
        <v>4</v>
      </c>
      <c r="C293" s="122">
        <v>34</v>
      </c>
      <c r="D293" s="123" t="s">
        <v>80</v>
      </c>
      <c r="E293" s="123" t="s">
        <v>55</v>
      </c>
    </row>
    <row r="294" spans="1:5" x14ac:dyDescent="0.2">
      <c r="A294" s="122">
        <v>6</v>
      </c>
      <c r="B294" s="122">
        <v>4</v>
      </c>
      <c r="C294" s="122">
        <v>35</v>
      </c>
      <c r="D294" s="123" t="s">
        <v>92</v>
      </c>
      <c r="E294" s="123" t="s">
        <v>116</v>
      </c>
    </row>
    <row r="295" spans="1:5" x14ac:dyDescent="0.2">
      <c r="A295" s="122">
        <v>6</v>
      </c>
      <c r="B295" s="122">
        <v>4</v>
      </c>
      <c r="C295" s="122">
        <v>36</v>
      </c>
      <c r="D295" s="123" t="s">
        <v>68</v>
      </c>
      <c r="E295" s="123" t="s">
        <v>104</v>
      </c>
    </row>
    <row r="296" spans="1:5" x14ac:dyDescent="0.2">
      <c r="A296" s="122">
        <v>6</v>
      </c>
      <c r="B296" s="122">
        <v>5</v>
      </c>
      <c r="C296" s="122">
        <v>1</v>
      </c>
      <c r="D296" s="123" t="s">
        <v>69</v>
      </c>
      <c r="E296" s="123" t="s">
        <v>105</v>
      </c>
    </row>
    <row r="297" spans="1:5" x14ac:dyDescent="0.2">
      <c r="A297" s="122">
        <v>6</v>
      </c>
      <c r="B297" s="122">
        <v>5</v>
      </c>
      <c r="C297" s="122">
        <v>2</v>
      </c>
      <c r="D297" s="123" t="s">
        <v>57</v>
      </c>
      <c r="E297" s="123" t="s">
        <v>33</v>
      </c>
    </row>
    <row r="298" spans="1:5" x14ac:dyDescent="0.2">
      <c r="A298" s="122">
        <v>6</v>
      </c>
      <c r="B298" s="122">
        <v>5</v>
      </c>
      <c r="C298" s="122">
        <v>3</v>
      </c>
      <c r="D298" s="123" t="s">
        <v>93</v>
      </c>
      <c r="E298" s="123" t="s">
        <v>81</v>
      </c>
    </row>
    <row r="299" spans="1:5" x14ac:dyDescent="0.2">
      <c r="A299" s="122">
        <v>6</v>
      </c>
      <c r="B299" s="122">
        <v>5</v>
      </c>
      <c r="C299" s="122">
        <v>4</v>
      </c>
      <c r="D299" s="123" t="s">
        <v>70</v>
      </c>
      <c r="E299" s="123" t="s">
        <v>94</v>
      </c>
    </row>
    <row r="300" spans="1:5" x14ac:dyDescent="0.2">
      <c r="A300" s="122">
        <v>6</v>
      </c>
      <c r="B300" s="122">
        <v>5</v>
      </c>
      <c r="C300" s="122">
        <v>5</v>
      </c>
      <c r="D300" s="123" t="s">
        <v>58</v>
      </c>
      <c r="E300" s="123" t="s">
        <v>106</v>
      </c>
    </row>
    <row r="301" spans="1:5" x14ac:dyDescent="0.2">
      <c r="A301" s="122">
        <v>6</v>
      </c>
      <c r="B301" s="122">
        <v>5</v>
      </c>
      <c r="C301" s="122">
        <v>6</v>
      </c>
      <c r="D301" s="123" t="s">
        <v>82</v>
      </c>
      <c r="E301" s="123" t="s">
        <v>35</v>
      </c>
    </row>
    <row r="302" spans="1:5" x14ac:dyDescent="0.2">
      <c r="A302" s="122">
        <v>6</v>
      </c>
      <c r="B302" s="122">
        <v>5</v>
      </c>
      <c r="C302" s="122">
        <v>7</v>
      </c>
      <c r="D302" s="123" t="s">
        <v>95</v>
      </c>
      <c r="E302" s="123" t="s">
        <v>71</v>
      </c>
    </row>
    <row r="303" spans="1:5" x14ac:dyDescent="0.2">
      <c r="A303" s="122">
        <v>6</v>
      </c>
      <c r="B303" s="122">
        <v>5</v>
      </c>
      <c r="C303" s="122">
        <v>8</v>
      </c>
      <c r="D303" s="123" t="s">
        <v>107</v>
      </c>
      <c r="E303" s="123" t="s">
        <v>37</v>
      </c>
    </row>
    <row r="304" spans="1:5" x14ac:dyDescent="0.2">
      <c r="A304" s="122">
        <v>6</v>
      </c>
      <c r="B304" s="122">
        <v>5</v>
      </c>
      <c r="C304" s="122">
        <v>9</v>
      </c>
      <c r="D304" s="123" t="s">
        <v>83</v>
      </c>
      <c r="E304" s="123" t="s">
        <v>59</v>
      </c>
    </row>
    <row r="305" spans="1:5" x14ac:dyDescent="0.2">
      <c r="A305" s="122">
        <v>6</v>
      </c>
      <c r="B305" s="122">
        <v>5</v>
      </c>
      <c r="C305" s="122">
        <v>10</v>
      </c>
      <c r="D305" s="123" t="s">
        <v>39</v>
      </c>
      <c r="E305" s="123" t="s">
        <v>108</v>
      </c>
    </row>
    <row r="306" spans="1:5" x14ac:dyDescent="0.2">
      <c r="A306" s="122">
        <v>6</v>
      </c>
      <c r="B306" s="122">
        <v>5</v>
      </c>
      <c r="C306" s="122">
        <v>11</v>
      </c>
      <c r="D306" s="123" t="s">
        <v>84</v>
      </c>
      <c r="E306" s="123" t="s">
        <v>60</v>
      </c>
    </row>
    <row r="307" spans="1:5" x14ac:dyDescent="0.2">
      <c r="A307" s="122">
        <v>6</v>
      </c>
      <c r="B307" s="122">
        <v>5</v>
      </c>
      <c r="C307" s="122">
        <v>12</v>
      </c>
      <c r="D307" s="123" t="s">
        <v>96</v>
      </c>
      <c r="E307" s="123" t="s">
        <v>72</v>
      </c>
    </row>
    <row r="308" spans="1:5" x14ac:dyDescent="0.2">
      <c r="A308" s="122">
        <v>6</v>
      </c>
      <c r="B308" s="122">
        <v>5</v>
      </c>
      <c r="C308" s="122">
        <v>13</v>
      </c>
      <c r="D308" s="123" t="s">
        <v>61</v>
      </c>
      <c r="E308" s="123" t="s">
        <v>41</v>
      </c>
    </row>
    <row r="309" spans="1:5" x14ac:dyDescent="0.2">
      <c r="A309" s="122">
        <v>6</v>
      </c>
      <c r="B309" s="122">
        <v>5</v>
      </c>
      <c r="C309" s="122">
        <v>14</v>
      </c>
      <c r="D309" s="123" t="s">
        <v>97</v>
      </c>
      <c r="E309" s="123" t="s">
        <v>109</v>
      </c>
    </row>
    <row r="310" spans="1:5" x14ac:dyDescent="0.2">
      <c r="A310" s="122">
        <v>6</v>
      </c>
      <c r="B310" s="122">
        <v>5</v>
      </c>
      <c r="C310" s="122">
        <v>15</v>
      </c>
      <c r="D310" s="123" t="s">
        <v>85</v>
      </c>
      <c r="E310" s="123" t="s">
        <v>73</v>
      </c>
    </row>
    <row r="311" spans="1:5" x14ac:dyDescent="0.2">
      <c r="A311" s="122">
        <v>6</v>
      </c>
      <c r="B311" s="122">
        <v>5</v>
      </c>
      <c r="C311" s="122">
        <v>16</v>
      </c>
      <c r="D311" s="123" t="s">
        <v>74</v>
      </c>
      <c r="E311" s="123" t="s">
        <v>62</v>
      </c>
    </row>
    <row r="312" spans="1:5" x14ac:dyDescent="0.2">
      <c r="A312" s="122">
        <v>6</v>
      </c>
      <c r="B312" s="122">
        <v>5</v>
      </c>
      <c r="C312" s="122">
        <v>17</v>
      </c>
      <c r="D312" s="123" t="s">
        <v>110</v>
      </c>
      <c r="E312" s="123" t="s">
        <v>43</v>
      </c>
    </row>
    <row r="313" spans="1:5" x14ac:dyDescent="0.2">
      <c r="A313" s="122">
        <v>6</v>
      </c>
      <c r="B313" s="122">
        <v>5</v>
      </c>
      <c r="C313" s="122">
        <v>18</v>
      </c>
      <c r="D313" s="123" t="s">
        <v>86</v>
      </c>
      <c r="E313" s="123" t="s">
        <v>98</v>
      </c>
    </row>
    <row r="314" spans="1:5" x14ac:dyDescent="0.2">
      <c r="A314" s="122">
        <v>6</v>
      </c>
      <c r="B314" s="122">
        <v>5</v>
      </c>
      <c r="C314" s="122">
        <v>19</v>
      </c>
      <c r="D314" s="123" t="s">
        <v>45</v>
      </c>
      <c r="E314" s="123" t="s">
        <v>87</v>
      </c>
    </row>
    <row r="315" spans="1:5" x14ac:dyDescent="0.2">
      <c r="A315" s="122">
        <v>6</v>
      </c>
      <c r="B315" s="122">
        <v>5</v>
      </c>
      <c r="C315" s="122">
        <v>20</v>
      </c>
      <c r="D315" s="123" t="s">
        <v>99</v>
      </c>
      <c r="E315" s="123" t="s">
        <v>75</v>
      </c>
    </row>
    <row r="316" spans="1:5" x14ac:dyDescent="0.2">
      <c r="A316" s="122">
        <v>6</v>
      </c>
      <c r="B316" s="122">
        <v>5</v>
      </c>
      <c r="C316" s="122">
        <v>21</v>
      </c>
      <c r="D316" s="123" t="s">
        <v>63</v>
      </c>
      <c r="E316" s="123" t="s">
        <v>111</v>
      </c>
    </row>
    <row r="317" spans="1:5" x14ac:dyDescent="0.2">
      <c r="A317" s="122">
        <v>6</v>
      </c>
      <c r="B317" s="122">
        <v>5</v>
      </c>
      <c r="C317" s="122">
        <v>22</v>
      </c>
      <c r="D317" s="123" t="s">
        <v>112</v>
      </c>
      <c r="E317" s="123" t="s">
        <v>47</v>
      </c>
    </row>
    <row r="318" spans="1:5" x14ac:dyDescent="0.2">
      <c r="A318" s="122">
        <v>6</v>
      </c>
      <c r="B318" s="122">
        <v>5</v>
      </c>
      <c r="C318" s="122">
        <v>23</v>
      </c>
      <c r="D318" s="123" t="s">
        <v>88</v>
      </c>
      <c r="E318" s="123" t="s">
        <v>64</v>
      </c>
    </row>
    <row r="319" spans="1:5" x14ac:dyDescent="0.2">
      <c r="A319" s="122">
        <v>6</v>
      </c>
      <c r="B319" s="122">
        <v>5</v>
      </c>
      <c r="C319" s="122">
        <v>24</v>
      </c>
      <c r="D319" s="123" t="s">
        <v>100</v>
      </c>
      <c r="E319" s="123" t="s">
        <v>76</v>
      </c>
    </row>
    <row r="320" spans="1:5" x14ac:dyDescent="0.2">
      <c r="A320" s="122">
        <v>6</v>
      </c>
      <c r="B320" s="122">
        <v>5</v>
      </c>
      <c r="C320" s="122">
        <v>25</v>
      </c>
      <c r="D320" s="123" t="s">
        <v>65</v>
      </c>
      <c r="E320" s="123" t="s">
        <v>77</v>
      </c>
    </row>
    <row r="321" spans="1:5" x14ac:dyDescent="0.2">
      <c r="A321" s="122">
        <v>6</v>
      </c>
      <c r="B321" s="122">
        <v>5</v>
      </c>
      <c r="C321" s="122">
        <v>26</v>
      </c>
      <c r="D321" s="123" t="s">
        <v>113</v>
      </c>
      <c r="E321" s="123" t="s">
        <v>89</v>
      </c>
    </row>
    <row r="322" spans="1:5" x14ac:dyDescent="0.2">
      <c r="A322" s="122">
        <v>6</v>
      </c>
      <c r="B322" s="122">
        <v>5</v>
      </c>
      <c r="C322" s="122">
        <v>27</v>
      </c>
      <c r="D322" s="123" t="s">
        <v>49</v>
      </c>
      <c r="E322" s="123" t="s">
        <v>101</v>
      </c>
    </row>
    <row r="323" spans="1:5" x14ac:dyDescent="0.2">
      <c r="A323" s="122">
        <v>6</v>
      </c>
      <c r="B323" s="122">
        <v>5</v>
      </c>
      <c r="C323" s="122">
        <v>28</v>
      </c>
      <c r="D323" s="123" t="s">
        <v>51</v>
      </c>
      <c r="E323" s="123" t="s">
        <v>114</v>
      </c>
    </row>
    <row r="324" spans="1:5" x14ac:dyDescent="0.2">
      <c r="A324" s="122">
        <v>6</v>
      </c>
      <c r="B324" s="122">
        <v>5</v>
      </c>
      <c r="C324" s="122">
        <v>29</v>
      </c>
      <c r="D324" s="123" t="s">
        <v>102</v>
      </c>
      <c r="E324" s="123" t="s">
        <v>90</v>
      </c>
    </row>
    <row r="325" spans="1:5" x14ac:dyDescent="0.2">
      <c r="A325" s="122">
        <v>6</v>
      </c>
      <c r="B325" s="122">
        <v>5</v>
      </c>
      <c r="C325" s="122">
        <v>30</v>
      </c>
      <c r="D325" s="123" t="s">
        <v>66</v>
      </c>
      <c r="E325" s="123" t="s">
        <v>78</v>
      </c>
    </row>
    <row r="326" spans="1:5" x14ac:dyDescent="0.2">
      <c r="A326" s="122">
        <v>6</v>
      </c>
      <c r="B326" s="122">
        <v>5</v>
      </c>
      <c r="C326" s="122">
        <v>31</v>
      </c>
      <c r="D326" s="123" t="s">
        <v>115</v>
      </c>
      <c r="E326" s="123" t="s">
        <v>91</v>
      </c>
    </row>
    <row r="327" spans="1:5" x14ac:dyDescent="0.2">
      <c r="A327" s="122">
        <v>6</v>
      </c>
      <c r="B327" s="122">
        <v>5</v>
      </c>
      <c r="C327" s="122">
        <v>32</v>
      </c>
      <c r="D327" s="123" t="s">
        <v>79</v>
      </c>
      <c r="E327" s="123" t="s">
        <v>53</v>
      </c>
    </row>
    <row r="328" spans="1:5" x14ac:dyDescent="0.2">
      <c r="A328" s="122">
        <v>6</v>
      </c>
      <c r="B328" s="122">
        <v>5</v>
      </c>
      <c r="C328" s="122">
        <v>33</v>
      </c>
      <c r="D328" s="123" t="s">
        <v>103</v>
      </c>
      <c r="E328" s="123" t="s">
        <v>67</v>
      </c>
    </row>
    <row r="329" spans="1:5" x14ac:dyDescent="0.2">
      <c r="A329" s="122">
        <v>6</v>
      </c>
      <c r="B329" s="122">
        <v>5</v>
      </c>
      <c r="C329" s="122">
        <v>34</v>
      </c>
      <c r="D329" s="123" t="s">
        <v>92</v>
      </c>
      <c r="E329" s="123" t="s">
        <v>104</v>
      </c>
    </row>
    <row r="330" spans="1:5" x14ac:dyDescent="0.2">
      <c r="A330" s="122">
        <v>6</v>
      </c>
      <c r="B330" s="122">
        <v>5</v>
      </c>
      <c r="C330" s="122">
        <v>35</v>
      </c>
      <c r="D330" s="123" t="s">
        <v>116</v>
      </c>
      <c r="E330" s="123" t="s">
        <v>55</v>
      </c>
    </row>
    <row r="331" spans="1:5" x14ac:dyDescent="0.2">
      <c r="A331" s="122">
        <v>6</v>
      </c>
      <c r="B331" s="122">
        <v>5</v>
      </c>
      <c r="C331" s="122">
        <v>36</v>
      </c>
      <c r="D331" s="123" t="s">
        <v>68</v>
      </c>
      <c r="E331" s="123" t="s">
        <v>80</v>
      </c>
    </row>
    <row r="332" spans="1:5" x14ac:dyDescent="0.2">
      <c r="A332" s="64">
        <v>7</v>
      </c>
      <c r="B332" s="64">
        <v>1</v>
      </c>
      <c r="C332" s="64">
        <v>1</v>
      </c>
      <c r="D332" s="123" t="s">
        <v>57</v>
      </c>
      <c r="E332" s="123" t="s">
        <v>93</v>
      </c>
    </row>
    <row r="333" spans="1:5" x14ac:dyDescent="0.2">
      <c r="A333" s="64">
        <v>7</v>
      </c>
      <c r="B333" s="64">
        <v>1</v>
      </c>
      <c r="C333" s="64">
        <v>2</v>
      </c>
      <c r="D333" s="123" t="s">
        <v>81</v>
      </c>
      <c r="E333" s="123" t="s">
        <v>105</v>
      </c>
    </row>
    <row r="334" spans="1:5" x14ac:dyDescent="0.2">
      <c r="A334" s="64">
        <v>7</v>
      </c>
      <c r="B334" s="64">
        <v>1</v>
      </c>
      <c r="C334" s="64">
        <v>3</v>
      </c>
      <c r="D334" s="123" t="s">
        <v>117</v>
      </c>
      <c r="E334" s="123" t="s">
        <v>33</v>
      </c>
    </row>
    <row r="335" spans="1:5" x14ac:dyDescent="0.2">
      <c r="A335" s="64">
        <v>7</v>
      </c>
      <c r="B335" s="64">
        <v>1</v>
      </c>
      <c r="C335" s="64">
        <v>4</v>
      </c>
      <c r="D335" s="123" t="s">
        <v>94</v>
      </c>
      <c r="E335" s="123" t="s">
        <v>69</v>
      </c>
    </row>
    <row r="336" spans="1:5" x14ac:dyDescent="0.2">
      <c r="A336" s="64">
        <v>7</v>
      </c>
      <c r="B336" s="64">
        <v>1</v>
      </c>
      <c r="C336" s="64">
        <v>5</v>
      </c>
      <c r="D336" s="123" t="s">
        <v>118</v>
      </c>
      <c r="E336" s="123" t="s">
        <v>58</v>
      </c>
    </row>
    <row r="337" spans="1:5" x14ac:dyDescent="0.2">
      <c r="A337" s="64">
        <v>7</v>
      </c>
      <c r="B337" s="64">
        <v>1</v>
      </c>
      <c r="C337" s="64">
        <v>6</v>
      </c>
      <c r="D337" s="123" t="s">
        <v>106</v>
      </c>
      <c r="E337" s="123" t="s">
        <v>35</v>
      </c>
    </row>
    <row r="338" spans="1:5" x14ac:dyDescent="0.2">
      <c r="A338" s="64">
        <v>7</v>
      </c>
      <c r="B338" s="64">
        <v>1</v>
      </c>
      <c r="C338" s="64">
        <v>7</v>
      </c>
      <c r="D338" s="123" t="s">
        <v>70</v>
      </c>
      <c r="E338" s="123" t="s">
        <v>82</v>
      </c>
    </row>
    <row r="339" spans="1:5" x14ac:dyDescent="0.2">
      <c r="A339" s="64">
        <v>7</v>
      </c>
      <c r="B339" s="64">
        <v>1</v>
      </c>
      <c r="C339" s="64">
        <v>8</v>
      </c>
      <c r="D339" s="123" t="s">
        <v>59</v>
      </c>
      <c r="E339" s="123" t="s">
        <v>119</v>
      </c>
    </row>
    <row r="340" spans="1:5" x14ac:dyDescent="0.2">
      <c r="A340" s="64">
        <v>7</v>
      </c>
      <c r="B340" s="64">
        <v>1</v>
      </c>
      <c r="C340" s="64">
        <v>9</v>
      </c>
      <c r="D340" s="123" t="s">
        <v>95</v>
      </c>
      <c r="E340" s="123" t="s">
        <v>71</v>
      </c>
    </row>
    <row r="341" spans="1:5" x14ac:dyDescent="0.2">
      <c r="A341" s="64">
        <v>7</v>
      </c>
      <c r="B341" s="64">
        <v>1</v>
      </c>
      <c r="C341" s="64">
        <v>10</v>
      </c>
      <c r="D341" s="123" t="s">
        <v>37</v>
      </c>
      <c r="E341" s="123" t="s">
        <v>107</v>
      </c>
    </row>
    <row r="342" spans="1:5" x14ac:dyDescent="0.2">
      <c r="A342" s="64">
        <v>7</v>
      </c>
      <c r="B342" s="64">
        <v>1</v>
      </c>
      <c r="C342" s="64">
        <v>11</v>
      </c>
      <c r="D342" s="123" t="s">
        <v>72</v>
      </c>
      <c r="E342" s="123" t="s">
        <v>83</v>
      </c>
    </row>
    <row r="343" spans="1:5" x14ac:dyDescent="0.2">
      <c r="A343" s="64">
        <v>7</v>
      </c>
      <c r="B343" s="64">
        <v>1</v>
      </c>
      <c r="C343" s="64">
        <v>12</v>
      </c>
      <c r="D343" s="123" t="s">
        <v>84</v>
      </c>
      <c r="E343" s="123" t="s">
        <v>39</v>
      </c>
    </row>
    <row r="344" spans="1:5" x14ac:dyDescent="0.2">
      <c r="A344" s="64">
        <v>7</v>
      </c>
      <c r="B344" s="64">
        <v>1</v>
      </c>
      <c r="C344" s="64">
        <v>13</v>
      </c>
      <c r="D344" s="123" t="s">
        <v>60</v>
      </c>
      <c r="E344" s="123" t="s">
        <v>120</v>
      </c>
    </row>
    <row r="345" spans="1:5" x14ac:dyDescent="0.2">
      <c r="A345" s="64">
        <v>7</v>
      </c>
      <c r="B345" s="64">
        <v>1</v>
      </c>
      <c r="C345" s="64">
        <v>14</v>
      </c>
      <c r="D345" s="123" t="s">
        <v>96</v>
      </c>
      <c r="E345" s="123" t="s">
        <v>108</v>
      </c>
    </row>
    <row r="346" spans="1:5" x14ac:dyDescent="0.2">
      <c r="A346" s="64">
        <v>7</v>
      </c>
      <c r="B346" s="64">
        <v>1</v>
      </c>
      <c r="C346" s="64">
        <v>15</v>
      </c>
      <c r="D346" s="123" t="s">
        <v>109</v>
      </c>
      <c r="E346" s="123" t="s">
        <v>61</v>
      </c>
    </row>
    <row r="347" spans="1:5" x14ac:dyDescent="0.2">
      <c r="A347" s="64">
        <v>7</v>
      </c>
      <c r="B347" s="64">
        <v>1</v>
      </c>
      <c r="C347" s="64">
        <v>16</v>
      </c>
      <c r="D347" s="123" t="s">
        <v>121</v>
      </c>
      <c r="E347" s="123" t="s">
        <v>85</v>
      </c>
    </row>
    <row r="348" spans="1:5" x14ac:dyDescent="0.2">
      <c r="A348" s="64">
        <v>7</v>
      </c>
      <c r="B348" s="64">
        <v>1</v>
      </c>
      <c r="C348" s="64">
        <v>17</v>
      </c>
      <c r="D348" s="123" t="s">
        <v>73</v>
      </c>
      <c r="E348" s="123" t="s">
        <v>41</v>
      </c>
    </row>
    <row r="349" spans="1:5" x14ac:dyDescent="0.2">
      <c r="A349" s="64">
        <v>7</v>
      </c>
      <c r="B349" s="64">
        <v>1</v>
      </c>
      <c r="C349" s="64">
        <v>18</v>
      </c>
      <c r="D349" s="123" t="s">
        <v>122</v>
      </c>
      <c r="E349" s="123" t="s">
        <v>97</v>
      </c>
    </row>
    <row r="350" spans="1:5" x14ac:dyDescent="0.2">
      <c r="A350" s="64">
        <v>7</v>
      </c>
      <c r="B350" s="64">
        <v>1</v>
      </c>
      <c r="C350" s="64">
        <v>19</v>
      </c>
      <c r="D350" s="123" t="s">
        <v>74</v>
      </c>
      <c r="E350" s="123" t="s">
        <v>62</v>
      </c>
    </row>
    <row r="351" spans="1:5" x14ac:dyDescent="0.2">
      <c r="A351" s="64">
        <v>7</v>
      </c>
      <c r="B351" s="64">
        <v>1</v>
      </c>
      <c r="C351" s="64">
        <v>20</v>
      </c>
      <c r="D351" s="123" t="s">
        <v>43</v>
      </c>
      <c r="E351" s="123" t="s">
        <v>98</v>
      </c>
    </row>
    <row r="352" spans="1:5" x14ac:dyDescent="0.2">
      <c r="A352" s="64">
        <v>7</v>
      </c>
      <c r="B352" s="64">
        <v>1</v>
      </c>
      <c r="C352" s="64">
        <v>21</v>
      </c>
      <c r="D352" s="123" t="s">
        <v>110</v>
      </c>
      <c r="E352" s="123" t="s">
        <v>86</v>
      </c>
    </row>
    <row r="353" spans="1:5" x14ac:dyDescent="0.2">
      <c r="A353" s="64">
        <v>7</v>
      </c>
      <c r="B353" s="64">
        <v>1</v>
      </c>
      <c r="C353" s="64">
        <v>22</v>
      </c>
      <c r="D353" s="123" t="s">
        <v>45</v>
      </c>
      <c r="E353" s="123" t="s">
        <v>99</v>
      </c>
    </row>
    <row r="354" spans="1:5" x14ac:dyDescent="0.2">
      <c r="A354" s="64">
        <v>7</v>
      </c>
      <c r="B354" s="64">
        <v>1</v>
      </c>
      <c r="C354" s="64">
        <v>23</v>
      </c>
      <c r="D354" s="123" t="s">
        <v>123</v>
      </c>
      <c r="E354" s="123" t="s">
        <v>75</v>
      </c>
    </row>
    <row r="355" spans="1:5" x14ac:dyDescent="0.2">
      <c r="A355" s="64">
        <v>7</v>
      </c>
      <c r="B355" s="64">
        <v>1</v>
      </c>
      <c r="C355" s="64">
        <v>24</v>
      </c>
      <c r="D355" s="123" t="s">
        <v>111</v>
      </c>
      <c r="E355" s="123" t="s">
        <v>63</v>
      </c>
    </row>
    <row r="356" spans="1:5" x14ac:dyDescent="0.2">
      <c r="A356" s="64">
        <v>7</v>
      </c>
      <c r="B356" s="64">
        <v>1</v>
      </c>
      <c r="C356" s="64">
        <v>25</v>
      </c>
      <c r="D356" s="123" t="s">
        <v>124</v>
      </c>
      <c r="E356" s="123" t="s">
        <v>87</v>
      </c>
    </row>
    <row r="357" spans="1:5" x14ac:dyDescent="0.2">
      <c r="A357" s="64">
        <v>7</v>
      </c>
      <c r="B357" s="64">
        <v>1</v>
      </c>
      <c r="C357" s="64">
        <v>26</v>
      </c>
      <c r="D357" s="123" t="s">
        <v>47</v>
      </c>
      <c r="E357" s="123" t="s">
        <v>100</v>
      </c>
    </row>
    <row r="358" spans="1:5" x14ac:dyDescent="0.2">
      <c r="A358" s="64">
        <v>7</v>
      </c>
      <c r="B358" s="64">
        <v>1</v>
      </c>
      <c r="C358" s="64">
        <v>27</v>
      </c>
      <c r="D358" s="123" t="s">
        <v>112</v>
      </c>
      <c r="E358" s="123" t="s">
        <v>64</v>
      </c>
    </row>
    <row r="359" spans="1:5" x14ac:dyDescent="0.2">
      <c r="A359" s="64">
        <v>7</v>
      </c>
      <c r="B359" s="64">
        <v>1</v>
      </c>
      <c r="C359" s="64">
        <v>28</v>
      </c>
      <c r="D359" s="123" t="s">
        <v>88</v>
      </c>
      <c r="E359" s="123" t="s">
        <v>76</v>
      </c>
    </row>
    <row r="360" spans="1:5" x14ac:dyDescent="0.2">
      <c r="A360" s="64">
        <v>7</v>
      </c>
      <c r="B360" s="64">
        <v>1</v>
      </c>
      <c r="C360" s="64">
        <v>29</v>
      </c>
      <c r="D360" s="123" t="s">
        <v>65</v>
      </c>
      <c r="E360" s="123" t="s">
        <v>49</v>
      </c>
    </row>
    <row r="361" spans="1:5" x14ac:dyDescent="0.2">
      <c r="A361" s="64">
        <v>7</v>
      </c>
      <c r="B361" s="64">
        <v>1</v>
      </c>
      <c r="C361" s="64">
        <v>30</v>
      </c>
      <c r="D361" s="123" t="s">
        <v>125</v>
      </c>
      <c r="E361" s="123" t="s">
        <v>113</v>
      </c>
    </row>
    <row r="362" spans="1:5" x14ac:dyDescent="0.2">
      <c r="A362" s="64">
        <v>7</v>
      </c>
      <c r="B362" s="64">
        <v>1</v>
      </c>
      <c r="C362" s="64">
        <v>31</v>
      </c>
      <c r="D362" s="123" t="s">
        <v>101</v>
      </c>
      <c r="E362" s="123" t="s">
        <v>77</v>
      </c>
    </row>
    <row r="363" spans="1:5" x14ac:dyDescent="0.2">
      <c r="A363" s="64">
        <v>7</v>
      </c>
      <c r="B363" s="64">
        <v>1</v>
      </c>
      <c r="C363" s="64">
        <v>32</v>
      </c>
      <c r="D363" s="123" t="s">
        <v>66</v>
      </c>
      <c r="E363" s="123" t="s">
        <v>89</v>
      </c>
    </row>
    <row r="364" spans="1:5" x14ac:dyDescent="0.2">
      <c r="A364" s="64">
        <v>7</v>
      </c>
      <c r="B364" s="64">
        <v>1</v>
      </c>
      <c r="C364" s="64">
        <v>33</v>
      </c>
      <c r="D364" s="123" t="s">
        <v>78</v>
      </c>
      <c r="E364" s="123" t="s">
        <v>114</v>
      </c>
    </row>
    <row r="365" spans="1:5" x14ac:dyDescent="0.2">
      <c r="A365" s="64">
        <v>7</v>
      </c>
      <c r="B365" s="64">
        <v>1</v>
      </c>
      <c r="C365" s="64">
        <v>34</v>
      </c>
      <c r="D365" s="123" t="s">
        <v>126</v>
      </c>
      <c r="E365" s="123" t="s">
        <v>90</v>
      </c>
    </row>
    <row r="366" spans="1:5" x14ac:dyDescent="0.2">
      <c r="A366" s="64">
        <v>7</v>
      </c>
      <c r="B366" s="64">
        <v>1</v>
      </c>
      <c r="C366" s="64">
        <v>35</v>
      </c>
      <c r="D366" s="123" t="s">
        <v>102</v>
      </c>
      <c r="E366" s="123" t="s">
        <v>51</v>
      </c>
    </row>
    <row r="367" spans="1:5" x14ac:dyDescent="0.2">
      <c r="A367" s="64">
        <v>7</v>
      </c>
      <c r="B367" s="64">
        <v>1</v>
      </c>
      <c r="C367" s="64">
        <v>36</v>
      </c>
      <c r="D367" s="123" t="s">
        <v>91</v>
      </c>
      <c r="E367" s="123" t="s">
        <v>53</v>
      </c>
    </row>
    <row r="368" spans="1:5" x14ac:dyDescent="0.2">
      <c r="A368" s="64">
        <v>7</v>
      </c>
      <c r="B368" s="64">
        <v>1</v>
      </c>
      <c r="C368" s="64">
        <v>37</v>
      </c>
      <c r="D368" s="123" t="s">
        <v>79</v>
      </c>
      <c r="E368" s="123" t="s">
        <v>67</v>
      </c>
    </row>
    <row r="369" spans="1:5" x14ac:dyDescent="0.2">
      <c r="A369" s="64">
        <v>7</v>
      </c>
      <c r="B369" s="64">
        <v>1</v>
      </c>
      <c r="C369" s="64">
        <v>38</v>
      </c>
      <c r="D369" s="123" t="s">
        <v>127</v>
      </c>
      <c r="E369" s="123" t="s">
        <v>115</v>
      </c>
    </row>
    <row r="370" spans="1:5" x14ac:dyDescent="0.2">
      <c r="A370" s="64">
        <v>7</v>
      </c>
      <c r="B370" s="64">
        <v>1</v>
      </c>
      <c r="C370" s="64">
        <v>39</v>
      </c>
      <c r="D370" s="123" t="s">
        <v>80</v>
      </c>
      <c r="E370" s="123" t="s">
        <v>103</v>
      </c>
    </row>
    <row r="371" spans="1:5" x14ac:dyDescent="0.2">
      <c r="A371" s="64">
        <v>7</v>
      </c>
      <c r="B371" s="64">
        <v>1</v>
      </c>
      <c r="C371" s="64">
        <v>40</v>
      </c>
      <c r="D371" s="123" t="s">
        <v>55</v>
      </c>
      <c r="E371" s="123" t="s">
        <v>68</v>
      </c>
    </row>
    <row r="372" spans="1:5" x14ac:dyDescent="0.2">
      <c r="A372" s="64">
        <v>7</v>
      </c>
      <c r="B372" s="64">
        <v>1</v>
      </c>
      <c r="C372" s="64">
        <v>41</v>
      </c>
      <c r="D372" s="123" t="s">
        <v>128</v>
      </c>
      <c r="E372" s="123" t="s">
        <v>92</v>
      </c>
    </row>
    <row r="373" spans="1:5" x14ac:dyDescent="0.2">
      <c r="A373" s="64">
        <v>7</v>
      </c>
      <c r="B373" s="64">
        <v>1</v>
      </c>
      <c r="C373" s="64">
        <v>42</v>
      </c>
      <c r="D373" s="123" t="s">
        <v>116</v>
      </c>
      <c r="E373" s="123" t="s">
        <v>104</v>
      </c>
    </row>
    <row r="374" spans="1:5" x14ac:dyDescent="0.2">
      <c r="A374" s="64">
        <v>7</v>
      </c>
      <c r="B374" s="64">
        <v>2</v>
      </c>
      <c r="C374" s="64">
        <v>1</v>
      </c>
      <c r="D374" s="123" t="s">
        <v>57</v>
      </c>
      <c r="E374" s="123" t="s">
        <v>81</v>
      </c>
    </row>
    <row r="375" spans="1:5" x14ac:dyDescent="0.2">
      <c r="A375" s="64">
        <v>7</v>
      </c>
      <c r="B375" s="64">
        <v>2</v>
      </c>
      <c r="C375" s="64">
        <v>2</v>
      </c>
      <c r="D375" s="123" t="s">
        <v>117</v>
      </c>
      <c r="E375" s="123" t="s">
        <v>93</v>
      </c>
    </row>
    <row r="376" spans="1:5" x14ac:dyDescent="0.2">
      <c r="A376" s="64">
        <v>7</v>
      </c>
      <c r="B376" s="64">
        <v>2</v>
      </c>
      <c r="C376" s="64">
        <v>3</v>
      </c>
      <c r="D376" s="123" t="s">
        <v>69</v>
      </c>
      <c r="E376" s="123" t="s">
        <v>33</v>
      </c>
    </row>
    <row r="377" spans="1:5" x14ac:dyDescent="0.2">
      <c r="A377" s="64">
        <v>7</v>
      </c>
      <c r="B377" s="64">
        <v>2</v>
      </c>
      <c r="C377" s="64">
        <v>4</v>
      </c>
      <c r="D377" s="123" t="s">
        <v>70</v>
      </c>
      <c r="E377" s="123" t="s">
        <v>105</v>
      </c>
    </row>
    <row r="378" spans="1:5" x14ac:dyDescent="0.2">
      <c r="A378" s="64">
        <v>7</v>
      </c>
      <c r="B378" s="64">
        <v>2</v>
      </c>
      <c r="C378" s="64">
        <v>5</v>
      </c>
      <c r="D378" s="123" t="s">
        <v>106</v>
      </c>
      <c r="E378" s="123" t="s">
        <v>94</v>
      </c>
    </row>
    <row r="379" spans="1:5" x14ac:dyDescent="0.2">
      <c r="A379" s="64">
        <v>7</v>
      </c>
      <c r="B379" s="64">
        <v>2</v>
      </c>
      <c r="C379" s="64">
        <v>6</v>
      </c>
      <c r="D379" s="123" t="s">
        <v>58</v>
      </c>
      <c r="E379" s="123" t="s">
        <v>82</v>
      </c>
    </row>
    <row r="380" spans="1:5" x14ac:dyDescent="0.2">
      <c r="A380" s="64">
        <v>7</v>
      </c>
      <c r="B380" s="64">
        <v>2</v>
      </c>
      <c r="C380" s="64">
        <v>7</v>
      </c>
      <c r="D380" s="123" t="s">
        <v>118</v>
      </c>
      <c r="E380" s="123" t="s">
        <v>35</v>
      </c>
    </row>
    <row r="381" spans="1:5" x14ac:dyDescent="0.2">
      <c r="A381" s="64">
        <v>7</v>
      </c>
      <c r="B381" s="64">
        <v>2</v>
      </c>
      <c r="C381" s="64">
        <v>8</v>
      </c>
      <c r="D381" s="123" t="s">
        <v>107</v>
      </c>
      <c r="E381" s="123" t="s">
        <v>95</v>
      </c>
    </row>
    <row r="382" spans="1:5" x14ac:dyDescent="0.2">
      <c r="A382" s="64">
        <v>7</v>
      </c>
      <c r="B382" s="64">
        <v>2</v>
      </c>
      <c r="C382" s="64">
        <v>9</v>
      </c>
      <c r="D382" s="123" t="s">
        <v>37</v>
      </c>
      <c r="E382" s="123" t="s">
        <v>83</v>
      </c>
    </row>
    <row r="383" spans="1:5" x14ac:dyDescent="0.2">
      <c r="A383" s="64">
        <v>7</v>
      </c>
      <c r="B383" s="64">
        <v>2</v>
      </c>
      <c r="C383" s="64">
        <v>10</v>
      </c>
      <c r="D383" s="123" t="s">
        <v>71</v>
      </c>
      <c r="E383" s="123" t="s">
        <v>59</v>
      </c>
    </row>
    <row r="384" spans="1:5" x14ac:dyDescent="0.2">
      <c r="A384" s="64">
        <v>7</v>
      </c>
      <c r="B384" s="64">
        <v>2</v>
      </c>
      <c r="C384" s="64">
        <v>11</v>
      </c>
      <c r="D384" s="123" t="s">
        <v>108</v>
      </c>
      <c r="E384" s="123" t="s">
        <v>119</v>
      </c>
    </row>
    <row r="385" spans="1:5" x14ac:dyDescent="0.2">
      <c r="A385" s="64">
        <v>7</v>
      </c>
      <c r="B385" s="64">
        <v>2</v>
      </c>
      <c r="C385" s="64">
        <v>12</v>
      </c>
      <c r="D385" s="123" t="s">
        <v>120</v>
      </c>
      <c r="E385" s="123" t="s">
        <v>96</v>
      </c>
    </row>
    <row r="386" spans="1:5" x14ac:dyDescent="0.2">
      <c r="A386" s="64">
        <v>7</v>
      </c>
      <c r="B386" s="64">
        <v>2</v>
      </c>
      <c r="C386" s="64">
        <v>13</v>
      </c>
      <c r="D386" s="123" t="s">
        <v>60</v>
      </c>
      <c r="E386" s="123" t="s">
        <v>84</v>
      </c>
    </row>
    <row r="387" spans="1:5" x14ac:dyDescent="0.2">
      <c r="A387" s="64">
        <v>7</v>
      </c>
      <c r="B387" s="64">
        <v>2</v>
      </c>
      <c r="C387" s="64">
        <v>14</v>
      </c>
      <c r="D387" s="123" t="s">
        <v>39</v>
      </c>
      <c r="E387" s="123" t="s">
        <v>72</v>
      </c>
    </row>
    <row r="388" spans="1:5" x14ac:dyDescent="0.2">
      <c r="A388" s="64">
        <v>7</v>
      </c>
      <c r="B388" s="64">
        <v>2</v>
      </c>
      <c r="C388" s="64">
        <v>15</v>
      </c>
      <c r="D388" s="123" t="s">
        <v>85</v>
      </c>
      <c r="E388" s="123" t="s">
        <v>109</v>
      </c>
    </row>
    <row r="389" spans="1:5" x14ac:dyDescent="0.2">
      <c r="A389" s="64">
        <v>7</v>
      </c>
      <c r="B389" s="64">
        <v>2</v>
      </c>
      <c r="C389" s="64">
        <v>16</v>
      </c>
      <c r="D389" s="123" t="s">
        <v>97</v>
      </c>
      <c r="E389" s="123" t="s">
        <v>61</v>
      </c>
    </row>
    <row r="390" spans="1:5" x14ac:dyDescent="0.2">
      <c r="A390" s="64">
        <v>7</v>
      </c>
      <c r="B390" s="64">
        <v>2</v>
      </c>
      <c r="C390" s="64">
        <v>17</v>
      </c>
      <c r="D390" s="123" t="s">
        <v>73</v>
      </c>
      <c r="E390" s="123" t="s">
        <v>121</v>
      </c>
    </row>
    <row r="391" spans="1:5" x14ac:dyDescent="0.2">
      <c r="A391" s="64">
        <v>7</v>
      </c>
      <c r="B391" s="64">
        <v>2</v>
      </c>
      <c r="C391" s="64">
        <v>18</v>
      </c>
      <c r="D391" s="123" t="s">
        <v>98</v>
      </c>
      <c r="E391" s="123" t="s">
        <v>41</v>
      </c>
    </row>
    <row r="392" spans="1:5" x14ac:dyDescent="0.2">
      <c r="A392" s="64">
        <v>7</v>
      </c>
      <c r="B392" s="64">
        <v>2</v>
      </c>
      <c r="C392" s="64">
        <v>19</v>
      </c>
      <c r="D392" s="123" t="s">
        <v>62</v>
      </c>
      <c r="E392" s="123" t="s">
        <v>110</v>
      </c>
    </row>
    <row r="393" spans="1:5" x14ac:dyDescent="0.2">
      <c r="A393" s="64">
        <v>7</v>
      </c>
      <c r="B393" s="64">
        <v>2</v>
      </c>
      <c r="C393" s="64">
        <v>20</v>
      </c>
      <c r="D393" s="123" t="s">
        <v>122</v>
      </c>
      <c r="E393" s="123" t="s">
        <v>74</v>
      </c>
    </row>
    <row r="394" spans="1:5" x14ac:dyDescent="0.2">
      <c r="A394" s="64">
        <v>7</v>
      </c>
      <c r="B394" s="64">
        <v>2</v>
      </c>
      <c r="C394" s="64">
        <v>21</v>
      </c>
      <c r="D394" s="123" t="s">
        <v>43</v>
      </c>
      <c r="E394" s="123" t="s">
        <v>86</v>
      </c>
    </row>
    <row r="395" spans="1:5" x14ac:dyDescent="0.2">
      <c r="A395" s="64">
        <v>7</v>
      </c>
      <c r="B395" s="64">
        <v>2</v>
      </c>
      <c r="C395" s="64">
        <v>22</v>
      </c>
      <c r="D395" s="123" t="s">
        <v>99</v>
      </c>
      <c r="E395" s="123" t="s">
        <v>63</v>
      </c>
    </row>
    <row r="396" spans="1:5" x14ac:dyDescent="0.2">
      <c r="A396" s="64">
        <v>7</v>
      </c>
      <c r="B396" s="64">
        <v>2</v>
      </c>
      <c r="C396" s="64">
        <v>23</v>
      </c>
      <c r="D396" s="123" t="s">
        <v>87</v>
      </c>
      <c r="E396" s="123" t="s">
        <v>45</v>
      </c>
    </row>
    <row r="397" spans="1:5" x14ac:dyDescent="0.2">
      <c r="A397" s="64">
        <v>7</v>
      </c>
      <c r="B397" s="64">
        <v>2</v>
      </c>
      <c r="C397" s="64">
        <v>24</v>
      </c>
      <c r="D397" s="123" t="s">
        <v>111</v>
      </c>
      <c r="E397" s="123" t="s">
        <v>75</v>
      </c>
    </row>
    <row r="398" spans="1:5" x14ac:dyDescent="0.2">
      <c r="A398" s="64">
        <v>7</v>
      </c>
      <c r="B398" s="64">
        <v>2</v>
      </c>
      <c r="C398" s="64">
        <v>25</v>
      </c>
      <c r="D398" s="123" t="s">
        <v>76</v>
      </c>
      <c r="E398" s="123" t="s">
        <v>123</v>
      </c>
    </row>
    <row r="399" spans="1:5" x14ac:dyDescent="0.2">
      <c r="A399" s="64">
        <v>7</v>
      </c>
      <c r="B399" s="64">
        <v>2</v>
      </c>
      <c r="C399" s="64">
        <v>26</v>
      </c>
      <c r="D399" s="123" t="s">
        <v>112</v>
      </c>
      <c r="E399" s="123" t="s">
        <v>47</v>
      </c>
    </row>
    <row r="400" spans="1:5" x14ac:dyDescent="0.2">
      <c r="A400" s="64">
        <v>7</v>
      </c>
      <c r="B400" s="64">
        <v>2</v>
      </c>
      <c r="C400" s="64">
        <v>27</v>
      </c>
      <c r="D400" s="123" t="s">
        <v>124</v>
      </c>
      <c r="E400" s="123" t="s">
        <v>88</v>
      </c>
    </row>
    <row r="401" spans="1:5" x14ac:dyDescent="0.2">
      <c r="A401" s="64">
        <v>7</v>
      </c>
      <c r="B401" s="64">
        <v>2</v>
      </c>
      <c r="C401" s="64">
        <v>28</v>
      </c>
      <c r="D401" s="123" t="s">
        <v>64</v>
      </c>
      <c r="E401" s="123" t="s">
        <v>100</v>
      </c>
    </row>
    <row r="402" spans="1:5" x14ac:dyDescent="0.2">
      <c r="A402" s="64">
        <v>7</v>
      </c>
      <c r="B402" s="64">
        <v>2</v>
      </c>
      <c r="C402" s="64">
        <v>29</v>
      </c>
      <c r="D402" s="123" t="s">
        <v>89</v>
      </c>
      <c r="E402" s="123" t="s">
        <v>113</v>
      </c>
    </row>
    <row r="403" spans="1:5" x14ac:dyDescent="0.2">
      <c r="A403" s="64">
        <v>7</v>
      </c>
      <c r="B403" s="64">
        <v>2</v>
      </c>
      <c r="C403" s="64">
        <v>30</v>
      </c>
      <c r="D403" s="123" t="s">
        <v>77</v>
      </c>
      <c r="E403" s="123" t="s">
        <v>125</v>
      </c>
    </row>
    <row r="404" spans="1:5" x14ac:dyDescent="0.2">
      <c r="A404" s="64">
        <v>7</v>
      </c>
      <c r="B404" s="64">
        <v>2</v>
      </c>
      <c r="C404" s="64">
        <v>31</v>
      </c>
      <c r="D404" s="123" t="s">
        <v>101</v>
      </c>
      <c r="E404" s="123" t="s">
        <v>65</v>
      </c>
    </row>
    <row r="405" spans="1:5" x14ac:dyDescent="0.2">
      <c r="A405" s="64">
        <v>7</v>
      </c>
      <c r="B405" s="64">
        <v>2</v>
      </c>
      <c r="C405" s="64">
        <v>32</v>
      </c>
      <c r="D405" s="123" t="s">
        <v>78</v>
      </c>
      <c r="E405" s="123" t="s">
        <v>49</v>
      </c>
    </row>
    <row r="406" spans="1:5" x14ac:dyDescent="0.2">
      <c r="A406" s="64">
        <v>7</v>
      </c>
      <c r="B406" s="64">
        <v>2</v>
      </c>
      <c r="C406" s="64">
        <v>33</v>
      </c>
      <c r="D406" s="123" t="s">
        <v>102</v>
      </c>
      <c r="E406" s="123" t="s">
        <v>90</v>
      </c>
    </row>
    <row r="407" spans="1:5" x14ac:dyDescent="0.2">
      <c r="A407" s="64">
        <v>7</v>
      </c>
      <c r="B407" s="64">
        <v>2</v>
      </c>
      <c r="C407" s="64">
        <v>34</v>
      </c>
      <c r="D407" s="123" t="s">
        <v>114</v>
      </c>
      <c r="E407" s="123" t="s">
        <v>126</v>
      </c>
    </row>
    <row r="408" spans="1:5" x14ac:dyDescent="0.2">
      <c r="A408" s="64">
        <v>7</v>
      </c>
      <c r="B408" s="64">
        <v>2</v>
      </c>
      <c r="C408" s="64">
        <v>35</v>
      </c>
      <c r="D408" s="123" t="s">
        <v>51</v>
      </c>
      <c r="E408" s="123" t="s">
        <v>66</v>
      </c>
    </row>
    <row r="409" spans="1:5" x14ac:dyDescent="0.2">
      <c r="A409" s="64">
        <v>7</v>
      </c>
      <c r="B409" s="64">
        <v>2</v>
      </c>
      <c r="C409" s="64">
        <v>36</v>
      </c>
      <c r="D409" s="123" t="s">
        <v>53</v>
      </c>
      <c r="E409" s="123" t="s">
        <v>67</v>
      </c>
    </row>
    <row r="410" spans="1:5" x14ac:dyDescent="0.2">
      <c r="A410" s="64">
        <v>7</v>
      </c>
      <c r="B410" s="64">
        <v>2</v>
      </c>
      <c r="C410" s="64">
        <v>37</v>
      </c>
      <c r="D410" s="123" t="s">
        <v>103</v>
      </c>
      <c r="E410" s="123" t="s">
        <v>127</v>
      </c>
    </row>
    <row r="411" spans="1:5" x14ac:dyDescent="0.2">
      <c r="A411" s="64">
        <v>7</v>
      </c>
      <c r="B411" s="64">
        <v>2</v>
      </c>
      <c r="C411" s="64">
        <v>38</v>
      </c>
      <c r="D411" s="123" t="s">
        <v>115</v>
      </c>
      <c r="E411" s="123" t="s">
        <v>91</v>
      </c>
    </row>
    <row r="412" spans="1:5" x14ac:dyDescent="0.2">
      <c r="A412" s="64">
        <v>7</v>
      </c>
      <c r="B412" s="64">
        <v>2</v>
      </c>
      <c r="C412" s="64">
        <v>39</v>
      </c>
      <c r="D412" s="123" t="s">
        <v>104</v>
      </c>
      <c r="E412" s="123" t="s">
        <v>79</v>
      </c>
    </row>
    <row r="413" spans="1:5" x14ac:dyDescent="0.2">
      <c r="A413" s="64">
        <v>7</v>
      </c>
      <c r="B413" s="64">
        <v>2</v>
      </c>
      <c r="C413" s="64">
        <v>40</v>
      </c>
      <c r="D413" s="123" t="s">
        <v>92</v>
      </c>
      <c r="E413" s="123" t="s">
        <v>116</v>
      </c>
    </row>
    <row r="414" spans="1:5" x14ac:dyDescent="0.2">
      <c r="A414" s="64">
        <v>7</v>
      </c>
      <c r="B414" s="64">
        <v>2</v>
      </c>
      <c r="C414" s="64">
        <v>41</v>
      </c>
      <c r="D414" s="123" t="s">
        <v>55</v>
      </c>
      <c r="E414" s="123" t="s">
        <v>80</v>
      </c>
    </row>
    <row r="415" spans="1:5" x14ac:dyDescent="0.2">
      <c r="A415" s="64">
        <v>7</v>
      </c>
      <c r="B415" s="64">
        <v>2</v>
      </c>
      <c r="C415" s="64">
        <v>42</v>
      </c>
      <c r="D415" s="123" t="s">
        <v>68</v>
      </c>
      <c r="E415" s="123" t="s">
        <v>128</v>
      </c>
    </row>
    <row r="416" spans="1:5" x14ac:dyDescent="0.2">
      <c r="A416" s="64">
        <v>7</v>
      </c>
      <c r="B416" s="64">
        <v>3</v>
      </c>
      <c r="C416" s="64">
        <v>1</v>
      </c>
      <c r="D416" s="123" t="s">
        <v>105</v>
      </c>
      <c r="E416" s="123" t="s">
        <v>57</v>
      </c>
    </row>
    <row r="417" spans="1:5" x14ac:dyDescent="0.2">
      <c r="A417" s="64">
        <v>7</v>
      </c>
      <c r="B417" s="64">
        <v>3</v>
      </c>
      <c r="C417" s="64">
        <v>2</v>
      </c>
      <c r="D417" s="123" t="s">
        <v>93</v>
      </c>
      <c r="E417" s="123" t="s">
        <v>33</v>
      </c>
    </row>
    <row r="418" spans="1:5" x14ac:dyDescent="0.2">
      <c r="A418" s="64">
        <v>7</v>
      </c>
      <c r="B418" s="64">
        <v>3</v>
      </c>
      <c r="C418" s="64">
        <v>3</v>
      </c>
      <c r="D418" s="123" t="s">
        <v>81</v>
      </c>
      <c r="E418" s="123" t="s">
        <v>69</v>
      </c>
    </row>
    <row r="419" spans="1:5" x14ac:dyDescent="0.2">
      <c r="A419" s="64">
        <v>7</v>
      </c>
      <c r="B419" s="64">
        <v>3</v>
      </c>
      <c r="C419" s="64">
        <v>4</v>
      </c>
      <c r="D419" s="123" t="s">
        <v>106</v>
      </c>
      <c r="E419" s="123" t="s">
        <v>117</v>
      </c>
    </row>
    <row r="420" spans="1:5" x14ac:dyDescent="0.2">
      <c r="A420" s="64">
        <v>7</v>
      </c>
      <c r="B420" s="64">
        <v>3</v>
      </c>
      <c r="C420" s="64">
        <v>5</v>
      </c>
      <c r="D420" s="123" t="s">
        <v>82</v>
      </c>
      <c r="E420" s="123" t="s">
        <v>118</v>
      </c>
    </row>
    <row r="421" spans="1:5" x14ac:dyDescent="0.2">
      <c r="A421" s="64">
        <v>7</v>
      </c>
      <c r="B421" s="64">
        <v>3</v>
      </c>
      <c r="C421" s="64">
        <v>6</v>
      </c>
      <c r="D421" s="123" t="s">
        <v>58</v>
      </c>
      <c r="E421" s="123" t="s">
        <v>70</v>
      </c>
    </row>
    <row r="422" spans="1:5" x14ac:dyDescent="0.2">
      <c r="A422" s="64">
        <v>7</v>
      </c>
      <c r="B422" s="64">
        <v>3</v>
      </c>
      <c r="C422" s="64">
        <v>7</v>
      </c>
      <c r="D422" s="123" t="s">
        <v>35</v>
      </c>
      <c r="E422" s="123" t="s">
        <v>94</v>
      </c>
    </row>
    <row r="423" spans="1:5" x14ac:dyDescent="0.2">
      <c r="A423" s="64">
        <v>7</v>
      </c>
      <c r="B423" s="64">
        <v>3</v>
      </c>
      <c r="C423" s="64">
        <v>8</v>
      </c>
      <c r="D423" s="123" t="s">
        <v>59</v>
      </c>
      <c r="E423" s="123" t="s">
        <v>83</v>
      </c>
    </row>
    <row r="424" spans="1:5" x14ac:dyDescent="0.2">
      <c r="A424" s="64">
        <v>7</v>
      </c>
      <c r="B424" s="64">
        <v>3</v>
      </c>
      <c r="C424" s="64">
        <v>9</v>
      </c>
      <c r="D424" s="123" t="s">
        <v>71</v>
      </c>
      <c r="E424" s="123" t="s">
        <v>37</v>
      </c>
    </row>
    <row r="425" spans="1:5" x14ac:dyDescent="0.2">
      <c r="A425" s="64">
        <v>7</v>
      </c>
      <c r="B425" s="64">
        <v>3</v>
      </c>
      <c r="C425" s="64">
        <v>10</v>
      </c>
      <c r="D425" s="123" t="s">
        <v>95</v>
      </c>
      <c r="E425" s="123" t="s">
        <v>119</v>
      </c>
    </row>
    <row r="426" spans="1:5" x14ac:dyDescent="0.2">
      <c r="A426" s="64">
        <v>7</v>
      </c>
      <c r="B426" s="64">
        <v>3</v>
      </c>
      <c r="C426" s="64">
        <v>11</v>
      </c>
      <c r="D426" s="123" t="s">
        <v>39</v>
      </c>
      <c r="E426" s="123" t="s">
        <v>107</v>
      </c>
    </row>
    <row r="427" spans="1:5" x14ac:dyDescent="0.2">
      <c r="A427" s="64">
        <v>7</v>
      </c>
      <c r="B427" s="64">
        <v>3</v>
      </c>
      <c r="C427" s="64">
        <v>12</v>
      </c>
      <c r="D427" s="123" t="s">
        <v>120</v>
      </c>
      <c r="E427" s="123" t="s">
        <v>72</v>
      </c>
    </row>
    <row r="428" spans="1:5" x14ac:dyDescent="0.2">
      <c r="A428" s="64">
        <v>7</v>
      </c>
      <c r="B428" s="64">
        <v>3</v>
      </c>
      <c r="C428" s="64">
        <v>13</v>
      </c>
      <c r="D428" s="123" t="s">
        <v>108</v>
      </c>
      <c r="E428" s="123" t="s">
        <v>60</v>
      </c>
    </row>
    <row r="429" spans="1:5" x14ac:dyDescent="0.2">
      <c r="A429" s="64">
        <v>7</v>
      </c>
      <c r="B429" s="64">
        <v>3</v>
      </c>
      <c r="C429" s="64">
        <v>14</v>
      </c>
      <c r="D429" s="123" t="s">
        <v>84</v>
      </c>
      <c r="E429" s="123" t="s">
        <v>96</v>
      </c>
    </row>
    <row r="430" spans="1:5" x14ac:dyDescent="0.2">
      <c r="A430" s="64">
        <v>7</v>
      </c>
      <c r="B430" s="64">
        <v>3</v>
      </c>
      <c r="C430" s="64">
        <v>15</v>
      </c>
      <c r="D430" s="123" t="s">
        <v>41</v>
      </c>
      <c r="E430" s="123" t="s">
        <v>61</v>
      </c>
    </row>
    <row r="431" spans="1:5" x14ac:dyDescent="0.2">
      <c r="A431" s="64">
        <v>7</v>
      </c>
      <c r="B431" s="64">
        <v>3</v>
      </c>
      <c r="C431" s="64">
        <v>16</v>
      </c>
      <c r="D431" s="123" t="s">
        <v>85</v>
      </c>
      <c r="E431" s="123" t="s">
        <v>73</v>
      </c>
    </row>
    <row r="432" spans="1:5" x14ac:dyDescent="0.2">
      <c r="A432" s="64">
        <v>7</v>
      </c>
      <c r="B432" s="64">
        <v>3</v>
      </c>
      <c r="C432" s="64">
        <v>17</v>
      </c>
      <c r="D432" s="123" t="s">
        <v>109</v>
      </c>
      <c r="E432" s="123" t="s">
        <v>97</v>
      </c>
    </row>
    <row r="433" spans="1:5" x14ac:dyDescent="0.2">
      <c r="A433" s="64">
        <v>7</v>
      </c>
      <c r="B433" s="64">
        <v>3</v>
      </c>
      <c r="C433" s="64">
        <v>18</v>
      </c>
      <c r="D433" s="123" t="s">
        <v>43</v>
      </c>
      <c r="E433" s="123" t="s">
        <v>121</v>
      </c>
    </row>
    <row r="434" spans="1:5" x14ac:dyDescent="0.2">
      <c r="A434" s="64">
        <v>7</v>
      </c>
      <c r="B434" s="64">
        <v>3</v>
      </c>
      <c r="C434" s="64">
        <v>19</v>
      </c>
      <c r="D434" s="123" t="s">
        <v>98</v>
      </c>
      <c r="E434" s="123" t="s">
        <v>74</v>
      </c>
    </row>
    <row r="435" spans="1:5" x14ac:dyDescent="0.2">
      <c r="A435" s="64">
        <v>7</v>
      </c>
      <c r="B435" s="64">
        <v>3</v>
      </c>
      <c r="C435" s="64">
        <v>20</v>
      </c>
      <c r="D435" s="123" t="s">
        <v>62</v>
      </c>
      <c r="E435" s="123" t="s">
        <v>86</v>
      </c>
    </row>
    <row r="436" spans="1:5" x14ac:dyDescent="0.2">
      <c r="A436" s="64">
        <v>7</v>
      </c>
      <c r="B436" s="64">
        <v>3</v>
      </c>
      <c r="C436" s="64">
        <v>21</v>
      </c>
      <c r="D436" s="123" t="s">
        <v>110</v>
      </c>
      <c r="E436" s="123" t="s">
        <v>122</v>
      </c>
    </row>
    <row r="437" spans="1:5" x14ac:dyDescent="0.2">
      <c r="A437" s="64">
        <v>7</v>
      </c>
      <c r="B437" s="64">
        <v>3</v>
      </c>
      <c r="C437" s="64">
        <v>22</v>
      </c>
      <c r="D437" s="123" t="s">
        <v>87</v>
      </c>
      <c r="E437" s="123" t="s">
        <v>99</v>
      </c>
    </row>
    <row r="438" spans="1:5" x14ac:dyDescent="0.2">
      <c r="A438" s="64">
        <v>7</v>
      </c>
      <c r="B438" s="64">
        <v>3</v>
      </c>
      <c r="C438" s="64">
        <v>23</v>
      </c>
      <c r="D438" s="123" t="s">
        <v>75</v>
      </c>
      <c r="E438" s="123" t="s">
        <v>45</v>
      </c>
    </row>
    <row r="439" spans="1:5" x14ac:dyDescent="0.2">
      <c r="A439" s="64">
        <v>7</v>
      </c>
      <c r="B439" s="64">
        <v>3</v>
      </c>
      <c r="C439" s="64">
        <v>24</v>
      </c>
      <c r="D439" s="123" t="s">
        <v>111</v>
      </c>
      <c r="E439" s="123" t="s">
        <v>123</v>
      </c>
    </row>
    <row r="440" spans="1:5" x14ac:dyDescent="0.2">
      <c r="A440" s="64">
        <v>7</v>
      </c>
      <c r="B440" s="64">
        <v>3</v>
      </c>
      <c r="C440" s="64">
        <v>25</v>
      </c>
      <c r="D440" s="123" t="s">
        <v>88</v>
      </c>
      <c r="E440" s="123" t="s">
        <v>63</v>
      </c>
    </row>
    <row r="441" spans="1:5" x14ac:dyDescent="0.2">
      <c r="A441" s="64">
        <v>7</v>
      </c>
      <c r="B441" s="64">
        <v>3</v>
      </c>
      <c r="C441" s="64">
        <v>26</v>
      </c>
      <c r="D441" s="123" t="s">
        <v>100</v>
      </c>
      <c r="E441" s="123" t="s">
        <v>112</v>
      </c>
    </row>
    <row r="442" spans="1:5" x14ac:dyDescent="0.2">
      <c r="A442" s="64">
        <v>7</v>
      </c>
      <c r="B442" s="64">
        <v>3</v>
      </c>
      <c r="C442" s="64">
        <v>27</v>
      </c>
      <c r="D442" s="123" t="s">
        <v>124</v>
      </c>
      <c r="E442" s="123" t="s">
        <v>76</v>
      </c>
    </row>
    <row r="443" spans="1:5" x14ac:dyDescent="0.2">
      <c r="A443" s="64">
        <v>7</v>
      </c>
      <c r="B443" s="64">
        <v>3</v>
      </c>
      <c r="C443" s="64">
        <v>28</v>
      </c>
      <c r="D443" s="123" t="s">
        <v>47</v>
      </c>
      <c r="E443" s="123" t="s">
        <v>64</v>
      </c>
    </row>
    <row r="444" spans="1:5" x14ac:dyDescent="0.2">
      <c r="A444" s="64">
        <v>7</v>
      </c>
      <c r="B444" s="64">
        <v>3</v>
      </c>
      <c r="C444" s="64">
        <v>29</v>
      </c>
      <c r="D444" s="123" t="s">
        <v>113</v>
      </c>
      <c r="E444" s="123" t="s">
        <v>77</v>
      </c>
    </row>
    <row r="445" spans="1:5" x14ac:dyDescent="0.2">
      <c r="A445" s="64">
        <v>7</v>
      </c>
      <c r="B445" s="64">
        <v>3</v>
      </c>
      <c r="C445" s="64">
        <v>30</v>
      </c>
      <c r="D445" s="123" t="s">
        <v>89</v>
      </c>
      <c r="E445" s="123" t="s">
        <v>101</v>
      </c>
    </row>
    <row r="446" spans="1:5" x14ac:dyDescent="0.2">
      <c r="A446" s="64">
        <v>7</v>
      </c>
      <c r="B446" s="64">
        <v>3</v>
      </c>
      <c r="C446" s="64">
        <v>31</v>
      </c>
      <c r="D446" s="123" t="s">
        <v>49</v>
      </c>
      <c r="E446" s="123" t="s">
        <v>125</v>
      </c>
    </row>
    <row r="447" spans="1:5" x14ac:dyDescent="0.2">
      <c r="A447" s="64">
        <v>7</v>
      </c>
      <c r="B447" s="64">
        <v>3</v>
      </c>
      <c r="C447" s="64">
        <v>32</v>
      </c>
      <c r="D447" s="123" t="s">
        <v>51</v>
      </c>
      <c r="E447" s="123" t="s">
        <v>65</v>
      </c>
    </row>
    <row r="448" spans="1:5" x14ac:dyDescent="0.2">
      <c r="A448" s="64">
        <v>7</v>
      </c>
      <c r="B448" s="64">
        <v>3</v>
      </c>
      <c r="C448" s="64">
        <v>33</v>
      </c>
      <c r="D448" s="123" t="s">
        <v>66</v>
      </c>
      <c r="E448" s="123" t="s">
        <v>78</v>
      </c>
    </row>
    <row r="449" spans="1:5" x14ac:dyDescent="0.2">
      <c r="A449" s="64">
        <v>7</v>
      </c>
      <c r="B449" s="64">
        <v>3</v>
      </c>
      <c r="C449" s="64">
        <v>34</v>
      </c>
      <c r="D449" s="123" t="s">
        <v>90</v>
      </c>
      <c r="E449" s="123" t="s">
        <v>114</v>
      </c>
    </row>
    <row r="450" spans="1:5" x14ac:dyDescent="0.2">
      <c r="A450" s="64">
        <v>7</v>
      </c>
      <c r="B450" s="64">
        <v>3</v>
      </c>
      <c r="C450" s="64">
        <v>35</v>
      </c>
      <c r="D450" s="123" t="s">
        <v>126</v>
      </c>
      <c r="E450" s="123" t="s">
        <v>102</v>
      </c>
    </row>
    <row r="451" spans="1:5" x14ac:dyDescent="0.2">
      <c r="A451" s="64">
        <v>7</v>
      </c>
      <c r="B451" s="64">
        <v>3</v>
      </c>
      <c r="C451" s="64">
        <v>36</v>
      </c>
      <c r="D451" s="123" t="s">
        <v>127</v>
      </c>
      <c r="E451" s="123" t="s">
        <v>79</v>
      </c>
    </row>
    <row r="452" spans="1:5" x14ac:dyDescent="0.2">
      <c r="A452" s="64">
        <v>7</v>
      </c>
      <c r="B452" s="64">
        <v>3</v>
      </c>
      <c r="C452" s="64">
        <v>37</v>
      </c>
      <c r="D452" s="123" t="s">
        <v>53</v>
      </c>
      <c r="E452" s="123" t="s">
        <v>115</v>
      </c>
    </row>
    <row r="453" spans="1:5" x14ac:dyDescent="0.2">
      <c r="A453" s="64">
        <v>7</v>
      </c>
      <c r="B453" s="64">
        <v>3</v>
      </c>
      <c r="C453" s="64">
        <v>38</v>
      </c>
      <c r="D453" s="123" t="s">
        <v>103</v>
      </c>
      <c r="E453" s="123" t="s">
        <v>91</v>
      </c>
    </row>
    <row r="454" spans="1:5" x14ac:dyDescent="0.2">
      <c r="A454" s="64">
        <v>7</v>
      </c>
      <c r="B454" s="64">
        <v>3</v>
      </c>
      <c r="C454" s="64">
        <v>39</v>
      </c>
      <c r="D454" s="123" t="s">
        <v>92</v>
      </c>
      <c r="E454" s="123" t="s">
        <v>67</v>
      </c>
    </row>
    <row r="455" spans="1:5" x14ac:dyDescent="0.2">
      <c r="A455" s="64">
        <v>7</v>
      </c>
      <c r="B455" s="64">
        <v>3</v>
      </c>
      <c r="C455" s="64">
        <v>40</v>
      </c>
      <c r="D455" s="123" t="s">
        <v>128</v>
      </c>
      <c r="E455" s="123" t="s">
        <v>55</v>
      </c>
    </row>
    <row r="456" spans="1:5" x14ac:dyDescent="0.2">
      <c r="A456" s="64">
        <v>7</v>
      </c>
      <c r="B456" s="64">
        <v>3</v>
      </c>
      <c r="C456" s="64">
        <v>41</v>
      </c>
      <c r="D456" s="123" t="s">
        <v>104</v>
      </c>
      <c r="E456" s="123" t="s">
        <v>68</v>
      </c>
    </row>
    <row r="457" spans="1:5" x14ac:dyDescent="0.2">
      <c r="A457" s="64">
        <v>7</v>
      </c>
      <c r="B457" s="64">
        <v>3</v>
      </c>
      <c r="C457" s="64">
        <v>42</v>
      </c>
      <c r="D457" s="123" t="s">
        <v>80</v>
      </c>
      <c r="E457" s="123" t="s">
        <v>116</v>
      </c>
    </row>
    <row r="458" spans="1:5" x14ac:dyDescent="0.2">
      <c r="A458" s="64">
        <v>7</v>
      </c>
      <c r="B458" s="64">
        <v>4</v>
      </c>
      <c r="C458" s="64">
        <v>1</v>
      </c>
      <c r="D458" s="123" t="s">
        <v>93</v>
      </c>
      <c r="E458" s="123" t="s">
        <v>81</v>
      </c>
    </row>
    <row r="459" spans="1:5" x14ac:dyDescent="0.2">
      <c r="A459" s="64">
        <v>7</v>
      </c>
      <c r="B459" s="64">
        <v>4</v>
      </c>
      <c r="C459" s="64">
        <v>2</v>
      </c>
      <c r="D459" s="123" t="s">
        <v>33</v>
      </c>
      <c r="E459" s="123" t="s">
        <v>105</v>
      </c>
    </row>
    <row r="460" spans="1:5" x14ac:dyDescent="0.2">
      <c r="A460" s="64">
        <v>7</v>
      </c>
      <c r="B460" s="64">
        <v>4</v>
      </c>
      <c r="C460" s="64">
        <v>3</v>
      </c>
      <c r="D460" s="123" t="s">
        <v>117</v>
      </c>
      <c r="E460" s="123" t="s">
        <v>69</v>
      </c>
    </row>
    <row r="461" spans="1:5" x14ac:dyDescent="0.2">
      <c r="A461" s="64">
        <v>7</v>
      </c>
      <c r="B461" s="64">
        <v>4</v>
      </c>
      <c r="C461" s="64">
        <v>4</v>
      </c>
      <c r="D461" s="123" t="s">
        <v>118</v>
      </c>
      <c r="E461" s="123" t="s">
        <v>57</v>
      </c>
    </row>
    <row r="462" spans="1:5" x14ac:dyDescent="0.2">
      <c r="A462" s="64">
        <v>7</v>
      </c>
      <c r="B462" s="64">
        <v>4</v>
      </c>
      <c r="C462" s="64">
        <v>5</v>
      </c>
      <c r="D462" s="123" t="s">
        <v>82</v>
      </c>
      <c r="E462" s="123" t="s">
        <v>106</v>
      </c>
    </row>
    <row r="463" spans="1:5" x14ac:dyDescent="0.2">
      <c r="A463" s="64">
        <v>7</v>
      </c>
      <c r="B463" s="64">
        <v>4</v>
      </c>
      <c r="C463" s="64">
        <v>6</v>
      </c>
      <c r="D463" s="123" t="s">
        <v>94</v>
      </c>
      <c r="E463" s="123" t="s">
        <v>58</v>
      </c>
    </row>
    <row r="464" spans="1:5" x14ac:dyDescent="0.2">
      <c r="A464" s="64">
        <v>7</v>
      </c>
      <c r="B464" s="64">
        <v>4</v>
      </c>
      <c r="C464" s="64">
        <v>7</v>
      </c>
      <c r="D464" s="123" t="s">
        <v>35</v>
      </c>
      <c r="E464" s="123" t="s">
        <v>70</v>
      </c>
    </row>
    <row r="465" spans="1:5" x14ac:dyDescent="0.2">
      <c r="A465" s="64">
        <v>7</v>
      </c>
      <c r="B465" s="64">
        <v>4</v>
      </c>
      <c r="C465" s="64">
        <v>8</v>
      </c>
      <c r="D465" s="123" t="s">
        <v>119</v>
      </c>
      <c r="E465" s="123" t="s">
        <v>71</v>
      </c>
    </row>
    <row r="466" spans="1:5" x14ac:dyDescent="0.2">
      <c r="A466" s="64">
        <v>7</v>
      </c>
      <c r="B466" s="64">
        <v>4</v>
      </c>
      <c r="C466" s="64">
        <v>9</v>
      </c>
      <c r="D466" s="123" t="s">
        <v>107</v>
      </c>
      <c r="E466" s="123" t="s">
        <v>59</v>
      </c>
    </row>
    <row r="467" spans="1:5" x14ac:dyDescent="0.2">
      <c r="A467" s="64">
        <v>7</v>
      </c>
      <c r="B467" s="64">
        <v>4</v>
      </c>
      <c r="C467" s="64">
        <v>10</v>
      </c>
      <c r="D467" s="123" t="s">
        <v>83</v>
      </c>
      <c r="E467" s="123" t="s">
        <v>95</v>
      </c>
    </row>
    <row r="468" spans="1:5" x14ac:dyDescent="0.2">
      <c r="A468" s="64">
        <v>7</v>
      </c>
      <c r="B468" s="64">
        <v>4</v>
      </c>
      <c r="C468" s="64">
        <v>11</v>
      </c>
      <c r="D468" s="123" t="s">
        <v>96</v>
      </c>
      <c r="E468" s="123" t="s">
        <v>37</v>
      </c>
    </row>
    <row r="469" spans="1:5" x14ac:dyDescent="0.2">
      <c r="A469" s="64">
        <v>7</v>
      </c>
      <c r="B469" s="64">
        <v>4</v>
      </c>
      <c r="C469" s="64">
        <v>12</v>
      </c>
      <c r="D469" s="123" t="s">
        <v>39</v>
      </c>
      <c r="E469" s="123" t="s">
        <v>60</v>
      </c>
    </row>
    <row r="470" spans="1:5" x14ac:dyDescent="0.2">
      <c r="A470" s="64">
        <v>7</v>
      </c>
      <c r="B470" s="64">
        <v>4</v>
      </c>
      <c r="C470" s="64">
        <v>13</v>
      </c>
      <c r="D470" s="123" t="s">
        <v>120</v>
      </c>
      <c r="E470" s="123" t="s">
        <v>84</v>
      </c>
    </row>
    <row r="471" spans="1:5" x14ac:dyDescent="0.2">
      <c r="A471" s="64">
        <v>7</v>
      </c>
      <c r="B471" s="64">
        <v>4</v>
      </c>
      <c r="C471" s="64">
        <v>14</v>
      </c>
      <c r="D471" s="123" t="s">
        <v>72</v>
      </c>
      <c r="E471" s="123" t="s">
        <v>108</v>
      </c>
    </row>
    <row r="472" spans="1:5" x14ac:dyDescent="0.2">
      <c r="A472" s="64">
        <v>7</v>
      </c>
      <c r="B472" s="64">
        <v>4</v>
      </c>
      <c r="C472" s="64">
        <v>15</v>
      </c>
      <c r="D472" s="123" t="s">
        <v>61</v>
      </c>
      <c r="E472" s="123" t="s">
        <v>85</v>
      </c>
    </row>
    <row r="473" spans="1:5" x14ac:dyDescent="0.2">
      <c r="A473" s="64">
        <v>7</v>
      </c>
      <c r="B473" s="64">
        <v>4</v>
      </c>
      <c r="C473" s="64">
        <v>16</v>
      </c>
      <c r="D473" s="123" t="s">
        <v>121</v>
      </c>
      <c r="E473" s="123" t="s">
        <v>41</v>
      </c>
    </row>
    <row r="474" spans="1:5" x14ac:dyDescent="0.2">
      <c r="A474" s="64">
        <v>7</v>
      </c>
      <c r="B474" s="64">
        <v>4</v>
      </c>
      <c r="C474" s="64">
        <v>17</v>
      </c>
      <c r="D474" s="123" t="s">
        <v>73</v>
      </c>
      <c r="E474" s="123" t="s">
        <v>97</v>
      </c>
    </row>
    <row r="475" spans="1:5" x14ac:dyDescent="0.2">
      <c r="A475" s="64">
        <v>7</v>
      </c>
      <c r="B475" s="64">
        <v>4</v>
      </c>
      <c r="C475" s="64">
        <v>18</v>
      </c>
      <c r="D475" s="123" t="s">
        <v>74</v>
      </c>
      <c r="E475" s="123" t="s">
        <v>109</v>
      </c>
    </row>
    <row r="476" spans="1:5" x14ac:dyDescent="0.2">
      <c r="A476" s="64">
        <v>7</v>
      </c>
      <c r="B476" s="64">
        <v>4</v>
      </c>
      <c r="C476" s="64">
        <v>19</v>
      </c>
      <c r="D476" s="123" t="s">
        <v>86</v>
      </c>
      <c r="E476" s="123" t="s">
        <v>122</v>
      </c>
    </row>
    <row r="477" spans="1:5" x14ac:dyDescent="0.2">
      <c r="A477" s="64">
        <v>7</v>
      </c>
      <c r="B477" s="64">
        <v>4</v>
      </c>
      <c r="C477" s="64">
        <v>20</v>
      </c>
      <c r="D477" s="123" t="s">
        <v>110</v>
      </c>
      <c r="E477" s="123" t="s">
        <v>43</v>
      </c>
    </row>
    <row r="478" spans="1:5" x14ac:dyDescent="0.2">
      <c r="A478" s="64">
        <v>7</v>
      </c>
      <c r="B478" s="64">
        <v>4</v>
      </c>
      <c r="C478" s="64">
        <v>21</v>
      </c>
      <c r="D478" s="123" t="s">
        <v>98</v>
      </c>
      <c r="E478" s="123" t="s">
        <v>62</v>
      </c>
    </row>
    <row r="479" spans="1:5" x14ac:dyDescent="0.2">
      <c r="A479" s="64">
        <v>7</v>
      </c>
      <c r="B479" s="64">
        <v>4</v>
      </c>
      <c r="C479" s="64">
        <v>22</v>
      </c>
      <c r="D479" s="123" t="s">
        <v>45</v>
      </c>
      <c r="E479" s="123" t="s">
        <v>111</v>
      </c>
    </row>
    <row r="480" spans="1:5" x14ac:dyDescent="0.2">
      <c r="A480" s="64">
        <v>7</v>
      </c>
      <c r="B480" s="64">
        <v>4</v>
      </c>
      <c r="C480" s="64">
        <v>23</v>
      </c>
      <c r="D480" s="123" t="s">
        <v>75</v>
      </c>
      <c r="E480" s="123" t="s">
        <v>87</v>
      </c>
    </row>
    <row r="481" spans="1:5" x14ac:dyDescent="0.2">
      <c r="A481" s="64">
        <v>7</v>
      </c>
      <c r="B481" s="64">
        <v>4</v>
      </c>
      <c r="C481" s="64">
        <v>24</v>
      </c>
      <c r="D481" s="123" t="s">
        <v>63</v>
      </c>
      <c r="E481" s="123" t="s">
        <v>123</v>
      </c>
    </row>
    <row r="482" spans="1:5" x14ac:dyDescent="0.2">
      <c r="A482" s="64">
        <v>7</v>
      </c>
      <c r="B482" s="64">
        <v>4</v>
      </c>
      <c r="C482" s="64">
        <v>25</v>
      </c>
      <c r="D482" s="123" t="s">
        <v>64</v>
      </c>
      <c r="E482" s="123" t="s">
        <v>99</v>
      </c>
    </row>
    <row r="483" spans="1:5" x14ac:dyDescent="0.2">
      <c r="A483" s="64">
        <v>7</v>
      </c>
      <c r="B483" s="64">
        <v>4</v>
      </c>
      <c r="C483" s="64">
        <v>26</v>
      </c>
      <c r="D483" s="123" t="s">
        <v>47</v>
      </c>
      <c r="E483" s="123" t="s">
        <v>88</v>
      </c>
    </row>
    <row r="484" spans="1:5" x14ac:dyDescent="0.2">
      <c r="A484" s="64">
        <v>7</v>
      </c>
      <c r="B484" s="64">
        <v>4</v>
      </c>
      <c r="C484" s="64">
        <v>27</v>
      </c>
      <c r="D484" s="123" t="s">
        <v>100</v>
      </c>
      <c r="E484" s="123" t="s">
        <v>124</v>
      </c>
    </row>
    <row r="485" spans="1:5" x14ac:dyDescent="0.2">
      <c r="A485" s="64">
        <v>7</v>
      </c>
      <c r="B485" s="64">
        <v>4</v>
      </c>
      <c r="C485" s="64">
        <v>28</v>
      </c>
      <c r="D485" s="123" t="s">
        <v>76</v>
      </c>
      <c r="E485" s="123" t="s">
        <v>112</v>
      </c>
    </row>
    <row r="486" spans="1:5" x14ac:dyDescent="0.2">
      <c r="A486" s="64">
        <v>7</v>
      </c>
      <c r="B486" s="64">
        <v>4</v>
      </c>
      <c r="C486" s="64">
        <v>29</v>
      </c>
      <c r="D486" s="123" t="s">
        <v>113</v>
      </c>
      <c r="E486" s="123" t="s">
        <v>49</v>
      </c>
    </row>
    <row r="487" spans="1:5" x14ac:dyDescent="0.2">
      <c r="A487" s="64">
        <v>7</v>
      </c>
      <c r="B487" s="64">
        <v>4</v>
      </c>
      <c r="C487" s="64">
        <v>30</v>
      </c>
      <c r="D487" s="123" t="s">
        <v>89</v>
      </c>
      <c r="E487" s="123" t="s">
        <v>125</v>
      </c>
    </row>
    <row r="488" spans="1:5" x14ac:dyDescent="0.2">
      <c r="A488" s="64">
        <v>7</v>
      </c>
      <c r="B488" s="64">
        <v>4</v>
      </c>
      <c r="C488" s="64">
        <v>31</v>
      </c>
      <c r="D488" s="123" t="s">
        <v>77</v>
      </c>
      <c r="E488" s="123" t="s">
        <v>65</v>
      </c>
    </row>
    <row r="489" spans="1:5" x14ac:dyDescent="0.2">
      <c r="A489" s="64">
        <v>7</v>
      </c>
      <c r="B489" s="64">
        <v>4</v>
      </c>
      <c r="C489" s="64">
        <v>32</v>
      </c>
      <c r="D489" s="123" t="s">
        <v>114</v>
      </c>
      <c r="E489" s="123" t="s">
        <v>101</v>
      </c>
    </row>
    <row r="490" spans="1:5" x14ac:dyDescent="0.2">
      <c r="A490" s="64">
        <v>7</v>
      </c>
      <c r="B490" s="64">
        <v>4</v>
      </c>
      <c r="C490" s="64">
        <v>33</v>
      </c>
      <c r="D490" s="123" t="s">
        <v>66</v>
      </c>
      <c r="E490" s="123" t="s">
        <v>126</v>
      </c>
    </row>
    <row r="491" spans="1:5" x14ac:dyDescent="0.2">
      <c r="A491" s="64">
        <v>7</v>
      </c>
      <c r="B491" s="64">
        <v>4</v>
      </c>
      <c r="C491" s="64">
        <v>34</v>
      </c>
      <c r="D491" s="123" t="s">
        <v>90</v>
      </c>
      <c r="E491" s="123" t="s">
        <v>51</v>
      </c>
    </row>
    <row r="492" spans="1:5" x14ac:dyDescent="0.2">
      <c r="A492" s="64">
        <v>7</v>
      </c>
      <c r="B492" s="64">
        <v>4</v>
      </c>
      <c r="C492" s="64">
        <v>35</v>
      </c>
      <c r="D492" s="123" t="s">
        <v>78</v>
      </c>
      <c r="E492" s="123" t="s">
        <v>102</v>
      </c>
    </row>
    <row r="493" spans="1:5" x14ac:dyDescent="0.2">
      <c r="A493" s="64">
        <v>7</v>
      </c>
      <c r="B493" s="64">
        <v>4</v>
      </c>
      <c r="C493" s="64">
        <v>36</v>
      </c>
      <c r="D493" s="123" t="s">
        <v>67</v>
      </c>
      <c r="E493" s="123" t="s">
        <v>127</v>
      </c>
    </row>
    <row r="494" spans="1:5" x14ac:dyDescent="0.2">
      <c r="A494" s="64">
        <v>7</v>
      </c>
      <c r="B494" s="64">
        <v>4</v>
      </c>
      <c r="C494" s="64">
        <v>37</v>
      </c>
      <c r="D494" s="123" t="s">
        <v>115</v>
      </c>
      <c r="E494" s="123" t="s">
        <v>103</v>
      </c>
    </row>
    <row r="495" spans="1:5" x14ac:dyDescent="0.2">
      <c r="A495" s="64">
        <v>7</v>
      </c>
      <c r="B495" s="64">
        <v>4</v>
      </c>
      <c r="C495" s="64">
        <v>38</v>
      </c>
      <c r="D495" s="123" t="s">
        <v>79</v>
      </c>
      <c r="E495" s="123" t="s">
        <v>53</v>
      </c>
    </row>
    <row r="496" spans="1:5" x14ac:dyDescent="0.2">
      <c r="A496" s="64">
        <v>7</v>
      </c>
      <c r="B496" s="64">
        <v>4</v>
      </c>
      <c r="C496" s="64">
        <v>39</v>
      </c>
      <c r="D496" s="123" t="s">
        <v>68</v>
      </c>
      <c r="E496" s="123" t="s">
        <v>91</v>
      </c>
    </row>
    <row r="497" spans="1:5" x14ac:dyDescent="0.2">
      <c r="A497" s="64">
        <v>7</v>
      </c>
      <c r="B497" s="64">
        <v>4</v>
      </c>
      <c r="C497" s="64">
        <v>40</v>
      </c>
      <c r="D497" s="123" t="s">
        <v>104</v>
      </c>
      <c r="E497" s="123" t="s">
        <v>55</v>
      </c>
    </row>
    <row r="498" spans="1:5" x14ac:dyDescent="0.2">
      <c r="A498" s="64">
        <v>7</v>
      </c>
      <c r="B498" s="64">
        <v>4</v>
      </c>
      <c r="C498" s="64">
        <v>41</v>
      </c>
      <c r="D498" s="123" t="s">
        <v>116</v>
      </c>
      <c r="E498" s="123" t="s">
        <v>128</v>
      </c>
    </row>
    <row r="499" spans="1:5" x14ac:dyDescent="0.2">
      <c r="A499" s="64">
        <v>7</v>
      </c>
      <c r="B499" s="64">
        <v>4</v>
      </c>
      <c r="C499" s="64">
        <v>42</v>
      </c>
      <c r="D499" s="123" t="s">
        <v>92</v>
      </c>
      <c r="E499" s="123" t="s">
        <v>80</v>
      </c>
    </row>
    <row r="500" spans="1:5" x14ac:dyDescent="0.2">
      <c r="A500" s="64">
        <v>7</v>
      </c>
      <c r="B500" s="64">
        <v>5</v>
      </c>
      <c r="C500" s="64">
        <v>1</v>
      </c>
      <c r="D500" s="123" t="s">
        <v>69</v>
      </c>
      <c r="E500" s="123" t="s">
        <v>57</v>
      </c>
    </row>
    <row r="501" spans="1:5" x14ac:dyDescent="0.2">
      <c r="A501" s="64">
        <v>7</v>
      </c>
      <c r="B501" s="64">
        <v>5</v>
      </c>
      <c r="C501" s="64">
        <v>2</v>
      </c>
      <c r="D501" s="123" t="s">
        <v>33</v>
      </c>
      <c r="E501" s="123" t="s">
        <v>81</v>
      </c>
    </row>
    <row r="502" spans="1:5" x14ac:dyDescent="0.2">
      <c r="A502" s="64">
        <v>7</v>
      </c>
      <c r="B502" s="64">
        <v>5</v>
      </c>
      <c r="C502" s="64">
        <v>3</v>
      </c>
      <c r="D502" s="123" t="s">
        <v>105</v>
      </c>
      <c r="E502" s="123" t="s">
        <v>117</v>
      </c>
    </row>
    <row r="503" spans="1:5" x14ac:dyDescent="0.2">
      <c r="A503" s="64">
        <v>7</v>
      </c>
      <c r="B503" s="64">
        <v>5</v>
      </c>
      <c r="C503" s="64">
        <v>4</v>
      </c>
      <c r="D503" s="123" t="s">
        <v>82</v>
      </c>
      <c r="E503" s="123" t="s">
        <v>93</v>
      </c>
    </row>
    <row r="504" spans="1:5" x14ac:dyDescent="0.2">
      <c r="A504" s="64">
        <v>7</v>
      </c>
      <c r="B504" s="64">
        <v>5</v>
      </c>
      <c r="C504" s="64">
        <v>5</v>
      </c>
      <c r="D504" s="123" t="s">
        <v>58</v>
      </c>
      <c r="E504" s="123" t="s">
        <v>35</v>
      </c>
    </row>
    <row r="505" spans="1:5" x14ac:dyDescent="0.2">
      <c r="A505" s="64">
        <v>7</v>
      </c>
      <c r="B505" s="64">
        <v>5</v>
      </c>
      <c r="C505" s="64">
        <v>6</v>
      </c>
      <c r="D505" s="123" t="s">
        <v>70</v>
      </c>
      <c r="E505" s="123" t="s">
        <v>106</v>
      </c>
    </row>
    <row r="506" spans="1:5" x14ac:dyDescent="0.2">
      <c r="A506" s="64">
        <v>7</v>
      </c>
      <c r="B506" s="64">
        <v>5</v>
      </c>
      <c r="C506" s="64">
        <v>7</v>
      </c>
      <c r="D506" s="123" t="s">
        <v>94</v>
      </c>
      <c r="E506" s="123" t="s">
        <v>118</v>
      </c>
    </row>
    <row r="507" spans="1:5" x14ac:dyDescent="0.2">
      <c r="A507" s="64">
        <v>7</v>
      </c>
      <c r="B507" s="64">
        <v>5</v>
      </c>
      <c r="C507" s="64">
        <v>8</v>
      </c>
      <c r="D507" s="123" t="s">
        <v>59</v>
      </c>
      <c r="E507" s="123" t="s">
        <v>95</v>
      </c>
    </row>
    <row r="508" spans="1:5" x14ac:dyDescent="0.2">
      <c r="A508" s="64">
        <v>7</v>
      </c>
      <c r="B508" s="64">
        <v>5</v>
      </c>
      <c r="C508" s="64">
        <v>9</v>
      </c>
      <c r="D508" s="123" t="s">
        <v>83</v>
      </c>
      <c r="E508" s="123" t="s">
        <v>107</v>
      </c>
    </row>
    <row r="509" spans="1:5" x14ac:dyDescent="0.2">
      <c r="A509" s="64">
        <v>7</v>
      </c>
      <c r="B509" s="64">
        <v>5</v>
      </c>
      <c r="C509" s="64">
        <v>10</v>
      </c>
      <c r="D509" s="123" t="s">
        <v>119</v>
      </c>
      <c r="E509" s="123" t="s">
        <v>37</v>
      </c>
    </row>
    <row r="510" spans="1:5" x14ac:dyDescent="0.2">
      <c r="A510" s="64">
        <v>7</v>
      </c>
      <c r="B510" s="64">
        <v>5</v>
      </c>
      <c r="C510" s="64">
        <v>11</v>
      </c>
      <c r="D510" s="123" t="s">
        <v>84</v>
      </c>
      <c r="E510" s="123" t="s">
        <v>71</v>
      </c>
    </row>
    <row r="511" spans="1:5" x14ac:dyDescent="0.2">
      <c r="A511" s="64">
        <v>7</v>
      </c>
      <c r="B511" s="64">
        <v>5</v>
      </c>
      <c r="C511" s="64">
        <v>12</v>
      </c>
      <c r="D511" s="123" t="s">
        <v>108</v>
      </c>
      <c r="E511" s="123" t="s">
        <v>120</v>
      </c>
    </row>
    <row r="512" spans="1:5" x14ac:dyDescent="0.2">
      <c r="A512" s="64">
        <v>7</v>
      </c>
      <c r="B512" s="64">
        <v>5</v>
      </c>
      <c r="C512" s="64">
        <v>13</v>
      </c>
      <c r="D512" s="123" t="s">
        <v>60</v>
      </c>
      <c r="E512" s="123" t="s">
        <v>72</v>
      </c>
    </row>
    <row r="513" spans="1:5" x14ac:dyDescent="0.2">
      <c r="A513" s="64">
        <v>7</v>
      </c>
      <c r="B513" s="64">
        <v>5</v>
      </c>
      <c r="C513" s="64">
        <v>14</v>
      </c>
      <c r="D513" s="123" t="s">
        <v>96</v>
      </c>
      <c r="E513" s="123" t="s">
        <v>39</v>
      </c>
    </row>
    <row r="514" spans="1:5" x14ac:dyDescent="0.2">
      <c r="A514" s="64">
        <v>7</v>
      </c>
      <c r="B514" s="64">
        <v>5</v>
      </c>
      <c r="C514" s="64">
        <v>15</v>
      </c>
      <c r="D514" s="123" t="s">
        <v>97</v>
      </c>
      <c r="E514" s="123" t="s">
        <v>85</v>
      </c>
    </row>
    <row r="515" spans="1:5" x14ac:dyDescent="0.2">
      <c r="A515" s="64">
        <v>7</v>
      </c>
      <c r="B515" s="64">
        <v>5</v>
      </c>
      <c r="C515" s="64">
        <v>16</v>
      </c>
      <c r="D515" s="123" t="s">
        <v>41</v>
      </c>
      <c r="E515" s="123" t="s">
        <v>109</v>
      </c>
    </row>
    <row r="516" spans="1:5" x14ac:dyDescent="0.2">
      <c r="A516" s="64">
        <v>7</v>
      </c>
      <c r="B516" s="64">
        <v>5</v>
      </c>
      <c r="C516" s="64">
        <v>17</v>
      </c>
      <c r="D516" s="123" t="s">
        <v>61</v>
      </c>
      <c r="E516" s="123" t="s">
        <v>121</v>
      </c>
    </row>
    <row r="517" spans="1:5" x14ac:dyDescent="0.2">
      <c r="A517" s="64">
        <v>7</v>
      </c>
      <c r="B517" s="64">
        <v>5</v>
      </c>
      <c r="C517" s="64">
        <v>18</v>
      </c>
      <c r="D517" s="123" t="s">
        <v>62</v>
      </c>
      <c r="E517" s="123" t="s">
        <v>73</v>
      </c>
    </row>
    <row r="518" spans="1:5" x14ac:dyDescent="0.2">
      <c r="A518" s="64">
        <v>7</v>
      </c>
      <c r="B518" s="64">
        <v>5</v>
      </c>
      <c r="C518" s="64">
        <v>19</v>
      </c>
      <c r="D518" s="123" t="s">
        <v>86</v>
      </c>
      <c r="E518" s="123" t="s">
        <v>98</v>
      </c>
    </row>
    <row r="519" spans="1:5" x14ac:dyDescent="0.2">
      <c r="A519" s="64">
        <v>7</v>
      </c>
      <c r="B519" s="64">
        <v>5</v>
      </c>
      <c r="C519" s="64">
        <v>20</v>
      </c>
      <c r="D519" s="123" t="s">
        <v>74</v>
      </c>
      <c r="E519" s="123" t="s">
        <v>110</v>
      </c>
    </row>
    <row r="520" spans="1:5" x14ac:dyDescent="0.2">
      <c r="A520" s="64">
        <v>7</v>
      </c>
      <c r="B520" s="64">
        <v>5</v>
      </c>
      <c r="C520" s="64">
        <v>21</v>
      </c>
      <c r="D520" s="123" t="s">
        <v>122</v>
      </c>
      <c r="E520" s="123" t="s">
        <v>43</v>
      </c>
    </row>
    <row r="521" spans="1:5" x14ac:dyDescent="0.2">
      <c r="A521" s="64">
        <v>7</v>
      </c>
      <c r="B521" s="64">
        <v>5</v>
      </c>
      <c r="C521" s="64">
        <v>22</v>
      </c>
      <c r="D521" s="123" t="s">
        <v>123</v>
      </c>
      <c r="E521" s="123" t="s">
        <v>87</v>
      </c>
    </row>
    <row r="522" spans="1:5" x14ac:dyDescent="0.2">
      <c r="A522" s="64">
        <v>7</v>
      </c>
      <c r="B522" s="64">
        <v>5</v>
      </c>
      <c r="C522" s="64">
        <v>23</v>
      </c>
      <c r="D522" s="123" t="s">
        <v>99</v>
      </c>
      <c r="E522" s="123" t="s">
        <v>111</v>
      </c>
    </row>
    <row r="523" spans="1:5" x14ac:dyDescent="0.2">
      <c r="A523" s="64">
        <v>7</v>
      </c>
      <c r="B523" s="64">
        <v>5</v>
      </c>
      <c r="C523" s="64">
        <v>24</v>
      </c>
      <c r="D523" s="123" t="s">
        <v>63</v>
      </c>
      <c r="E523" s="123" t="s">
        <v>45</v>
      </c>
    </row>
    <row r="524" spans="1:5" x14ac:dyDescent="0.2">
      <c r="A524" s="64">
        <v>7</v>
      </c>
      <c r="B524" s="64">
        <v>5</v>
      </c>
      <c r="C524" s="64">
        <v>25</v>
      </c>
      <c r="D524" s="123" t="s">
        <v>100</v>
      </c>
      <c r="E524" s="123" t="s">
        <v>75</v>
      </c>
    </row>
    <row r="525" spans="1:5" x14ac:dyDescent="0.2">
      <c r="A525" s="64">
        <v>7</v>
      </c>
      <c r="B525" s="64">
        <v>5</v>
      </c>
      <c r="C525" s="64">
        <v>26</v>
      </c>
      <c r="D525" s="123" t="s">
        <v>88</v>
      </c>
      <c r="E525" s="123" t="s">
        <v>112</v>
      </c>
    </row>
    <row r="526" spans="1:5" x14ac:dyDescent="0.2">
      <c r="A526" s="64">
        <v>7</v>
      </c>
      <c r="B526" s="64">
        <v>5</v>
      </c>
      <c r="C526" s="64">
        <v>27</v>
      </c>
      <c r="D526" s="123" t="s">
        <v>76</v>
      </c>
      <c r="E526" s="123" t="s">
        <v>47</v>
      </c>
    </row>
    <row r="527" spans="1:5" x14ac:dyDescent="0.2">
      <c r="A527" s="64">
        <v>7</v>
      </c>
      <c r="B527" s="64">
        <v>5</v>
      </c>
      <c r="C527" s="64">
        <v>28</v>
      </c>
      <c r="D527" s="123" t="s">
        <v>64</v>
      </c>
      <c r="E527" s="123" t="s">
        <v>124</v>
      </c>
    </row>
    <row r="528" spans="1:5" x14ac:dyDescent="0.2">
      <c r="A528" s="64">
        <v>7</v>
      </c>
      <c r="B528" s="64">
        <v>5</v>
      </c>
      <c r="C528" s="64">
        <v>29</v>
      </c>
      <c r="D528" s="123" t="s">
        <v>49</v>
      </c>
      <c r="E528" s="123" t="s">
        <v>89</v>
      </c>
    </row>
    <row r="529" spans="1:5" x14ac:dyDescent="0.2">
      <c r="A529" s="64">
        <v>7</v>
      </c>
      <c r="B529" s="64">
        <v>5</v>
      </c>
      <c r="C529" s="64">
        <v>30</v>
      </c>
      <c r="D529" s="123" t="s">
        <v>65</v>
      </c>
      <c r="E529" s="123" t="s">
        <v>113</v>
      </c>
    </row>
    <row r="530" spans="1:5" x14ac:dyDescent="0.2">
      <c r="A530" s="64">
        <v>7</v>
      </c>
      <c r="B530" s="64">
        <v>5</v>
      </c>
      <c r="C530" s="64">
        <v>31</v>
      </c>
      <c r="D530" s="123" t="s">
        <v>125</v>
      </c>
      <c r="E530" s="123" t="s">
        <v>101</v>
      </c>
    </row>
    <row r="531" spans="1:5" x14ac:dyDescent="0.2">
      <c r="A531" s="64">
        <v>7</v>
      </c>
      <c r="B531" s="64">
        <v>5</v>
      </c>
      <c r="C531" s="64">
        <v>32</v>
      </c>
      <c r="D531" s="123" t="s">
        <v>102</v>
      </c>
      <c r="E531" s="123" t="s">
        <v>77</v>
      </c>
    </row>
    <row r="532" spans="1:5" x14ac:dyDescent="0.2">
      <c r="A532" s="64">
        <v>7</v>
      </c>
      <c r="B532" s="64">
        <v>5</v>
      </c>
      <c r="C532" s="64">
        <v>33</v>
      </c>
      <c r="D532" s="123" t="s">
        <v>114</v>
      </c>
      <c r="E532" s="123" t="s">
        <v>66</v>
      </c>
    </row>
    <row r="533" spans="1:5" x14ac:dyDescent="0.2">
      <c r="A533" s="64">
        <v>7</v>
      </c>
      <c r="B533" s="64">
        <v>5</v>
      </c>
      <c r="C533" s="64">
        <v>34</v>
      </c>
      <c r="D533" s="123" t="s">
        <v>90</v>
      </c>
      <c r="E533" s="123" t="s">
        <v>78</v>
      </c>
    </row>
    <row r="534" spans="1:5" x14ac:dyDescent="0.2">
      <c r="A534" s="64">
        <v>7</v>
      </c>
      <c r="B534" s="64">
        <v>5</v>
      </c>
      <c r="C534" s="64">
        <v>35</v>
      </c>
      <c r="D534" s="123" t="s">
        <v>51</v>
      </c>
      <c r="E534" s="123" t="s">
        <v>126</v>
      </c>
    </row>
    <row r="535" spans="1:5" x14ac:dyDescent="0.2">
      <c r="A535" s="64">
        <v>7</v>
      </c>
      <c r="B535" s="64">
        <v>5</v>
      </c>
      <c r="C535" s="64">
        <v>36</v>
      </c>
      <c r="D535" s="123" t="s">
        <v>67</v>
      </c>
      <c r="E535" s="123" t="s">
        <v>115</v>
      </c>
    </row>
    <row r="536" spans="1:5" x14ac:dyDescent="0.2">
      <c r="A536" s="64">
        <v>7</v>
      </c>
      <c r="B536" s="64">
        <v>5</v>
      </c>
      <c r="C536" s="64">
        <v>37</v>
      </c>
      <c r="D536" s="123" t="s">
        <v>91</v>
      </c>
      <c r="E536" s="123" t="s">
        <v>79</v>
      </c>
    </row>
    <row r="537" spans="1:5" x14ac:dyDescent="0.2">
      <c r="A537" s="64">
        <v>7</v>
      </c>
      <c r="B537" s="64">
        <v>5</v>
      </c>
      <c r="C537" s="64">
        <v>38</v>
      </c>
      <c r="D537" s="123" t="s">
        <v>53</v>
      </c>
      <c r="E537" s="123" t="s">
        <v>127</v>
      </c>
    </row>
    <row r="538" spans="1:5" x14ac:dyDescent="0.2">
      <c r="A538" s="64">
        <v>7</v>
      </c>
      <c r="B538" s="64">
        <v>5</v>
      </c>
      <c r="C538" s="64">
        <v>39</v>
      </c>
      <c r="D538" s="123" t="s">
        <v>116</v>
      </c>
      <c r="E538" s="123" t="s">
        <v>103</v>
      </c>
    </row>
    <row r="539" spans="1:5" x14ac:dyDescent="0.2">
      <c r="A539" s="64">
        <v>7</v>
      </c>
      <c r="B539" s="64">
        <v>5</v>
      </c>
      <c r="C539" s="64">
        <v>40</v>
      </c>
      <c r="D539" s="123" t="s">
        <v>80</v>
      </c>
      <c r="E539" s="123" t="s">
        <v>68</v>
      </c>
    </row>
    <row r="540" spans="1:5" x14ac:dyDescent="0.2">
      <c r="A540" s="64">
        <v>7</v>
      </c>
      <c r="B540" s="64">
        <v>5</v>
      </c>
      <c r="C540" s="64">
        <v>41</v>
      </c>
      <c r="D540" s="123" t="s">
        <v>55</v>
      </c>
      <c r="E540" s="123" t="s">
        <v>92</v>
      </c>
    </row>
    <row r="541" spans="1:5" x14ac:dyDescent="0.2">
      <c r="A541" s="64">
        <v>7</v>
      </c>
      <c r="B541" s="64">
        <v>5</v>
      </c>
      <c r="C541" s="64">
        <v>42</v>
      </c>
      <c r="D541" s="123" t="s">
        <v>128</v>
      </c>
      <c r="E541" s="123" t="s">
        <v>104</v>
      </c>
    </row>
    <row r="542" spans="1:5" x14ac:dyDescent="0.2">
      <c r="A542" s="64">
        <v>8</v>
      </c>
      <c r="B542" s="64">
        <v>1</v>
      </c>
      <c r="C542" s="64">
        <v>1</v>
      </c>
      <c r="D542" s="123" t="s">
        <v>57</v>
      </c>
      <c r="E542" s="123" t="s">
        <v>129</v>
      </c>
    </row>
    <row r="543" spans="1:5" x14ac:dyDescent="0.2">
      <c r="A543" s="64">
        <v>8</v>
      </c>
      <c r="B543" s="64">
        <v>1</v>
      </c>
      <c r="C543" s="64">
        <v>2</v>
      </c>
      <c r="D543" s="123" t="s">
        <v>93</v>
      </c>
      <c r="E543" s="123" t="s">
        <v>81</v>
      </c>
    </row>
    <row r="544" spans="1:5" x14ac:dyDescent="0.2">
      <c r="A544" s="64">
        <v>8</v>
      </c>
      <c r="B544" s="64">
        <v>1</v>
      </c>
      <c r="C544" s="64">
        <v>3</v>
      </c>
      <c r="D544" s="123" t="s">
        <v>117</v>
      </c>
      <c r="E544" s="123" t="s">
        <v>69</v>
      </c>
    </row>
    <row r="545" spans="1:5" x14ac:dyDescent="0.2">
      <c r="A545" s="64">
        <v>8</v>
      </c>
      <c r="B545" s="64">
        <v>1</v>
      </c>
      <c r="C545" s="64">
        <v>4</v>
      </c>
      <c r="D545" s="123" t="s">
        <v>33</v>
      </c>
      <c r="E545" s="123" t="s">
        <v>105</v>
      </c>
    </row>
    <row r="546" spans="1:5" x14ac:dyDescent="0.2">
      <c r="A546" s="64">
        <v>8</v>
      </c>
      <c r="B546" s="64">
        <v>1</v>
      </c>
      <c r="C546" s="64">
        <v>5</v>
      </c>
      <c r="D546" s="123" t="s">
        <v>70</v>
      </c>
      <c r="E546" s="123" t="s">
        <v>58</v>
      </c>
    </row>
    <row r="547" spans="1:5" x14ac:dyDescent="0.2">
      <c r="A547" s="64">
        <v>8</v>
      </c>
      <c r="B547" s="64">
        <v>1</v>
      </c>
      <c r="C547" s="64">
        <v>6</v>
      </c>
      <c r="D547" s="123" t="s">
        <v>94</v>
      </c>
      <c r="E547" s="123" t="s">
        <v>35</v>
      </c>
    </row>
    <row r="548" spans="1:5" x14ac:dyDescent="0.2">
      <c r="A548" s="64">
        <v>8</v>
      </c>
      <c r="B548" s="64">
        <v>1</v>
      </c>
      <c r="C548" s="64">
        <v>7</v>
      </c>
      <c r="D548" s="123" t="s">
        <v>82</v>
      </c>
      <c r="E548" s="123" t="s">
        <v>118</v>
      </c>
    </row>
    <row r="549" spans="1:5" x14ac:dyDescent="0.2">
      <c r="A549" s="64">
        <v>8</v>
      </c>
      <c r="B549" s="64">
        <v>1</v>
      </c>
      <c r="C549" s="64">
        <v>8</v>
      </c>
      <c r="D549" s="123" t="s">
        <v>130</v>
      </c>
      <c r="E549" s="123" t="s">
        <v>106</v>
      </c>
    </row>
    <row r="550" spans="1:5" x14ac:dyDescent="0.2">
      <c r="A550" s="64">
        <v>8</v>
      </c>
      <c r="B550" s="64">
        <v>1</v>
      </c>
      <c r="C550" s="64">
        <v>9</v>
      </c>
      <c r="D550" s="123" t="s">
        <v>119</v>
      </c>
      <c r="E550" s="123" t="s">
        <v>37</v>
      </c>
    </row>
    <row r="551" spans="1:5" x14ac:dyDescent="0.2">
      <c r="A551" s="64">
        <v>8</v>
      </c>
      <c r="B551" s="64">
        <v>1</v>
      </c>
      <c r="C551" s="64">
        <v>10</v>
      </c>
      <c r="D551" s="123" t="s">
        <v>107</v>
      </c>
      <c r="E551" s="123" t="s">
        <v>95</v>
      </c>
    </row>
    <row r="552" spans="1:5" x14ac:dyDescent="0.2">
      <c r="A552" s="64">
        <v>8</v>
      </c>
      <c r="B552" s="64">
        <v>1</v>
      </c>
      <c r="C552" s="64">
        <v>11</v>
      </c>
      <c r="D552" s="123" t="s">
        <v>71</v>
      </c>
      <c r="E552" s="123" t="s">
        <v>131</v>
      </c>
    </row>
    <row r="553" spans="1:5" x14ac:dyDescent="0.2">
      <c r="A553" s="64">
        <v>8</v>
      </c>
      <c r="B553" s="64">
        <v>1</v>
      </c>
      <c r="C553" s="64">
        <v>12</v>
      </c>
      <c r="D553" s="123" t="s">
        <v>59</v>
      </c>
      <c r="E553" s="123" t="s">
        <v>83</v>
      </c>
    </row>
    <row r="554" spans="1:5" x14ac:dyDescent="0.2">
      <c r="A554" s="64">
        <v>8</v>
      </c>
      <c r="B554" s="64">
        <v>1</v>
      </c>
      <c r="C554" s="64">
        <v>13</v>
      </c>
      <c r="D554" s="123" t="s">
        <v>60</v>
      </c>
      <c r="E554" s="123" t="s">
        <v>72</v>
      </c>
    </row>
    <row r="555" spans="1:5" x14ac:dyDescent="0.2">
      <c r="A555" s="64">
        <v>8</v>
      </c>
      <c r="B555" s="64">
        <v>1</v>
      </c>
      <c r="C555" s="64">
        <v>14</v>
      </c>
      <c r="D555" s="123" t="s">
        <v>84</v>
      </c>
      <c r="E555" s="123" t="s">
        <v>120</v>
      </c>
    </row>
    <row r="556" spans="1:5" x14ac:dyDescent="0.2">
      <c r="A556" s="64">
        <v>8</v>
      </c>
      <c r="B556" s="64">
        <v>1</v>
      </c>
      <c r="C556" s="64">
        <v>15</v>
      </c>
      <c r="D556" s="123" t="s">
        <v>108</v>
      </c>
      <c r="E556" s="123" t="s">
        <v>39</v>
      </c>
    </row>
    <row r="557" spans="1:5" x14ac:dyDescent="0.2">
      <c r="A557" s="64">
        <v>8</v>
      </c>
      <c r="B557" s="64">
        <v>1</v>
      </c>
      <c r="C557" s="64">
        <v>16</v>
      </c>
      <c r="D557" s="123" t="s">
        <v>96</v>
      </c>
      <c r="E557" s="123" t="s">
        <v>132</v>
      </c>
    </row>
    <row r="558" spans="1:5" x14ac:dyDescent="0.2">
      <c r="A558" s="64">
        <v>8</v>
      </c>
      <c r="B558" s="64">
        <v>1</v>
      </c>
      <c r="C558" s="64">
        <v>17</v>
      </c>
      <c r="D558" s="123" t="s">
        <v>97</v>
      </c>
      <c r="E558" s="123" t="s">
        <v>121</v>
      </c>
    </row>
    <row r="559" spans="1:5" x14ac:dyDescent="0.2">
      <c r="A559" s="64">
        <v>8</v>
      </c>
      <c r="B559" s="64">
        <v>1</v>
      </c>
      <c r="C559" s="64">
        <v>18</v>
      </c>
      <c r="D559" s="123" t="s">
        <v>61</v>
      </c>
      <c r="E559" s="123" t="s">
        <v>73</v>
      </c>
    </row>
    <row r="560" spans="1:5" x14ac:dyDescent="0.2">
      <c r="A560" s="64">
        <v>8</v>
      </c>
      <c r="B560" s="64">
        <v>1</v>
      </c>
      <c r="C560" s="64">
        <v>19</v>
      </c>
      <c r="D560" s="123" t="s">
        <v>133</v>
      </c>
      <c r="E560" s="123" t="s">
        <v>41</v>
      </c>
    </row>
    <row r="561" spans="1:5" x14ac:dyDescent="0.2">
      <c r="A561" s="64">
        <v>8</v>
      </c>
      <c r="B561" s="64">
        <v>1</v>
      </c>
      <c r="C561" s="64">
        <v>20</v>
      </c>
      <c r="D561" s="123" t="s">
        <v>109</v>
      </c>
      <c r="E561" s="123" t="s">
        <v>85</v>
      </c>
    </row>
    <row r="562" spans="1:5" x14ac:dyDescent="0.2">
      <c r="A562" s="64">
        <v>8</v>
      </c>
      <c r="B562" s="64">
        <v>1</v>
      </c>
      <c r="C562" s="64">
        <v>21</v>
      </c>
      <c r="D562" s="123" t="s">
        <v>62</v>
      </c>
      <c r="E562" s="123" t="s">
        <v>98</v>
      </c>
    </row>
    <row r="563" spans="1:5" x14ac:dyDescent="0.2">
      <c r="A563" s="64">
        <v>8</v>
      </c>
      <c r="B563" s="64">
        <v>1</v>
      </c>
      <c r="C563" s="64">
        <v>22</v>
      </c>
      <c r="D563" s="123" t="s">
        <v>122</v>
      </c>
      <c r="E563" s="123" t="s">
        <v>110</v>
      </c>
    </row>
    <row r="564" spans="1:5" x14ac:dyDescent="0.2">
      <c r="A564" s="64">
        <v>8</v>
      </c>
      <c r="B564" s="64">
        <v>1</v>
      </c>
      <c r="C564" s="64">
        <v>23</v>
      </c>
      <c r="D564" s="123" t="s">
        <v>134</v>
      </c>
      <c r="E564" s="123" t="s">
        <v>43</v>
      </c>
    </row>
    <row r="565" spans="1:5" x14ac:dyDescent="0.2">
      <c r="A565" s="64">
        <v>8</v>
      </c>
      <c r="B565" s="64">
        <v>1</v>
      </c>
      <c r="C565" s="64">
        <v>24</v>
      </c>
      <c r="D565" s="123" t="s">
        <v>74</v>
      </c>
      <c r="E565" s="123" t="s">
        <v>86</v>
      </c>
    </row>
    <row r="566" spans="1:5" x14ac:dyDescent="0.2">
      <c r="A566" s="64">
        <v>8</v>
      </c>
      <c r="B566" s="64">
        <v>1</v>
      </c>
      <c r="C566" s="64">
        <v>25</v>
      </c>
      <c r="D566" s="123" t="s">
        <v>135</v>
      </c>
      <c r="E566" s="123" t="s">
        <v>45</v>
      </c>
    </row>
    <row r="567" spans="1:5" x14ac:dyDescent="0.2">
      <c r="A567" s="64">
        <v>8</v>
      </c>
      <c r="B567" s="64">
        <v>1</v>
      </c>
      <c r="C567" s="64">
        <v>26</v>
      </c>
      <c r="D567" s="123" t="s">
        <v>111</v>
      </c>
      <c r="E567" s="123" t="s">
        <v>123</v>
      </c>
    </row>
    <row r="568" spans="1:5" x14ac:dyDescent="0.2">
      <c r="A568" s="64">
        <v>8</v>
      </c>
      <c r="B568" s="64">
        <v>1</v>
      </c>
      <c r="C568" s="64">
        <v>27</v>
      </c>
      <c r="D568" s="123" t="s">
        <v>75</v>
      </c>
      <c r="E568" s="123" t="s">
        <v>87</v>
      </c>
    </row>
    <row r="569" spans="1:5" x14ac:dyDescent="0.2">
      <c r="A569" s="64">
        <v>8</v>
      </c>
      <c r="B569" s="64">
        <v>1</v>
      </c>
      <c r="C569" s="64">
        <v>28</v>
      </c>
      <c r="D569" s="123" t="s">
        <v>63</v>
      </c>
      <c r="E569" s="123" t="s">
        <v>99</v>
      </c>
    </row>
    <row r="570" spans="1:5" x14ac:dyDescent="0.2">
      <c r="A570" s="64">
        <v>8</v>
      </c>
      <c r="B570" s="64">
        <v>1</v>
      </c>
      <c r="C570" s="64">
        <v>29</v>
      </c>
      <c r="D570" s="123" t="s">
        <v>88</v>
      </c>
      <c r="E570" s="123" t="s">
        <v>112</v>
      </c>
    </row>
    <row r="571" spans="1:5" x14ac:dyDescent="0.2">
      <c r="A571" s="64">
        <v>8</v>
      </c>
      <c r="B571" s="64">
        <v>1</v>
      </c>
      <c r="C571" s="64">
        <v>30</v>
      </c>
      <c r="D571" s="123" t="s">
        <v>64</v>
      </c>
      <c r="E571" s="123" t="s">
        <v>124</v>
      </c>
    </row>
    <row r="572" spans="1:5" x14ac:dyDescent="0.2">
      <c r="A572" s="64">
        <v>8</v>
      </c>
      <c r="B572" s="64">
        <v>1</v>
      </c>
      <c r="C572" s="64">
        <v>31</v>
      </c>
      <c r="D572" s="123" t="s">
        <v>100</v>
      </c>
      <c r="E572" s="123" t="s">
        <v>136</v>
      </c>
    </row>
    <row r="573" spans="1:5" x14ac:dyDescent="0.2">
      <c r="A573" s="64">
        <v>8</v>
      </c>
      <c r="B573" s="64">
        <v>1</v>
      </c>
      <c r="C573" s="64">
        <v>32</v>
      </c>
      <c r="D573" s="123" t="s">
        <v>76</v>
      </c>
      <c r="E573" s="123" t="s">
        <v>47</v>
      </c>
    </row>
    <row r="574" spans="1:5" x14ac:dyDescent="0.2">
      <c r="A574" s="64">
        <v>8</v>
      </c>
      <c r="B574" s="64">
        <v>1</v>
      </c>
      <c r="C574" s="64">
        <v>33</v>
      </c>
      <c r="D574" s="123" t="s">
        <v>77</v>
      </c>
      <c r="E574" s="123" t="s">
        <v>49</v>
      </c>
    </row>
    <row r="575" spans="1:5" x14ac:dyDescent="0.2">
      <c r="A575" s="64">
        <v>8</v>
      </c>
      <c r="B575" s="64">
        <v>1</v>
      </c>
      <c r="C575" s="64">
        <v>34</v>
      </c>
      <c r="D575" s="123" t="s">
        <v>65</v>
      </c>
      <c r="E575" s="123" t="s">
        <v>125</v>
      </c>
    </row>
    <row r="576" spans="1:5" x14ac:dyDescent="0.2">
      <c r="A576" s="64">
        <v>8</v>
      </c>
      <c r="B576" s="64">
        <v>1</v>
      </c>
      <c r="C576" s="64">
        <v>35</v>
      </c>
      <c r="D576" s="123" t="s">
        <v>101</v>
      </c>
      <c r="E576" s="123" t="s">
        <v>113</v>
      </c>
    </row>
    <row r="577" spans="1:5" x14ac:dyDescent="0.2">
      <c r="A577" s="64">
        <v>8</v>
      </c>
      <c r="B577" s="64">
        <v>1</v>
      </c>
      <c r="C577" s="64">
        <v>36</v>
      </c>
      <c r="D577" s="123" t="s">
        <v>89</v>
      </c>
      <c r="E577" s="123" t="s">
        <v>137</v>
      </c>
    </row>
    <row r="578" spans="1:5" x14ac:dyDescent="0.2">
      <c r="A578" s="64">
        <v>8</v>
      </c>
      <c r="B578" s="64">
        <v>1</v>
      </c>
      <c r="C578" s="64">
        <v>37</v>
      </c>
      <c r="D578" s="123" t="s">
        <v>66</v>
      </c>
      <c r="E578" s="123" t="s">
        <v>90</v>
      </c>
    </row>
    <row r="579" spans="1:5" x14ac:dyDescent="0.2">
      <c r="A579" s="64">
        <v>8</v>
      </c>
      <c r="B579" s="64">
        <v>1</v>
      </c>
      <c r="C579" s="64">
        <v>38</v>
      </c>
      <c r="D579" s="123" t="s">
        <v>138</v>
      </c>
      <c r="E579" s="123" t="s">
        <v>126</v>
      </c>
    </row>
    <row r="580" spans="1:5" x14ac:dyDescent="0.2">
      <c r="A580" s="64">
        <v>8</v>
      </c>
      <c r="B580" s="64">
        <v>1</v>
      </c>
      <c r="C580" s="64">
        <v>39</v>
      </c>
      <c r="D580" s="123" t="s">
        <v>51</v>
      </c>
      <c r="E580" s="123" t="s">
        <v>102</v>
      </c>
    </row>
    <row r="581" spans="1:5" x14ac:dyDescent="0.2">
      <c r="A581" s="64">
        <v>8</v>
      </c>
      <c r="B581" s="64">
        <v>1</v>
      </c>
      <c r="C581" s="64">
        <v>40</v>
      </c>
      <c r="D581" s="123" t="s">
        <v>78</v>
      </c>
      <c r="E581" s="123" t="s">
        <v>114</v>
      </c>
    </row>
    <row r="582" spans="1:5" x14ac:dyDescent="0.2">
      <c r="A582" s="64">
        <v>8</v>
      </c>
      <c r="B582" s="64">
        <v>1</v>
      </c>
      <c r="C582" s="64">
        <v>41</v>
      </c>
      <c r="D582" s="123" t="s">
        <v>79</v>
      </c>
      <c r="E582" s="123" t="s">
        <v>115</v>
      </c>
    </row>
    <row r="583" spans="1:5" x14ac:dyDescent="0.2">
      <c r="A583" s="64">
        <v>8</v>
      </c>
      <c r="B583" s="64">
        <v>1</v>
      </c>
      <c r="C583" s="64">
        <v>42</v>
      </c>
      <c r="D583" s="123" t="s">
        <v>91</v>
      </c>
      <c r="E583" s="123" t="s">
        <v>67</v>
      </c>
    </row>
    <row r="584" spans="1:5" x14ac:dyDescent="0.2">
      <c r="A584" s="64">
        <v>8</v>
      </c>
      <c r="B584" s="64">
        <v>1</v>
      </c>
      <c r="C584" s="64">
        <v>43</v>
      </c>
      <c r="D584" s="123" t="s">
        <v>103</v>
      </c>
      <c r="E584" s="123" t="s">
        <v>53</v>
      </c>
    </row>
    <row r="585" spans="1:5" x14ac:dyDescent="0.2">
      <c r="A585" s="64">
        <v>8</v>
      </c>
      <c r="B585" s="64">
        <v>1</v>
      </c>
      <c r="C585" s="64">
        <v>44</v>
      </c>
      <c r="D585" s="123" t="s">
        <v>139</v>
      </c>
      <c r="E585" s="123" t="s">
        <v>127</v>
      </c>
    </row>
    <row r="586" spans="1:5" x14ac:dyDescent="0.2">
      <c r="A586" s="64">
        <v>8</v>
      </c>
      <c r="B586" s="64">
        <v>1</v>
      </c>
      <c r="C586" s="64">
        <v>45</v>
      </c>
      <c r="D586" s="123" t="s">
        <v>68</v>
      </c>
      <c r="E586" s="123" t="s">
        <v>140</v>
      </c>
    </row>
    <row r="587" spans="1:5" x14ac:dyDescent="0.2">
      <c r="A587" s="64">
        <v>8</v>
      </c>
      <c r="B587" s="64">
        <v>1</v>
      </c>
      <c r="C587" s="64">
        <v>46</v>
      </c>
      <c r="D587" s="123" t="s">
        <v>92</v>
      </c>
      <c r="E587" s="123" t="s">
        <v>128</v>
      </c>
    </row>
    <row r="588" spans="1:5" x14ac:dyDescent="0.2">
      <c r="A588" s="64">
        <v>8</v>
      </c>
      <c r="B588" s="64">
        <v>1</v>
      </c>
      <c r="C588" s="64">
        <v>47</v>
      </c>
      <c r="D588" s="123" t="s">
        <v>55</v>
      </c>
      <c r="E588" s="123" t="s">
        <v>116</v>
      </c>
    </row>
    <row r="589" spans="1:5" x14ac:dyDescent="0.2">
      <c r="A589" s="64">
        <v>8</v>
      </c>
      <c r="B589" s="64">
        <v>1</v>
      </c>
      <c r="C589" s="64">
        <v>48</v>
      </c>
      <c r="D589" s="123" t="s">
        <v>80</v>
      </c>
      <c r="E589" s="123" t="s">
        <v>104</v>
      </c>
    </row>
    <row r="590" spans="1:5" x14ac:dyDescent="0.2">
      <c r="A590" s="64">
        <v>8</v>
      </c>
      <c r="B590" s="64">
        <v>2</v>
      </c>
      <c r="C590" s="64">
        <v>1</v>
      </c>
      <c r="D590" s="123" t="s">
        <v>81</v>
      </c>
      <c r="E590" s="123" t="s">
        <v>57</v>
      </c>
    </row>
    <row r="591" spans="1:5" x14ac:dyDescent="0.2">
      <c r="A591" s="64">
        <v>8</v>
      </c>
      <c r="B591" s="64">
        <v>2</v>
      </c>
      <c r="C591" s="64">
        <v>2</v>
      </c>
      <c r="D591" s="123" t="s">
        <v>105</v>
      </c>
      <c r="E591" s="123" t="s">
        <v>93</v>
      </c>
    </row>
    <row r="592" spans="1:5" x14ac:dyDescent="0.2">
      <c r="A592" s="64">
        <v>8</v>
      </c>
      <c r="B592" s="64">
        <v>2</v>
      </c>
      <c r="C592" s="64">
        <v>3</v>
      </c>
      <c r="D592" s="123" t="s">
        <v>69</v>
      </c>
      <c r="E592" s="123" t="s">
        <v>129</v>
      </c>
    </row>
    <row r="593" spans="1:5" x14ac:dyDescent="0.2">
      <c r="A593" s="64">
        <v>8</v>
      </c>
      <c r="B593" s="64">
        <v>2</v>
      </c>
      <c r="C593" s="64">
        <v>4</v>
      </c>
      <c r="D593" s="123" t="s">
        <v>117</v>
      </c>
      <c r="E593" s="123" t="s">
        <v>33</v>
      </c>
    </row>
    <row r="594" spans="1:5" x14ac:dyDescent="0.2">
      <c r="A594" s="64">
        <v>8</v>
      </c>
      <c r="B594" s="64">
        <v>2</v>
      </c>
      <c r="C594" s="64">
        <v>5</v>
      </c>
      <c r="D594" s="123" t="s">
        <v>82</v>
      </c>
      <c r="E594" s="123" t="s">
        <v>106</v>
      </c>
    </row>
    <row r="595" spans="1:5" x14ac:dyDescent="0.2">
      <c r="A595" s="64">
        <v>8</v>
      </c>
      <c r="B595" s="64">
        <v>2</v>
      </c>
      <c r="C595" s="64">
        <v>6</v>
      </c>
      <c r="D595" s="123" t="s">
        <v>118</v>
      </c>
      <c r="E595" s="123" t="s">
        <v>130</v>
      </c>
    </row>
    <row r="596" spans="1:5" x14ac:dyDescent="0.2">
      <c r="A596" s="64">
        <v>8</v>
      </c>
      <c r="B596" s="64">
        <v>2</v>
      </c>
      <c r="C596" s="64">
        <v>7</v>
      </c>
      <c r="D596" s="123" t="s">
        <v>58</v>
      </c>
      <c r="E596" s="123" t="s">
        <v>35</v>
      </c>
    </row>
    <row r="597" spans="1:5" x14ac:dyDescent="0.2">
      <c r="A597" s="64">
        <v>8</v>
      </c>
      <c r="B597" s="64">
        <v>2</v>
      </c>
      <c r="C597" s="64">
        <v>8</v>
      </c>
      <c r="D597" s="123" t="s">
        <v>70</v>
      </c>
      <c r="E597" s="123" t="s">
        <v>94</v>
      </c>
    </row>
    <row r="598" spans="1:5" x14ac:dyDescent="0.2">
      <c r="A598" s="64">
        <v>8</v>
      </c>
      <c r="B598" s="64">
        <v>2</v>
      </c>
      <c r="C598" s="64">
        <v>9</v>
      </c>
      <c r="D598" s="123" t="s">
        <v>131</v>
      </c>
      <c r="E598" s="123" t="s">
        <v>119</v>
      </c>
    </row>
    <row r="599" spans="1:5" x14ac:dyDescent="0.2">
      <c r="A599" s="64">
        <v>8</v>
      </c>
      <c r="B599" s="64">
        <v>2</v>
      </c>
      <c r="C599" s="64">
        <v>10</v>
      </c>
      <c r="D599" s="123" t="s">
        <v>95</v>
      </c>
      <c r="E599" s="123" t="s">
        <v>59</v>
      </c>
    </row>
    <row r="600" spans="1:5" x14ac:dyDescent="0.2">
      <c r="A600" s="64">
        <v>8</v>
      </c>
      <c r="B600" s="64">
        <v>2</v>
      </c>
      <c r="C600" s="64">
        <v>11</v>
      </c>
      <c r="D600" s="123" t="s">
        <v>71</v>
      </c>
      <c r="E600" s="123" t="s">
        <v>107</v>
      </c>
    </row>
    <row r="601" spans="1:5" x14ac:dyDescent="0.2">
      <c r="A601" s="64">
        <v>8</v>
      </c>
      <c r="B601" s="64">
        <v>2</v>
      </c>
      <c r="C601" s="64">
        <v>12</v>
      </c>
      <c r="D601" s="123" t="s">
        <v>83</v>
      </c>
      <c r="E601" s="123" t="s">
        <v>37</v>
      </c>
    </row>
    <row r="602" spans="1:5" x14ac:dyDescent="0.2">
      <c r="A602" s="64">
        <v>8</v>
      </c>
      <c r="B602" s="64">
        <v>2</v>
      </c>
      <c r="C602" s="64">
        <v>13</v>
      </c>
      <c r="D602" s="123" t="s">
        <v>132</v>
      </c>
      <c r="E602" s="123" t="s">
        <v>39</v>
      </c>
    </row>
    <row r="603" spans="1:5" x14ac:dyDescent="0.2">
      <c r="A603" s="64">
        <v>8</v>
      </c>
      <c r="B603" s="64">
        <v>2</v>
      </c>
      <c r="C603" s="64">
        <v>14</v>
      </c>
      <c r="D603" s="123" t="s">
        <v>96</v>
      </c>
      <c r="E603" s="123" t="s">
        <v>60</v>
      </c>
    </row>
    <row r="604" spans="1:5" x14ac:dyDescent="0.2">
      <c r="A604" s="64">
        <v>8</v>
      </c>
      <c r="B604" s="64">
        <v>2</v>
      </c>
      <c r="C604" s="64">
        <v>15</v>
      </c>
      <c r="D604" s="123" t="s">
        <v>108</v>
      </c>
      <c r="E604" s="123" t="s">
        <v>84</v>
      </c>
    </row>
    <row r="605" spans="1:5" x14ac:dyDescent="0.2">
      <c r="A605" s="64">
        <v>8</v>
      </c>
      <c r="B605" s="64">
        <v>2</v>
      </c>
      <c r="C605" s="64">
        <v>16</v>
      </c>
      <c r="D605" s="123" t="s">
        <v>72</v>
      </c>
      <c r="E605" s="123" t="s">
        <v>120</v>
      </c>
    </row>
    <row r="606" spans="1:5" x14ac:dyDescent="0.2">
      <c r="A606" s="64">
        <v>8</v>
      </c>
      <c r="B606" s="64">
        <v>2</v>
      </c>
      <c r="C606" s="64">
        <v>17</v>
      </c>
      <c r="D606" s="123" t="s">
        <v>133</v>
      </c>
      <c r="E606" s="123" t="s">
        <v>97</v>
      </c>
    </row>
    <row r="607" spans="1:5" x14ac:dyDescent="0.2">
      <c r="A607" s="64">
        <v>8</v>
      </c>
      <c r="B607" s="64">
        <v>2</v>
      </c>
      <c r="C607" s="64">
        <v>18</v>
      </c>
      <c r="D607" s="123" t="s">
        <v>73</v>
      </c>
      <c r="E607" s="123" t="s">
        <v>85</v>
      </c>
    </row>
    <row r="608" spans="1:5" x14ac:dyDescent="0.2">
      <c r="A608" s="64">
        <v>8</v>
      </c>
      <c r="B608" s="64">
        <v>2</v>
      </c>
      <c r="C608" s="64">
        <v>19</v>
      </c>
      <c r="D608" s="123" t="s">
        <v>41</v>
      </c>
      <c r="E608" s="123" t="s">
        <v>61</v>
      </c>
    </row>
    <row r="609" spans="1:5" x14ac:dyDescent="0.2">
      <c r="A609" s="64">
        <v>8</v>
      </c>
      <c r="B609" s="64">
        <v>2</v>
      </c>
      <c r="C609" s="64">
        <v>20</v>
      </c>
      <c r="D609" s="123" t="s">
        <v>121</v>
      </c>
      <c r="E609" s="123" t="s">
        <v>109</v>
      </c>
    </row>
    <row r="610" spans="1:5" x14ac:dyDescent="0.2">
      <c r="A610" s="64">
        <v>8</v>
      </c>
      <c r="B610" s="64">
        <v>2</v>
      </c>
      <c r="C610" s="64">
        <v>21</v>
      </c>
      <c r="D610" s="123" t="s">
        <v>62</v>
      </c>
      <c r="E610" s="123" t="s">
        <v>134</v>
      </c>
    </row>
    <row r="611" spans="1:5" x14ac:dyDescent="0.2">
      <c r="A611" s="64">
        <v>8</v>
      </c>
      <c r="B611" s="64">
        <v>2</v>
      </c>
      <c r="C611" s="64">
        <v>22</v>
      </c>
      <c r="D611" s="123" t="s">
        <v>86</v>
      </c>
      <c r="E611" s="123" t="s">
        <v>122</v>
      </c>
    </row>
    <row r="612" spans="1:5" x14ac:dyDescent="0.2">
      <c r="A612" s="64">
        <v>8</v>
      </c>
      <c r="B612" s="64">
        <v>2</v>
      </c>
      <c r="C612" s="64">
        <v>23</v>
      </c>
      <c r="D612" s="123" t="s">
        <v>98</v>
      </c>
      <c r="E612" s="123" t="s">
        <v>110</v>
      </c>
    </row>
    <row r="613" spans="1:5" x14ac:dyDescent="0.2">
      <c r="A613" s="64">
        <v>8</v>
      </c>
      <c r="B613" s="64">
        <v>2</v>
      </c>
      <c r="C613" s="64">
        <v>24</v>
      </c>
      <c r="D613" s="123" t="s">
        <v>74</v>
      </c>
      <c r="E613" s="123" t="s">
        <v>43</v>
      </c>
    </row>
    <row r="614" spans="1:5" x14ac:dyDescent="0.2">
      <c r="A614" s="64">
        <v>8</v>
      </c>
      <c r="B614" s="64">
        <v>2</v>
      </c>
      <c r="C614" s="64">
        <v>25</v>
      </c>
      <c r="D614" s="123" t="s">
        <v>45</v>
      </c>
      <c r="E614" s="123" t="s">
        <v>87</v>
      </c>
    </row>
    <row r="615" spans="1:5" x14ac:dyDescent="0.2">
      <c r="A615" s="64">
        <v>8</v>
      </c>
      <c r="B615" s="64">
        <v>2</v>
      </c>
      <c r="C615" s="64">
        <v>26</v>
      </c>
      <c r="D615" s="123" t="s">
        <v>135</v>
      </c>
      <c r="E615" s="123" t="s">
        <v>111</v>
      </c>
    </row>
    <row r="616" spans="1:5" x14ac:dyDescent="0.2">
      <c r="A616" s="64">
        <v>8</v>
      </c>
      <c r="B616" s="64">
        <v>2</v>
      </c>
      <c r="C616" s="64">
        <v>27</v>
      </c>
      <c r="D616" s="123" t="s">
        <v>75</v>
      </c>
      <c r="E616" s="123" t="s">
        <v>63</v>
      </c>
    </row>
    <row r="617" spans="1:5" x14ac:dyDescent="0.2">
      <c r="A617" s="64">
        <v>8</v>
      </c>
      <c r="B617" s="64">
        <v>2</v>
      </c>
      <c r="C617" s="64">
        <v>28</v>
      </c>
      <c r="D617" s="123" t="s">
        <v>99</v>
      </c>
      <c r="E617" s="123" t="s">
        <v>123</v>
      </c>
    </row>
    <row r="618" spans="1:5" x14ac:dyDescent="0.2">
      <c r="A618" s="64">
        <v>8</v>
      </c>
      <c r="B618" s="64">
        <v>2</v>
      </c>
      <c r="C618" s="64">
        <v>29</v>
      </c>
      <c r="D618" s="123" t="s">
        <v>124</v>
      </c>
      <c r="E618" s="123" t="s">
        <v>76</v>
      </c>
    </row>
    <row r="619" spans="1:5" x14ac:dyDescent="0.2">
      <c r="A619" s="64">
        <v>8</v>
      </c>
      <c r="B619" s="64">
        <v>2</v>
      </c>
      <c r="C619" s="64">
        <v>30</v>
      </c>
      <c r="D619" s="123" t="s">
        <v>47</v>
      </c>
      <c r="E619" s="123" t="s">
        <v>64</v>
      </c>
    </row>
    <row r="620" spans="1:5" x14ac:dyDescent="0.2">
      <c r="A620" s="64">
        <v>8</v>
      </c>
      <c r="B620" s="64">
        <v>2</v>
      </c>
      <c r="C620" s="64">
        <v>31</v>
      </c>
      <c r="D620" s="123" t="s">
        <v>112</v>
      </c>
      <c r="E620" s="123" t="s">
        <v>136</v>
      </c>
    </row>
    <row r="621" spans="1:5" x14ac:dyDescent="0.2">
      <c r="A621" s="64">
        <v>8</v>
      </c>
      <c r="B621" s="64">
        <v>2</v>
      </c>
      <c r="C621" s="64">
        <v>32</v>
      </c>
      <c r="D621" s="123" t="s">
        <v>100</v>
      </c>
      <c r="E621" s="123" t="s">
        <v>88</v>
      </c>
    </row>
    <row r="622" spans="1:5" x14ac:dyDescent="0.2">
      <c r="A622" s="64">
        <v>8</v>
      </c>
      <c r="B622" s="64">
        <v>2</v>
      </c>
      <c r="C622" s="64">
        <v>33</v>
      </c>
      <c r="D622" s="123" t="s">
        <v>125</v>
      </c>
      <c r="E622" s="123" t="s">
        <v>101</v>
      </c>
    </row>
    <row r="623" spans="1:5" x14ac:dyDescent="0.2">
      <c r="A623" s="64">
        <v>8</v>
      </c>
      <c r="B623" s="64">
        <v>2</v>
      </c>
      <c r="C623" s="64">
        <v>34</v>
      </c>
      <c r="D623" s="123" t="s">
        <v>137</v>
      </c>
      <c r="E623" s="123" t="s">
        <v>77</v>
      </c>
    </row>
    <row r="624" spans="1:5" x14ac:dyDescent="0.2">
      <c r="A624" s="64">
        <v>8</v>
      </c>
      <c r="B624" s="64">
        <v>2</v>
      </c>
      <c r="C624" s="64">
        <v>35</v>
      </c>
      <c r="D624" s="123" t="s">
        <v>89</v>
      </c>
      <c r="E624" s="123" t="s">
        <v>49</v>
      </c>
    </row>
    <row r="625" spans="1:5" x14ac:dyDescent="0.2">
      <c r="A625" s="64">
        <v>8</v>
      </c>
      <c r="B625" s="64">
        <v>2</v>
      </c>
      <c r="C625" s="64">
        <v>36</v>
      </c>
      <c r="D625" s="123" t="s">
        <v>113</v>
      </c>
      <c r="E625" s="123" t="s">
        <v>65</v>
      </c>
    </row>
    <row r="626" spans="1:5" x14ac:dyDescent="0.2">
      <c r="A626" s="64">
        <v>8</v>
      </c>
      <c r="B626" s="64">
        <v>2</v>
      </c>
      <c r="C626" s="64">
        <v>37</v>
      </c>
      <c r="D626" s="123" t="s">
        <v>78</v>
      </c>
      <c r="E626" s="123" t="s">
        <v>102</v>
      </c>
    </row>
    <row r="627" spans="1:5" x14ac:dyDescent="0.2">
      <c r="A627" s="64">
        <v>8</v>
      </c>
      <c r="B627" s="64">
        <v>2</v>
      </c>
      <c r="C627" s="64">
        <v>38</v>
      </c>
      <c r="D627" s="123" t="s">
        <v>90</v>
      </c>
      <c r="E627" s="123" t="s">
        <v>126</v>
      </c>
    </row>
    <row r="628" spans="1:5" x14ac:dyDescent="0.2">
      <c r="A628" s="64">
        <v>8</v>
      </c>
      <c r="B628" s="64">
        <v>2</v>
      </c>
      <c r="C628" s="64">
        <v>39</v>
      </c>
      <c r="D628" s="123" t="s">
        <v>138</v>
      </c>
      <c r="E628" s="123" t="s">
        <v>66</v>
      </c>
    </row>
    <row r="629" spans="1:5" x14ac:dyDescent="0.2">
      <c r="A629" s="64">
        <v>8</v>
      </c>
      <c r="B629" s="64">
        <v>2</v>
      </c>
      <c r="C629" s="64">
        <v>40</v>
      </c>
      <c r="D629" s="123" t="s">
        <v>114</v>
      </c>
      <c r="E629" s="123" t="s">
        <v>51</v>
      </c>
    </row>
    <row r="630" spans="1:5" x14ac:dyDescent="0.2">
      <c r="A630" s="64">
        <v>8</v>
      </c>
      <c r="B630" s="64">
        <v>2</v>
      </c>
      <c r="C630" s="64">
        <v>41</v>
      </c>
      <c r="D630" s="123" t="s">
        <v>127</v>
      </c>
      <c r="E630" s="123" t="s">
        <v>79</v>
      </c>
    </row>
    <row r="631" spans="1:5" x14ac:dyDescent="0.2">
      <c r="A631" s="64">
        <v>8</v>
      </c>
      <c r="B631" s="64">
        <v>2</v>
      </c>
      <c r="C631" s="64">
        <v>42</v>
      </c>
      <c r="D631" s="123" t="s">
        <v>115</v>
      </c>
      <c r="E631" s="123" t="s">
        <v>103</v>
      </c>
    </row>
    <row r="632" spans="1:5" x14ac:dyDescent="0.2">
      <c r="A632" s="64">
        <v>8</v>
      </c>
      <c r="B632" s="64">
        <v>2</v>
      </c>
      <c r="C632" s="64">
        <v>43</v>
      </c>
      <c r="D632" s="123" t="s">
        <v>67</v>
      </c>
      <c r="E632" s="123" t="s">
        <v>53</v>
      </c>
    </row>
    <row r="633" spans="1:5" x14ac:dyDescent="0.2">
      <c r="A633" s="64">
        <v>8</v>
      </c>
      <c r="B633" s="64">
        <v>2</v>
      </c>
      <c r="C633" s="64">
        <v>44</v>
      </c>
      <c r="D633" s="123" t="s">
        <v>91</v>
      </c>
      <c r="E633" s="123" t="s">
        <v>139</v>
      </c>
    </row>
    <row r="634" spans="1:5" x14ac:dyDescent="0.2">
      <c r="A634" s="64">
        <v>8</v>
      </c>
      <c r="B634" s="64">
        <v>2</v>
      </c>
      <c r="C634" s="64">
        <v>45</v>
      </c>
      <c r="D634" s="123" t="s">
        <v>104</v>
      </c>
      <c r="E634" s="123" t="s">
        <v>55</v>
      </c>
    </row>
    <row r="635" spans="1:5" x14ac:dyDescent="0.2">
      <c r="A635" s="64">
        <v>8</v>
      </c>
      <c r="B635" s="64">
        <v>2</v>
      </c>
      <c r="C635" s="64">
        <v>46</v>
      </c>
      <c r="D635" s="123" t="s">
        <v>116</v>
      </c>
      <c r="E635" s="123" t="s">
        <v>80</v>
      </c>
    </row>
    <row r="636" spans="1:5" x14ac:dyDescent="0.2">
      <c r="A636" s="64">
        <v>8</v>
      </c>
      <c r="B636" s="64">
        <v>2</v>
      </c>
      <c r="C636" s="64">
        <v>47</v>
      </c>
      <c r="D636" s="123" t="s">
        <v>92</v>
      </c>
      <c r="E636" s="123" t="s">
        <v>140</v>
      </c>
    </row>
    <row r="637" spans="1:5" x14ac:dyDescent="0.2">
      <c r="A637" s="64">
        <v>8</v>
      </c>
      <c r="B637" s="64">
        <v>2</v>
      </c>
      <c r="C637" s="64">
        <v>48</v>
      </c>
      <c r="D637" s="123" t="s">
        <v>128</v>
      </c>
      <c r="E637" s="123" t="s">
        <v>68</v>
      </c>
    </row>
    <row r="638" spans="1:5" x14ac:dyDescent="0.2">
      <c r="A638" s="64">
        <v>8</v>
      </c>
      <c r="B638" s="64">
        <v>3</v>
      </c>
      <c r="C638" s="64">
        <v>1</v>
      </c>
      <c r="D638" s="123" t="s">
        <v>57</v>
      </c>
      <c r="E638" s="123" t="s">
        <v>93</v>
      </c>
    </row>
    <row r="639" spans="1:5" x14ac:dyDescent="0.2">
      <c r="A639" s="64">
        <v>8</v>
      </c>
      <c r="B639" s="64">
        <v>3</v>
      </c>
      <c r="C639" s="64">
        <v>2</v>
      </c>
      <c r="D639" s="123" t="s">
        <v>69</v>
      </c>
      <c r="E639" s="123" t="s">
        <v>33</v>
      </c>
    </row>
    <row r="640" spans="1:5" x14ac:dyDescent="0.2">
      <c r="A640" s="64">
        <v>8</v>
      </c>
      <c r="B640" s="64">
        <v>3</v>
      </c>
      <c r="C640" s="64">
        <v>3</v>
      </c>
      <c r="D640" s="123" t="s">
        <v>129</v>
      </c>
      <c r="E640" s="123" t="s">
        <v>105</v>
      </c>
    </row>
    <row r="641" spans="1:5" x14ac:dyDescent="0.2">
      <c r="A641" s="64">
        <v>8</v>
      </c>
      <c r="B641" s="64">
        <v>3</v>
      </c>
      <c r="C641" s="64">
        <v>4</v>
      </c>
      <c r="D641" s="123" t="s">
        <v>117</v>
      </c>
      <c r="E641" s="123" t="s">
        <v>81</v>
      </c>
    </row>
    <row r="642" spans="1:5" x14ac:dyDescent="0.2">
      <c r="A642" s="64">
        <v>8</v>
      </c>
      <c r="B642" s="64">
        <v>3</v>
      </c>
      <c r="C642" s="64">
        <v>5</v>
      </c>
      <c r="D642" s="123" t="s">
        <v>94</v>
      </c>
      <c r="E642" s="123" t="s">
        <v>118</v>
      </c>
    </row>
    <row r="643" spans="1:5" x14ac:dyDescent="0.2">
      <c r="A643" s="64">
        <v>8</v>
      </c>
      <c r="B643" s="64">
        <v>3</v>
      </c>
      <c r="C643" s="64">
        <v>6</v>
      </c>
      <c r="D643" s="123" t="s">
        <v>130</v>
      </c>
      <c r="E643" s="123" t="s">
        <v>70</v>
      </c>
    </row>
    <row r="644" spans="1:5" x14ac:dyDescent="0.2">
      <c r="A644" s="64">
        <v>8</v>
      </c>
      <c r="B644" s="64">
        <v>3</v>
      </c>
      <c r="C644" s="64">
        <v>7</v>
      </c>
      <c r="D644" s="123" t="s">
        <v>35</v>
      </c>
      <c r="E644" s="123" t="s">
        <v>82</v>
      </c>
    </row>
    <row r="645" spans="1:5" x14ac:dyDescent="0.2">
      <c r="A645" s="64">
        <v>8</v>
      </c>
      <c r="B645" s="64">
        <v>3</v>
      </c>
      <c r="C645" s="64">
        <v>8</v>
      </c>
      <c r="D645" s="123" t="s">
        <v>106</v>
      </c>
      <c r="E645" s="123" t="s">
        <v>58</v>
      </c>
    </row>
    <row r="646" spans="1:5" x14ac:dyDescent="0.2">
      <c r="A646" s="64">
        <v>8</v>
      </c>
      <c r="B646" s="64">
        <v>3</v>
      </c>
      <c r="C646" s="64">
        <v>9</v>
      </c>
      <c r="D646" s="123" t="s">
        <v>83</v>
      </c>
      <c r="E646" s="123" t="s">
        <v>71</v>
      </c>
    </row>
    <row r="647" spans="1:5" x14ac:dyDescent="0.2">
      <c r="A647" s="64">
        <v>8</v>
      </c>
      <c r="B647" s="64">
        <v>3</v>
      </c>
      <c r="C647" s="64">
        <v>10</v>
      </c>
      <c r="D647" s="123" t="s">
        <v>131</v>
      </c>
      <c r="E647" s="123" t="s">
        <v>59</v>
      </c>
    </row>
    <row r="648" spans="1:5" x14ac:dyDescent="0.2">
      <c r="A648" s="64">
        <v>8</v>
      </c>
      <c r="B648" s="64">
        <v>3</v>
      </c>
      <c r="C648" s="64">
        <v>11</v>
      </c>
      <c r="D648" s="123" t="s">
        <v>37</v>
      </c>
      <c r="E648" s="123" t="s">
        <v>95</v>
      </c>
    </row>
    <row r="649" spans="1:5" x14ac:dyDescent="0.2">
      <c r="A649" s="64">
        <v>8</v>
      </c>
      <c r="B649" s="64">
        <v>3</v>
      </c>
      <c r="C649" s="64">
        <v>12</v>
      </c>
      <c r="D649" s="123" t="s">
        <v>107</v>
      </c>
      <c r="E649" s="123" t="s">
        <v>119</v>
      </c>
    </row>
    <row r="650" spans="1:5" x14ac:dyDescent="0.2">
      <c r="A650" s="64">
        <v>8</v>
      </c>
      <c r="B650" s="64">
        <v>3</v>
      </c>
      <c r="C650" s="64">
        <v>13</v>
      </c>
      <c r="D650" s="123" t="s">
        <v>39</v>
      </c>
      <c r="E650" s="123" t="s">
        <v>60</v>
      </c>
    </row>
    <row r="651" spans="1:5" x14ac:dyDescent="0.2">
      <c r="A651" s="64">
        <v>8</v>
      </c>
      <c r="B651" s="64">
        <v>3</v>
      </c>
      <c r="C651" s="64">
        <v>14</v>
      </c>
      <c r="D651" s="123" t="s">
        <v>120</v>
      </c>
      <c r="E651" s="123" t="s">
        <v>96</v>
      </c>
    </row>
    <row r="652" spans="1:5" x14ac:dyDescent="0.2">
      <c r="A652" s="64">
        <v>8</v>
      </c>
      <c r="B652" s="64">
        <v>3</v>
      </c>
      <c r="C652" s="64">
        <v>15</v>
      </c>
      <c r="D652" s="123" t="s">
        <v>84</v>
      </c>
      <c r="E652" s="123" t="s">
        <v>132</v>
      </c>
    </row>
    <row r="653" spans="1:5" x14ac:dyDescent="0.2">
      <c r="A653" s="64">
        <v>8</v>
      </c>
      <c r="B653" s="64">
        <v>3</v>
      </c>
      <c r="C653" s="64">
        <v>16</v>
      </c>
      <c r="D653" s="123" t="s">
        <v>72</v>
      </c>
      <c r="E653" s="123" t="s">
        <v>108</v>
      </c>
    </row>
    <row r="654" spans="1:5" x14ac:dyDescent="0.2">
      <c r="A654" s="64">
        <v>8</v>
      </c>
      <c r="B654" s="64">
        <v>3</v>
      </c>
      <c r="C654" s="64">
        <v>17</v>
      </c>
      <c r="D654" s="123" t="s">
        <v>109</v>
      </c>
      <c r="E654" s="123" t="s">
        <v>41</v>
      </c>
    </row>
    <row r="655" spans="1:5" x14ac:dyDescent="0.2">
      <c r="A655" s="64">
        <v>8</v>
      </c>
      <c r="B655" s="64">
        <v>3</v>
      </c>
      <c r="C655" s="64">
        <v>18</v>
      </c>
      <c r="D655" s="123" t="s">
        <v>133</v>
      </c>
      <c r="E655" s="123" t="s">
        <v>61</v>
      </c>
    </row>
    <row r="656" spans="1:5" x14ac:dyDescent="0.2">
      <c r="A656" s="64">
        <v>8</v>
      </c>
      <c r="B656" s="64">
        <v>3</v>
      </c>
      <c r="C656" s="64">
        <v>19</v>
      </c>
      <c r="D656" s="123" t="s">
        <v>73</v>
      </c>
      <c r="E656" s="123" t="s">
        <v>97</v>
      </c>
    </row>
    <row r="657" spans="1:5" x14ac:dyDescent="0.2">
      <c r="A657" s="64">
        <v>8</v>
      </c>
      <c r="B657" s="64">
        <v>3</v>
      </c>
      <c r="C657" s="64">
        <v>20</v>
      </c>
      <c r="D657" s="123" t="s">
        <v>85</v>
      </c>
      <c r="E657" s="123" t="s">
        <v>121</v>
      </c>
    </row>
    <row r="658" spans="1:5" x14ac:dyDescent="0.2">
      <c r="A658" s="64">
        <v>8</v>
      </c>
      <c r="B658" s="64">
        <v>3</v>
      </c>
      <c r="C658" s="64">
        <v>21</v>
      </c>
      <c r="D658" s="123" t="s">
        <v>98</v>
      </c>
      <c r="E658" s="123" t="s">
        <v>86</v>
      </c>
    </row>
    <row r="659" spans="1:5" x14ac:dyDescent="0.2">
      <c r="A659" s="64">
        <v>8</v>
      </c>
      <c r="B659" s="64">
        <v>3</v>
      </c>
      <c r="C659" s="64">
        <v>22</v>
      </c>
      <c r="D659" s="123" t="s">
        <v>43</v>
      </c>
      <c r="E659" s="123" t="s">
        <v>62</v>
      </c>
    </row>
    <row r="660" spans="1:5" x14ac:dyDescent="0.2">
      <c r="A660" s="64">
        <v>8</v>
      </c>
      <c r="B660" s="64">
        <v>3</v>
      </c>
      <c r="C660" s="64">
        <v>23</v>
      </c>
      <c r="D660" s="123" t="s">
        <v>122</v>
      </c>
      <c r="E660" s="123" t="s">
        <v>134</v>
      </c>
    </row>
    <row r="661" spans="1:5" x14ac:dyDescent="0.2">
      <c r="A661" s="64">
        <v>8</v>
      </c>
      <c r="B661" s="64">
        <v>3</v>
      </c>
      <c r="C661" s="64">
        <v>24</v>
      </c>
      <c r="D661" s="123" t="s">
        <v>110</v>
      </c>
      <c r="E661" s="123" t="s">
        <v>74</v>
      </c>
    </row>
    <row r="662" spans="1:5" x14ac:dyDescent="0.2">
      <c r="A662" s="64">
        <v>8</v>
      </c>
      <c r="B662" s="64">
        <v>3</v>
      </c>
      <c r="C662" s="64">
        <v>25</v>
      </c>
      <c r="D662" s="123" t="s">
        <v>99</v>
      </c>
      <c r="E662" s="123" t="s">
        <v>75</v>
      </c>
    </row>
    <row r="663" spans="1:5" x14ac:dyDescent="0.2">
      <c r="A663" s="64">
        <v>8</v>
      </c>
      <c r="B663" s="64">
        <v>3</v>
      </c>
      <c r="C663" s="64">
        <v>26</v>
      </c>
      <c r="D663" s="123" t="s">
        <v>87</v>
      </c>
      <c r="E663" s="123" t="s">
        <v>63</v>
      </c>
    </row>
    <row r="664" spans="1:5" x14ac:dyDescent="0.2">
      <c r="A664" s="64">
        <v>8</v>
      </c>
      <c r="B664" s="64">
        <v>3</v>
      </c>
      <c r="C664" s="64">
        <v>27</v>
      </c>
      <c r="D664" s="123" t="s">
        <v>123</v>
      </c>
      <c r="E664" s="123" t="s">
        <v>135</v>
      </c>
    </row>
    <row r="665" spans="1:5" x14ac:dyDescent="0.2">
      <c r="A665" s="64">
        <v>8</v>
      </c>
      <c r="B665" s="64">
        <v>3</v>
      </c>
      <c r="C665" s="64">
        <v>28</v>
      </c>
      <c r="D665" s="123" t="s">
        <v>111</v>
      </c>
      <c r="E665" s="123" t="s">
        <v>45</v>
      </c>
    </row>
    <row r="666" spans="1:5" x14ac:dyDescent="0.2">
      <c r="A666" s="64">
        <v>8</v>
      </c>
      <c r="B666" s="64">
        <v>3</v>
      </c>
      <c r="C666" s="64">
        <v>29</v>
      </c>
      <c r="D666" s="123" t="s">
        <v>100</v>
      </c>
      <c r="E666" s="123" t="s">
        <v>112</v>
      </c>
    </row>
    <row r="667" spans="1:5" x14ac:dyDescent="0.2">
      <c r="A667" s="64">
        <v>8</v>
      </c>
      <c r="B667" s="64">
        <v>3</v>
      </c>
      <c r="C667" s="64">
        <v>30</v>
      </c>
      <c r="D667" s="123" t="s">
        <v>136</v>
      </c>
      <c r="E667" s="123" t="s">
        <v>64</v>
      </c>
    </row>
    <row r="668" spans="1:5" x14ac:dyDescent="0.2">
      <c r="A668" s="64">
        <v>8</v>
      </c>
      <c r="B668" s="64">
        <v>3</v>
      </c>
      <c r="C668" s="64">
        <v>31</v>
      </c>
      <c r="D668" s="123" t="s">
        <v>47</v>
      </c>
      <c r="E668" s="123" t="s">
        <v>124</v>
      </c>
    </row>
    <row r="669" spans="1:5" x14ac:dyDescent="0.2">
      <c r="A669" s="64">
        <v>8</v>
      </c>
      <c r="B669" s="64">
        <v>3</v>
      </c>
      <c r="C669" s="64">
        <v>32</v>
      </c>
      <c r="D669" s="123" t="s">
        <v>88</v>
      </c>
      <c r="E669" s="123" t="s">
        <v>76</v>
      </c>
    </row>
    <row r="670" spans="1:5" x14ac:dyDescent="0.2">
      <c r="A670" s="64">
        <v>8</v>
      </c>
      <c r="B670" s="64">
        <v>3</v>
      </c>
      <c r="C670" s="64">
        <v>33</v>
      </c>
      <c r="D670" s="123" t="s">
        <v>49</v>
      </c>
      <c r="E670" s="123" t="s">
        <v>65</v>
      </c>
    </row>
    <row r="671" spans="1:5" x14ac:dyDescent="0.2">
      <c r="A671" s="64">
        <v>8</v>
      </c>
      <c r="B671" s="64">
        <v>3</v>
      </c>
      <c r="C671" s="64">
        <v>34</v>
      </c>
      <c r="D671" s="123" t="s">
        <v>113</v>
      </c>
      <c r="E671" s="123" t="s">
        <v>89</v>
      </c>
    </row>
    <row r="672" spans="1:5" x14ac:dyDescent="0.2">
      <c r="A672" s="64">
        <v>8</v>
      </c>
      <c r="B672" s="64">
        <v>3</v>
      </c>
      <c r="C672" s="64">
        <v>35</v>
      </c>
      <c r="D672" s="123" t="s">
        <v>101</v>
      </c>
      <c r="E672" s="123" t="s">
        <v>77</v>
      </c>
    </row>
    <row r="673" spans="1:5" x14ac:dyDescent="0.2">
      <c r="A673" s="64">
        <v>8</v>
      </c>
      <c r="B673" s="64">
        <v>3</v>
      </c>
      <c r="C673" s="64">
        <v>36</v>
      </c>
      <c r="D673" s="123" t="s">
        <v>125</v>
      </c>
      <c r="E673" s="123" t="s">
        <v>137</v>
      </c>
    </row>
    <row r="674" spans="1:5" x14ac:dyDescent="0.2">
      <c r="A674" s="64">
        <v>8</v>
      </c>
      <c r="B674" s="64">
        <v>3</v>
      </c>
      <c r="C674" s="64">
        <v>37</v>
      </c>
      <c r="D674" s="123" t="s">
        <v>126</v>
      </c>
      <c r="E674" s="123" t="s">
        <v>102</v>
      </c>
    </row>
    <row r="675" spans="1:5" x14ac:dyDescent="0.2">
      <c r="A675" s="64">
        <v>8</v>
      </c>
      <c r="B675" s="64">
        <v>3</v>
      </c>
      <c r="C675" s="64">
        <v>38</v>
      </c>
      <c r="D675" s="123" t="s">
        <v>51</v>
      </c>
      <c r="E675" s="123" t="s">
        <v>138</v>
      </c>
    </row>
    <row r="676" spans="1:5" x14ac:dyDescent="0.2">
      <c r="A676" s="64">
        <v>8</v>
      </c>
      <c r="B676" s="64">
        <v>3</v>
      </c>
      <c r="C676" s="64">
        <v>39</v>
      </c>
      <c r="D676" s="123" t="s">
        <v>90</v>
      </c>
      <c r="E676" s="123" t="s">
        <v>114</v>
      </c>
    </row>
    <row r="677" spans="1:5" x14ac:dyDescent="0.2">
      <c r="A677" s="64">
        <v>8</v>
      </c>
      <c r="B677" s="64">
        <v>3</v>
      </c>
      <c r="C677" s="64">
        <v>40</v>
      </c>
      <c r="D677" s="123" t="s">
        <v>78</v>
      </c>
      <c r="E677" s="123" t="s">
        <v>66</v>
      </c>
    </row>
    <row r="678" spans="1:5" x14ac:dyDescent="0.2">
      <c r="A678" s="64">
        <v>8</v>
      </c>
      <c r="B678" s="64">
        <v>3</v>
      </c>
      <c r="C678" s="64">
        <v>41</v>
      </c>
      <c r="D678" s="123" t="s">
        <v>53</v>
      </c>
      <c r="E678" s="123" t="s">
        <v>91</v>
      </c>
    </row>
    <row r="679" spans="1:5" x14ac:dyDescent="0.2">
      <c r="A679" s="64">
        <v>8</v>
      </c>
      <c r="B679" s="64">
        <v>3</v>
      </c>
      <c r="C679" s="64">
        <v>42</v>
      </c>
      <c r="D679" s="123" t="s">
        <v>79</v>
      </c>
      <c r="E679" s="123" t="s">
        <v>67</v>
      </c>
    </row>
    <row r="680" spans="1:5" x14ac:dyDescent="0.2">
      <c r="A680" s="64">
        <v>8</v>
      </c>
      <c r="B680" s="64">
        <v>3</v>
      </c>
      <c r="C680" s="64">
        <v>43</v>
      </c>
      <c r="D680" s="123" t="s">
        <v>103</v>
      </c>
      <c r="E680" s="123" t="s">
        <v>139</v>
      </c>
    </row>
    <row r="681" spans="1:5" x14ac:dyDescent="0.2">
      <c r="A681" s="64">
        <v>8</v>
      </c>
      <c r="B681" s="64">
        <v>3</v>
      </c>
      <c r="C681" s="64">
        <v>44</v>
      </c>
      <c r="D681" s="123" t="s">
        <v>127</v>
      </c>
      <c r="E681" s="123" t="s">
        <v>115</v>
      </c>
    </row>
    <row r="682" spans="1:5" x14ac:dyDescent="0.2">
      <c r="A682" s="64">
        <v>8</v>
      </c>
      <c r="B682" s="64">
        <v>3</v>
      </c>
      <c r="C682" s="64">
        <v>45</v>
      </c>
      <c r="D682" s="123" t="s">
        <v>104</v>
      </c>
      <c r="E682" s="123" t="s">
        <v>92</v>
      </c>
    </row>
    <row r="683" spans="1:5" x14ac:dyDescent="0.2">
      <c r="A683" s="64">
        <v>8</v>
      </c>
      <c r="B683" s="64">
        <v>3</v>
      </c>
      <c r="C683" s="64">
        <v>46</v>
      </c>
      <c r="D683" s="123" t="s">
        <v>140</v>
      </c>
      <c r="E683" s="123" t="s">
        <v>80</v>
      </c>
    </row>
    <row r="684" spans="1:5" x14ac:dyDescent="0.2">
      <c r="A684" s="64">
        <v>8</v>
      </c>
      <c r="B684" s="64">
        <v>3</v>
      </c>
      <c r="C684" s="64">
        <v>47</v>
      </c>
      <c r="D684" s="123" t="s">
        <v>128</v>
      </c>
      <c r="E684" s="123" t="s">
        <v>55</v>
      </c>
    </row>
    <row r="685" spans="1:5" x14ac:dyDescent="0.2">
      <c r="A685" s="64">
        <v>8</v>
      </c>
      <c r="B685" s="64">
        <v>3</v>
      </c>
      <c r="C685" s="64">
        <v>48</v>
      </c>
      <c r="D685" s="123" t="s">
        <v>68</v>
      </c>
      <c r="E685" s="123" t="s">
        <v>116</v>
      </c>
    </row>
    <row r="686" spans="1:5" x14ac:dyDescent="0.2">
      <c r="A686" s="64">
        <v>8</v>
      </c>
      <c r="B686" s="64">
        <v>4</v>
      </c>
      <c r="C686" s="64">
        <v>1</v>
      </c>
      <c r="D686" s="123" t="s">
        <v>57</v>
      </c>
      <c r="E686" s="123" t="s">
        <v>117</v>
      </c>
    </row>
    <row r="687" spans="1:5" x14ac:dyDescent="0.2">
      <c r="A687" s="64">
        <v>8</v>
      </c>
      <c r="B687" s="64">
        <v>4</v>
      </c>
      <c r="C687" s="64">
        <v>2</v>
      </c>
      <c r="D687" s="123" t="s">
        <v>81</v>
      </c>
      <c r="E687" s="123" t="s">
        <v>129</v>
      </c>
    </row>
    <row r="688" spans="1:5" x14ac:dyDescent="0.2">
      <c r="A688" s="64">
        <v>8</v>
      </c>
      <c r="B688" s="64">
        <v>4</v>
      </c>
      <c r="C688" s="64">
        <v>3</v>
      </c>
      <c r="D688" s="123" t="s">
        <v>69</v>
      </c>
      <c r="E688" s="123" t="s">
        <v>105</v>
      </c>
    </row>
    <row r="689" spans="1:5" x14ac:dyDescent="0.2">
      <c r="A689" s="64">
        <v>8</v>
      </c>
      <c r="B689" s="64">
        <v>4</v>
      </c>
      <c r="C689" s="64">
        <v>4</v>
      </c>
      <c r="D689" s="123" t="s">
        <v>33</v>
      </c>
      <c r="E689" s="123" t="s">
        <v>93</v>
      </c>
    </row>
    <row r="690" spans="1:5" x14ac:dyDescent="0.2">
      <c r="A690" s="64">
        <v>8</v>
      </c>
      <c r="B690" s="64">
        <v>4</v>
      </c>
      <c r="C690" s="64">
        <v>5</v>
      </c>
      <c r="D690" s="123" t="s">
        <v>35</v>
      </c>
      <c r="E690" s="123" t="s">
        <v>130</v>
      </c>
    </row>
    <row r="691" spans="1:5" x14ac:dyDescent="0.2">
      <c r="A691" s="64">
        <v>8</v>
      </c>
      <c r="B691" s="64">
        <v>4</v>
      </c>
      <c r="C691" s="64">
        <v>6</v>
      </c>
      <c r="D691" s="123" t="s">
        <v>118</v>
      </c>
      <c r="E691" s="123" t="s">
        <v>106</v>
      </c>
    </row>
    <row r="692" spans="1:5" x14ac:dyDescent="0.2">
      <c r="A692" s="64">
        <v>8</v>
      </c>
      <c r="B692" s="64">
        <v>4</v>
      </c>
      <c r="C692" s="64">
        <v>7</v>
      </c>
      <c r="D692" s="123" t="s">
        <v>58</v>
      </c>
      <c r="E692" s="123" t="s">
        <v>94</v>
      </c>
    </row>
    <row r="693" spans="1:5" x14ac:dyDescent="0.2">
      <c r="A693" s="64">
        <v>8</v>
      </c>
      <c r="B693" s="64">
        <v>4</v>
      </c>
      <c r="C693" s="64">
        <v>8</v>
      </c>
      <c r="D693" s="123" t="s">
        <v>70</v>
      </c>
      <c r="E693" s="123" t="s">
        <v>82</v>
      </c>
    </row>
    <row r="694" spans="1:5" x14ac:dyDescent="0.2">
      <c r="A694" s="64">
        <v>8</v>
      </c>
      <c r="B694" s="64">
        <v>4</v>
      </c>
      <c r="C694" s="64">
        <v>9</v>
      </c>
      <c r="D694" s="123" t="s">
        <v>119</v>
      </c>
      <c r="E694" s="123" t="s">
        <v>71</v>
      </c>
    </row>
    <row r="695" spans="1:5" x14ac:dyDescent="0.2">
      <c r="A695" s="64">
        <v>8</v>
      </c>
      <c r="B695" s="64">
        <v>4</v>
      </c>
      <c r="C695" s="64">
        <v>10</v>
      </c>
      <c r="D695" s="123" t="s">
        <v>95</v>
      </c>
      <c r="E695" s="123" t="s">
        <v>83</v>
      </c>
    </row>
    <row r="696" spans="1:5" x14ac:dyDescent="0.2">
      <c r="A696" s="64">
        <v>8</v>
      </c>
      <c r="B696" s="64">
        <v>4</v>
      </c>
      <c r="C696" s="64">
        <v>11</v>
      </c>
      <c r="D696" s="123" t="s">
        <v>59</v>
      </c>
      <c r="E696" s="123" t="s">
        <v>107</v>
      </c>
    </row>
    <row r="697" spans="1:5" x14ac:dyDescent="0.2">
      <c r="A697" s="64">
        <v>8</v>
      </c>
      <c r="B697" s="64">
        <v>4</v>
      </c>
      <c r="C697" s="64">
        <v>12</v>
      </c>
      <c r="D697" s="123" t="s">
        <v>37</v>
      </c>
      <c r="E697" s="123" t="s">
        <v>131</v>
      </c>
    </row>
    <row r="698" spans="1:5" x14ac:dyDescent="0.2">
      <c r="A698" s="64">
        <v>8</v>
      </c>
      <c r="B698" s="64">
        <v>4</v>
      </c>
      <c r="C698" s="64">
        <v>13</v>
      </c>
      <c r="D698" s="123" t="s">
        <v>84</v>
      </c>
      <c r="E698" s="123" t="s">
        <v>60</v>
      </c>
    </row>
    <row r="699" spans="1:5" x14ac:dyDescent="0.2">
      <c r="A699" s="64">
        <v>8</v>
      </c>
      <c r="B699" s="64">
        <v>4</v>
      </c>
      <c r="C699" s="64">
        <v>14</v>
      </c>
      <c r="D699" s="123" t="s">
        <v>120</v>
      </c>
      <c r="E699" s="123" t="s">
        <v>108</v>
      </c>
    </row>
    <row r="700" spans="1:5" x14ac:dyDescent="0.2">
      <c r="A700" s="64">
        <v>8</v>
      </c>
      <c r="B700" s="64">
        <v>4</v>
      </c>
      <c r="C700" s="64">
        <v>15</v>
      </c>
      <c r="D700" s="123" t="s">
        <v>39</v>
      </c>
      <c r="E700" s="123" t="s">
        <v>96</v>
      </c>
    </row>
    <row r="701" spans="1:5" x14ac:dyDescent="0.2">
      <c r="A701" s="64">
        <v>8</v>
      </c>
      <c r="B701" s="64">
        <v>4</v>
      </c>
      <c r="C701" s="64">
        <v>16</v>
      </c>
      <c r="D701" s="123" t="s">
        <v>132</v>
      </c>
      <c r="E701" s="123" t="s">
        <v>72</v>
      </c>
    </row>
    <row r="702" spans="1:5" x14ac:dyDescent="0.2">
      <c r="A702" s="64">
        <v>8</v>
      </c>
      <c r="B702" s="64">
        <v>4</v>
      </c>
      <c r="C702" s="64">
        <v>17</v>
      </c>
      <c r="D702" s="123" t="s">
        <v>41</v>
      </c>
      <c r="E702" s="123" t="s">
        <v>73</v>
      </c>
    </row>
    <row r="703" spans="1:5" x14ac:dyDescent="0.2">
      <c r="A703" s="64">
        <v>8</v>
      </c>
      <c r="B703" s="64">
        <v>4</v>
      </c>
      <c r="C703" s="64">
        <v>18</v>
      </c>
      <c r="D703" s="123" t="s">
        <v>85</v>
      </c>
      <c r="E703" s="123" t="s">
        <v>61</v>
      </c>
    </row>
    <row r="704" spans="1:5" x14ac:dyDescent="0.2">
      <c r="A704" s="64">
        <v>8</v>
      </c>
      <c r="B704" s="64">
        <v>4</v>
      </c>
      <c r="C704" s="64">
        <v>19</v>
      </c>
      <c r="D704" s="123" t="s">
        <v>121</v>
      </c>
      <c r="E704" s="123" t="s">
        <v>133</v>
      </c>
    </row>
    <row r="705" spans="1:5" x14ac:dyDescent="0.2">
      <c r="A705" s="64">
        <v>8</v>
      </c>
      <c r="B705" s="64">
        <v>4</v>
      </c>
      <c r="C705" s="64">
        <v>20</v>
      </c>
      <c r="D705" s="123" t="s">
        <v>97</v>
      </c>
      <c r="E705" s="123" t="s">
        <v>109</v>
      </c>
    </row>
    <row r="706" spans="1:5" x14ac:dyDescent="0.2">
      <c r="A706" s="64">
        <v>8</v>
      </c>
      <c r="B706" s="64">
        <v>4</v>
      </c>
      <c r="C706" s="64">
        <v>21</v>
      </c>
      <c r="D706" s="123" t="s">
        <v>86</v>
      </c>
      <c r="E706" s="123" t="s">
        <v>43</v>
      </c>
    </row>
    <row r="707" spans="1:5" x14ac:dyDescent="0.2">
      <c r="A707" s="64">
        <v>8</v>
      </c>
      <c r="B707" s="64">
        <v>4</v>
      </c>
      <c r="C707" s="64">
        <v>22</v>
      </c>
      <c r="D707" s="123" t="s">
        <v>62</v>
      </c>
      <c r="E707" s="123" t="s">
        <v>74</v>
      </c>
    </row>
    <row r="708" spans="1:5" x14ac:dyDescent="0.2">
      <c r="A708" s="64">
        <v>8</v>
      </c>
      <c r="B708" s="64">
        <v>4</v>
      </c>
      <c r="C708" s="64">
        <v>23</v>
      </c>
      <c r="D708" s="123" t="s">
        <v>134</v>
      </c>
      <c r="E708" s="123" t="s">
        <v>110</v>
      </c>
    </row>
    <row r="709" spans="1:5" x14ac:dyDescent="0.2">
      <c r="A709" s="64">
        <v>8</v>
      </c>
      <c r="B709" s="64">
        <v>4</v>
      </c>
      <c r="C709" s="64">
        <v>24</v>
      </c>
      <c r="D709" s="123" t="s">
        <v>122</v>
      </c>
      <c r="E709" s="123" t="s">
        <v>98</v>
      </c>
    </row>
    <row r="710" spans="1:5" x14ac:dyDescent="0.2">
      <c r="A710" s="64">
        <v>8</v>
      </c>
      <c r="B710" s="64">
        <v>4</v>
      </c>
      <c r="C710" s="64">
        <v>25</v>
      </c>
      <c r="D710" s="123" t="s">
        <v>99</v>
      </c>
      <c r="E710" s="123" t="s">
        <v>87</v>
      </c>
    </row>
    <row r="711" spans="1:5" x14ac:dyDescent="0.2">
      <c r="A711" s="64">
        <v>8</v>
      </c>
      <c r="B711" s="64">
        <v>4</v>
      </c>
      <c r="C711" s="64">
        <v>26</v>
      </c>
      <c r="D711" s="123" t="s">
        <v>123</v>
      </c>
      <c r="E711" s="123" t="s">
        <v>45</v>
      </c>
    </row>
    <row r="712" spans="1:5" x14ac:dyDescent="0.2">
      <c r="A712" s="64">
        <v>8</v>
      </c>
      <c r="B712" s="64">
        <v>4</v>
      </c>
      <c r="C712" s="64">
        <v>27</v>
      </c>
      <c r="D712" s="123" t="s">
        <v>75</v>
      </c>
      <c r="E712" s="123" t="s">
        <v>135</v>
      </c>
    </row>
    <row r="713" spans="1:5" x14ac:dyDescent="0.2">
      <c r="A713" s="64">
        <v>8</v>
      </c>
      <c r="B713" s="64">
        <v>4</v>
      </c>
      <c r="C713" s="64">
        <v>28</v>
      </c>
      <c r="D713" s="123" t="s">
        <v>111</v>
      </c>
      <c r="E713" s="123" t="s">
        <v>63</v>
      </c>
    </row>
    <row r="714" spans="1:5" x14ac:dyDescent="0.2">
      <c r="A714" s="64">
        <v>8</v>
      </c>
      <c r="B714" s="64">
        <v>4</v>
      </c>
      <c r="C714" s="64">
        <v>29</v>
      </c>
      <c r="D714" s="123" t="s">
        <v>64</v>
      </c>
      <c r="E714" s="123" t="s">
        <v>112</v>
      </c>
    </row>
    <row r="715" spans="1:5" x14ac:dyDescent="0.2">
      <c r="A715" s="64">
        <v>8</v>
      </c>
      <c r="B715" s="64">
        <v>4</v>
      </c>
      <c r="C715" s="64">
        <v>30</v>
      </c>
      <c r="D715" s="123" t="s">
        <v>124</v>
      </c>
      <c r="E715" s="123" t="s">
        <v>88</v>
      </c>
    </row>
    <row r="716" spans="1:5" x14ac:dyDescent="0.2">
      <c r="A716" s="64">
        <v>8</v>
      </c>
      <c r="B716" s="64">
        <v>4</v>
      </c>
      <c r="C716" s="64">
        <v>31</v>
      </c>
      <c r="D716" s="123" t="s">
        <v>76</v>
      </c>
      <c r="E716" s="123" t="s">
        <v>100</v>
      </c>
    </row>
    <row r="717" spans="1:5" x14ac:dyDescent="0.2">
      <c r="A717" s="64">
        <v>8</v>
      </c>
      <c r="B717" s="64">
        <v>4</v>
      </c>
      <c r="C717" s="64">
        <v>32</v>
      </c>
      <c r="D717" s="123" t="s">
        <v>47</v>
      </c>
      <c r="E717" s="123" t="s">
        <v>136</v>
      </c>
    </row>
    <row r="718" spans="1:5" x14ac:dyDescent="0.2">
      <c r="A718" s="64">
        <v>8</v>
      </c>
      <c r="B718" s="64">
        <v>4</v>
      </c>
      <c r="C718" s="64">
        <v>33</v>
      </c>
      <c r="D718" s="123" t="s">
        <v>65</v>
      </c>
      <c r="E718" s="123" t="s">
        <v>89</v>
      </c>
    </row>
    <row r="719" spans="1:5" x14ac:dyDescent="0.2">
      <c r="A719" s="64">
        <v>8</v>
      </c>
      <c r="B719" s="64">
        <v>4</v>
      </c>
      <c r="C719" s="64">
        <v>34</v>
      </c>
      <c r="D719" s="123" t="s">
        <v>113</v>
      </c>
      <c r="E719" s="123" t="s">
        <v>49</v>
      </c>
    </row>
    <row r="720" spans="1:5" x14ac:dyDescent="0.2">
      <c r="A720" s="64">
        <v>8</v>
      </c>
      <c r="B720" s="64">
        <v>4</v>
      </c>
      <c r="C720" s="64">
        <v>35</v>
      </c>
      <c r="D720" s="123" t="s">
        <v>77</v>
      </c>
      <c r="E720" s="123" t="s">
        <v>125</v>
      </c>
    </row>
    <row r="721" spans="1:5" x14ac:dyDescent="0.2">
      <c r="A721" s="64">
        <v>8</v>
      </c>
      <c r="B721" s="64">
        <v>4</v>
      </c>
      <c r="C721" s="64">
        <v>36</v>
      </c>
      <c r="D721" s="123" t="s">
        <v>137</v>
      </c>
      <c r="E721" s="123" t="s">
        <v>101</v>
      </c>
    </row>
    <row r="722" spans="1:5" x14ac:dyDescent="0.2">
      <c r="A722" s="64">
        <v>8</v>
      </c>
      <c r="B722" s="64">
        <v>4</v>
      </c>
      <c r="C722" s="64">
        <v>37</v>
      </c>
      <c r="D722" s="123" t="s">
        <v>66</v>
      </c>
      <c r="E722" s="123" t="s">
        <v>114</v>
      </c>
    </row>
    <row r="723" spans="1:5" x14ac:dyDescent="0.2">
      <c r="A723" s="64">
        <v>8</v>
      </c>
      <c r="B723" s="64">
        <v>4</v>
      </c>
      <c r="C723" s="64">
        <v>38</v>
      </c>
      <c r="D723" s="123" t="s">
        <v>90</v>
      </c>
      <c r="E723" s="123" t="s">
        <v>78</v>
      </c>
    </row>
    <row r="724" spans="1:5" x14ac:dyDescent="0.2">
      <c r="A724" s="64">
        <v>8</v>
      </c>
      <c r="B724" s="64">
        <v>4</v>
      </c>
      <c r="C724" s="64">
        <v>39</v>
      </c>
      <c r="D724" s="123" t="s">
        <v>102</v>
      </c>
      <c r="E724" s="123" t="s">
        <v>138</v>
      </c>
    </row>
    <row r="725" spans="1:5" x14ac:dyDescent="0.2">
      <c r="A725" s="64">
        <v>8</v>
      </c>
      <c r="B725" s="64">
        <v>4</v>
      </c>
      <c r="C725" s="64">
        <v>40</v>
      </c>
      <c r="D725" s="123" t="s">
        <v>126</v>
      </c>
      <c r="E725" s="123" t="s">
        <v>51</v>
      </c>
    </row>
    <row r="726" spans="1:5" x14ac:dyDescent="0.2">
      <c r="A726" s="64">
        <v>8</v>
      </c>
      <c r="B726" s="64">
        <v>4</v>
      </c>
      <c r="C726" s="64">
        <v>41</v>
      </c>
      <c r="D726" s="123" t="s">
        <v>115</v>
      </c>
      <c r="E726" s="123" t="s">
        <v>53</v>
      </c>
    </row>
    <row r="727" spans="1:5" x14ac:dyDescent="0.2">
      <c r="A727" s="64">
        <v>8</v>
      </c>
      <c r="B727" s="64">
        <v>4</v>
      </c>
      <c r="C727" s="64">
        <v>42</v>
      </c>
      <c r="D727" s="123" t="s">
        <v>139</v>
      </c>
      <c r="E727" s="123" t="s">
        <v>79</v>
      </c>
    </row>
    <row r="728" spans="1:5" x14ac:dyDescent="0.2">
      <c r="A728" s="64">
        <v>8</v>
      </c>
      <c r="B728" s="64">
        <v>4</v>
      </c>
      <c r="C728" s="64">
        <v>43</v>
      </c>
      <c r="D728" s="123" t="s">
        <v>127</v>
      </c>
      <c r="E728" s="123" t="s">
        <v>67</v>
      </c>
    </row>
    <row r="729" spans="1:5" x14ac:dyDescent="0.2">
      <c r="A729" s="64">
        <v>8</v>
      </c>
      <c r="B729" s="64">
        <v>4</v>
      </c>
      <c r="C729" s="64">
        <v>44</v>
      </c>
      <c r="D729" s="123" t="s">
        <v>103</v>
      </c>
      <c r="E729" s="123" t="s">
        <v>91</v>
      </c>
    </row>
    <row r="730" spans="1:5" x14ac:dyDescent="0.2">
      <c r="A730" s="64">
        <v>8</v>
      </c>
      <c r="B730" s="64">
        <v>4</v>
      </c>
      <c r="C730" s="64">
        <v>45</v>
      </c>
      <c r="D730" s="123" t="s">
        <v>140</v>
      </c>
      <c r="E730" s="123" t="s">
        <v>116</v>
      </c>
    </row>
    <row r="731" spans="1:5" x14ac:dyDescent="0.2">
      <c r="A731" s="64">
        <v>8</v>
      </c>
      <c r="B731" s="64">
        <v>4</v>
      </c>
      <c r="C731" s="64">
        <v>46</v>
      </c>
      <c r="D731" s="123" t="s">
        <v>55</v>
      </c>
      <c r="E731" s="123" t="s">
        <v>92</v>
      </c>
    </row>
    <row r="732" spans="1:5" x14ac:dyDescent="0.2">
      <c r="A732" s="64">
        <v>8</v>
      </c>
      <c r="B732" s="64">
        <v>4</v>
      </c>
      <c r="C732" s="64">
        <v>47</v>
      </c>
      <c r="D732" s="123" t="s">
        <v>128</v>
      </c>
      <c r="E732" s="123" t="s">
        <v>104</v>
      </c>
    </row>
    <row r="733" spans="1:5" x14ac:dyDescent="0.2">
      <c r="A733" s="64">
        <v>8</v>
      </c>
      <c r="B733" s="64">
        <v>4</v>
      </c>
      <c r="C733" s="64">
        <v>48</v>
      </c>
      <c r="D733" s="123" t="s">
        <v>68</v>
      </c>
      <c r="E733" s="123" t="s">
        <v>80</v>
      </c>
    </row>
    <row r="734" spans="1:5" x14ac:dyDescent="0.2">
      <c r="A734" s="64">
        <v>8</v>
      </c>
      <c r="B734" s="64">
        <v>5</v>
      </c>
      <c r="C734" s="64">
        <v>1</v>
      </c>
      <c r="D734" s="123" t="s">
        <v>105</v>
      </c>
      <c r="E734" s="123" t="s">
        <v>57</v>
      </c>
    </row>
    <row r="735" spans="1:5" x14ac:dyDescent="0.2">
      <c r="A735" s="64">
        <v>8</v>
      </c>
      <c r="B735" s="64">
        <v>5</v>
      </c>
      <c r="C735" s="64">
        <v>2</v>
      </c>
      <c r="D735" s="123" t="s">
        <v>93</v>
      </c>
      <c r="E735" s="123" t="s">
        <v>69</v>
      </c>
    </row>
    <row r="736" spans="1:5" x14ac:dyDescent="0.2">
      <c r="A736" s="64">
        <v>8</v>
      </c>
      <c r="B736" s="64">
        <v>5</v>
      </c>
      <c r="C736" s="64">
        <v>3</v>
      </c>
      <c r="D736" s="123" t="s">
        <v>129</v>
      </c>
      <c r="E736" s="123" t="s">
        <v>117</v>
      </c>
    </row>
    <row r="737" spans="1:5" x14ac:dyDescent="0.2">
      <c r="A737" s="64">
        <v>8</v>
      </c>
      <c r="B737" s="64">
        <v>5</v>
      </c>
      <c r="C737" s="64">
        <v>4</v>
      </c>
      <c r="D737" s="123" t="s">
        <v>33</v>
      </c>
      <c r="E737" s="123" t="s">
        <v>81</v>
      </c>
    </row>
    <row r="738" spans="1:5" x14ac:dyDescent="0.2">
      <c r="A738" s="64">
        <v>8</v>
      </c>
      <c r="B738" s="64">
        <v>5</v>
      </c>
      <c r="C738" s="64">
        <v>5</v>
      </c>
      <c r="D738" s="123" t="s">
        <v>106</v>
      </c>
      <c r="E738" s="123" t="s">
        <v>70</v>
      </c>
    </row>
    <row r="739" spans="1:5" x14ac:dyDescent="0.2">
      <c r="A739" s="64">
        <v>8</v>
      </c>
      <c r="B739" s="64">
        <v>5</v>
      </c>
      <c r="C739" s="64">
        <v>6</v>
      </c>
      <c r="D739" s="123" t="s">
        <v>82</v>
      </c>
      <c r="E739" s="123" t="s">
        <v>94</v>
      </c>
    </row>
    <row r="740" spans="1:5" x14ac:dyDescent="0.2">
      <c r="A740" s="64">
        <v>8</v>
      </c>
      <c r="B740" s="64">
        <v>5</v>
      </c>
      <c r="C740" s="64">
        <v>7</v>
      </c>
      <c r="D740" s="123" t="s">
        <v>130</v>
      </c>
      <c r="E740" s="123" t="s">
        <v>58</v>
      </c>
    </row>
    <row r="741" spans="1:5" x14ac:dyDescent="0.2">
      <c r="A741" s="64">
        <v>8</v>
      </c>
      <c r="B741" s="64">
        <v>5</v>
      </c>
      <c r="C741" s="64">
        <v>8</v>
      </c>
      <c r="D741" s="123" t="s">
        <v>35</v>
      </c>
      <c r="E741" s="123" t="s">
        <v>118</v>
      </c>
    </row>
    <row r="742" spans="1:5" x14ac:dyDescent="0.2">
      <c r="A742" s="64">
        <v>8</v>
      </c>
      <c r="B742" s="64">
        <v>5</v>
      </c>
      <c r="C742" s="64">
        <v>9</v>
      </c>
      <c r="D742" s="123" t="s">
        <v>37</v>
      </c>
      <c r="E742" s="123" t="s">
        <v>71</v>
      </c>
    </row>
    <row r="743" spans="1:5" x14ac:dyDescent="0.2">
      <c r="A743" s="64">
        <v>8</v>
      </c>
      <c r="B743" s="64">
        <v>5</v>
      </c>
      <c r="C743" s="64">
        <v>10</v>
      </c>
      <c r="D743" s="123" t="s">
        <v>59</v>
      </c>
      <c r="E743" s="123" t="s">
        <v>119</v>
      </c>
    </row>
    <row r="744" spans="1:5" x14ac:dyDescent="0.2">
      <c r="A744" s="64">
        <v>8</v>
      </c>
      <c r="B744" s="64">
        <v>5</v>
      </c>
      <c r="C744" s="64">
        <v>11</v>
      </c>
      <c r="D744" s="123" t="s">
        <v>107</v>
      </c>
      <c r="E744" s="123" t="s">
        <v>83</v>
      </c>
    </row>
    <row r="745" spans="1:5" x14ac:dyDescent="0.2">
      <c r="A745" s="64">
        <v>8</v>
      </c>
      <c r="B745" s="64">
        <v>5</v>
      </c>
      <c r="C745" s="64">
        <v>12</v>
      </c>
      <c r="D745" s="123" t="s">
        <v>95</v>
      </c>
      <c r="E745" s="123" t="s">
        <v>131</v>
      </c>
    </row>
    <row r="746" spans="1:5" x14ac:dyDescent="0.2">
      <c r="A746" s="64">
        <v>8</v>
      </c>
      <c r="B746" s="64">
        <v>5</v>
      </c>
      <c r="C746" s="64">
        <v>13</v>
      </c>
      <c r="D746" s="123" t="s">
        <v>60</v>
      </c>
      <c r="E746" s="123" t="s">
        <v>120</v>
      </c>
    </row>
    <row r="747" spans="1:5" x14ac:dyDescent="0.2">
      <c r="A747" s="64">
        <v>8</v>
      </c>
      <c r="B747" s="64">
        <v>5</v>
      </c>
      <c r="C747" s="64">
        <v>14</v>
      </c>
      <c r="D747" s="123" t="s">
        <v>108</v>
      </c>
      <c r="E747" s="123" t="s">
        <v>132</v>
      </c>
    </row>
    <row r="748" spans="1:5" x14ac:dyDescent="0.2">
      <c r="A748" s="64">
        <v>8</v>
      </c>
      <c r="B748" s="64">
        <v>5</v>
      </c>
      <c r="C748" s="64">
        <v>15</v>
      </c>
      <c r="D748" s="123" t="s">
        <v>96</v>
      </c>
      <c r="E748" s="123" t="s">
        <v>72</v>
      </c>
    </row>
    <row r="749" spans="1:5" x14ac:dyDescent="0.2">
      <c r="A749" s="64">
        <v>8</v>
      </c>
      <c r="B749" s="64">
        <v>5</v>
      </c>
      <c r="C749" s="64">
        <v>16</v>
      </c>
      <c r="D749" s="123" t="s">
        <v>39</v>
      </c>
      <c r="E749" s="123" t="s">
        <v>84</v>
      </c>
    </row>
    <row r="750" spans="1:5" x14ac:dyDescent="0.2">
      <c r="A750" s="64">
        <v>8</v>
      </c>
      <c r="B750" s="64">
        <v>5</v>
      </c>
      <c r="C750" s="64">
        <v>17</v>
      </c>
      <c r="D750" s="123" t="s">
        <v>109</v>
      </c>
      <c r="E750" s="123" t="s">
        <v>73</v>
      </c>
    </row>
    <row r="751" spans="1:5" x14ac:dyDescent="0.2">
      <c r="A751" s="64">
        <v>8</v>
      </c>
      <c r="B751" s="64">
        <v>5</v>
      </c>
      <c r="C751" s="64">
        <v>18</v>
      </c>
      <c r="D751" s="123" t="s">
        <v>61</v>
      </c>
      <c r="E751" s="123" t="s">
        <v>97</v>
      </c>
    </row>
    <row r="752" spans="1:5" x14ac:dyDescent="0.2">
      <c r="A752" s="64">
        <v>8</v>
      </c>
      <c r="B752" s="64">
        <v>5</v>
      </c>
      <c r="C752" s="64">
        <v>19</v>
      </c>
      <c r="D752" s="123" t="s">
        <v>85</v>
      </c>
      <c r="E752" s="123" t="s">
        <v>133</v>
      </c>
    </row>
    <row r="753" spans="1:5" x14ac:dyDescent="0.2">
      <c r="A753" s="64">
        <v>8</v>
      </c>
      <c r="B753" s="64">
        <v>5</v>
      </c>
      <c r="C753" s="64">
        <v>20</v>
      </c>
      <c r="D753" s="123" t="s">
        <v>121</v>
      </c>
      <c r="E753" s="123" t="s">
        <v>41</v>
      </c>
    </row>
    <row r="754" spans="1:5" x14ac:dyDescent="0.2">
      <c r="A754" s="64">
        <v>8</v>
      </c>
      <c r="B754" s="64">
        <v>5</v>
      </c>
      <c r="C754" s="64">
        <v>21</v>
      </c>
      <c r="D754" s="123" t="s">
        <v>134</v>
      </c>
      <c r="E754" s="123" t="s">
        <v>86</v>
      </c>
    </row>
    <row r="755" spans="1:5" x14ac:dyDescent="0.2">
      <c r="A755" s="64">
        <v>8</v>
      </c>
      <c r="B755" s="64">
        <v>5</v>
      </c>
      <c r="C755" s="64">
        <v>22</v>
      </c>
      <c r="D755" s="123" t="s">
        <v>43</v>
      </c>
      <c r="E755" s="123" t="s">
        <v>98</v>
      </c>
    </row>
    <row r="756" spans="1:5" x14ac:dyDescent="0.2">
      <c r="A756" s="64">
        <v>8</v>
      </c>
      <c r="B756" s="64">
        <v>5</v>
      </c>
      <c r="C756" s="64">
        <v>23</v>
      </c>
      <c r="D756" s="123" t="s">
        <v>110</v>
      </c>
      <c r="E756" s="123" t="s">
        <v>62</v>
      </c>
    </row>
    <row r="757" spans="1:5" x14ac:dyDescent="0.2">
      <c r="A757" s="64">
        <v>8</v>
      </c>
      <c r="B757" s="64">
        <v>5</v>
      </c>
      <c r="C757" s="64">
        <v>24</v>
      </c>
      <c r="D757" s="123" t="s">
        <v>74</v>
      </c>
      <c r="E757" s="123" t="s">
        <v>122</v>
      </c>
    </row>
    <row r="758" spans="1:5" x14ac:dyDescent="0.2">
      <c r="A758" s="64">
        <v>8</v>
      </c>
      <c r="B758" s="64">
        <v>5</v>
      </c>
      <c r="C758" s="64">
        <v>25</v>
      </c>
      <c r="D758" s="123" t="s">
        <v>63</v>
      </c>
      <c r="E758" s="123" t="s">
        <v>123</v>
      </c>
    </row>
    <row r="759" spans="1:5" x14ac:dyDescent="0.2">
      <c r="A759" s="64">
        <v>8</v>
      </c>
      <c r="B759" s="64">
        <v>5</v>
      </c>
      <c r="C759" s="64">
        <v>26</v>
      </c>
      <c r="D759" s="123" t="s">
        <v>87</v>
      </c>
      <c r="E759" s="123" t="s">
        <v>111</v>
      </c>
    </row>
    <row r="760" spans="1:5" x14ac:dyDescent="0.2">
      <c r="A760" s="64">
        <v>8</v>
      </c>
      <c r="B760" s="64">
        <v>5</v>
      </c>
      <c r="C760" s="64">
        <v>27</v>
      </c>
      <c r="D760" s="123" t="s">
        <v>135</v>
      </c>
      <c r="E760" s="123" t="s">
        <v>99</v>
      </c>
    </row>
    <row r="761" spans="1:5" x14ac:dyDescent="0.2">
      <c r="A761" s="64">
        <v>8</v>
      </c>
      <c r="B761" s="64">
        <v>5</v>
      </c>
      <c r="C761" s="64">
        <v>28</v>
      </c>
      <c r="D761" s="123" t="s">
        <v>45</v>
      </c>
      <c r="E761" s="123" t="s">
        <v>75</v>
      </c>
    </row>
    <row r="762" spans="1:5" x14ac:dyDescent="0.2">
      <c r="A762" s="64">
        <v>8</v>
      </c>
      <c r="B762" s="64">
        <v>5</v>
      </c>
      <c r="C762" s="64">
        <v>29</v>
      </c>
      <c r="D762" s="123" t="s">
        <v>124</v>
      </c>
      <c r="E762" s="123" t="s">
        <v>100</v>
      </c>
    </row>
    <row r="763" spans="1:5" x14ac:dyDescent="0.2">
      <c r="A763" s="64">
        <v>8</v>
      </c>
      <c r="B763" s="64">
        <v>5</v>
      </c>
      <c r="C763" s="64">
        <v>30</v>
      </c>
      <c r="D763" s="123" t="s">
        <v>136</v>
      </c>
      <c r="E763" s="123" t="s">
        <v>88</v>
      </c>
    </row>
    <row r="764" spans="1:5" x14ac:dyDescent="0.2">
      <c r="A764" s="64">
        <v>8</v>
      </c>
      <c r="B764" s="64">
        <v>5</v>
      </c>
      <c r="C764" s="64">
        <v>31</v>
      </c>
      <c r="D764" s="123" t="s">
        <v>64</v>
      </c>
      <c r="E764" s="123" t="s">
        <v>76</v>
      </c>
    </row>
    <row r="765" spans="1:5" x14ac:dyDescent="0.2">
      <c r="A765" s="64">
        <v>8</v>
      </c>
      <c r="B765" s="64">
        <v>5</v>
      </c>
      <c r="C765" s="64">
        <v>32</v>
      </c>
      <c r="D765" s="123" t="s">
        <v>112</v>
      </c>
      <c r="E765" s="123" t="s">
        <v>47</v>
      </c>
    </row>
    <row r="766" spans="1:5" x14ac:dyDescent="0.2">
      <c r="A766" s="64">
        <v>8</v>
      </c>
      <c r="B766" s="64">
        <v>5</v>
      </c>
      <c r="C766" s="64">
        <v>33</v>
      </c>
      <c r="D766" s="123" t="s">
        <v>101</v>
      </c>
      <c r="E766" s="123" t="s">
        <v>65</v>
      </c>
    </row>
    <row r="767" spans="1:5" x14ac:dyDescent="0.2">
      <c r="A767" s="64">
        <v>8</v>
      </c>
      <c r="B767" s="64">
        <v>5</v>
      </c>
      <c r="C767" s="64">
        <v>34</v>
      </c>
      <c r="D767" s="123" t="s">
        <v>137</v>
      </c>
      <c r="E767" s="123" t="s">
        <v>113</v>
      </c>
    </row>
    <row r="768" spans="1:5" x14ac:dyDescent="0.2">
      <c r="A768" s="64">
        <v>8</v>
      </c>
      <c r="B768" s="64">
        <v>5</v>
      </c>
      <c r="C768" s="64">
        <v>35</v>
      </c>
      <c r="D768" s="123" t="s">
        <v>49</v>
      </c>
      <c r="E768" s="123" t="s">
        <v>125</v>
      </c>
    </row>
    <row r="769" spans="1:5" x14ac:dyDescent="0.2">
      <c r="A769" s="64">
        <v>8</v>
      </c>
      <c r="B769" s="64">
        <v>5</v>
      </c>
      <c r="C769" s="64">
        <v>36</v>
      </c>
      <c r="D769" s="123" t="s">
        <v>77</v>
      </c>
      <c r="E769" s="123" t="s">
        <v>89</v>
      </c>
    </row>
    <row r="770" spans="1:5" x14ac:dyDescent="0.2">
      <c r="A770" s="64">
        <v>8</v>
      </c>
      <c r="B770" s="64">
        <v>5</v>
      </c>
      <c r="C770" s="64">
        <v>37</v>
      </c>
      <c r="D770" s="123" t="s">
        <v>114</v>
      </c>
      <c r="E770" s="123" t="s">
        <v>126</v>
      </c>
    </row>
    <row r="771" spans="1:5" x14ac:dyDescent="0.2">
      <c r="A771" s="64">
        <v>8</v>
      </c>
      <c r="B771" s="64">
        <v>5</v>
      </c>
      <c r="C771" s="64">
        <v>38</v>
      </c>
      <c r="D771" s="123" t="s">
        <v>138</v>
      </c>
      <c r="E771" s="123" t="s">
        <v>78</v>
      </c>
    </row>
    <row r="772" spans="1:5" x14ac:dyDescent="0.2">
      <c r="A772" s="64">
        <v>8</v>
      </c>
      <c r="B772" s="64">
        <v>5</v>
      </c>
      <c r="C772" s="64">
        <v>39</v>
      </c>
      <c r="D772" s="123" t="s">
        <v>66</v>
      </c>
      <c r="E772" s="123" t="s">
        <v>51</v>
      </c>
    </row>
    <row r="773" spans="1:5" x14ac:dyDescent="0.2">
      <c r="A773" s="64">
        <v>8</v>
      </c>
      <c r="B773" s="64">
        <v>5</v>
      </c>
      <c r="C773" s="64">
        <v>40</v>
      </c>
      <c r="D773" s="123" t="s">
        <v>102</v>
      </c>
      <c r="E773" s="123" t="s">
        <v>90</v>
      </c>
    </row>
    <row r="774" spans="1:5" x14ac:dyDescent="0.2">
      <c r="A774" s="64">
        <v>8</v>
      </c>
      <c r="B774" s="64">
        <v>5</v>
      </c>
      <c r="C774" s="64">
        <v>41</v>
      </c>
      <c r="D774" s="123" t="s">
        <v>91</v>
      </c>
      <c r="E774" s="123" t="s">
        <v>127</v>
      </c>
    </row>
    <row r="775" spans="1:5" x14ac:dyDescent="0.2">
      <c r="A775" s="64">
        <v>8</v>
      </c>
      <c r="B775" s="64">
        <v>5</v>
      </c>
      <c r="C775" s="64">
        <v>42</v>
      </c>
      <c r="D775" s="123" t="s">
        <v>115</v>
      </c>
      <c r="E775" s="123" t="s">
        <v>139</v>
      </c>
    </row>
    <row r="776" spans="1:5" x14ac:dyDescent="0.2">
      <c r="A776" s="64">
        <v>8</v>
      </c>
      <c r="B776" s="64">
        <v>5</v>
      </c>
      <c r="C776" s="64">
        <v>43</v>
      </c>
      <c r="D776" s="123" t="s">
        <v>53</v>
      </c>
      <c r="E776" s="123" t="s">
        <v>79</v>
      </c>
    </row>
    <row r="777" spans="1:5" x14ac:dyDescent="0.2">
      <c r="A777" s="64">
        <v>8</v>
      </c>
      <c r="B777" s="64">
        <v>5</v>
      </c>
      <c r="C777" s="64">
        <v>44</v>
      </c>
      <c r="D777" s="123" t="s">
        <v>67</v>
      </c>
      <c r="E777" s="123" t="s">
        <v>103</v>
      </c>
    </row>
    <row r="778" spans="1:5" x14ac:dyDescent="0.2">
      <c r="A778" s="64">
        <v>8</v>
      </c>
      <c r="B778" s="64">
        <v>5</v>
      </c>
      <c r="C778" s="64">
        <v>45</v>
      </c>
      <c r="D778" s="123" t="s">
        <v>116</v>
      </c>
      <c r="E778" s="123" t="s">
        <v>104</v>
      </c>
    </row>
    <row r="779" spans="1:5" x14ac:dyDescent="0.2">
      <c r="A779" s="64">
        <v>8</v>
      </c>
      <c r="B779" s="64">
        <v>5</v>
      </c>
      <c r="C779" s="64">
        <v>46</v>
      </c>
      <c r="D779" s="123" t="s">
        <v>92</v>
      </c>
      <c r="E779" s="123" t="s">
        <v>68</v>
      </c>
    </row>
    <row r="780" spans="1:5" x14ac:dyDescent="0.2">
      <c r="A780" s="64">
        <v>8</v>
      </c>
      <c r="B780" s="64">
        <v>5</v>
      </c>
      <c r="C780" s="64">
        <v>47</v>
      </c>
      <c r="D780" s="123" t="s">
        <v>55</v>
      </c>
      <c r="E780" s="123" t="s">
        <v>140</v>
      </c>
    </row>
    <row r="781" spans="1:5" x14ac:dyDescent="0.2">
      <c r="A781" s="64">
        <v>8</v>
      </c>
      <c r="B781" s="64">
        <v>5</v>
      </c>
      <c r="C781" s="64">
        <v>48</v>
      </c>
      <c r="D781" s="123" t="s">
        <v>80</v>
      </c>
      <c r="E781" s="123" t="s">
        <v>128</v>
      </c>
    </row>
    <row r="782" spans="1:5" x14ac:dyDescent="0.2">
      <c r="A782" s="64">
        <v>9</v>
      </c>
      <c r="B782" s="64">
        <v>1</v>
      </c>
      <c r="C782" s="64">
        <v>1</v>
      </c>
      <c r="D782" s="123" t="s">
        <v>129</v>
      </c>
      <c r="E782" s="123" t="s">
        <v>117</v>
      </c>
    </row>
    <row r="783" spans="1:5" x14ac:dyDescent="0.2">
      <c r="A783" s="64">
        <v>9</v>
      </c>
      <c r="B783" s="64">
        <v>1</v>
      </c>
      <c r="C783" s="64">
        <v>2</v>
      </c>
      <c r="D783" s="123" t="s">
        <v>69</v>
      </c>
      <c r="E783" s="123" t="s">
        <v>81</v>
      </c>
    </row>
    <row r="784" spans="1:5" x14ac:dyDescent="0.2">
      <c r="A784" s="64">
        <v>9</v>
      </c>
      <c r="B784" s="64">
        <v>1</v>
      </c>
      <c r="C784" s="64">
        <v>3</v>
      </c>
      <c r="D784" s="123" t="s">
        <v>93</v>
      </c>
      <c r="E784" s="123" t="s">
        <v>105</v>
      </c>
    </row>
    <row r="785" spans="1:5" x14ac:dyDescent="0.2">
      <c r="A785" s="64">
        <v>9</v>
      </c>
      <c r="B785" s="64">
        <v>1</v>
      </c>
      <c r="C785" s="64">
        <v>4</v>
      </c>
      <c r="D785" s="123" t="s">
        <v>141</v>
      </c>
      <c r="E785" s="123" t="s">
        <v>57</v>
      </c>
    </row>
    <row r="786" spans="1:5" x14ac:dyDescent="0.2">
      <c r="A786" s="64">
        <v>9</v>
      </c>
      <c r="B786" s="64">
        <v>1</v>
      </c>
      <c r="C786" s="64">
        <v>5</v>
      </c>
      <c r="D786" s="123" t="s">
        <v>70</v>
      </c>
      <c r="E786" s="123" t="s">
        <v>33</v>
      </c>
    </row>
    <row r="787" spans="1:5" x14ac:dyDescent="0.2">
      <c r="A787" s="64">
        <v>9</v>
      </c>
      <c r="B787" s="64">
        <v>1</v>
      </c>
      <c r="C787" s="64">
        <v>6</v>
      </c>
      <c r="D787" s="123" t="s">
        <v>35</v>
      </c>
      <c r="E787" s="123" t="s">
        <v>82</v>
      </c>
    </row>
    <row r="788" spans="1:5" x14ac:dyDescent="0.2">
      <c r="A788" s="64">
        <v>9</v>
      </c>
      <c r="B788" s="64">
        <v>1</v>
      </c>
      <c r="C788" s="64">
        <v>7</v>
      </c>
      <c r="D788" s="123" t="s">
        <v>106</v>
      </c>
      <c r="E788" s="123" t="s">
        <v>130</v>
      </c>
    </row>
    <row r="789" spans="1:5" x14ac:dyDescent="0.2">
      <c r="A789" s="64">
        <v>9</v>
      </c>
      <c r="B789" s="64">
        <v>1</v>
      </c>
      <c r="C789" s="64">
        <v>8</v>
      </c>
      <c r="D789" s="123" t="s">
        <v>142</v>
      </c>
      <c r="E789" s="123" t="s">
        <v>118</v>
      </c>
    </row>
    <row r="790" spans="1:5" x14ac:dyDescent="0.2">
      <c r="A790" s="64">
        <v>9</v>
      </c>
      <c r="B790" s="64">
        <v>1</v>
      </c>
      <c r="C790" s="64">
        <v>9</v>
      </c>
      <c r="D790" s="123" t="s">
        <v>58</v>
      </c>
      <c r="E790" s="123" t="s">
        <v>94</v>
      </c>
    </row>
    <row r="791" spans="1:5" x14ac:dyDescent="0.2">
      <c r="A791" s="64">
        <v>9</v>
      </c>
      <c r="B791" s="64">
        <v>1</v>
      </c>
      <c r="C791" s="64">
        <v>10</v>
      </c>
      <c r="D791" s="123" t="s">
        <v>83</v>
      </c>
      <c r="E791" s="123" t="s">
        <v>95</v>
      </c>
    </row>
    <row r="792" spans="1:5" x14ac:dyDescent="0.2">
      <c r="A792" s="64">
        <v>9</v>
      </c>
      <c r="B792" s="64">
        <v>1</v>
      </c>
      <c r="C792" s="64">
        <v>11</v>
      </c>
      <c r="D792" s="123" t="s">
        <v>143</v>
      </c>
      <c r="E792" s="123" t="s">
        <v>131</v>
      </c>
    </row>
    <row r="793" spans="1:5" x14ac:dyDescent="0.2">
      <c r="A793" s="64">
        <v>9</v>
      </c>
      <c r="B793" s="64">
        <v>1</v>
      </c>
      <c r="C793" s="64">
        <v>12</v>
      </c>
      <c r="D793" s="123" t="s">
        <v>107</v>
      </c>
      <c r="E793" s="123" t="s">
        <v>119</v>
      </c>
    </row>
    <row r="794" spans="1:5" x14ac:dyDescent="0.2">
      <c r="A794" s="64">
        <v>9</v>
      </c>
      <c r="B794" s="64">
        <v>1</v>
      </c>
      <c r="C794" s="64">
        <v>13</v>
      </c>
      <c r="D794" s="123" t="s">
        <v>37</v>
      </c>
      <c r="E794" s="123" t="s">
        <v>71</v>
      </c>
    </row>
    <row r="795" spans="1:5" x14ac:dyDescent="0.2">
      <c r="A795" s="64">
        <v>9</v>
      </c>
      <c r="B795" s="64">
        <v>1</v>
      </c>
      <c r="C795" s="64">
        <v>14</v>
      </c>
      <c r="D795" s="123" t="s">
        <v>144</v>
      </c>
      <c r="E795" s="123" t="s">
        <v>59</v>
      </c>
    </row>
    <row r="796" spans="1:5" x14ac:dyDescent="0.2">
      <c r="A796" s="64">
        <v>9</v>
      </c>
      <c r="B796" s="64">
        <v>1</v>
      </c>
      <c r="C796" s="64">
        <v>15</v>
      </c>
      <c r="D796" s="123" t="s">
        <v>108</v>
      </c>
      <c r="E796" s="123" t="s">
        <v>60</v>
      </c>
    </row>
    <row r="797" spans="1:5" x14ac:dyDescent="0.2">
      <c r="A797" s="64">
        <v>9</v>
      </c>
      <c r="B797" s="64">
        <v>1</v>
      </c>
      <c r="C797" s="64">
        <v>16</v>
      </c>
      <c r="D797" s="123" t="s">
        <v>120</v>
      </c>
      <c r="E797" s="123" t="s">
        <v>84</v>
      </c>
    </row>
    <row r="798" spans="1:5" x14ac:dyDescent="0.2">
      <c r="A798" s="64">
        <v>9</v>
      </c>
      <c r="B798" s="64">
        <v>1</v>
      </c>
      <c r="C798" s="64">
        <v>17</v>
      </c>
      <c r="D798" s="123" t="s">
        <v>39</v>
      </c>
      <c r="E798" s="123" t="s">
        <v>72</v>
      </c>
    </row>
    <row r="799" spans="1:5" x14ac:dyDescent="0.2">
      <c r="A799" s="64">
        <v>9</v>
      </c>
      <c r="B799" s="64">
        <v>1</v>
      </c>
      <c r="C799" s="64">
        <v>18</v>
      </c>
      <c r="D799" s="123" t="s">
        <v>96</v>
      </c>
      <c r="E799" s="123" t="s">
        <v>132</v>
      </c>
    </row>
    <row r="800" spans="1:5" x14ac:dyDescent="0.2">
      <c r="A800" s="64">
        <v>9</v>
      </c>
      <c r="B800" s="64">
        <v>1</v>
      </c>
      <c r="C800" s="64">
        <v>19</v>
      </c>
      <c r="D800" s="123" t="s">
        <v>121</v>
      </c>
      <c r="E800" s="123" t="s">
        <v>41</v>
      </c>
    </row>
    <row r="801" spans="1:5" x14ac:dyDescent="0.2">
      <c r="A801" s="64">
        <v>9</v>
      </c>
      <c r="B801" s="64">
        <v>1</v>
      </c>
      <c r="C801" s="64">
        <v>20</v>
      </c>
      <c r="D801" s="123" t="s">
        <v>133</v>
      </c>
      <c r="E801" s="123" t="s">
        <v>61</v>
      </c>
    </row>
    <row r="802" spans="1:5" x14ac:dyDescent="0.2">
      <c r="A802" s="64">
        <v>9</v>
      </c>
      <c r="B802" s="64">
        <v>1</v>
      </c>
      <c r="C802" s="64">
        <v>21</v>
      </c>
      <c r="D802" s="123" t="s">
        <v>85</v>
      </c>
      <c r="E802" s="123" t="s">
        <v>97</v>
      </c>
    </row>
    <row r="803" spans="1:5" x14ac:dyDescent="0.2">
      <c r="A803" s="64">
        <v>9</v>
      </c>
      <c r="B803" s="64">
        <v>1</v>
      </c>
      <c r="C803" s="64">
        <v>22</v>
      </c>
      <c r="D803" s="123" t="s">
        <v>109</v>
      </c>
      <c r="E803" s="123" t="s">
        <v>73</v>
      </c>
    </row>
    <row r="804" spans="1:5" x14ac:dyDescent="0.2">
      <c r="A804" s="64">
        <v>9</v>
      </c>
      <c r="B804" s="64">
        <v>1</v>
      </c>
      <c r="C804" s="64">
        <v>23</v>
      </c>
      <c r="D804" s="123" t="s">
        <v>134</v>
      </c>
      <c r="E804" s="123" t="s">
        <v>145</v>
      </c>
    </row>
    <row r="805" spans="1:5" x14ac:dyDescent="0.2">
      <c r="A805" s="64">
        <v>9</v>
      </c>
      <c r="B805" s="64">
        <v>1</v>
      </c>
      <c r="C805" s="64">
        <v>24</v>
      </c>
      <c r="D805" s="123" t="s">
        <v>110</v>
      </c>
      <c r="E805" s="123" t="s">
        <v>43</v>
      </c>
    </row>
    <row r="806" spans="1:5" x14ac:dyDescent="0.2">
      <c r="A806" s="64">
        <v>9</v>
      </c>
      <c r="B806" s="64">
        <v>1</v>
      </c>
      <c r="C806" s="64">
        <v>25</v>
      </c>
      <c r="D806" s="123" t="s">
        <v>62</v>
      </c>
      <c r="E806" s="123" t="s">
        <v>86</v>
      </c>
    </row>
    <row r="807" spans="1:5" x14ac:dyDescent="0.2">
      <c r="A807" s="64">
        <v>9</v>
      </c>
      <c r="B807" s="64">
        <v>1</v>
      </c>
      <c r="C807" s="64">
        <v>26</v>
      </c>
      <c r="D807" s="123" t="s">
        <v>146</v>
      </c>
      <c r="E807" s="123" t="s">
        <v>98</v>
      </c>
    </row>
    <row r="808" spans="1:5" x14ac:dyDescent="0.2">
      <c r="A808" s="64">
        <v>9</v>
      </c>
      <c r="B808" s="64">
        <v>1</v>
      </c>
      <c r="C808" s="64">
        <v>27</v>
      </c>
      <c r="D808" s="123" t="s">
        <v>74</v>
      </c>
      <c r="E808" s="123" t="s">
        <v>122</v>
      </c>
    </row>
    <row r="809" spans="1:5" x14ac:dyDescent="0.2">
      <c r="A809" s="64">
        <v>9</v>
      </c>
      <c r="B809" s="64">
        <v>1</v>
      </c>
      <c r="C809" s="64">
        <v>28</v>
      </c>
      <c r="D809" s="123" t="s">
        <v>135</v>
      </c>
      <c r="E809" s="123" t="s">
        <v>147</v>
      </c>
    </row>
    <row r="810" spans="1:5" x14ac:dyDescent="0.2">
      <c r="A810" s="64">
        <v>9</v>
      </c>
      <c r="B810" s="64">
        <v>1</v>
      </c>
      <c r="C810" s="64">
        <v>29</v>
      </c>
      <c r="D810" s="123" t="s">
        <v>45</v>
      </c>
      <c r="E810" s="123" t="s">
        <v>63</v>
      </c>
    </row>
    <row r="811" spans="1:5" x14ac:dyDescent="0.2">
      <c r="A811" s="64">
        <v>9</v>
      </c>
      <c r="B811" s="64">
        <v>1</v>
      </c>
      <c r="C811" s="64">
        <v>30</v>
      </c>
      <c r="D811" s="123" t="s">
        <v>111</v>
      </c>
      <c r="E811" s="123" t="s">
        <v>87</v>
      </c>
    </row>
    <row r="812" spans="1:5" x14ac:dyDescent="0.2">
      <c r="A812" s="64">
        <v>9</v>
      </c>
      <c r="B812" s="64">
        <v>1</v>
      </c>
      <c r="C812" s="64">
        <v>31</v>
      </c>
      <c r="D812" s="123" t="s">
        <v>99</v>
      </c>
      <c r="E812" s="123" t="s">
        <v>123</v>
      </c>
    </row>
    <row r="813" spans="1:5" x14ac:dyDescent="0.2">
      <c r="A813" s="64">
        <v>9</v>
      </c>
      <c r="B813" s="64">
        <v>1</v>
      </c>
      <c r="C813" s="64">
        <v>32</v>
      </c>
      <c r="D813" s="123" t="s">
        <v>88</v>
      </c>
      <c r="E813" s="123" t="s">
        <v>75</v>
      </c>
    </row>
    <row r="814" spans="1:5" x14ac:dyDescent="0.2">
      <c r="A814" s="64">
        <v>9</v>
      </c>
      <c r="B814" s="64">
        <v>1</v>
      </c>
      <c r="C814" s="64">
        <v>33</v>
      </c>
      <c r="D814" s="123" t="s">
        <v>148</v>
      </c>
      <c r="E814" s="123" t="s">
        <v>136</v>
      </c>
    </row>
    <row r="815" spans="1:5" x14ac:dyDescent="0.2">
      <c r="A815" s="64">
        <v>9</v>
      </c>
      <c r="B815" s="64">
        <v>1</v>
      </c>
      <c r="C815" s="64">
        <v>34</v>
      </c>
      <c r="D815" s="123" t="s">
        <v>112</v>
      </c>
      <c r="E815" s="123" t="s">
        <v>124</v>
      </c>
    </row>
    <row r="816" spans="1:5" x14ac:dyDescent="0.2">
      <c r="A816" s="64">
        <v>9</v>
      </c>
      <c r="B816" s="64">
        <v>1</v>
      </c>
      <c r="C816" s="64">
        <v>35</v>
      </c>
      <c r="D816" s="123" t="s">
        <v>47</v>
      </c>
      <c r="E816" s="123" t="s">
        <v>64</v>
      </c>
    </row>
    <row r="817" spans="1:5" x14ac:dyDescent="0.2">
      <c r="A817" s="64">
        <v>9</v>
      </c>
      <c r="B817" s="64">
        <v>1</v>
      </c>
      <c r="C817" s="64">
        <v>36</v>
      </c>
      <c r="D817" s="123" t="s">
        <v>100</v>
      </c>
      <c r="E817" s="123" t="s">
        <v>76</v>
      </c>
    </row>
    <row r="818" spans="1:5" x14ac:dyDescent="0.2">
      <c r="A818" s="64">
        <v>9</v>
      </c>
      <c r="B818" s="64">
        <v>1</v>
      </c>
      <c r="C818" s="64">
        <v>37</v>
      </c>
      <c r="D818" s="123" t="s">
        <v>89</v>
      </c>
      <c r="E818" s="123" t="s">
        <v>101</v>
      </c>
    </row>
    <row r="819" spans="1:5" x14ac:dyDescent="0.2">
      <c r="A819" s="64">
        <v>9</v>
      </c>
      <c r="B819" s="64">
        <v>1</v>
      </c>
      <c r="C819" s="64">
        <v>38</v>
      </c>
      <c r="D819" s="123" t="s">
        <v>137</v>
      </c>
      <c r="E819" s="123" t="s">
        <v>49</v>
      </c>
    </row>
    <row r="820" spans="1:5" x14ac:dyDescent="0.2">
      <c r="A820" s="64">
        <v>9</v>
      </c>
      <c r="B820" s="64">
        <v>1</v>
      </c>
      <c r="C820" s="64">
        <v>39</v>
      </c>
      <c r="D820" s="123" t="s">
        <v>125</v>
      </c>
      <c r="E820" s="123" t="s">
        <v>65</v>
      </c>
    </row>
    <row r="821" spans="1:5" x14ac:dyDescent="0.2">
      <c r="A821" s="64">
        <v>9</v>
      </c>
      <c r="B821" s="64">
        <v>1</v>
      </c>
      <c r="C821" s="64">
        <v>40</v>
      </c>
      <c r="D821" s="123" t="s">
        <v>149</v>
      </c>
      <c r="E821" s="123" t="s">
        <v>113</v>
      </c>
    </row>
    <row r="822" spans="1:5" x14ac:dyDescent="0.2">
      <c r="A822" s="64">
        <v>9</v>
      </c>
      <c r="B822" s="64">
        <v>1</v>
      </c>
      <c r="C822" s="64">
        <v>41</v>
      </c>
      <c r="D822" s="123" t="s">
        <v>126</v>
      </c>
      <c r="E822" s="123" t="s">
        <v>77</v>
      </c>
    </row>
    <row r="823" spans="1:5" x14ac:dyDescent="0.2">
      <c r="A823" s="64">
        <v>9</v>
      </c>
      <c r="B823" s="64">
        <v>1</v>
      </c>
      <c r="C823" s="64">
        <v>42</v>
      </c>
      <c r="D823" s="123" t="s">
        <v>90</v>
      </c>
      <c r="E823" s="123" t="s">
        <v>66</v>
      </c>
    </row>
    <row r="824" spans="1:5" x14ac:dyDescent="0.2">
      <c r="A824" s="64">
        <v>9</v>
      </c>
      <c r="B824" s="64">
        <v>1</v>
      </c>
      <c r="C824" s="64">
        <v>43</v>
      </c>
      <c r="D824" s="123" t="s">
        <v>114</v>
      </c>
      <c r="E824" s="123" t="s">
        <v>78</v>
      </c>
    </row>
    <row r="825" spans="1:5" x14ac:dyDescent="0.2">
      <c r="A825" s="64">
        <v>9</v>
      </c>
      <c r="B825" s="64">
        <v>1</v>
      </c>
      <c r="C825" s="64">
        <v>44</v>
      </c>
      <c r="D825" s="123" t="s">
        <v>51</v>
      </c>
      <c r="E825" s="123" t="s">
        <v>138</v>
      </c>
    </row>
    <row r="826" spans="1:5" x14ac:dyDescent="0.2">
      <c r="A826" s="64">
        <v>9</v>
      </c>
      <c r="B826" s="64">
        <v>1</v>
      </c>
      <c r="C826" s="64">
        <v>45</v>
      </c>
      <c r="D826" s="123" t="s">
        <v>102</v>
      </c>
      <c r="E826" s="123" t="s">
        <v>150</v>
      </c>
    </row>
    <row r="827" spans="1:5" x14ac:dyDescent="0.2">
      <c r="A827" s="64">
        <v>9</v>
      </c>
      <c r="B827" s="64">
        <v>1</v>
      </c>
      <c r="C827" s="64">
        <v>46</v>
      </c>
      <c r="D827" s="123" t="s">
        <v>91</v>
      </c>
      <c r="E827" s="123" t="s">
        <v>115</v>
      </c>
    </row>
    <row r="828" spans="1:5" x14ac:dyDescent="0.2">
      <c r="A828" s="64">
        <v>9</v>
      </c>
      <c r="B828" s="64">
        <v>1</v>
      </c>
      <c r="C828" s="64">
        <v>47</v>
      </c>
      <c r="D828" s="123" t="s">
        <v>139</v>
      </c>
      <c r="E828" s="123" t="s">
        <v>79</v>
      </c>
    </row>
    <row r="829" spans="1:5" x14ac:dyDescent="0.2">
      <c r="A829" s="64">
        <v>9</v>
      </c>
      <c r="B829" s="64">
        <v>1</v>
      </c>
      <c r="C829" s="64">
        <v>48</v>
      </c>
      <c r="D829" s="123" t="s">
        <v>127</v>
      </c>
      <c r="E829" s="123" t="s">
        <v>103</v>
      </c>
    </row>
    <row r="830" spans="1:5" x14ac:dyDescent="0.2">
      <c r="A830" s="64">
        <v>9</v>
      </c>
      <c r="B830" s="64">
        <v>1</v>
      </c>
      <c r="C830" s="64">
        <v>49</v>
      </c>
      <c r="D830" s="123" t="s">
        <v>151</v>
      </c>
      <c r="E830" s="123" t="s">
        <v>53</v>
      </c>
    </row>
    <row r="831" spans="1:5" x14ac:dyDescent="0.2">
      <c r="A831" s="64">
        <v>9</v>
      </c>
      <c r="B831" s="64">
        <v>1</v>
      </c>
      <c r="C831" s="64">
        <v>50</v>
      </c>
      <c r="D831" s="123" t="s">
        <v>80</v>
      </c>
      <c r="E831" s="123" t="s">
        <v>67</v>
      </c>
    </row>
    <row r="832" spans="1:5" x14ac:dyDescent="0.2">
      <c r="A832" s="64">
        <v>9</v>
      </c>
      <c r="B832" s="64">
        <v>1</v>
      </c>
      <c r="C832" s="64">
        <v>51</v>
      </c>
      <c r="D832" s="123" t="s">
        <v>104</v>
      </c>
      <c r="E832" s="123" t="s">
        <v>55</v>
      </c>
    </row>
    <row r="833" spans="1:5" x14ac:dyDescent="0.2">
      <c r="A833" s="64">
        <v>9</v>
      </c>
      <c r="B833" s="64">
        <v>1</v>
      </c>
      <c r="C833" s="64">
        <v>52</v>
      </c>
      <c r="D833" s="123" t="s">
        <v>128</v>
      </c>
      <c r="E833" s="123" t="s">
        <v>152</v>
      </c>
    </row>
    <row r="834" spans="1:5" x14ac:dyDescent="0.2">
      <c r="A834" s="64">
        <v>9</v>
      </c>
      <c r="B834" s="64">
        <v>1</v>
      </c>
      <c r="C834" s="64">
        <v>53</v>
      </c>
      <c r="D834" s="123" t="s">
        <v>68</v>
      </c>
      <c r="E834" s="123" t="s">
        <v>116</v>
      </c>
    </row>
    <row r="835" spans="1:5" x14ac:dyDescent="0.2">
      <c r="A835" s="64">
        <v>9</v>
      </c>
      <c r="B835" s="64">
        <v>1</v>
      </c>
      <c r="C835" s="64">
        <v>54</v>
      </c>
      <c r="D835" s="123" t="s">
        <v>140</v>
      </c>
      <c r="E835" s="123" t="s">
        <v>92</v>
      </c>
    </row>
    <row r="836" spans="1:5" x14ac:dyDescent="0.2">
      <c r="A836" s="121">
        <v>9</v>
      </c>
      <c r="B836" s="121">
        <v>2</v>
      </c>
      <c r="C836" s="121">
        <v>1</v>
      </c>
      <c r="D836" s="123" t="s">
        <v>93</v>
      </c>
      <c r="E836" s="123" t="s">
        <v>57</v>
      </c>
    </row>
    <row r="837" spans="1:5" x14ac:dyDescent="0.2">
      <c r="A837" s="121">
        <v>9</v>
      </c>
      <c r="B837" s="121">
        <v>2</v>
      </c>
      <c r="C837" s="121">
        <v>2</v>
      </c>
      <c r="D837" s="123" t="s">
        <v>141</v>
      </c>
      <c r="E837" s="123" t="s">
        <v>129</v>
      </c>
    </row>
    <row r="838" spans="1:5" x14ac:dyDescent="0.2">
      <c r="A838" s="121">
        <v>9</v>
      </c>
      <c r="B838" s="121">
        <v>2</v>
      </c>
      <c r="C838" s="121">
        <v>3</v>
      </c>
      <c r="D838" s="123" t="s">
        <v>81</v>
      </c>
      <c r="E838" s="123" t="s">
        <v>33</v>
      </c>
    </row>
    <row r="839" spans="1:5" x14ac:dyDescent="0.2">
      <c r="A839" s="121">
        <v>9</v>
      </c>
      <c r="B839" s="121">
        <v>2</v>
      </c>
      <c r="C839" s="121">
        <v>4</v>
      </c>
      <c r="D839" s="123" t="s">
        <v>105</v>
      </c>
      <c r="E839" s="123" t="s">
        <v>69</v>
      </c>
    </row>
    <row r="840" spans="1:5" x14ac:dyDescent="0.2">
      <c r="A840" s="121">
        <v>9</v>
      </c>
      <c r="B840" s="121">
        <v>2</v>
      </c>
      <c r="C840" s="121">
        <v>5</v>
      </c>
      <c r="D840" s="123" t="s">
        <v>58</v>
      </c>
      <c r="E840" s="123" t="s">
        <v>117</v>
      </c>
    </row>
    <row r="841" spans="1:5" x14ac:dyDescent="0.2">
      <c r="A841" s="121">
        <v>9</v>
      </c>
      <c r="B841" s="121">
        <v>2</v>
      </c>
      <c r="C841" s="121">
        <v>6</v>
      </c>
      <c r="D841" s="123" t="s">
        <v>70</v>
      </c>
      <c r="E841" s="123" t="s">
        <v>94</v>
      </c>
    </row>
    <row r="842" spans="1:5" x14ac:dyDescent="0.2">
      <c r="A842" s="121">
        <v>9</v>
      </c>
      <c r="B842" s="121">
        <v>2</v>
      </c>
      <c r="C842" s="121">
        <v>7</v>
      </c>
      <c r="D842" s="123" t="s">
        <v>82</v>
      </c>
      <c r="E842" s="123" t="s">
        <v>106</v>
      </c>
    </row>
    <row r="843" spans="1:5" x14ac:dyDescent="0.2">
      <c r="A843" s="121">
        <v>9</v>
      </c>
      <c r="B843" s="121">
        <v>2</v>
      </c>
      <c r="C843" s="121">
        <v>8</v>
      </c>
      <c r="D843" s="123" t="s">
        <v>130</v>
      </c>
      <c r="E843" s="123" t="s">
        <v>142</v>
      </c>
    </row>
    <row r="844" spans="1:5" x14ac:dyDescent="0.2">
      <c r="A844" s="121">
        <v>9</v>
      </c>
      <c r="B844" s="121">
        <v>2</v>
      </c>
      <c r="C844" s="121">
        <v>9</v>
      </c>
      <c r="D844" s="123" t="s">
        <v>118</v>
      </c>
      <c r="E844" s="123" t="s">
        <v>35</v>
      </c>
    </row>
    <row r="845" spans="1:5" x14ac:dyDescent="0.2">
      <c r="A845" s="121">
        <v>9</v>
      </c>
      <c r="B845" s="121">
        <v>2</v>
      </c>
      <c r="C845" s="121">
        <v>10</v>
      </c>
      <c r="D845" s="123" t="s">
        <v>59</v>
      </c>
      <c r="E845" s="123" t="s">
        <v>71</v>
      </c>
    </row>
    <row r="846" spans="1:5" x14ac:dyDescent="0.2">
      <c r="A846" s="121">
        <v>9</v>
      </c>
      <c r="B846" s="121">
        <v>2</v>
      </c>
      <c r="C846" s="121">
        <v>11</v>
      </c>
      <c r="D846" s="123" t="s">
        <v>119</v>
      </c>
      <c r="E846" s="123" t="s">
        <v>95</v>
      </c>
    </row>
    <row r="847" spans="1:5" x14ac:dyDescent="0.2">
      <c r="A847" s="121">
        <v>9</v>
      </c>
      <c r="B847" s="121">
        <v>2</v>
      </c>
      <c r="C847" s="121">
        <v>12</v>
      </c>
      <c r="D847" s="123" t="s">
        <v>107</v>
      </c>
      <c r="E847" s="123" t="s">
        <v>37</v>
      </c>
    </row>
    <row r="848" spans="1:5" x14ac:dyDescent="0.2">
      <c r="A848" s="121">
        <v>9</v>
      </c>
      <c r="B848" s="121">
        <v>2</v>
      </c>
      <c r="C848" s="121">
        <v>13</v>
      </c>
      <c r="D848" s="123" t="s">
        <v>143</v>
      </c>
      <c r="E848" s="123" t="s">
        <v>83</v>
      </c>
    </row>
    <row r="849" spans="1:5" x14ac:dyDescent="0.2">
      <c r="A849" s="121">
        <v>9</v>
      </c>
      <c r="B849" s="121">
        <v>2</v>
      </c>
      <c r="C849" s="121">
        <v>14</v>
      </c>
      <c r="D849" s="123" t="s">
        <v>84</v>
      </c>
      <c r="E849" s="123" t="s">
        <v>131</v>
      </c>
    </row>
    <row r="850" spans="1:5" x14ac:dyDescent="0.2">
      <c r="A850" s="121">
        <v>9</v>
      </c>
      <c r="B850" s="121">
        <v>2</v>
      </c>
      <c r="C850" s="121">
        <v>15</v>
      </c>
      <c r="D850" s="123" t="s">
        <v>132</v>
      </c>
      <c r="E850" s="123" t="s">
        <v>60</v>
      </c>
    </row>
    <row r="851" spans="1:5" x14ac:dyDescent="0.2">
      <c r="A851" s="121">
        <v>9</v>
      </c>
      <c r="B851" s="121">
        <v>2</v>
      </c>
      <c r="C851" s="121">
        <v>16</v>
      </c>
      <c r="D851" s="123" t="s">
        <v>72</v>
      </c>
      <c r="E851" s="123" t="s">
        <v>108</v>
      </c>
    </row>
    <row r="852" spans="1:5" x14ac:dyDescent="0.2">
      <c r="A852" s="121">
        <v>9</v>
      </c>
      <c r="B852" s="121">
        <v>2</v>
      </c>
      <c r="C852" s="121">
        <v>17</v>
      </c>
      <c r="D852" s="123" t="s">
        <v>96</v>
      </c>
      <c r="E852" s="123" t="s">
        <v>144</v>
      </c>
    </row>
    <row r="853" spans="1:5" x14ac:dyDescent="0.2">
      <c r="A853" s="121">
        <v>9</v>
      </c>
      <c r="B853" s="121">
        <v>2</v>
      </c>
      <c r="C853" s="121">
        <v>18</v>
      </c>
      <c r="D853" s="123" t="s">
        <v>120</v>
      </c>
      <c r="E853" s="123" t="s">
        <v>39</v>
      </c>
    </row>
    <row r="854" spans="1:5" x14ac:dyDescent="0.2">
      <c r="A854" s="121">
        <v>9</v>
      </c>
      <c r="B854" s="121">
        <v>2</v>
      </c>
      <c r="C854" s="121">
        <v>19</v>
      </c>
      <c r="D854" s="123" t="s">
        <v>97</v>
      </c>
      <c r="E854" s="123" t="s">
        <v>41</v>
      </c>
    </row>
    <row r="855" spans="1:5" x14ac:dyDescent="0.2">
      <c r="A855" s="121">
        <v>9</v>
      </c>
      <c r="B855" s="121">
        <v>2</v>
      </c>
      <c r="C855" s="121">
        <v>20</v>
      </c>
      <c r="D855" s="123" t="s">
        <v>133</v>
      </c>
      <c r="E855" s="123" t="s">
        <v>109</v>
      </c>
    </row>
    <row r="856" spans="1:5" x14ac:dyDescent="0.2">
      <c r="A856" s="121">
        <v>9</v>
      </c>
      <c r="B856" s="121">
        <v>2</v>
      </c>
      <c r="C856" s="121">
        <v>21</v>
      </c>
      <c r="D856" s="123" t="s">
        <v>145</v>
      </c>
      <c r="E856" s="123" t="s">
        <v>61</v>
      </c>
    </row>
    <row r="857" spans="1:5" x14ac:dyDescent="0.2">
      <c r="A857" s="121">
        <v>9</v>
      </c>
      <c r="B857" s="121">
        <v>2</v>
      </c>
      <c r="C857" s="121">
        <v>22</v>
      </c>
      <c r="D857" s="123" t="s">
        <v>73</v>
      </c>
      <c r="E857" s="123" t="s">
        <v>121</v>
      </c>
    </row>
    <row r="858" spans="1:5" x14ac:dyDescent="0.2">
      <c r="A858" s="121">
        <v>9</v>
      </c>
      <c r="B858" s="121">
        <v>2</v>
      </c>
      <c r="C858" s="121">
        <v>23</v>
      </c>
      <c r="D858" s="123" t="s">
        <v>146</v>
      </c>
      <c r="E858" s="123" t="s">
        <v>85</v>
      </c>
    </row>
    <row r="859" spans="1:5" x14ac:dyDescent="0.2">
      <c r="A859" s="121">
        <v>9</v>
      </c>
      <c r="B859" s="121">
        <v>2</v>
      </c>
      <c r="C859" s="121">
        <v>24</v>
      </c>
      <c r="D859" s="123" t="s">
        <v>43</v>
      </c>
      <c r="E859" s="123" t="s">
        <v>62</v>
      </c>
    </row>
    <row r="860" spans="1:5" x14ac:dyDescent="0.2">
      <c r="A860" s="121">
        <v>9</v>
      </c>
      <c r="B860" s="121">
        <v>2</v>
      </c>
      <c r="C860" s="121">
        <v>25</v>
      </c>
      <c r="D860" s="123" t="s">
        <v>122</v>
      </c>
      <c r="E860" s="123" t="s">
        <v>110</v>
      </c>
    </row>
    <row r="861" spans="1:5" x14ac:dyDescent="0.2">
      <c r="A861" s="121">
        <v>9</v>
      </c>
      <c r="B861" s="121">
        <v>2</v>
      </c>
      <c r="C861" s="121">
        <v>26</v>
      </c>
      <c r="D861" s="123" t="s">
        <v>74</v>
      </c>
      <c r="E861" s="123" t="s">
        <v>98</v>
      </c>
    </row>
    <row r="862" spans="1:5" x14ac:dyDescent="0.2">
      <c r="A862" s="121">
        <v>9</v>
      </c>
      <c r="B862" s="121">
        <v>2</v>
      </c>
      <c r="C862" s="121">
        <v>27</v>
      </c>
      <c r="D862" s="123" t="s">
        <v>134</v>
      </c>
      <c r="E862" s="123" t="s">
        <v>86</v>
      </c>
    </row>
    <row r="863" spans="1:5" x14ac:dyDescent="0.2">
      <c r="A863" s="121">
        <v>9</v>
      </c>
      <c r="B863" s="121">
        <v>2</v>
      </c>
      <c r="C863" s="121">
        <v>28</v>
      </c>
      <c r="D863" s="123" t="s">
        <v>147</v>
      </c>
      <c r="E863" s="123" t="s">
        <v>111</v>
      </c>
    </row>
    <row r="864" spans="1:5" x14ac:dyDescent="0.2">
      <c r="A864" s="121">
        <v>9</v>
      </c>
      <c r="B864" s="121">
        <v>2</v>
      </c>
      <c r="C864" s="121">
        <v>29</v>
      </c>
      <c r="D864" s="123" t="s">
        <v>87</v>
      </c>
      <c r="E864" s="123" t="s">
        <v>123</v>
      </c>
    </row>
    <row r="865" spans="1:5" x14ac:dyDescent="0.2">
      <c r="A865" s="121">
        <v>9</v>
      </c>
      <c r="B865" s="121">
        <v>2</v>
      </c>
      <c r="C865" s="121">
        <v>30</v>
      </c>
      <c r="D865" s="123" t="s">
        <v>75</v>
      </c>
      <c r="E865" s="123" t="s">
        <v>63</v>
      </c>
    </row>
    <row r="866" spans="1:5" x14ac:dyDescent="0.2">
      <c r="A866" s="121">
        <v>9</v>
      </c>
      <c r="B866" s="121">
        <v>2</v>
      </c>
      <c r="C866" s="121">
        <v>31</v>
      </c>
      <c r="D866" s="123" t="s">
        <v>45</v>
      </c>
      <c r="E866" s="123" t="s">
        <v>99</v>
      </c>
    </row>
    <row r="867" spans="1:5" x14ac:dyDescent="0.2">
      <c r="A867" s="121">
        <v>9</v>
      </c>
      <c r="B867" s="121">
        <v>2</v>
      </c>
      <c r="C867" s="121">
        <v>32</v>
      </c>
      <c r="D867" s="123" t="s">
        <v>47</v>
      </c>
      <c r="E867" s="123" t="s">
        <v>135</v>
      </c>
    </row>
    <row r="868" spans="1:5" x14ac:dyDescent="0.2">
      <c r="A868" s="121">
        <v>9</v>
      </c>
      <c r="B868" s="121">
        <v>2</v>
      </c>
      <c r="C868" s="121">
        <v>33</v>
      </c>
      <c r="D868" s="123" t="s">
        <v>64</v>
      </c>
      <c r="E868" s="123" t="s">
        <v>88</v>
      </c>
    </row>
    <row r="869" spans="1:5" x14ac:dyDescent="0.2">
      <c r="A869" s="121">
        <v>9</v>
      </c>
      <c r="B869" s="121">
        <v>2</v>
      </c>
      <c r="C869" s="121">
        <v>34</v>
      </c>
      <c r="D869" s="123" t="s">
        <v>112</v>
      </c>
      <c r="E869" s="123" t="s">
        <v>100</v>
      </c>
    </row>
    <row r="870" spans="1:5" x14ac:dyDescent="0.2">
      <c r="A870" s="121">
        <v>9</v>
      </c>
      <c r="B870" s="121">
        <v>2</v>
      </c>
      <c r="C870" s="121">
        <v>35</v>
      </c>
      <c r="D870" s="123" t="s">
        <v>124</v>
      </c>
      <c r="E870" s="123" t="s">
        <v>136</v>
      </c>
    </row>
    <row r="871" spans="1:5" x14ac:dyDescent="0.2">
      <c r="A871" s="121">
        <v>9</v>
      </c>
      <c r="B871" s="121">
        <v>2</v>
      </c>
      <c r="C871" s="121">
        <v>36</v>
      </c>
      <c r="D871" s="123" t="s">
        <v>76</v>
      </c>
      <c r="E871" s="123" t="s">
        <v>148</v>
      </c>
    </row>
    <row r="872" spans="1:5" x14ac:dyDescent="0.2">
      <c r="A872" s="121">
        <v>9</v>
      </c>
      <c r="B872" s="121">
        <v>2</v>
      </c>
      <c r="C872" s="121">
        <v>37</v>
      </c>
      <c r="D872" s="123" t="s">
        <v>101</v>
      </c>
      <c r="E872" s="123" t="s">
        <v>149</v>
      </c>
    </row>
    <row r="873" spans="1:5" x14ac:dyDescent="0.2">
      <c r="A873" s="121">
        <v>9</v>
      </c>
      <c r="B873" s="121">
        <v>2</v>
      </c>
      <c r="C873" s="121">
        <v>38</v>
      </c>
      <c r="D873" s="123" t="s">
        <v>77</v>
      </c>
      <c r="E873" s="123" t="s">
        <v>49</v>
      </c>
    </row>
    <row r="874" spans="1:5" x14ac:dyDescent="0.2">
      <c r="A874" s="121">
        <v>9</v>
      </c>
      <c r="B874" s="121">
        <v>2</v>
      </c>
      <c r="C874" s="121">
        <v>39</v>
      </c>
      <c r="D874" s="123" t="s">
        <v>137</v>
      </c>
      <c r="E874" s="123" t="s">
        <v>125</v>
      </c>
    </row>
    <row r="875" spans="1:5" x14ac:dyDescent="0.2">
      <c r="A875" s="121">
        <v>9</v>
      </c>
      <c r="B875" s="121">
        <v>2</v>
      </c>
      <c r="C875" s="121">
        <v>40</v>
      </c>
      <c r="D875" s="123" t="s">
        <v>65</v>
      </c>
      <c r="E875" s="123" t="s">
        <v>89</v>
      </c>
    </row>
    <row r="876" spans="1:5" x14ac:dyDescent="0.2">
      <c r="A876" s="121">
        <v>9</v>
      </c>
      <c r="B876" s="121">
        <v>2</v>
      </c>
      <c r="C876" s="121">
        <v>41</v>
      </c>
      <c r="D876" s="123" t="s">
        <v>138</v>
      </c>
      <c r="E876" s="123" t="s">
        <v>113</v>
      </c>
    </row>
    <row r="877" spans="1:5" x14ac:dyDescent="0.2">
      <c r="A877" s="121">
        <v>9</v>
      </c>
      <c r="B877" s="121">
        <v>2</v>
      </c>
      <c r="C877" s="121">
        <v>42</v>
      </c>
      <c r="D877" s="123" t="s">
        <v>51</v>
      </c>
      <c r="E877" s="123" t="s">
        <v>126</v>
      </c>
    </row>
    <row r="878" spans="1:5" x14ac:dyDescent="0.2">
      <c r="A878" s="121">
        <v>9</v>
      </c>
      <c r="B878" s="121">
        <v>2</v>
      </c>
      <c r="C878" s="121">
        <v>43</v>
      </c>
      <c r="D878" s="123" t="s">
        <v>78</v>
      </c>
      <c r="E878" s="123" t="s">
        <v>90</v>
      </c>
    </row>
    <row r="879" spans="1:5" x14ac:dyDescent="0.2">
      <c r="A879" s="121">
        <v>9</v>
      </c>
      <c r="B879" s="121">
        <v>2</v>
      </c>
      <c r="C879" s="121">
        <v>44</v>
      </c>
      <c r="D879" s="123" t="s">
        <v>102</v>
      </c>
      <c r="E879" s="123" t="s">
        <v>66</v>
      </c>
    </row>
    <row r="880" spans="1:5" x14ac:dyDescent="0.2">
      <c r="A880" s="121">
        <v>9</v>
      </c>
      <c r="B880" s="121">
        <v>2</v>
      </c>
      <c r="C880" s="121">
        <v>45</v>
      </c>
      <c r="D880" s="123" t="s">
        <v>150</v>
      </c>
      <c r="E880" s="123" t="s">
        <v>114</v>
      </c>
    </row>
    <row r="881" spans="1:5" x14ac:dyDescent="0.2">
      <c r="A881" s="121">
        <v>9</v>
      </c>
      <c r="B881" s="121">
        <v>2</v>
      </c>
      <c r="C881" s="121">
        <v>46</v>
      </c>
      <c r="D881" s="123" t="s">
        <v>115</v>
      </c>
      <c r="E881" s="123" t="s">
        <v>127</v>
      </c>
    </row>
    <row r="882" spans="1:5" x14ac:dyDescent="0.2">
      <c r="A882" s="121">
        <v>9</v>
      </c>
      <c r="B882" s="121">
        <v>2</v>
      </c>
      <c r="C882" s="121">
        <v>47</v>
      </c>
      <c r="D882" s="123" t="s">
        <v>103</v>
      </c>
      <c r="E882" s="123" t="s">
        <v>91</v>
      </c>
    </row>
    <row r="883" spans="1:5" x14ac:dyDescent="0.2">
      <c r="A883" s="121">
        <v>9</v>
      </c>
      <c r="B883" s="121">
        <v>2</v>
      </c>
      <c r="C883" s="121">
        <v>48</v>
      </c>
      <c r="D883" s="123" t="s">
        <v>67</v>
      </c>
      <c r="E883" s="123" t="s">
        <v>139</v>
      </c>
    </row>
    <row r="884" spans="1:5" x14ac:dyDescent="0.2">
      <c r="A884" s="121">
        <v>9</v>
      </c>
      <c r="B884" s="121">
        <v>2</v>
      </c>
      <c r="C884" s="121">
        <v>49</v>
      </c>
      <c r="D884" s="123" t="s">
        <v>79</v>
      </c>
      <c r="E884" s="123" t="s">
        <v>151</v>
      </c>
    </row>
    <row r="885" spans="1:5" x14ac:dyDescent="0.2">
      <c r="A885" s="121">
        <v>9</v>
      </c>
      <c r="B885" s="121">
        <v>2</v>
      </c>
      <c r="C885" s="121">
        <v>50</v>
      </c>
      <c r="D885" s="123" t="s">
        <v>68</v>
      </c>
      <c r="E885" s="123" t="s">
        <v>53</v>
      </c>
    </row>
    <row r="886" spans="1:5" x14ac:dyDescent="0.2">
      <c r="A886" s="121">
        <v>9</v>
      </c>
      <c r="B886" s="121">
        <v>2</v>
      </c>
      <c r="C886" s="121">
        <v>51</v>
      </c>
      <c r="D886" s="123" t="s">
        <v>104</v>
      </c>
      <c r="E886" s="123" t="s">
        <v>140</v>
      </c>
    </row>
    <row r="887" spans="1:5" x14ac:dyDescent="0.2">
      <c r="A887" s="121">
        <v>9</v>
      </c>
      <c r="B887" s="121">
        <v>2</v>
      </c>
      <c r="C887" s="121">
        <v>52</v>
      </c>
      <c r="D887" s="123" t="s">
        <v>116</v>
      </c>
      <c r="E887" s="123" t="s">
        <v>55</v>
      </c>
    </row>
    <row r="888" spans="1:5" x14ac:dyDescent="0.2">
      <c r="A888" s="121">
        <v>9</v>
      </c>
      <c r="B888" s="121">
        <v>2</v>
      </c>
      <c r="C888" s="121">
        <v>53</v>
      </c>
      <c r="D888" s="123" t="s">
        <v>92</v>
      </c>
      <c r="E888" s="123" t="s">
        <v>128</v>
      </c>
    </row>
    <row r="889" spans="1:5" x14ac:dyDescent="0.2">
      <c r="A889" s="121">
        <v>9</v>
      </c>
      <c r="B889" s="121">
        <v>2</v>
      </c>
      <c r="C889" s="121">
        <v>54</v>
      </c>
      <c r="D889" s="123" t="s">
        <v>152</v>
      </c>
      <c r="E889" s="123" t="s">
        <v>80</v>
      </c>
    </row>
    <row r="890" spans="1:5" x14ac:dyDescent="0.2">
      <c r="A890" s="121">
        <v>9</v>
      </c>
      <c r="B890" s="121">
        <v>3</v>
      </c>
      <c r="C890" s="121">
        <v>1</v>
      </c>
      <c r="D890" s="123" t="s">
        <v>141</v>
      </c>
      <c r="E890" s="123" t="s">
        <v>33</v>
      </c>
    </row>
    <row r="891" spans="1:5" x14ac:dyDescent="0.2">
      <c r="A891" s="121">
        <v>9</v>
      </c>
      <c r="B891" s="121">
        <v>3</v>
      </c>
      <c r="C891" s="121">
        <v>2</v>
      </c>
      <c r="D891" s="123" t="s">
        <v>57</v>
      </c>
      <c r="E891" s="123" t="s">
        <v>69</v>
      </c>
    </row>
    <row r="892" spans="1:5" x14ac:dyDescent="0.2">
      <c r="A892" s="121">
        <v>9</v>
      </c>
      <c r="B892" s="121">
        <v>3</v>
      </c>
      <c r="C892" s="121">
        <v>3</v>
      </c>
      <c r="D892" s="123" t="s">
        <v>105</v>
      </c>
      <c r="E892" s="123" t="s">
        <v>129</v>
      </c>
    </row>
    <row r="893" spans="1:5" x14ac:dyDescent="0.2">
      <c r="A893" s="121">
        <v>9</v>
      </c>
      <c r="B893" s="121">
        <v>3</v>
      </c>
      <c r="C893" s="121">
        <v>4</v>
      </c>
      <c r="D893" s="123" t="s">
        <v>117</v>
      </c>
      <c r="E893" s="123" t="s">
        <v>81</v>
      </c>
    </row>
    <row r="894" spans="1:5" x14ac:dyDescent="0.2">
      <c r="A894" s="121">
        <v>9</v>
      </c>
      <c r="B894" s="121">
        <v>3</v>
      </c>
      <c r="C894" s="121">
        <v>5</v>
      </c>
      <c r="D894" s="123" t="s">
        <v>35</v>
      </c>
      <c r="E894" s="123" t="s">
        <v>93</v>
      </c>
    </row>
    <row r="895" spans="1:5" x14ac:dyDescent="0.2">
      <c r="A895" s="121">
        <v>9</v>
      </c>
      <c r="B895" s="121">
        <v>3</v>
      </c>
      <c r="C895" s="121">
        <v>6</v>
      </c>
      <c r="D895" s="123" t="s">
        <v>94</v>
      </c>
      <c r="E895" s="123" t="s">
        <v>142</v>
      </c>
    </row>
    <row r="896" spans="1:5" x14ac:dyDescent="0.2">
      <c r="A896" s="121">
        <v>9</v>
      </c>
      <c r="B896" s="121">
        <v>3</v>
      </c>
      <c r="C896" s="121">
        <v>7</v>
      </c>
      <c r="D896" s="123" t="s">
        <v>118</v>
      </c>
      <c r="E896" s="123" t="s">
        <v>106</v>
      </c>
    </row>
    <row r="897" spans="1:5" x14ac:dyDescent="0.2">
      <c r="A897" s="121">
        <v>9</v>
      </c>
      <c r="B897" s="121">
        <v>3</v>
      </c>
      <c r="C897" s="121">
        <v>8</v>
      </c>
      <c r="D897" s="123" t="s">
        <v>82</v>
      </c>
      <c r="E897" s="123" t="s">
        <v>70</v>
      </c>
    </row>
    <row r="898" spans="1:5" x14ac:dyDescent="0.2">
      <c r="A898" s="121">
        <v>9</v>
      </c>
      <c r="B898" s="121">
        <v>3</v>
      </c>
      <c r="C898" s="121">
        <v>9</v>
      </c>
      <c r="D898" s="123" t="s">
        <v>130</v>
      </c>
      <c r="E898" s="123" t="s">
        <v>58</v>
      </c>
    </row>
    <row r="899" spans="1:5" x14ac:dyDescent="0.2">
      <c r="A899" s="121">
        <v>9</v>
      </c>
      <c r="B899" s="121">
        <v>3</v>
      </c>
      <c r="C899" s="121">
        <v>10</v>
      </c>
      <c r="D899" s="123" t="s">
        <v>131</v>
      </c>
      <c r="E899" s="123" t="s">
        <v>107</v>
      </c>
    </row>
    <row r="900" spans="1:5" x14ac:dyDescent="0.2">
      <c r="A900" s="121">
        <v>9</v>
      </c>
      <c r="B900" s="121">
        <v>3</v>
      </c>
      <c r="C900" s="121">
        <v>11</v>
      </c>
      <c r="D900" s="123" t="s">
        <v>59</v>
      </c>
      <c r="E900" s="123" t="s">
        <v>95</v>
      </c>
    </row>
    <row r="901" spans="1:5" x14ac:dyDescent="0.2">
      <c r="A901" s="121">
        <v>9</v>
      </c>
      <c r="B901" s="121">
        <v>3</v>
      </c>
      <c r="C901" s="121">
        <v>12</v>
      </c>
      <c r="D901" s="123" t="s">
        <v>83</v>
      </c>
      <c r="E901" s="123" t="s">
        <v>37</v>
      </c>
    </row>
    <row r="902" spans="1:5" x14ac:dyDescent="0.2">
      <c r="A902" s="121">
        <v>9</v>
      </c>
      <c r="B902" s="121">
        <v>3</v>
      </c>
      <c r="C902" s="121">
        <v>13</v>
      </c>
      <c r="D902" s="123" t="s">
        <v>119</v>
      </c>
      <c r="E902" s="123" t="s">
        <v>71</v>
      </c>
    </row>
    <row r="903" spans="1:5" x14ac:dyDescent="0.2">
      <c r="A903" s="121">
        <v>9</v>
      </c>
      <c r="B903" s="121">
        <v>3</v>
      </c>
      <c r="C903" s="121">
        <v>14</v>
      </c>
      <c r="D903" s="123" t="s">
        <v>39</v>
      </c>
      <c r="E903" s="123" t="s">
        <v>143</v>
      </c>
    </row>
    <row r="904" spans="1:5" x14ac:dyDescent="0.2">
      <c r="A904" s="121">
        <v>9</v>
      </c>
      <c r="B904" s="121">
        <v>3</v>
      </c>
      <c r="C904" s="121">
        <v>15</v>
      </c>
      <c r="D904" s="123" t="s">
        <v>108</v>
      </c>
      <c r="E904" s="123" t="s">
        <v>96</v>
      </c>
    </row>
    <row r="905" spans="1:5" x14ac:dyDescent="0.2">
      <c r="A905" s="121">
        <v>9</v>
      </c>
      <c r="B905" s="121">
        <v>3</v>
      </c>
      <c r="C905" s="121">
        <v>16</v>
      </c>
      <c r="D905" s="123" t="s">
        <v>72</v>
      </c>
      <c r="E905" s="123" t="s">
        <v>132</v>
      </c>
    </row>
    <row r="906" spans="1:5" x14ac:dyDescent="0.2">
      <c r="A906" s="121">
        <v>9</v>
      </c>
      <c r="B906" s="121">
        <v>3</v>
      </c>
      <c r="C906" s="121">
        <v>17</v>
      </c>
      <c r="D906" s="123" t="s">
        <v>60</v>
      </c>
      <c r="E906" s="123" t="s">
        <v>84</v>
      </c>
    </row>
    <row r="907" spans="1:5" x14ac:dyDescent="0.2">
      <c r="A907" s="121">
        <v>9</v>
      </c>
      <c r="B907" s="121">
        <v>3</v>
      </c>
      <c r="C907" s="121">
        <v>18</v>
      </c>
      <c r="D907" s="123" t="s">
        <v>120</v>
      </c>
      <c r="E907" s="123" t="s">
        <v>144</v>
      </c>
    </row>
    <row r="908" spans="1:5" x14ac:dyDescent="0.2">
      <c r="A908" s="121">
        <v>9</v>
      </c>
      <c r="B908" s="121">
        <v>3</v>
      </c>
      <c r="C908" s="121">
        <v>19</v>
      </c>
      <c r="D908" s="123" t="s">
        <v>85</v>
      </c>
      <c r="E908" s="123" t="s">
        <v>133</v>
      </c>
    </row>
    <row r="909" spans="1:5" x14ac:dyDescent="0.2">
      <c r="A909" s="121">
        <v>9</v>
      </c>
      <c r="B909" s="121">
        <v>3</v>
      </c>
      <c r="C909" s="121">
        <v>20</v>
      </c>
      <c r="D909" s="123" t="s">
        <v>41</v>
      </c>
      <c r="E909" s="123" t="s">
        <v>73</v>
      </c>
    </row>
    <row r="910" spans="1:5" x14ac:dyDescent="0.2">
      <c r="A910" s="121">
        <v>9</v>
      </c>
      <c r="B910" s="121">
        <v>3</v>
      </c>
      <c r="C910" s="121">
        <v>21</v>
      </c>
      <c r="D910" s="123" t="s">
        <v>109</v>
      </c>
      <c r="E910" s="123" t="s">
        <v>145</v>
      </c>
    </row>
    <row r="911" spans="1:5" x14ac:dyDescent="0.2">
      <c r="A911" s="121">
        <v>9</v>
      </c>
      <c r="B911" s="121">
        <v>3</v>
      </c>
      <c r="C911" s="121">
        <v>22</v>
      </c>
      <c r="D911" s="123" t="s">
        <v>97</v>
      </c>
      <c r="E911" s="123" t="s">
        <v>121</v>
      </c>
    </row>
    <row r="912" spans="1:5" x14ac:dyDescent="0.2">
      <c r="A912" s="121">
        <v>9</v>
      </c>
      <c r="B912" s="121">
        <v>3</v>
      </c>
      <c r="C912" s="121">
        <v>23</v>
      </c>
      <c r="D912" s="123" t="s">
        <v>122</v>
      </c>
      <c r="E912" s="123" t="s">
        <v>61</v>
      </c>
    </row>
    <row r="913" spans="1:5" x14ac:dyDescent="0.2">
      <c r="A913" s="121">
        <v>9</v>
      </c>
      <c r="B913" s="121">
        <v>3</v>
      </c>
      <c r="C913" s="121">
        <v>24</v>
      </c>
      <c r="D913" s="123" t="s">
        <v>86</v>
      </c>
      <c r="E913" s="123" t="s">
        <v>74</v>
      </c>
    </row>
    <row r="914" spans="1:5" x14ac:dyDescent="0.2">
      <c r="A914" s="121">
        <v>9</v>
      </c>
      <c r="B914" s="121">
        <v>3</v>
      </c>
      <c r="C914" s="121">
        <v>25</v>
      </c>
      <c r="D914" s="123" t="s">
        <v>98</v>
      </c>
      <c r="E914" s="123" t="s">
        <v>134</v>
      </c>
    </row>
    <row r="915" spans="1:5" x14ac:dyDescent="0.2">
      <c r="A915" s="121">
        <v>9</v>
      </c>
      <c r="B915" s="121">
        <v>3</v>
      </c>
      <c r="C915" s="121">
        <v>26</v>
      </c>
      <c r="D915" s="123" t="s">
        <v>110</v>
      </c>
      <c r="E915" s="123" t="s">
        <v>62</v>
      </c>
    </row>
    <row r="916" spans="1:5" x14ac:dyDescent="0.2">
      <c r="A916" s="121">
        <v>9</v>
      </c>
      <c r="B916" s="121">
        <v>3</v>
      </c>
      <c r="C916" s="121">
        <v>27</v>
      </c>
      <c r="D916" s="123" t="s">
        <v>43</v>
      </c>
      <c r="E916" s="123" t="s">
        <v>146</v>
      </c>
    </row>
    <row r="917" spans="1:5" x14ac:dyDescent="0.2">
      <c r="A917" s="121">
        <v>9</v>
      </c>
      <c r="B917" s="121">
        <v>3</v>
      </c>
      <c r="C917" s="121">
        <v>28</v>
      </c>
      <c r="D917" s="123" t="s">
        <v>123</v>
      </c>
      <c r="E917" s="123" t="s">
        <v>147</v>
      </c>
    </row>
    <row r="918" spans="1:5" x14ac:dyDescent="0.2">
      <c r="A918" s="121">
        <v>9</v>
      </c>
      <c r="B918" s="121">
        <v>3</v>
      </c>
      <c r="C918" s="121">
        <v>29</v>
      </c>
      <c r="D918" s="123" t="s">
        <v>63</v>
      </c>
      <c r="E918" s="123" t="s">
        <v>99</v>
      </c>
    </row>
    <row r="919" spans="1:5" x14ac:dyDescent="0.2">
      <c r="A919" s="121">
        <v>9</v>
      </c>
      <c r="B919" s="121">
        <v>3</v>
      </c>
      <c r="C919" s="121">
        <v>30</v>
      </c>
      <c r="D919" s="123" t="s">
        <v>111</v>
      </c>
      <c r="E919" s="123" t="s">
        <v>45</v>
      </c>
    </row>
    <row r="920" spans="1:5" x14ac:dyDescent="0.2">
      <c r="A920" s="121">
        <v>9</v>
      </c>
      <c r="B920" s="121">
        <v>3</v>
      </c>
      <c r="C920" s="121">
        <v>31</v>
      </c>
      <c r="D920" s="123" t="s">
        <v>135</v>
      </c>
      <c r="E920" s="123" t="s">
        <v>75</v>
      </c>
    </row>
    <row r="921" spans="1:5" x14ac:dyDescent="0.2">
      <c r="A921" s="121">
        <v>9</v>
      </c>
      <c r="B921" s="121">
        <v>3</v>
      </c>
      <c r="C921" s="121">
        <v>32</v>
      </c>
      <c r="D921" s="123" t="s">
        <v>76</v>
      </c>
      <c r="E921" s="123" t="s">
        <v>87</v>
      </c>
    </row>
    <row r="922" spans="1:5" x14ac:dyDescent="0.2">
      <c r="A922" s="121">
        <v>9</v>
      </c>
      <c r="B922" s="121">
        <v>3</v>
      </c>
      <c r="C922" s="121">
        <v>33</v>
      </c>
      <c r="D922" s="123" t="s">
        <v>47</v>
      </c>
      <c r="E922" s="123" t="s">
        <v>88</v>
      </c>
    </row>
    <row r="923" spans="1:5" x14ac:dyDescent="0.2">
      <c r="A923" s="121">
        <v>9</v>
      </c>
      <c r="B923" s="121">
        <v>3</v>
      </c>
      <c r="C923" s="121">
        <v>34</v>
      </c>
      <c r="D923" s="123" t="s">
        <v>148</v>
      </c>
      <c r="E923" s="123" t="s">
        <v>112</v>
      </c>
    </row>
    <row r="924" spans="1:5" x14ac:dyDescent="0.2">
      <c r="A924" s="121">
        <v>9</v>
      </c>
      <c r="B924" s="121">
        <v>3</v>
      </c>
      <c r="C924" s="121">
        <v>35</v>
      </c>
      <c r="D924" s="123" t="s">
        <v>136</v>
      </c>
      <c r="E924" s="123" t="s">
        <v>64</v>
      </c>
    </row>
    <row r="925" spans="1:5" x14ac:dyDescent="0.2">
      <c r="A925" s="121">
        <v>9</v>
      </c>
      <c r="B925" s="121">
        <v>3</v>
      </c>
      <c r="C925" s="121">
        <v>36</v>
      </c>
      <c r="D925" s="123" t="s">
        <v>100</v>
      </c>
      <c r="E925" s="123" t="s">
        <v>124</v>
      </c>
    </row>
    <row r="926" spans="1:5" x14ac:dyDescent="0.2">
      <c r="A926" s="121">
        <v>9</v>
      </c>
      <c r="B926" s="121">
        <v>3</v>
      </c>
      <c r="C926" s="121">
        <v>37</v>
      </c>
      <c r="D926" s="123" t="s">
        <v>125</v>
      </c>
      <c r="E926" s="123" t="s">
        <v>89</v>
      </c>
    </row>
    <row r="927" spans="1:5" x14ac:dyDescent="0.2">
      <c r="A927" s="121">
        <v>9</v>
      </c>
      <c r="B927" s="121">
        <v>3</v>
      </c>
      <c r="C927" s="121">
        <v>38</v>
      </c>
      <c r="D927" s="123" t="s">
        <v>113</v>
      </c>
      <c r="E927" s="123" t="s">
        <v>101</v>
      </c>
    </row>
    <row r="928" spans="1:5" x14ac:dyDescent="0.2">
      <c r="A928" s="121">
        <v>9</v>
      </c>
      <c r="B928" s="121">
        <v>3</v>
      </c>
      <c r="C928" s="121">
        <v>39</v>
      </c>
      <c r="D928" s="123" t="s">
        <v>65</v>
      </c>
      <c r="E928" s="123" t="s">
        <v>137</v>
      </c>
    </row>
    <row r="929" spans="1:5" x14ac:dyDescent="0.2">
      <c r="A929" s="121">
        <v>9</v>
      </c>
      <c r="B929" s="121">
        <v>3</v>
      </c>
      <c r="C929" s="121">
        <v>40</v>
      </c>
      <c r="D929" s="123" t="s">
        <v>77</v>
      </c>
      <c r="E929" s="123" t="s">
        <v>149</v>
      </c>
    </row>
    <row r="930" spans="1:5" x14ac:dyDescent="0.2">
      <c r="A930" s="121">
        <v>9</v>
      </c>
      <c r="B930" s="121">
        <v>3</v>
      </c>
      <c r="C930" s="121">
        <v>41</v>
      </c>
      <c r="D930" s="123" t="s">
        <v>150</v>
      </c>
      <c r="E930" s="123" t="s">
        <v>49</v>
      </c>
    </row>
    <row r="931" spans="1:5" x14ac:dyDescent="0.2">
      <c r="A931" s="121">
        <v>9</v>
      </c>
      <c r="B931" s="121">
        <v>3</v>
      </c>
      <c r="C931" s="121">
        <v>42</v>
      </c>
      <c r="D931" s="123" t="s">
        <v>66</v>
      </c>
      <c r="E931" s="123" t="s">
        <v>51</v>
      </c>
    </row>
    <row r="932" spans="1:5" x14ac:dyDescent="0.2">
      <c r="A932" s="121">
        <v>9</v>
      </c>
      <c r="B932" s="121">
        <v>3</v>
      </c>
      <c r="C932" s="121">
        <v>43</v>
      </c>
      <c r="D932" s="123" t="s">
        <v>78</v>
      </c>
      <c r="E932" s="123" t="s">
        <v>102</v>
      </c>
    </row>
    <row r="933" spans="1:5" x14ac:dyDescent="0.2">
      <c r="A933" s="121">
        <v>9</v>
      </c>
      <c r="B933" s="121">
        <v>3</v>
      </c>
      <c r="C933" s="121">
        <v>44</v>
      </c>
      <c r="D933" s="123" t="s">
        <v>90</v>
      </c>
      <c r="E933" s="123" t="s">
        <v>114</v>
      </c>
    </row>
    <row r="934" spans="1:5" x14ac:dyDescent="0.2">
      <c r="A934" s="121">
        <v>9</v>
      </c>
      <c r="B934" s="121">
        <v>3</v>
      </c>
      <c r="C934" s="121">
        <v>45</v>
      </c>
      <c r="D934" s="123" t="s">
        <v>126</v>
      </c>
      <c r="E934" s="123" t="s">
        <v>138</v>
      </c>
    </row>
    <row r="935" spans="1:5" x14ac:dyDescent="0.2">
      <c r="A935" s="121">
        <v>9</v>
      </c>
      <c r="B935" s="121">
        <v>3</v>
      </c>
      <c r="C935" s="121">
        <v>46</v>
      </c>
      <c r="D935" s="123" t="s">
        <v>115</v>
      </c>
      <c r="E935" s="123" t="s">
        <v>79</v>
      </c>
    </row>
    <row r="936" spans="1:5" x14ac:dyDescent="0.2">
      <c r="A936" s="121">
        <v>9</v>
      </c>
      <c r="B936" s="121">
        <v>3</v>
      </c>
      <c r="C936" s="121">
        <v>47</v>
      </c>
      <c r="D936" s="123" t="s">
        <v>127</v>
      </c>
      <c r="E936" s="123" t="s">
        <v>67</v>
      </c>
    </row>
    <row r="937" spans="1:5" x14ac:dyDescent="0.2">
      <c r="A937" s="121">
        <v>9</v>
      </c>
      <c r="B937" s="121">
        <v>3</v>
      </c>
      <c r="C937" s="121">
        <v>48</v>
      </c>
      <c r="D937" s="123" t="s">
        <v>151</v>
      </c>
      <c r="E937" s="123" t="s">
        <v>103</v>
      </c>
    </row>
    <row r="938" spans="1:5" x14ac:dyDescent="0.2">
      <c r="A938" s="121">
        <v>9</v>
      </c>
      <c r="B938" s="121">
        <v>3</v>
      </c>
      <c r="C938" s="121">
        <v>49</v>
      </c>
      <c r="D938" s="123" t="s">
        <v>53</v>
      </c>
      <c r="E938" s="123" t="s">
        <v>139</v>
      </c>
    </row>
    <row r="939" spans="1:5" x14ac:dyDescent="0.2">
      <c r="A939" s="121">
        <v>9</v>
      </c>
      <c r="B939" s="121">
        <v>3</v>
      </c>
      <c r="C939" s="121">
        <v>50</v>
      </c>
      <c r="D939" s="123" t="s">
        <v>55</v>
      </c>
      <c r="E939" s="123" t="s">
        <v>91</v>
      </c>
    </row>
    <row r="940" spans="1:5" x14ac:dyDescent="0.2">
      <c r="A940" s="121">
        <v>9</v>
      </c>
      <c r="B940" s="121">
        <v>3</v>
      </c>
      <c r="C940" s="121">
        <v>51</v>
      </c>
      <c r="D940" s="123" t="s">
        <v>68</v>
      </c>
      <c r="E940" s="123" t="s">
        <v>152</v>
      </c>
    </row>
    <row r="941" spans="1:5" x14ac:dyDescent="0.2">
      <c r="A941" s="121">
        <v>9</v>
      </c>
      <c r="B941" s="121">
        <v>3</v>
      </c>
      <c r="C941" s="121">
        <v>52</v>
      </c>
      <c r="D941" s="123" t="s">
        <v>92</v>
      </c>
      <c r="E941" s="123" t="s">
        <v>104</v>
      </c>
    </row>
    <row r="942" spans="1:5" x14ac:dyDescent="0.2">
      <c r="A942" s="121">
        <v>9</v>
      </c>
      <c r="B942" s="121">
        <v>3</v>
      </c>
      <c r="C942" s="121">
        <v>53</v>
      </c>
      <c r="D942" s="123" t="s">
        <v>128</v>
      </c>
      <c r="E942" s="123" t="s">
        <v>80</v>
      </c>
    </row>
    <row r="943" spans="1:5" x14ac:dyDescent="0.2">
      <c r="A943" s="121">
        <v>9</v>
      </c>
      <c r="B943" s="121">
        <v>3</v>
      </c>
      <c r="C943" s="121">
        <v>54</v>
      </c>
      <c r="D943" s="123" t="s">
        <v>140</v>
      </c>
      <c r="E943" s="123" t="s">
        <v>116</v>
      </c>
    </row>
    <row r="944" spans="1:5" x14ac:dyDescent="0.2">
      <c r="A944" s="121">
        <v>9</v>
      </c>
      <c r="B944" s="121">
        <v>4</v>
      </c>
      <c r="C944" s="121">
        <v>1</v>
      </c>
      <c r="D944" s="123" t="s">
        <v>33</v>
      </c>
      <c r="E944" s="123" t="s">
        <v>129</v>
      </c>
    </row>
    <row r="945" spans="1:5" x14ac:dyDescent="0.2">
      <c r="A945" s="121">
        <v>9</v>
      </c>
      <c r="B945" s="121">
        <v>4</v>
      </c>
      <c r="C945" s="121">
        <v>2</v>
      </c>
      <c r="D945" s="123" t="s">
        <v>57</v>
      </c>
      <c r="E945" s="123" t="s">
        <v>105</v>
      </c>
    </row>
    <row r="946" spans="1:5" x14ac:dyDescent="0.2">
      <c r="A946" s="121">
        <v>9</v>
      </c>
      <c r="B946" s="121">
        <v>4</v>
      </c>
      <c r="C946" s="121">
        <v>3</v>
      </c>
      <c r="D946" s="123" t="s">
        <v>117</v>
      </c>
      <c r="E946" s="123" t="s">
        <v>141</v>
      </c>
    </row>
    <row r="947" spans="1:5" x14ac:dyDescent="0.2">
      <c r="A947" s="121">
        <v>9</v>
      </c>
      <c r="B947" s="121">
        <v>4</v>
      </c>
      <c r="C947" s="121">
        <v>4</v>
      </c>
      <c r="D947" s="123" t="s">
        <v>69</v>
      </c>
      <c r="E947" s="123" t="s">
        <v>93</v>
      </c>
    </row>
    <row r="948" spans="1:5" x14ac:dyDescent="0.2">
      <c r="A948" s="121">
        <v>9</v>
      </c>
      <c r="B948" s="121">
        <v>4</v>
      </c>
      <c r="C948" s="121">
        <v>5</v>
      </c>
      <c r="D948" s="123" t="s">
        <v>142</v>
      </c>
      <c r="E948" s="123" t="s">
        <v>81</v>
      </c>
    </row>
    <row r="949" spans="1:5" x14ac:dyDescent="0.2">
      <c r="A949" s="121">
        <v>9</v>
      </c>
      <c r="B949" s="121">
        <v>4</v>
      </c>
      <c r="C949" s="121">
        <v>6</v>
      </c>
      <c r="D949" s="123" t="s">
        <v>94</v>
      </c>
      <c r="E949" s="123" t="s">
        <v>82</v>
      </c>
    </row>
    <row r="950" spans="1:5" x14ac:dyDescent="0.2">
      <c r="A950" s="121">
        <v>9</v>
      </c>
      <c r="B950" s="121">
        <v>4</v>
      </c>
      <c r="C950" s="121">
        <v>7</v>
      </c>
      <c r="D950" s="123" t="s">
        <v>58</v>
      </c>
      <c r="E950" s="123" t="s">
        <v>70</v>
      </c>
    </row>
    <row r="951" spans="1:5" x14ac:dyDescent="0.2">
      <c r="A951" s="121">
        <v>9</v>
      </c>
      <c r="B951" s="121">
        <v>4</v>
      </c>
      <c r="C951" s="121">
        <v>8</v>
      </c>
      <c r="D951" s="123" t="s">
        <v>106</v>
      </c>
      <c r="E951" s="123" t="s">
        <v>35</v>
      </c>
    </row>
    <row r="952" spans="1:5" x14ac:dyDescent="0.2">
      <c r="A952" s="121">
        <v>9</v>
      </c>
      <c r="B952" s="121">
        <v>4</v>
      </c>
      <c r="C952" s="121">
        <v>9</v>
      </c>
      <c r="D952" s="123" t="s">
        <v>118</v>
      </c>
      <c r="E952" s="123" t="s">
        <v>130</v>
      </c>
    </row>
    <row r="953" spans="1:5" x14ac:dyDescent="0.2">
      <c r="A953" s="121">
        <v>9</v>
      </c>
      <c r="B953" s="121">
        <v>4</v>
      </c>
      <c r="C953" s="121">
        <v>10</v>
      </c>
      <c r="D953" s="123" t="s">
        <v>95</v>
      </c>
      <c r="E953" s="123" t="s">
        <v>107</v>
      </c>
    </row>
    <row r="954" spans="1:5" x14ac:dyDescent="0.2">
      <c r="A954" s="121">
        <v>9</v>
      </c>
      <c r="B954" s="121">
        <v>4</v>
      </c>
      <c r="C954" s="121">
        <v>11</v>
      </c>
      <c r="D954" s="123" t="s">
        <v>83</v>
      </c>
      <c r="E954" s="123" t="s">
        <v>119</v>
      </c>
    </row>
    <row r="955" spans="1:5" x14ac:dyDescent="0.2">
      <c r="A955" s="121">
        <v>9</v>
      </c>
      <c r="B955" s="121">
        <v>4</v>
      </c>
      <c r="C955" s="121">
        <v>12</v>
      </c>
      <c r="D955" s="123" t="s">
        <v>131</v>
      </c>
      <c r="E955" s="123" t="s">
        <v>59</v>
      </c>
    </row>
    <row r="956" spans="1:5" x14ac:dyDescent="0.2">
      <c r="A956" s="121">
        <v>9</v>
      </c>
      <c r="B956" s="121">
        <v>4</v>
      </c>
      <c r="C956" s="121">
        <v>13</v>
      </c>
      <c r="D956" s="123" t="s">
        <v>71</v>
      </c>
      <c r="E956" s="123" t="s">
        <v>143</v>
      </c>
    </row>
    <row r="957" spans="1:5" x14ac:dyDescent="0.2">
      <c r="A957" s="121">
        <v>9</v>
      </c>
      <c r="B957" s="121">
        <v>4</v>
      </c>
      <c r="C957" s="121">
        <v>14</v>
      </c>
      <c r="D957" s="123" t="s">
        <v>96</v>
      </c>
      <c r="E957" s="123" t="s">
        <v>37</v>
      </c>
    </row>
    <row r="958" spans="1:5" x14ac:dyDescent="0.2">
      <c r="A958" s="121">
        <v>9</v>
      </c>
      <c r="B958" s="121">
        <v>4</v>
      </c>
      <c r="C958" s="121">
        <v>15</v>
      </c>
      <c r="D958" s="123" t="s">
        <v>84</v>
      </c>
      <c r="E958" s="123" t="s">
        <v>108</v>
      </c>
    </row>
    <row r="959" spans="1:5" x14ac:dyDescent="0.2">
      <c r="A959" s="121">
        <v>9</v>
      </c>
      <c r="B959" s="121">
        <v>4</v>
      </c>
      <c r="C959" s="121">
        <v>16</v>
      </c>
      <c r="D959" s="123" t="s">
        <v>60</v>
      </c>
      <c r="E959" s="123" t="s">
        <v>120</v>
      </c>
    </row>
    <row r="960" spans="1:5" x14ac:dyDescent="0.2">
      <c r="A960" s="121">
        <v>9</v>
      </c>
      <c r="B960" s="121">
        <v>4</v>
      </c>
      <c r="C960" s="121">
        <v>17</v>
      </c>
      <c r="D960" s="123" t="s">
        <v>132</v>
      </c>
      <c r="E960" s="123" t="s">
        <v>39</v>
      </c>
    </row>
    <row r="961" spans="1:5" x14ac:dyDescent="0.2">
      <c r="A961" s="121">
        <v>9</v>
      </c>
      <c r="B961" s="121">
        <v>4</v>
      </c>
      <c r="C961" s="121">
        <v>18</v>
      </c>
      <c r="D961" s="123" t="s">
        <v>144</v>
      </c>
      <c r="E961" s="123" t="s">
        <v>72</v>
      </c>
    </row>
    <row r="962" spans="1:5" x14ac:dyDescent="0.2">
      <c r="A962" s="121">
        <v>9</v>
      </c>
      <c r="B962" s="121">
        <v>4</v>
      </c>
      <c r="C962" s="121">
        <v>19</v>
      </c>
      <c r="D962" s="123" t="s">
        <v>61</v>
      </c>
      <c r="E962" s="123" t="s">
        <v>97</v>
      </c>
    </row>
    <row r="963" spans="1:5" x14ac:dyDescent="0.2">
      <c r="A963" s="121">
        <v>9</v>
      </c>
      <c r="B963" s="121">
        <v>4</v>
      </c>
      <c r="C963" s="121">
        <v>20</v>
      </c>
      <c r="D963" s="123" t="s">
        <v>121</v>
      </c>
      <c r="E963" s="123" t="s">
        <v>133</v>
      </c>
    </row>
    <row r="964" spans="1:5" x14ac:dyDescent="0.2">
      <c r="A964" s="121">
        <v>9</v>
      </c>
      <c r="B964" s="121">
        <v>4</v>
      </c>
      <c r="C964" s="121">
        <v>21</v>
      </c>
      <c r="D964" s="123" t="s">
        <v>73</v>
      </c>
      <c r="E964" s="123" t="s">
        <v>145</v>
      </c>
    </row>
    <row r="965" spans="1:5" x14ac:dyDescent="0.2">
      <c r="A965" s="121">
        <v>9</v>
      </c>
      <c r="B965" s="121">
        <v>4</v>
      </c>
      <c r="C965" s="121">
        <v>22</v>
      </c>
      <c r="D965" s="123" t="s">
        <v>41</v>
      </c>
      <c r="E965" s="123" t="s">
        <v>85</v>
      </c>
    </row>
    <row r="966" spans="1:5" x14ac:dyDescent="0.2">
      <c r="A966" s="121">
        <v>9</v>
      </c>
      <c r="B966" s="121">
        <v>4</v>
      </c>
      <c r="C966" s="121">
        <v>23</v>
      </c>
      <c r="D966" s="123" t="s">
        <v>98</v>
      </c>
      <c r="E966" s="123" t="s">
        <v>109</v>
      </c>
    </row>
    <row r="967" spans="1:5" x14ac:dyDescent="0.2">
      <c r="A967" s="121">
        <v>9</v>
      </c>
      <c r="B967" s="121">
        <v>4</v>
      </c>
      <c r="C967" s="121">
        <v>24</v>
      </c>
      <c r="D967" s="123" t="s">
        <v>74</v>
      </c>
      <c r="E967" s="123" t="s">
        <v>110</v>
      </c>
    </row>
    <row r="968" spans="1:5" x14ac:dyDescent="0.2">
      <c r="A968" s="121">
        <v>9</v>
      </c>
      <c r="B968" s="121">
        <v>4</v>
      </c>
      <c r="C968" s="121">
        <v>25</v>
      </c>
      <c r="D968" s="123" t="s">
        <v>122</v>
      </c>
      <c r="E968" s="123" t="s">
        <v>134</v>
      </c>
    </row>
    <row r="969" spans="1:5" x14ac:dyDescent="0.2">
      <c r="A969" s="121">
        <v>9</v>
      </c>
      <c r="B969" s="121">
        <v>4</v>
      </c>
      <c r="C969" s="121">
        <v>26</v>
      </c>
      <c r="D969" s="123" t="s">
        <v>62</v>
      </c>
      <c r="E969" s="123" t="s">
        <v>146</v>
      </c>
    </row>
    <row r="970" spans="1:5" x14ac:dyDescent="0.2">
      <c r="A970" s="121">
        <v>9</v>
      </c>
      <c r="B970" s="121">
        <v>4</v>
      </c>
      <c r="C970" s="121">
        <v>27</v>
      </c>
      <c r="D970" s="123" t="s">
        <v>86</v>
      </c>
      <c r="E970" s="123" t="s">
        <v>43</v>
      </c>
    </row>
    <row r="971" spans="1:5" x14ac:dyDescent="0.2">
      <c r="A971" s="121">
        <v>9</v>
      </c>
      <c r="B971" s="121">
        <v>4</v>
      </c>
      <c r="C971" s="121">
        <v>28</v>
      </c>
      <c r="D971" s="123" t="s">
        <v>99</v>
      </c>
      <c r="E971" s="123" t="s">
        <v>135</v>
      </c>
    </row>
    <row r="972" spans="1:5" x14ac:dyDescent="0.2">
      <c r="A972" s="121">
        <v>9</v>
      </c>
      <c r="B972" s="121">
        <v>4</v>
      </c>
      <c r="C972" s="121">
        <v>29</v>
      </c>
      <c r="D972" s="123" t="s">
        <v>75</v>
      </c>
      <c r="E972" s="123" t="s">
        <v>123</v>
      </c>
    </row>
    <row r="973" spans="1:5" x14ac:dyDescent="0.2">
      <c r="A973" s="121">
        <v>9</v>
      </c>
      <c r="B973" s="121">
        <v>4</v>
      </c>
      <c r="C973" s="121">
        <v>30</v>
      </c>
      <c r="D973" s="123" t="s">
        <v>63</v>
      </c>
      <c r="E973" s="123" t="s">
        <v>87</v>
      </c>
    </row>
    <row r="974" spans="1:5" x14ac:dyDescent="0.2">
      <c r="A974" s="121">
        <v>9</v>
      </c>
      <c r="B974" s="121">
        <v>4</v>
      </c>
      <c r="C974" s="121">
        <v>31</v>
      </c>
      <c r="D974" s="123" t="s">
        <v>147</v>
      </c>
      <c r="E974" s="123" t="s">
        <v>45</v>
      </c>
    </row>
    <row r="975" spans="1:5" x14ac:dyDescent="0.2">
      <c r="A975" s="121">
        <v>9</v>
      </c>
      <c r="B975" s="121">
        <v>4</v>
      </c>
      <c r="C975" s="121">
        <v>32</v>
      </c>
      <c r="D975" s="123" t="s">
        <v>64</v>
      </c>
      <c r="E975" s="123" t="s">
        <v>111</v>
      </c>
    </row>
    <row r="976" spans="1:5" x14ac:dyDescent="0.2">
      <c r="A976" s="121">
        <v>9</v>
      </c>
      <c r="B976" s="121">
        <v>4</v>
      </c>
      <c r="C976" s="121">
        <v>33</v>
      </c>
      <c r="D976" s="123" t="s">
        <v>124</v>
      </c>
      <c r="E976" s="123" t="s">
        <v>47</v>
      </c>
    </row>
    <row r="977" spans="1:5" x14ac:dyDescent="0.2">
      <c r="A977" s="121">
        <v>9</v>
      </c>
      <c r="B977" s="121">
        <v>4</v>
      </c>
      <c r="C977" s="121">
        <v>34</v>
      </c>
      <c r="D977" s="123" t="s">
        <v>100</v>
      </c>
      <c r="E977" s="123" t="s">
        <v>148</v>
      </c>
    </row>
    <row r="978" spans="1:5" x14ac:dyDescent="0.2">
      <c r="A978" s="121">
        <v>9</v>
      </c>
      <c r="B978" s="121">
        <v>4</v>
      </c>
      <c r="C978" s="121">
        <v>35</v>
      </c>
      <c r="D978" s="123" t="s">
        <v>88</v>
      </c>
      <c r="E978" s="123" t="s">
        <v>112</v>
      </c>
    </row>
    <row r="979" spans="1:5" x14ac:dyDescent="0.2">
      <c r="A979" s="121">
        <v>9</v>
      </c>
      <c r="B979" s="121">
        <v>4</v>
      </c>
      <c r="C979" s="121">
        <v>36</v>
      </c>
      <c r="D979" s="123" t="s">
        <v>136</v>
      </c>
      <c r="E979" s="123" t="s">
        <v>76</v>
      </c>
    </row>
    <row r="980" spans="1:5" x14ac:dyDescent="0.2">
      <c r="A980" s="121">
        <v>9</v>
      </c>
      <c r="B980" s="121">
        <v>4</v>
      </c>
      <c r="C980" s="121">
        <v>37</v>
      </c>
      <c r="D980" s="123" t="s">
        <v>89</v>
      </c>
      <c r="E980" s="123" t="s">
        <v>149</v>
      </c>
    </row>
    <row r="981" spans="1:5" x14ac:dyDescent="0.2">
      <c r="A981" s="121">
        <v>9</v>
      </c>
      <c r="B981" s="121">
        <v>4</v>
      </c>
      <c r="C981" s="121">
        <v>38</v>
      </c>
      <c r="D981" s="123" t="s">
        <v>49</v>
      </c>
      <c r="E981" s="123" t="s">
        <v>125</v>
      </c>
    </row>
    <row r="982" spans="1:5" x14ac:dyDescent="0.2">
      <c r="A982" s="121">
        <v>9</v>
      </c>
      <c r="B982" s="121">
        <v>4</v>
      </c>
      <c r="C982" s="121">
        <v>39</v>
      </c>
      <c r="D982" s="123" t="s">
        <v>77</v>
      </c>
      <c r="E982" s="123" t="s">
        <v>113</v>
      </c>
    </row>
    <row r="983" spans="1:5" x14ac:dyDescent="0.2">
      <c r="A983" s="121">
        <v>9</v>
      </c>
      <c r="B983" s="121">
        <v>4</v>
      </c>
      <c r="C983" s="121">
        <v>40</v>
      </c>
      <c r="D983" s="123" t="s">
        <v>101</v>
      </c>
      <c r="E983" s="123" t="s">
        <v>65</v>
      </c>
    </row>
    <row r="984" spans="1:5" x14ac:dyDescent="0.2">
      <c r="A984" s="121">
        <v>9</v>
      </c>
      <c r="B984" s="121">
        <v>4</v>
      </c>
      <c r="C984" s="121">
        <v>41</v>
      </c>
      <c r="D984" s="123" t="s">
        <v>90</v>
      </c>
      <c r="E984" s="123" t="s">
        <v>137</v>
      </c>
    </row>
    <row r="985" spans="1:5" x14ac:dyDescent="0.2">
      <c r="A985" s="121">
        <v>9</v>
      </c>
      <c r="B985" s="121">
        <v>4</v>
      </c>
      <c r="C985" s="121">
        <v>42</v>
      </c>
      <c r="D985" s="123" t="s">
        <v>114</v>
      </c>
      <c r="E985" s="123" t="s">
        <v>126</v>
      </c>
    </row>
    <row r="986" spans="1:5" x14ac:dyDescent="0.2">
      <c r="A986" s="121">
        <v>9</v>
      </c>
      <c r="B986" s="121">
        <v>4</v>
      </c>
      <c r="C986" s="121">
        <v>43</v>
      </c>
      <c r="D986" s="123" t="s">
        <v>78</v>
      </c>
      <c r="E986" s="123" t="s">
        <v>51</v>
      </c>
    </row>
    <row r="987" spans="1:5" x14ac:dyDescent="0.2">
      <c r="A987" s="121">
        <v>9</v>
      </c>
      <c r="B987" s="121">
        <v>4</v>
      </c>
      <c r="C987" s="121">
        <v>44</v>
      </c>
      <c r="D987" s="123" t="s">
        <v>138</v>
      </c>
      <c r="E987" s="123" t="s">
        <v>102</v>
      </c>
    </row>
    <row r="988" spans="1:5" x14ac:dyDescent="0.2">
      <c r="A988" s="121">
        <v>9</v>
      </c>
      <c r="B988" s="121">
        <v>4</v>
      </c>
      <c r="C988" s="121">
        <v>45</v>
      </c>
      <c r="D988" s="123" t="s">
        <v>66</v>
      </c>
      <c r="E988" s="123" t="s">
        <v>150</v>
      </c>
    </row>
    <row r="989" spans="1:5" x14ac:dyDescent="0.2">
      <c r="A989" s="121">
        <v>9</v>
      </c>
      <c r="B989" s="121">
        <v>4</v>
      </c>
      <c r="C989" s="121">
        <v>46</v>
      </c>
      <c r="D989" s="123" t="s">
        <v>79</v>
      </c>
      <c r="E989" s="123" t="s">
        <v>127</v>
      </c>
    </row>
    <row r="990" spans="1:5" x14ac:dyDescent="0.2">
      <c r="A990" s="121">
        <v>9</v>
      </c>
      <c r="B990" s="121">
        <v>4</v>
      </c>
      <c r="C990" s="121">
        <v>47</v>
      </c>
      <c r="D990" s="123" t="s">
        <v>139</v>
      </c>
      <c r="E990" s="123" t="s">
        <v>91</v>
      </c>
    </row>
    <row r="991" spans="1:5" x14ac:dyDescent="0.2">
      <c r="A991" s="121">
        <v>9</v>
      </c>
      <c r="B991" s="121">
        <v>4</v>
      </c>
      <c r="C991" s="121">
        <v>48</v>
      </c>
      <c r="D991" s="123" t="s">
        <v>53</v>
      </c>
      <c r="E991" s="123" t="s">
        <v>103</v>
      </c>
    </row>
    <row r="992" spans="1:5" x14ac:dyDescent="0.2">
      <c r="A992" s="121">
        <v>9</v>
      </c>
      <c r="B992" s="121">
        <v>4</v>
      </c>
      <c r="C992" s="121">
        <v>49</v>
      </c>
      <c r="D992" s="123" t="s">
        <v>67</v>
      </c>
      <c r="E992" s="123" t="s">
        <v>115</v>
      </c>
    </row>
    <row r="993" spans="1:5" x14ac:dyDescent="0.2">
      <c r="A993" s="121">
        <v>9</v>
      </c>
      <c r="B993" s="121">
        <v>4</v>
      </c>
      <c r="C993" s="121">
        <v>50</v>
      </c>
      <c r="D993" s="123" t="s">
        <v>92</v>
      </c>
      <c r="E993" s="123" t="s">
        <v>151</v>
      </c>
    </row>
    <row r="994" spans="1:5" x14ac:dyDescent="0.2">
      <c r="A994" s="121">
        <v>9</v>
      </c>
      <c r="B994" s="121">
        <v>4</v>
      </c>
      <c r="C994" s="121">
        <v>51</v>
      </c>
      <c r="D994" s="123" t="s">
        <v>116</v>
      </c>
      <c r="E994" s="123" t="s">
        <v>104</v>
      </c>
    </row>
    <row r="995" spans="1:5" x14ac:dyDescent="0.2">
      <c r="A995" s="121">
        <v>9</v>
      </c>
      <c r="B995" s="121">
        <v>4</v>
      </c>
      <c r="C995" s="121">
        <v>52</v>
      </c>
      <c r="D995" s="123" t="s">
        <v>128</v>
      </c>
      <c r="E995" s="123" t="s">
        <v>68</v>
      </c>
    </row>
    <row r="996" spans="1:5" x14ac:dyDescent="0.2">
      <c r="A996" s="121">
        <v>9</v>
      </c>
      <c r="B996" s="121">
        <v>4</v>
      </c>
      <c r="C996" s="121">
        <v>53</v>
      </c>
      <c r="D996" s="123" t="s">
        <v>152</v>
      </c>
      <c r="E996" s="123" t="s">
        <v>140</v>
      </c>
    </row>
    <row r="997" spans="1:5" x14ac:dyDescent="0.2">
      <c r="A997" s="121">
        <v>9</v>
      </c>
      <c r="B997" s="121">
        <v>4</v>
      </c>
      <c r="C997" s="121">
        <v>54</v>
      </c>
      <c r="D997" s="123" t="s">
        <v>55</v>
      </c>
      <c r="E997" s="123" t="s">
        <v>80</v>
      </c>
    </row>
    <row r="998" spans="1:5" x14ac:dyDescent="0.2">
      <c r="A998" s="121">
        <v>9</v>
      </c>
      <c r="B998" s="121">
        <v>5</v>
      </c>
      <c r="C998" s="121">
        <v>1</v>
      </c>
      <c r="D998" s="123" t="s">
        <v>81</v>
      </c>
      <c r="E998" s="123" t="s">
        <v>105</v>
      </c>
    </row>
    <row r="999" spans="1:5" x14ac:dyDescent="0.2">
      <c r="A999" s="121">
        <v>9</v>
      </c>
      <c r="B999" s="121">
        <v>5</v>
      </c>
      <c r="C999" s="121">
        <v>2</v>
      </c>
      <c r="D999" s="123" t="s">
        <v>129</v>
      </c>
      <c r="E999" s="123" t="s">
        <v>69</v>
      </c>
    </row>
    <row r="1000" spans="1:5" x14ac:dyDescent="0.2">
      <c r="A1000" s="121">
        <v>9</v>
      </c>
      <c r="B1000" s="121">
        <v>5</v>
      </c>
      <c r="C1000" s="121">
        <v>3</v>
      </c>
      <c r="D1000" s="123" t="s">
        <v>33</v>
      </c>
      <c r="E1000" s="123" t="s">
        <v>57</v>
      </c>
    </row>
    <row r="1001" spans="1:5" x14ac:dyDescent="0.2">
      <c r="A1001" s="121">
        <v>9</v>
      </c>
      <c r="B1001" s="121">
        <v>5</v>
      </c>
      <c r="C1001" s="121">
        <v>4</v>
      </c>
      <c r="D1001" s="123" t="s">
        <v>117</v>
      </c>
      <c r="E1001" s="123" t="s">
        <v>93</v>
      </c>
    </row>
    <row r="1002" spans="1:5" x14ac:dyDescent="0.2">
      <c r="A1002" s="121">
        <v>9</v>
      </c>
      <c r="B1002" s="121">
        <v>5</v>
      </c>
      <c r="C1002" s="121">
        <v>5</v>
      </c>
      <c r="D1002" s="123" t="s">
        <v>106</v>
      </c>
      <c r="E1002" s="123" t="s">
        <v>141</v>
      </c>
    </row>
    <row r="1003" spans="1:5" x14ac:dyDescent="0.2">
      <c r="A1003" s="121">
        <v>9</v>
      </c>
      <c r="B1003" s="121">
        <v>5</v>
      </c>
      <c r="C1003" s="121">
        <v>6</v>
      </c>
      <c r="D1003" s="123" t="s">
        <v>94</v>
      </c>
      <c r="E1003" s="123" t="s">
        <v>118</v>
      </c>
    </row>
    <row r="1004" spans="1:5" x14ac:dyDescent="0.2">
      <c r="A1004" s="121">
        <v>9</v>
      </c>
      <c r="B1004" s="121">
        <v>5</v>
      </c>
      <c r="C1004" s="121">
        <v>7</v>
      </c>
      <c r="D1004" s="123" t="s">
        <v>70</v>
      </c>
      <c r="E1004" s="123" t="s">
        <v>130</v>
      </c>
    </row>
    <row r="1005" spans="1:5" x14ac:dyDescent="0.2">
      <c r="A1005" s="121">
        <v>9</v>
      </c>
      <c r="B1005" s="121">
        <v>5</v>
      </c>
      <c r="C1005" s="121">
        <v>8</v>
      </c>
      <c r="D1005" s="123" t="s">
        <v>82</v>
      </c>
      <c r="E1005" s="123" t="s">
        <v>58</v>
      </c>
    </row>
    <row r="1006" spans="1:5" x14ac:dyDescent="0.2">
      <c r="A1006" s="121">
        <v>9</v>
      </c>
      <c r="B1006" s="121">
        <v>5</v>
      </c>
      <c r="C1006" s="121">
        <v>9</v>
      </c>
      <c r="D1006" s="123" t="s">
        <v>35</v>
      </c>
      <c r="E1006" s="123" t="s">
        <v>142</v>
      </c>
    </row>
    <row r="1007" spans="1:5" x14ac:dyDescent="0.2">
      <c r="A1007" s="121">
        <v>9</v>
      </c>
      <c r="B1007" s="121">
        <v>5</v>
      </c>
      <c r="C1007" s="121">
        <v>10</v>
      </c>
      <c r="D1007" s="123" t="s">
        <v>119</v>
      </c>
      <c r="E1007" s="123" t="s">
        <v>143</v>
      </c>
    </row>
    <row r="1008" spans="1:5" x14ac:dyDescent="0.2">
      <c r="A1008" s="121">
        <v>9</v>
      </c>
      <c r="B1008" s="121">
        <v>5</v>
      </c>
      <c r="C1008" s="121">
        <v>11</v>
      </c>
      <c r="D1008" s="123" t="s">
        <v>71</v>
      </c>
      <c r="E1008" s="123" t="s">
        <v>107</v>
      </c>
    </row>
    <row r="1009" spans="1:5" x14ac:dyDescent="0.2">
      <c r="A1009" s="121">
        <v>9</v>
      </c>
      <c r="B1009" s="121">
        <v>5</v>
      </c>
      <c r="C1009" s="121">
        <v>12</v>
      </c>
      <c r="D1009" s="123" t="s">
        <v>37</v>
      </c>
      <c r="E1009" s="123" t="s">
        <v>59</v>
      </c>
    </row>
    <row r="1010" spans="1:5" x14ac:dyDescent="0.2">
      <c r="A1010" s="121">
        <v>9</v>
      </c>
      <c r="B1010" s="121">
        <v>5</v>
      </c>
      <c r="C1010" s="121">
        <v>13</v>
      </c>
      <c r="D1010" s="123" t="s">
        <v>95</v>
      </c>
      <c r="E1010" s="123" t="s">
        <v>131</v>
      </c>
    </row>
    <row r="1011" spans="1:5" x14ac:dyDescent="0.2">
      <c r="A1011" s="121">
        <v>9</v>
      </c>
      <c r="B1011" s="121">
        <v>5</v>
      </c>
      <c r="C1011" s="121">
        <v>14</v>
      </c>
      <c r="D1011" s="123" t="s">
        <v>132</v>
      </c>
      <c r="E1011" s="123" t="s">
        <v>83</v>
      </c>
    </row>
    <row r="1012" spans="1:5" x14ac:dyDescent="0.2">
      <c r="A1012" s="121">
        <v>9</v>
      </c>
      <c r="B1012" s="121">
        <v>5</v>
      </c>
      <c r="C1012" s="121">
        <v>15</v>
      </c>
      <c r="D1012" s="123" t="s">
        <v>60</v>
      </c>
      <c r="E1012" s="123" t="s">
        <v>39</v>
      </c>
    </row>
    <row r="1013" spans="1:5" x14ac:dyDescent="0.2">
      <c r="A1013" s="121">
        <v>9</v>
      </c>
      <c r="B1013" s="121">
        <v>5</v>
      </c>
      <c r="C1013" s="121">
        <v>16</v>
      </c>
      <c r="D1013" s="123" t="s">
        <v>144</v>
      </c>
      <c r="E1013" s="123" t="s">
        <v>84</v>
      </c>
    </row>
    <row r="1014" spans="1:5" x14ac:dyDescent="0.2">
      <c r="A1014" s="121">
        <v>9</v>
      </c>
      <c r="B1014" s="121">
        <v>5</v>
      </c>
      <c r="C1014" s="121">
        <v>17</v>
      </c>
      <c r="D1014" s="123" t="s">
        <v>72</v>
      </c>
      <c r="E1014" s="123" t="s">
        <v>96</v>
      </c>
    </row>
    <row r="1015" spans="1:5" x14ac:dyDescent="0.2">
      <c r="A1015" s="121">
        <v>9</v>
      </c>
      <c r="B1015" s="121">
        <v>5</v>
      </c>
      <c r="C1015" s="121">
        <v>18</v>
      </c>
      <c r="D1015" s="123" t="s">
        <v>108</v>
      </c>
      <c r="E1015" s="123" t="s">
        <v>120</v>
      </c>
    </row>
    <row r="1016" spans="1:5" x14ac:dyDescent="0.2">
      <c r="A1016" s="121">
        <v>9</v>
      </c>
      <c r="B1016" s="121">
        <v>5</v>
      </c>
      <c r="C1016" s="121">
        <v>19</v>
      </c>
      <c r="D1016" s="123" t="s">
        <v>145</v>
      </c>
      <c r="E1016" s="123" t="s">
        <v>97</v>
      </c>
    </row>
    <row r="1017" spans="1:5" x14ac:dyDescent="0.2">
      <c r="A1017" s="121">
        <v>9</v>
      </c>
      <c r="B1017" s="121">
        <v>5</v>
      </c>
      <c r="C1017" s="121">
        <v>20</v>
      </c>
      <c r="D1017" s="123" t="s">
        <v>85</v>
      </c>
      <c r="E1017" s="123" t="s">
        <v>121</v>
      </c>
    </row>
    <row r="1018" spans="1:5" x14ac:dyDescent="0.2">
      <c r="A1018" s="121">
        <v>9</v>
      </c>
      <c r="B1018" s="121">
        <v>5</v>
      </c>
      <c r="C1018" s="121">
        <v>21</v>
      </c>
      <c r="D1018" s="123" t="s">
        <v>61</v>
      </c>
      <c r="E1018" s="123" t="s">
        <v>109</v>
      </c>
    </row>
    <row r="1019" spans="1:5" x14ac:dyDescent="0.2">
      <c r="A1019" s="121">
        <v>9</v>
      </c>
      <c r="B1019" s="121">
        <v>5</v>
      </c>
      <c r="C1019" s="121">
        <v>22</v>
      </c>
      <c r="D1019" s="123" t="s">
        <v>133</v>
      </c>
      <c r="E1019" s="123" t="s">
        <v>41</v>
      </c>
    </row>
    <row r="1020" spans="1:5" x14ac:dyDescent="0.2">
      <c r="A1020" s="121">
        <v>9</v>
      </c>
      <c r="B1020" s="121">
        <v>5</v>
      </c>
      <c r="C1020" s="121">
        <v>23</v>
      </c>
      <c r="D1020" s="123" t="s">
        <v>62</v>
      </c>
      <c r="E1020" s="123" t="s">
        <v>73</v>
      </c>
    </row>
    <row r="1021" spans="1:5" x14ac:dyDescent="0.2">
      <c r="A1021" s="121">
        <v>9</v>
      </c>
      <c r="B1021" s="121">
        <v>5</v>
      </c>
      <c r="C1021" s="121">
        <v>24</v>
      </c>
      <c r="D1021" s="123" t="s">
        <v>98</v>
      </c>
      <c r="E1021" s="123" t="s">
        <v>86</v>
      </c>
    </row>
    <row r="1022" spans="1:5" x14ac:dyDescent="0.2">
      <c r="A1022" s="121">
        <v>9</v>
      </c>
      <c r="B1022" s="121">
        <v>5</v>
      </c>
      <c r="C1022" s="121">
        <v>25</v>
      </c>
      <c r="D1022" s="123" t="s">
        <v>43</v>
      </c>
      <c r="E1022" s="123" t="s">
        <v>74</v>
      </c>
    </row>
    <row r="1023" spans="1:5" x14ac:dyDescent="0.2">
      <c r="A1023" s="121">
        <v>9</v>
      </c>
      <c r="B1023" s="121">
        <v>5</v>
      </c>
      <c r="C1023" s="121">
        <v>26</v>
      </c>
      <c r="D1023" s="123" t="s">
        <v>110</v>
      </c>
      <c r="E1023" s="123" t="s">
        <v>134</v>
      </c>
    </row>
    <row r="1024" spans="1:5" x14ac:dyDescent="0.2">
      <c r="A1024" s="121">
        <v>9</v>
      </c>
      <c r="B1024" s="121">
        <v>5</v>
      </c>
      <c r="C1024" s="121">
        <v>27</v>
      </c>
      <c r="D1024" s="123" t="s">
        <v>146</v>
      </c>
      <c r="E1024" s="123" t="s">
        <v>122</v>
      </c>
    </row>
    <row r="1025" spans="1:5" x14ac:dyDescent="0.2">
      <c r="A1025" s="121">
        <v>9</v>
      </c>
      <c r="B1025" s="121">
        <v>5</v>
      </c>
      <c r="C1025" s="121">
        <v>28</v>
      </c>
      <c r="D1025" s="123" t="s">
        <v>135</v>
      </c>
      <c r="E1025" s="123" t="s">
        <v>111</v>
      </c>
    </row>
    <row r="1026" spans="1:5" x14ac:dyDescent="0.2">
      <c r="A1026" s="121">
        <v>9</v>
      </c>
      <c r="B1026" s="121">
        <v>5</v>
      </c>
      <c r="C1026" s="121">
        <v>29</v>
      </c>
      <c r="D1026" s="123" t="s">
        <v>123</v>
      </c>
      <c r="E1026" s="123" t="s">
        <v>45</v>
      </c>
    </row>
    <row r="1027" spans="1:5" x14ac:dyDescent="0.2">
      <c r="A1027" s="121">
        <v>9</v>
      </c>
      <c r="B1027" s="121">
        <v>5</v>
      </c>
      <c r="C1027" s="121">
        <v>30</v>
      </c>
      <c r="D1027" s="123" t="s">
        <v>147</v>
      </c>
      <c r="E1027" s="123" t="s">
        <v>75</v>
      </c>
    </row>
    <row r="1028" spans="1:5" x14ac:dyDescent="0.2">
      <c r="A1028" s="121">
        <v>9</v>
      </c>
      <c r="B1028" s="121">
        <v>5</v>
      </c>
      <c r="C1028" s="121">
        <v>31</v>
      </c>
      <c r="D1028" s="123" t="s">
        <v>87</v>
      </c>
      <c r="E1028" s="123" t="s">
        <v>99</v>
      </c>
    </row>
    <row r="1029" spans="1:5" x14ac:dyDescent="0.2">
      <c r="A1029" s="121">
        <v>9</v>
      </c>
      <c r="B1029" s="121">
        <v>5</v>
      </c>
      <c r="C1029" s="121">
        <v>32</v>
      </c>
      <c r="D1029" s="123" t="s">
        <v>148</v>
      </c>
      <c r="E1029" s="123" t="s">
        <v>63</v>
      </c>
    </row>
    <row r="1030" spans="1:5" x14ac:dyDescent="0.2">
      <c r="A1030" s="121">
        <v>9</v>
      </c>
      <c r="B1030" s="121">
        <v>5</v>
      </c>
      <c r="C1030" s="121">
        <v>33</v>
      </c>
      <c r="D1030" s="123" t="s">
        <v>76</v>
      </c>
      <c r="E1030" s="123" t="s">
        <v>64</v>
      </c>
    </row>
    <row r="1031" spans="1:5" x14ac:dyDescent="0.2">
      <c r="A1031" s="121">
        <v>9</v>
      </c>
      <c r="B1031" s="121">
        <v>5</v>
      </c>
      <c r="C1031" s="121">
        <v>34</v>
      </c>
      <c r="D1031" s="123" t="s">
        <v>88</v>
      </c>
      <c r="E1031" s="123" t="s">
        <v>124</v>
      </c>
    </row>
    <row r="1032" spans="1:5" x14ac:dyDescent="0.2">
      <c r="A1032" s="121">
        <v>9</v>
      </c>
      <c r="B1032" s="121">
        <v>5</v>
      </c>
      <c r="C1032" s="121">
        <v>35</v>
      </c>
      <c r="D1032" s="123" t="s">
        <v>112</v>
      </c>
      <c r="E1032" s="123" t="s">
        <v>47</v>
      </c>
    </row>
    <row r="1033" spans="1:5" x14ac:dyDescent="0.2">
      <c r="A1033" s="121">
        <v>9</v>
      </c>
      <c r="B1033" s="121">
        <v>5</v>
      </c>
      <c r="C1033" s="121">
        <v>36</v>
      </c>
      <c r="D1033" s="123" t="s">
        <v>136</v>
      </c>
      <c r="E1033" s="123" t="s">
        <v>100</v>
      </c>
    </row>
    <row r="1034" spans="1:5" x14ac:dyDescent="0.2">
      <c r="A1034" s="121">
        <v>9</v>
      </c>
      <c r="B1034" s="121">
        <v>5</v>
      </c>
      <c r="C1034" s="121">
        <v>37</v>
      </c>
      <c r="D1034" s="123" t="s">
        <v>113</v>
      </c>
      <c r="E1034" s="123" t="s">
        <v>125</v>
      </c>
    </row>
    <row r="1035" spans="1:5" x14ac:dyDescent="0.2">
      <c r="A1035" s="121">
        <v>9</v>
      </c>
      <c r="B1035" s="121">
        <v>5</v>
      </c>
      <c r="C1035" s="121">
        <v>38</v>
      </c>
      <c r="D1035" s="123" t="s">
        <v>101</v>
      </c>
      <c r="E1035" s="123" t="s">
        <v>77</v>
      </c>
    </row>
    <row r="1036" spans="1:5" x14ac:dyDescent="0.2">
      <c r="A1036" s="121">
        <v>9</v>
      </c>
      <c r="B1036" s="121">
        <v>5</v>
      </c>
      <c r="C1036" s="121">
        <v>39</v>
      </c>
      <c r="D1036" s="123" t="s">
        <v>49</v>
      </c>
      <c r="E1036" s="123" t="s">
        <v>89</v>
      </c>
    </row>
    <row r="1037" spans="1:5" x14ac:dyDescent="0.2">
      <c r="A1037" s="121">
        <v>9</v>
      </c>
      <c r="B1037" s="121">
        <v>5</v>
      </c>
      <c r="C1037" s="121">
        <v>40</v>
      </c>
      <c r="D1037" s="123" t="s">
        <v>149</v>
      </c>
      <c r="E1037" s="123" t="s">
        <v>137</v>
      </c>
    </row>
    <row r="1038" spans="1:5" x14ac:dyDescent="0.2">
      <c r="A1038" s="121">
        <v>9</v>
      </c>
      <c r="B1038" s="121">
        <v>5</v>
      </c>
      <c r="C1038" s="121">
        <v>41</v>
      </c>
      <c r="D1038" s="123" t="s">
        <v>114</v>
      </c>
      <c r="E1038" s="123" t="s">
        <v>65</v>
      </c>
    </row>
    <row r="1039" spans="1:5" x14ac:dyDescent="0.2">
      <c r="A1039" s="121">
        <v>9</v>
      </c>
      <c r="B1039" s="121">
        <v>5</v>
      </c>
      <c r="C1039" s="121">
        <v>42</v>
      </c>
      <c r="D1039" s="123" t="s">
        <v>150</v>
      </c>
      <c r="E1039" s="123" t="s">
        <v>90</v>
      </c>
    </row>
    <row r="1040" spans="1:5" x14ac:dyDescent="0.2">
      <c r="A1040" s="121">
        <v>9</v>
      </c>
      <c r="B1040" s="121">
        <v>5</v>
      </c>
      <c r="C1040" s="121">
        <v>43</v>
      </c>
      <c r="D1040" s="123" t="s">
        <v>51</v>
      </c>
      <c r="E1040" s="123" t="s">
        <v>102</v>
      </c>
    </row>
    <row r="1041" spans="1:5" x14ac:dyDescent="0.2">
      <c r="A1041" s="121">
        <v>9</v>
      </c>
      <c r="B1041" s="121">
        <v>5</v>
      </c>
      <c r="C1041" s="121">
        <v>44</v>
      </c>
      <c r="D1041" s="123" t="s">
        <v>66</v>
      </c>
      <c r="E1041" s="123" t="s">
        <v>126</v>
      </c>
    </row>
    <row r="1042" spans="1:5" x14ac:dyDescent="0.2">
      <c r="A1042" s="121">
        <v>9</v>
      </c>
      <c r="B1042" s="121">
        <v>5</v>
      </c>
      <c r="C1042" s="121">
        <v>45</v>
      </c>
      <c r="D1042" s="123" t="s">
        <v>138</v>
      </c>
      <c r="E1042" s="123" t="s">
        <v>78</v>
      </c>
    </row>
    <row r="1043" spans="1:5" x14ac:dyDescent="0.2">
      <c r="A1043" s="121">
        <v>9</v>
      </c>
      <c r="B1043" s="121">
        <v>5</v>
      </c>
      <c r="C1043" s="121">
        <v>46</v>
      </c>
      <c r="D1043" s="123" t="s">
        <v>91</v>
      </c>
      <c r="E1043" s="123" t="s">
        <v>79</v>
      </c>
    </row>
    <row r="1044" spans="1:5" x14ac:dyDescent="0.2">
      <c r="A1044" s="121">
        <v>9</v>
      </c>
      <c r="B1044" s="121">
        <v>5</v>
      </c>
      <c r="C1044" s="121">
        <v>47</v>
      </c>
      <c r="D1044" s="123" t="s">
        <v>67</v>
      </c>
      <c r="E1044" s="123" t="s">
        <v>151</v>
      </c>
    </row>
    <row r="1045" spans="1:5" x14ac:dyDescent="0.2">
      <c r="A1045" s="121">
        <v>9</v>
      </c>
      <c r="B1045" s="121">
        <v>5</v>
      </c>
      <c r="C1045" s="121">
        <v>48</v>
      </c>
      <c r="D1045" s="123" t="s">
        <v>103</v>
      </c>
      <c r="E1045" s="123" t="s">
        <v>139</v>
      </c>
    </row>
    <row r="1046" spans="1:5" x14ac:dyDescent="0.2">
      <c r="A1046" s="121">
        <v>9</v>
      </c>
      <c r="B1046" s="121">
        <v>5</v>
      </c>
      <c r="C1046" s="121">
        <v>49</v>
      </c>
      <c r="D1046" s="123" t="s">
        <v>53</v>
      </c>
      <c r="E1046" s="123" t="s">
        <v>115</v>
      </c>
    </row>
    <row r="1047" spans="1:5" x14ac:dyDescent="0.2">
      <c r="A1047" s="121">
        <v>9</v>
      </c>
      <c r="B1047" s="121">
        <v>5</v>
      </c>
      <c r="C1047" s="121">
        <v>50</v>
      </c>
      <c r="D1047" s="123" t="s">
        <v>140</v>
      </c>
      <c r="E1047" s="123" t="s">
        <v>127</v>
      </c>
    </row>
    <row r="1048" spans="1:5" x14ac:dyDescent="0.2">
      <c r="A1048" s="121">
        <v>9</v>
      </c>
      <c r="B1048" s="121">
        <v>5</v>
      </c>
      <c r="C1048" s="121">
        <v>51</v>
      </c>
      <c r="D1048" s="123" t="s">
        <v>55</v>
      </c>
      <c r="E1048" s="123" t="s">
        <v>128</v>
      </c>
    </row>
    <row r="1049" spans="1:5" x14ac:dyDescent="0.2">
      <c r="A1049" s="121">
        <v>9</v>
      </c>
      <c r="B1049" s="121">
        <v>5</v>
      </c>
      <c r="C1049" s="121">
        <v>52</v>
      </c>
      <c r="D1049" s="123" t="s">
        <v>104</v>
      </c>
      <c r="E1049" s="123" t="s">
        <v>68</v>
      </c>
    </row>
    <row r="1050" spans="1:5" x14ac:dyDescent="0.2">
      <c r="A1050" s="121">
        <v>9</v>
      </c>
      <c r="B1050" s="121">
        <v>5</v>
      </c>
      <c r="C1050" s="121">
        <v>53</v>
      </c>
      <c r="D1050" s="123" t="s">
        <v>116</v>
      </c>
      <c r="E1050" s="123" t="s">
        <v>152</v>
      </c>
    </row>
    <row r="1051" spans="1:5" x14ac:dyDescent="0.2">
      <c r="A1051" s="121">
        <v>9</v>
      </c>
      <c r="B1051" s="121">
        <v>5</v>
      </c>
      <c r="C1051" s="121">
        <v>54</v>
      </c>
      <c r="D1051" s="123" t="s">
        <v>80</v>
      </c>
      <c r="E1051" s="123" t="s">
        <v>92</v>
      </c>
    </row>
    <row r="1052" spans="1:5" x14ac:dyDescent="0.2">
      <c r="A1052" s="32">
        <v>10</v>
      </c>
      <c r="B1052" s="32">
        <v>1</v>
      </c>
      <c r="C1052" s="32">
        <v>1</v>
      </c>
      <c r="D1052" s="123" t="s">
        <v>105</v>
      </c>
      <c r="E1052" s="123" t="s">
        <v>57</v>
      </c>
    </row>
    <row r="1053" spans="1:5" x14ac:dyDescent="0.2">
      <c r="A1053" s="32">
        <v>10</v>
      </c>
      <c r="B1053" s="32">
        <v>1</v>
      </c>
      <c r="C1053" s="32">
        <v>2</v>
      </c>
      <c r="D1053" s="123" t="s">
        <v>93</v>
      </c>
      <c r="E1053" s="123" t="s">
        <v>81</v>
      </c>
    </row>
    <row r="1054" spans="1:5" x14ac:dyDescent="0.2">
      <c r="A1054" s="32">
        <v>10</v>
      </c>
      <c r="B1054" s="32">
        <v>1</v>
      </c>
      <c r="C1054" s="32">
        <v>3</v>
      </c>
      <c r="D1054" s="123" t="s">
        <v>153</v>
      </c>
      <c r="E1054" s="123" t="s">
        <v>117</v>
      </c>
    </row>
    <row r="1055" spans="1:5" x14ac:dyDescent="0.2">
      <c r="A1055" s="32">
        <v>10</v>
      </c>
      <c r="B1055" s="32">
        <v>1</v>
      </c>
      <c r="C1055" s="32">
        <v>4</v>
      </c>
      <c r="D1055" s="123" t="s">
        <v>141</v>
      </c>
      <c r="E1055" s="123" t="s">
        <v>33</v>
      </c>
    </row>
    <row r="1056" spans="1:5" x14ac:dyDescent="0.2">
      <c r="A1056" s="32">
        <v>10</v>
      </c>
      <c r="B1056" s="32">
        <v>1</v>
      </c>
      <c r="C1056" s="32">
        <v>5</v>
      </c>
      <c r="D1056" s="123" t="s">
        <v>129</v>
      </c>
      <c r="E1056" s="123" t="s">
        <v>69</v>
      </c>
    </row>
    <row r="1057" spans="1:5" x14ac:dyDescent="0.2">
      <c r="A1057" s="32">
        <v>10</v>
      </c>
      <c r="B1057" s="32">
        <v>1</v>
      </c>
      <c r="C1057" s="32">
        <v>6</v>
      </c>
      <c r="D1057" s="123" t="s">
        <v>142</v>
      </c>
      <c r="E1057" s="123" t="s">
        <v>58</v>
      </c>
    </row>
    <row r="1058" spans="1:5" x14ac:dyDescent="0.2">
      <c r="A1058" s="32">
        <v>10</v>
      </c>
      <c r="B1058" s="32">
        <v>1</v>
      </c>
      <c r="C1058" s="32">
        <v>7</v>
      </c>
      <c r="D1058" s="123" t="s">
        <v>130</v>
      </c>
      <c r="E1058" s="123" t="s">
        <v>118</v>
      </c>
    </row>
    <row r="1059" spans="1:5" x14ac:dyDescent="0.2">
      <c r="A1059" s="32">
        <v>10</v>
      </c>
      <c r="B1059" s="32">
        <v>1</v>
      </c>
      <c r="C1059" s="32">
        <v>8</v>
      </c>
      <c r="D1059" s="123" t="s">
        <v>35</v>
      </c>
      <c r="E1059" s="123" t="s">
        <v>82</v>
      </c>
    </row>
    <row r="1060" spans="1:5" x14ac:dyDescent="0.2">
      <c r="A1060" s="32">
        <v>10</v>
      </c>
      <c r="B1060" s="32">
        <v>1</v>
      </c>
      <c r="C1060" s="32">
        <v>9</v>
      </c>
      <c r="D1060" s="123" t="s">
        <v>106</v>
      </c>
      <c r="E1060" s="123" t="s">
        <v>70</v>
      </c>
    </row>
    <row r="1061" spans="1:5" x14ac:dyDescent="0.2">
      <c r="A1061" s="32">
        <v>10</v>
      </c>
      <c r="B1061" s="32">
        <v>1</v>
      </c>
      <c r="C1061" s="32">
        <v>10</v>
      </c>
      <c r="D1061" s="123" t="s">
        <v>94</v>
      </c>
      <c r="E1061" s="123" t="s">
        <v>154</v>
      </c>
    </row>
    <row r="1062" spans="1:5" x14ac:dyDescent="0.2">
      <c r="A1062" s="32">
        <v>10</v>
      </c>
      <c r="B1062" s="32">
        <v>1</v>
      </c>
      <c r="C1062" s="32">
        <v>11</v>
      </c>
      <c r="D1062" s="123" t="s">
        <v>59</v>
      </c>
      <c r="E1062" s="123" t="s">
        <v>37</v>
      </c>
    </row>
    <row r="1063" spans="1:5" x14ac:dyDescent="0.2">
      <c r="A1063" s="32">
        <v>10</v>
      </c>
      <c r="B1063" s="32">
        <v>1</v>
      </c>
      <c r="C1063" s="32">
        <v>12</v>
      </c>
      <c r="D1063" s="123" t="s">
        <v>119</v>
      </c>
      <c r="E1063" s="123" t="s">
        <v>95</v>
      </c>
    </row>
    <row r="1064" spans="1:5" x14ac:dyDescent="0.2">
      <c r="A1064" s="32">
        <v>10</v>
      </c>
      <c r="B1064" s="32">
        <v>1</v>
      </c>
      <c r="C1064" s="32">
        <v>13</v>
      </c>
      <c r="D1064" s="123" t="s">
        <v>83</v>
      </c>
      <c r="E1064" s="123" t="s">
        <v>155</v>
      </c>
    </row>
    <row r="1065" spans="1:5" x14ac:dyDescent="0.2">
      <c r="A1065" s="32">
        <v>10</v>
      </c>
      <c r="B1065" s="32">
        <v>1</v>
      </c>
      <c r="C1065" s="32">
        <v>14</v>
      </c>
      <c r="D1065" s="123" t="s">
        <v>143</v>
      </c>
      <c r="E1065" s="123" t="s">
        <v>107</v>
      </c>
    </row>
    <row r="1066" spans="1:5" x14ac:dyDescent="0.2">
      <c r="A1066" s="32">
        <v>10</v>
      </c>
      <c r="B1066" s="32">
        <v>1</v>
      </c>
      <c r="C1066" s="32">
        <v>15</v>
      </c>
      <c r="D1066" s="123" t="s">
        <v>131</v>
      </c>
      <c r="E1066" s="123" t="s">
        <v>71</v>
      </c>
    </row>
    <row r="1067" spans="1:5" x14ac:dyDescent="0.2">
      <c r="A1067" s="32">
        <v>10</v>
      </c>
      <c r="B1067" s="32">
        <v>1</v>
      </c>
      <c r="C1067" s="32">
        <v>16</v>
      </c>
      <c r="D1067" s="123" t="s">
        <v>144</v>
      </c>
      <c r="E1067" s="123" t="s">
        <v>120</v>
      </c>
    </row>
    <row r="1068" spans="1:5" x14ac:dyDescent="0.2">
      <c r="A1068" s="32">
        <v>10</v>
      </c>
      <c r="B1068" s="32">
        <v>1</v>
      </c>
      <c r="C1068" s="32">
        <v>17</v>
      </c>
      <c r="D1068" s="123" t="s">
        <v>108</v>
      </c>
      <c r="E1068" s="123" t="s">
        <v>132</v>
      </c>
    </row>
    <row r="1069" spans="1:5" x14ac:dyDescent="0.2">
      <c r="A1069" s="32">
        <v>10</v>
      </c>
      <c r="B1069" s="32">
        <v>1</v>
      </c>
      <c r="C1069" s="32">
        <v>18</v>
      </c>
      <c r="D1069" s="123" t="s">
        <v>39</v>
      </c>
      <c r="E1069" s="123" t="s">
        <v>156</v>
      </c>
    </row>
    <row r="1070" spans="1:5" x14ac:dyDescent="0.2">
      <c r="A1070" s="32">
        <v>10</v>
      </c>
      <c r="B1070" s="32">
        <v>1</v>
      </c>
      <c r="C1070" s="32">
        <v>19</v>
      </c>
      <c r="D1070" s="123" t="s">
        <v>60</v>
      </c>
      <c r="E1070" s="123" t="s">
        <v>96</v>
      </c>
    </row>
    <row r="1071" spans="1:5" x14ac:dyDescent="0.2">
      <c r="A1071" s="32">
        <v>10</v>
      </c>
      <c r="B1071" s="32">
        <v>1</v>
      </c>
      <c r="C1071" s="32">
        <v>20</v>
      </c>
      <c r="D1071" s="123" t="s">
        <v>72</v>
      </c>
      <c r="E1071" s="123" t="s">
        <v>84</v>
      </c>
    </row>
    <row r="1072" spans="1:5" x14ac:dyDescent="0.2">
      <c r="A1072" s="32">
        <v>10</v>
      </c>
      <c r="B1072" s="32">
        <v>1</v>
      </c>
      <c r="C1072" s="32">
        <v>21</v>
      </c>
      <c r="D1072" s="123" t="s">
        <v>157</v>
      </c>
      <c r="E1072" s="123" t="s">
        <v>85</v>
      </c>
    </row>
    <row r="1073" spans="1:5" x14ac:dyDescent="0.2">
      <c r="A1073" s="32">
        <v>10</v>
      </c>
      <c r="B1073" s="32">
        <v>1</v>
      </c>
      <c r="C1073" s="32">
        <v>22</v>
      </c>
      <c r="D1073" s="123" t="s">
        <v>73</v>
      </c>
      <c r="E1073" s="123" t="s">
        <v>61</v>
      </c>
    </row>
    <row r="1074" spans="1:5" x14ac:dyDescent="0.2">
      <c r="A1074" s="32">
        <v>10</v>
      </c>
      <c r="B1074" s="32">
        <v>1</v>
      </c>
      <c r="C1074" s="32">
        <v>23</v>
      </c>
      <c r="D1074" s="123" t="s">
        <v>41</v>
      </c>
      <c r="E1074" s="123" t="s">
        <v>133</v>
      </c>
    </row>
    <row r="1075" spans="1:5" x14ac:dyDescent="0.2">
      <c r="A1075" s="32">
        <v>10</v>
      </c>
      <c r="B1075" s="32">
        <v>1</v>
      </c>
      <c r="C1075" s="32">
        <v>24</v>
      </c>
      <c r="D1075" s="123" t="s">
        <v>109</v>
      </c>
      <c r="E1075" s="123" t="s">
        <v>121</v>
      </c>
    </row>
    <row r="1076" spans="1:5" x14ac:dyDescent="0.2">
      <c r="A1076" s="32">
        <v>10</v>
      </c>
      <c r="B1076" s="32">
        <v>1</v>
      </c>
      <c r="C1076" s="32">
        <v>25</v>
      </c>
      <c r="D1076" s="123" t="s">
        <v>97</v>
      </c>
      <c r="E1076" s="123" t="s">
        <v>145</v>
      </c>
    </row>
    <row r="1077" spans="1:5" x14ac:dyDescent="0.2">
      <c r="A1077" s="32">
        <v>10</v>
      </c>
      <c r="B1077" s="32">
        <v>1</v>
      </c>
      <c r="C1077" s="32">
        <v>26</v>
      </c>
      <c r="D1077" s="123" t="s">
        <v>134</v>
      </c>
      <c r="E1077" s="123" t="s">
        <v>86</v>
      </c>
    </row>
    <row r="1078" spans="1:5" x14ac:dyDescent="0.2">
      <c r="A1078" s="32">
        <v>10</v>
      </c>
      <c r="B1078" s="32">
        <v>1</v>
      </c>
      <c r="C1078" s="32">
        <v>27</v>
      </c>
      <c r="D1078" s="123" t="s">
        <v>98</v>
      </c>
      <c r="E1078" s="123" t="s">
        <v>43</v>
      </c>
    </row>
    <row r="1079" spans="1:5" x14ac:dyDescent="0.2">
      <c r="A1079" s="32">
        <v>10</v>
      </c>
      <c r="B1079" s="32">
        <v>1</v>
      </c>
      <c r="C1079" s="32">
        <v>28</v>
      </c>
      <c r="D1079" s="123" t="s">
        <v>74</v>
      </c>
      <c r="E1079" s="123" t="s">
        <v>158</v>
      </c>
    </row>
    <row r="1080" spans="1:5" x14ac:dyDescent="0.2">
      <c r="A1080" s="32">
        <v>10</v>
      </c>
      <c r="B1080" s="32">
        <v>1</v>
      </c>
      <c r="C1080" s="32">
        <v>29</v>
      </c>
      <c r="D1080" s="123" t="s">
        <v>62</v>
      </c>
      <c r="E1080" s="123" t="s">
        <v>146</v>
      </c>
    </row>
    <row r="1081" spans="1:5" x14ac:dyDescent="0.2">
      <c r="A1081" s="32">
        <v>10</v>
      </c>
      <c r="B1081" s="32">
        <v>1</v>
      </c>
      <c r="C1081" s="32">
        <v>30</v>
      </c>
      <c r="D1081" s="123" t="s">
        <v>122</v>
      </c>
      <c r="E1081" s="123" t="s">
        <v>110</v>
      </c>
    </row>
    <row r="1082" spans="1:5" x14ac:dyDescent="0.2">
      <c r="A1082" s="32">
        <v>10</v>
      </c>
      <c r="B1082" s="32">
        <v>1</v>
      </c>
      <c r="C1082" s="32">
        <v>31</v>
      </c>
      <c r="D1082" s="123" t="s">
        <v>63</v>
      </c>
      <c r="E1082" s="123" t="s">
        <v>147</v>
      </c>
    </row>
    <row r="1083" spans="1:5" x14ac:dyDescent="0.2">
      <c r="A1083" s="32">
        <v>10</v>
      </c>
      <c r="B1083" s="32">
        <v>1</v>
      </c>
      <c r="C1083" s="32">
        <v>32</v>
      </c>
      <c r="D1083" s="123" t="s">
        <v>111</v>
      </c>
      <c r="E1083" s="123" t="s">
        <v>135</v>
      </c>
    </row>
    <row r="1084" spans="1:5" x14ac:dyDescent="0.2">
      <c r="A1084" s="32">
        <v>10</v>
      </c>
      <c r="B1084" s="32">
        <v>1</v>
      </c>
      <c r="C1084" s="32">
        <v>33</v>
      </c>
      <c r="D1084" s="123" t="s">
        <v>45</v>
      </c>
      <c r="E1084" s="123" t="s">
        <v>87</v>
      </c>
    </row>
    <row r="1085" spans="1:5" x14ac:dyDescent="0.2">
      <c r="A1085" s="32">
        <v>10</v>
      </c>
      <c r="B1085" s="32">
        <v>1</v>
      </c>
      <c r="C1085" s="32">
        <v>34</v>
      </c>
      <c r="D1085" s="123" t="s">
        <v>99</v>
      </c>
      <c r="E1085" s="123" t="s">
        <v>159</v>
      </c>
    </row>
    <row r="1086" spans="1:5" x14ac:dyDescent="0.2">
      <c r="A1086" s="32">
        <v>10</v>
      </c>
      <c r="B1086" s="32">
        <v>1</v>
      </c>
      <c r="C1086" s="32">
        <v>35</v>
      </c>
      <c r="D1086" s="123" t="s">
        <v>123</v>
      </c>
      <c r="E1086" s="123" t="s">
        <v>75</v>
      </c>
    </row>
    <row r="1087" spans="1:5" x14ac:dyDescent="0.2">
      <c r="A1087" s="32">
        <v>10</v>
      </c>
      <c r="B1087" s="32">
        <v>1</v>
      </c>
      <c r="C1087" s="32">
        <v>36</v>
      </c>
      <c r="D1087" s="123" t="s">
        <v>160</v>
      </c>
      <c r="E1087" s="123" t="s">
        <v>148</v>
      </c>
    </row>
    <row r="1088" spans="1:5" x14ac:dyDescent="0.2">
      <c r="A1088" s="32">
        <v>10</v>
      </c>
      <c r="B1088" s="32">
        <v>1</v>
      </c>
      <c r="C1088" s="32">
        <v>37</v>
      </c>
      <c r="D1088" s="123" t="s">
        <v>112</v>
      </c>
      <c r="E1088" s="123" t="s">
        <v>47</v>
      </c>
    </row>
    <row r="1089" spans="1:5" x14ac:dyDescent="0.2">
      <c r="A1089" s="32">
        <v>10</v>
      </c>
      <c r="B1089" s="32">
        <v>1</v>
      </c>
      <c r="C1089" s="32">
        <v>38</v>
      </c>
      <c r="D1089" s="123" t="s">
        <v>88</v>
      </c>
      <c r="E1089" s="123" t="s">
        <v>76</v>
      </c>
    </row>
    <row r="1090" spans="1:5" x14ac:dyDescent="0.2">
      <c r="A1090" s="32">
        <v>10</v>
      </c>
      <c r="B1090" s="32">
        <v>1</v>
      </c>
      <c r="C1090" s="32">
        <v>39</v>
      </c>
      <c r="D1090" s="123" t="s">
        <v>100</v>
      </c>
      <c r="E1090" s="123" t="s">
        <v>136</v>
      </c>
    </row>
    <row r="1091" spans="1:5" x14ac:dyDescent="0.2">
      <c r="A1091" s="32">
        <v>10</v>
      </c>
      <c r="B1091" s="32">
        <v>1</v>
      </c>
      <c r="C1091" s="32">
        <v>40</v>
      </c>
      <c r="D1091" s="123" t="s">
        <v>124</v>
      </c>
      <c r="E1091" s="123" t="s">
        <v>64</v>
      </c>
    </row>
    <row r="1092" spans="1:5" x14ac:dyDescent="0.2">
      <c r="A1092" s="32">
        <v>10</v>
      </c>
      <c r="B1092" s="32">
        <v>1</v>
      </c>
      <c r="C1092" s="32">
        <v>41</v>
      </c>
      <c r="D1092" s="123" t="s">
        <v>113</v>
      </c>
      <c r="E1092" s="123" t="s">
        <v>77</v>
      </c>
    </row>
    <row r="1093" spans="1:5" x14ac:dyDescent="0.2">
      <c r="A1093" s="32">
        <v>10</v>
      </c>
      <c r="B1093" s="32">
        <v>1</v>
      </c>
      <c r="C1093" s="32">
        <v>42</v>
      </c>
      <c r="D1093" s="123" t="s">
        <v>65</v>
      </c>
      <c r="E1093" s="123" t="s">
        <v>49</v>
      </c>
    </row>
    <row r="1094" spans="1:5" x14ac:dyDescent="0.2">
      <c r="A1094" s="32">
        <v>10</v>
      </c>
      <c r="B1094" s="32">
        <v>1</v>
      </c>
      <c r="C1094" s="32">
        <v>43</v>
      </c>
      <c r="D1094" s="123" t="s">
        <v>89</v>
      </c>
      <c r="E1094" s="123" t="s">
        <v>137</v>
      </c>
    </row>
    <row r="1095" spans="1:5" x14ac:dyDescent="0.2">
      <c r="A1095" s="32">
        <v>10</v>
      </c>
      <c r="B1095" s="32">
        <v>1</v>
      </c>
      <c r="C1095" s="32">
        <v>44</v>
      </c>
      <c r="D1095" s="123" t="s">
        <v>161</v>
      </c>
      <c r="E1095" s="123" t="s">
        <v>125</v>
      </c>
    </row>
    <row r="1096" spans="1:5" x14ac:dyDescent="0.2">
      <c r="A1096" s="32">
        <v>10</v>
      </c>
      <c r="B1096" s="32">
        <v>1</v>
      </c>
      <c r="C1096" s="32">
        <v>45</v>
      </c>
      <c r="D1096" s="123" t="s">
        <v>101</v>
      </c>
      <c r="E1096" s="123" t="s">
        <v>149</v>
      </c>
    </row>
    <row r="1097" spans="1:5" x14ac:dyDescent="0.2">
      <c r="A1097" s="32">
        <v>10</v>
      </c>
      <c r="B1097" s="32">
        <v>1</v>
      </c>
      <c r="C1097" s="32">
        <v>46</v>
      </c>
      <c r="D1097" s="123" t="s">
        <v>90</v>
      </c>
      <c r="E1097" s="123" t="s">
        <v>126</v>
      </c>
    </row>
    <row r="1098" spans="1:5" x14ac:dyDescent="0.2">
      <c r="A1098" s="32">
        <v>10</v>
      </c>
      <c r="B1098" s="32">
        <v>1</v>
      </c>
      <c r="C1098" s="32">
        <v>47</v>
      </c>
      <c r="D1098" s="123" t="s">
        <v>51</v>
      </c>
      <c r="E1098" s="123" t="s">
        <v>78</v>
      </c>
    </row>
    <row r="1099" spans="1:5" x14ac:dyDescent="0.2">
      <c r="A1099" s="32">
        <v>10</v>
      </c>
      <c r="B1099" s="32">
        <v>1</v>
      </c>
      <c r="C1099" s="32">
        <v>48</v>
      </c>
      <c r="D1099" s="123" t="s">
        <v>114</v>
      </c>
      <c r="E1099" s="123" t="s">
        <v>102</v>
      </c>
    </row>
    <row r="1100" spans="1:5" x14ac:dyDescent="0.2">
      <c r="A1100" s="32">
        <v>10</v>
      </c>
      <c r="B1100" s="32">
        <v>1</v>
      </c>
      <c r="C1100" s="32">
        <v>49</v>
      </c>
      <c r="D1100" s="123" t="s">
        <v>150</v>
      </c>
      <c r="E1100" s="123" t="s">
        <v>138</v>
      </c>
    </row>
    <row r="1101" spans="1:5" x14ac:dyDescent="0.2">
      <c r="A1101" s="32">
        <v>10</v>
      </c>
      <c r="B1101" s="32">
        <v>1</v>
      </c>
      <c r="C1101" s="32">
        <v>50</v>
      </c>
      <c r="D1101" s="123" t="s">
        <v>66</v>
      </c>
      <c r="E1101" s="123" t="s">
        <v>162</v>
      </c>
    </row>
    <row r="1102" spans="1:5" x14ac:dyDescent="0.2">
      <c r="A1102" s="32">
        <v>10</v>
      </c>
      <c r="B1102" s="32">
        <v>1</v>
      </c>
      <c r="C1102" s="32">
        <v>51</v>
      </c>
      <c r="D1102" s="123" t="s">
        <v>67</v>
      </c>
      <c r="E1102" s="123" t="s">
        <v>91</v>
      </c>
    </row>
    <row r="1103" spans="1:5" x14ac:dyDescent="0.2">
      <c r="A1103" s="32">
        <v>10</v>
      </c>
      <c r="B1103" s="32">
        <v>1</v>
      </c>
      <c r="C1103" s="32">
        <v>52</v>
      </c>
      <c r="D1103" s="123" t="s">
        <v>139</v>
      </c>
      <c r="E1103" s="123" t="s">
        <v>115</v>
      </c>
    </row>
    <row r="1104" spans="1:5" x14ac:dyDescent="0.2">
      <c r="A1104" s="32">
        <v>10</v>
      </c>
      <c r="B1104" s="32">
        <v>1</v>
      </c>
      <c r="C1104" s="32">
        <v>53</v>
      </c>
      <c r="D1104" s="123" t="s">
        <v>53</v>
      </c>
      <c r="E1104" s="123" t="s">
        <v>163</v>
      </c>
    </row>
    <row r="1105" spans="1:5" x14ac:dyDescent="0.2">
      <c r="A1105" s="32">
        <v>10</v>
      </c>
      <c r="B1105" s="32">
        <v>1</v>
      </c>
      <c r="C1105" s="32">
        <v>54</v>
      </c>
      <c r="D1105" s="123" t="s">
        <v>79</v>
      </c>
      <c r="E1105" s="123" t="s">
        <v>151</v>
      </c>
    </row>
    <row r="1106" spans="1:5" x14ac:dyDescent="0.2">
      <c r="A1106" s="32">
        <v>10</v>
      </c>
      <c r="B1106" s="32">
        <v>1</v>
      </c>
      <c r="C1106" s="32">
        <v>55</v>
      </c>
      <c r="D1106" s="123" t="s">
        <v>127</v>
      </c>
      <c r="E1106" s="123" t="s">
        <v>103</v>
      </c>
    </row>
    <row r="1107" spans="1:5" x14ac:dyDescent="0.2">
      <c r="A1107" s="32">
        <v>10</v>
      </c>
      <c r="B1107" s="32">
        <v>1</v>
      </c>
      <c r="C1107" s="32">
        <v>56</v>
      </c>
      <c r="D1107" s="123" t="s">
        <v>92</v>
      </c>
      <c r="E1107" s="123" t="s">
        <v>152</v>
      </c>
    </row>
    <row r="1108" spans="1:5" x14ac:dyDescent="0.2">
      <c r="A1108" s="32">
        <v>10</v>
      </c>
      <c r="B1108" s="32">
        <v>1</v>
      </c>
      <c r="C1108" s="32">
        <v>57</v>
      </c>
      <c r="D1108" s="123" t="s">
        <v>104</v>
      </c>
      <c r="E1108" s="123" t="s">
        <v>80</v>
      </c>
    </row>
    <row r="1109" spans="1:5" x14ac:dyDescent="0.2">
      <c r="A1109" s="32">
        <v>10</v>
      </c>
      <c r="B1109" s="32">
        <v>1</v>
      </c>
      <c r="C1109" s="32">
        <v>58</v>
      </c>
      <c r="D1109" s="123" t="s">
        <v>55</v>
      </c>
      <c r="E1109" s="123" t="s">
        <v>128</v>
      </c>
    </row>
    <row r="1110" spans="1:5" x14ac:dyDescent="0.2">
      <c r="A1110" s="32">
        <v>10</v>
      </c>
      <c r="B1110" s="32">
        <v>1</v>
      </c>
      <c r="C1110" s="32">
        <v>59</v>
      </c>
      <c r="D1110" s="123" t="s">
        <v>116</v>
      </c>
      <c r="E1110" s="123" t="s">
        <v>164</v>
      </c>
    </row>
    <row r="1111" spans="1:5" x14ac:dyDescent="0.2">
      <c r="A1111" s="32">
        <v>10</v>
      </c>
      <c r="B1111" s="32">
        <v>1</v>
      </c>
      <c r="C1111" s="32">
        <v>60</v>
      </c>
      <c r="D1111" s="123" t="s">
        <v>140</v>
      </c>
      <c r="E1111" s="123" t="s">
        <v>68</v>
      </c>
    </row>
    <row r="1112" spans="1:5" x14ac:dyDescent="0.2">
      <c r="A1112" s="32">
        <v>10</v>
      </c>
      <c r="B1112" s="32">
        <v>2</v>
      </c>
      <c r="C1112" s="32">
        <v>1</v>
      </c>
      <c r="D1112" s="123" t="s">
        <v>117</v>
      </c>
      <c r="E1112" s="123" t="s">
        <v>141</v>
      </c>
    </row>
    <row r="1113" spans="1:5" x14ac:dyDescent="0.2">
      <c r="A1113" s="32">
        <v>10</v>
      </c>
      <c r="B1113" s="32">
        <v>2</v>
      </c>
      <c r="C1113" s="32">
        <v>2</v>
      </c>
      <c r="D1113" s="123" t="s">
        <v>57</v>
      </c>
      <c r="E1113" s="123" t="s">
        <v>153</v>
      </c>
    </row>
    <row r="1114" spans="1:5" x14ac:dyDescent="0.2">
      <c r="A1114" s="32">
        <v>10</v>
      </c>
      <c r="B1114" s="32">
        <v>2</v>
      </c>
      <c r="C1114" s="32">
        <v>3</v>
      </c>
      <c r="D1114" s="123" t="s">
        <v>69</v>
      </c>
      <c r="E1114" s="123" t="s">
        <v>105</v>
      </c>
    </row>
    <row r="1115" spans="1:5" x14ac:dyDescent="0.2">
      <c r="A1115" s="32">
        <v>10</v>
      </c>
      <c r="B1115" s="32">
        <v>2</v>
      </c>
      <c r="C1115" s="32">
        <v>4</v>
      </c>
      <c r="D1115" s="123" t="s">
        <v>81</v>
      </c>
      <c r="E1115" s="123" t="s">
        <v>129</v>
      </c>
    </row>
    <row r="1116" spans="1:5" x14ac:dyDescent="0.2">
      <c r="A1116" s="32">
        <v>10</v>
      </c>
      <c r="B1116" s="32">
        <v>2</v>
      </c>
      <c r="C1116" s="32">
        <v>5</v>
      </c>
      <c r="D1116" s="123" t="s">
        <v>33</v>
      </c>
      <c r="E1116" s="123" t="s">
        <v>93</v>
      </c>
    </row>
    <row r="1117" spans="1:5" x14ac:dyDescent="0.2">
      <c r="A1117" s="32">
        <v>10</v>
      </c>
      <c r="B1117" s="32">
        <v>2</v>
      </c>
      <c r="C1117" s="32">
        <v>6</v>
      </c>
      <c r="D1117" s="123" t="s">
        <v>70</v>
      </c>
      <c r="E1117" s="123" t="s">
        <v>35</v>
      </c>
    </row>
    <row r="1118" spans="1:5" x14ac:dyDescent="0.2">
      <c r="A1118" s="32">
        <v>10</v>
      </c>
      <c r="B1118" s="32">
        <v>2</v>
      </c>
      <c r="C1118" s="32">
        <v>7</v>
      </c>
      <c r="D1118" s="123" t="s">
        <v>94</v>
      </c>
      <c r="E1118" s="123" t="s">
        <v>82</v>
      </c>
    </row>
    <row r="1119" spans="1:5" x14ac:dyDescent="0.2">
      <c r="A1119" s="32">
        <v>10</v>
      </c>
      <c r="B1119" s="32">
        <v>2</v>
      </c>
      <c r="C1119" s="32">
        <v>8</v>
      </c>
      <c r="D1119" s="123" t="s">
        <v>154</v>
      </c>
      <c r="E1119" s="123" t="s">
        <v>130</v>
      </c>
    </row>
    <row r="1120" spans="1:5" x14ac:dyDescent="0.2">
      <c r="A1120" s="32">
        <v>10</v>
      </c>
      <c r="B1120" s="32">
        <v>2</v>
      </c>
      <c r="C1120" s="32">
        <v>9</v>
      </c>
      <c r="D1120" s="123" t="s">
        <v>118</v>
      </c>
      <c r="E1120" s="123" t="s">
        <v>142</v>
      </c>
    </row>
    <row r="1121" spans="1:5" x14ac:dyDescent="0.2">
      <c r="A1121" s="32">
        <v>10</v>
      </c>
      <c r="B1121" s="32">
        <v>2</v>
      </c>
      <c r="C1121" s="32">
        <v>10</v>
      </c>
      <c r="D1121" s="123" t="s">
        <v>58</v>
      </c>
      <c r="E1121" s="123" t="s">
        <v>106</v>
      </c>
    </row>
    <row r="1122" spans="1:5" x14ac:dyDescent="0.2">
      <c r="A1122" s="32">
        <v>10</v>
      </c>
      <c r="B1122" s="32">
        <v>2</v>
      </c>
      <c r="C1122" s="32">
        <v>11</v>
      </c>
      <c r="D1122" s="123" t="s">
        <v>37</v>
      </c>
      <c r="E1122" s="123" t="s">
        <v>83</v>
      </c>
    </row>
    <row r="1123" spans="1:5" x14ac:dyDescent="0.2">
      <c r="A1123" s="32">
        <v>10</v>
      </c>
      <c r="B1123" s="32">
        <v>2</v>
      </c>
      <c r="C1123" s="32">
        <v>12</v>
      </c>
      <c r="D1123" s="123" t="s">
        <v>155</v>
      </c>
      <c r="E1123" s="123" t="s">
        <v>71</v>
      </c>
    </row>
    <row r="1124" spans="1:5" x14ac:dyDescent="0.2">
      <c r="A1124" s="32">
        <v>10</v>
      </c>
      <c r="B1124" s="32">
        <v>2</v>
      </c>
      <c r="C1124" s="32">
        <v>13</v>
      </c>
      <c r="D1124" s="123" t="s">
        <v>131</v>
      </c>
      <c r="E1124" s="123" t="s">
        <v>143</v>
      </c>
    </row>
    <row r="1125" spans="1:5" x14ac:dyDescent="0.2">
      <c r="A1125" s="32">
        <v>10</v>
      </c>
      <c r="B1125" s="32">
        <v>2</v>
      </c>
      <c r="C1125" s="32">
        <v>14</v>
      </c>
      <c r="D1125" s="123" t="s">
        <v>59</v>
      </c>
      <c r="E1125" s="123" t="s">
        <v>119</v>
      </c>
    </row>
    <row r="1126" spans="1:5" x14ac:dyDescent="0.2">
      <c r="A1126" s="32">
        <v>10</v>
      </c>
      <c r="B1126" s="32">
        <v>2</v>
      </c>
      <c r="C1126" s="32">
        <v>15</v>
      </c>
      <c r="D1126" s="123" t="s">
        <v>95</v>
      </c>
      <c r="E1126" s="123" t="s">
        <v>107</v>
      </c>
    </row>
    <row r="1127" spans="1:5" x14ac:dyDescent="0.2">
      <c r="A1127" s="32">
        <v>10</v>
      </c>
      <c r="B1127" s="32">
        <v>2</v>
      </c>
      <c r="C1127" s="32">
        <v>16</v>
      </c>
      <c r="D1127" s="123" t="s">
        <v>144</v>
      </c>
      <c r="E1127" s="123" t="s">
        <v>39</v>
      </c>
    </row>
    <row r="1128" spans="1:5" x14ac:dyDescent="0.2">
      <c r="A1128" s="32">
        <v>10</v>
      </c>
      <c r="B1128" s="32">
        <v>2</v>
      </c>
      <c r="C1128" s="32">
        <v>17</v>
      </c>
      <c r="D1128" s="123" t="s">
        <v>96</v>
      </c>
      <c r="E1128" s="123" t="s">
        <v>72</v>
      </c>
    </row>
    <row r="1129" spans="1:5" x14ac:dyDescent="0.2">
      <c r="A1129" s="32">
        <v>10</v>
      </c>
      <c r="B1129" s="32">
        <v>2</v>
      </c>
      <c r="C1129" s="32">
        <v>18</v>
      </c>
      <c r="D1129" s="123" t="s">
        <v>156</v>
      </c>
      <c r="E1129" s="123" t="s">
        <v>108</v>
      </c>
    </row>
    <row r="1130" spans="1:5" x14ac:dyDescent="0.2">
      <c r="A1130" s="32">
        <v>10</v>
      </c>
      <c r="B1130" s="32">
        <v>2</v>
      </c>
      <c r="C1130" s="32">
        <v>19</v>
      </c>
      <c r="D1130" s="123" t="s">
        <v>132</v>
      </c>
      <c r="E1130" s="123" t="s">
        <v>120</v>
      </c>
    </row>
    <row r="1131" spans="1:5" x14ac:dyDescent="0.2">
      <c r="A1131" s="32">
        <v>10</v>
      </c>
      <c r="B1131" s="32">
        <v>2</v>
      </c>
      <c r="C1131" s="32">
        <v>20</v>
      </c>
      <c r="D1131" s="123" t="s">
        <v>84</v>
      </c>
      <c r="E1131" s="123" t="s">
        <v>60</v>
      </c>
    </row>
    <row r="1132" spans="1:5" x14ac:dyDescent="0.2">
      <c r="A1132" s="32">
        <v>10</v>
      </c>
      <c r="B1132" s="32">
        <v>2</v>
      </c>
      <c r="C1132" s="32">
        <v>21</v>
      </c>
      <c r="D1132" s="123" t="s">
        <v>85</v>
      </c>
      <c r="E1132" s="123" t="s">
        <v>145</v>
      </c>
    </row>
    <row r="1133" spans="1:5" x14ac:dyDescent="0.2">
      <c r="A1133" s="32">
        <v>10</v>
      </c>
      <c r="B1133" s="32">
        <v>2</v>
      </c>
      <c r="C1133" s="32">
        <v>22</v>
      </c>
      <c r="D1133" s="123" t="s">
        <v>61</v>
      </c>
      <c r="E1133" s="123" t="s">
        <v>157</v>
      </c>
    </row>
    <row r="1134" spans="1:5" x14ac:dyDescent="0.2">
      <c r="A1134" s="32">
        <v>10</v>
      </c>
      <c r="B1134" s="32">
        <v>2</v>
      </c>
      <c r="C1134" s="32">
        <v>23</v>
      </c>
      <c r="D1134" s="123" t="s">
        <v>133</v>
      </c>
      <c r="E1134" s="123" t="s">
        <v>121</v>
      </c>
    </row>
    <row r="1135" spans="1:5" x14ac:dyDescent="0.2">
      <c r="A1135" s="32">
        <v>10</v>
      </c>
      <c r="B1135" s="32">
        <v>2</v>
      </c>
      <c r="C1135" s="32">
        <v>24</v>
      </c>
      <c r="D1135" s="123" t="s">
        <v>109</v>
      </c>
      <c r="E1135" s="123" t="s">
        <v>41</v>
      </c>
    </row>
    <row r="1136" spans="1:5" x14ac:dyDescent="0.2">
      <c r="A1136" s="32">
        <v>10</v>
      </c>
      <c r="B1136" s="32">
        <v>2</v>
      </c>
      <c r="C1136" s="32">
        <v>25</v>
      </c>
      <c r="D1136" s="123" t="s">
        <v>97</v>
      </c>
      <c r="E1136" s="123" t="s">
        <v>73</v>
      </c>
    </row>
    <row r="1137" spans="1:5" x14ac:dyDescent="0.2">
      <c r="A1137" s="32">
        <v>10</v>
      </c>
      <c r="B1137" s="32">
        <v>2</v>
      </c>
      <c r="C1137" s="32">
        <v>26</v>
      </c>
      <c r="D1137" s="123" t="s">
        <v>122</v>
      </c>
      <c r="E1137" s="123" t="s">
        <v>98</v>
      </c>
    </row>
    <row r="1138" spans="1:5" x14ac:dyDescent="0.2">
      <c r="A1138" s="32">
        <v>10</v>
      </c>
      <c r="B1138" s="32">
        <v>2</v>
      </c>
      <c r="C1138" s="32">
        <v>27</v>
      </c>
      <c r="D1138" s="123" t="s">
        <v>134</v>
      </c>
      <c r="E1138" s="123" t="s">
        <v>158</v>
      </c>
    </row>
    <row r="1139" spans="1:5" x14ac:dyDescent="0.2">
      <c r="A1139" s="32">
        <v>10</v>
      </c>
      <c r="B1139" s="32">
        <v>2</v>
      </c>
      <c r="C1139" s="32">
        <v>28</v>
      </c>
      <c r="D1139" s="123" t="s">
        <v>110</v>
      </c>
      <c r="E1139" s="123" t="s">
        <v>146</v>
      </c>
    </row>
    <row r="1140" spans="1:5" x14ac:dyDescent="0.2">
      <c r="A1140" s="32">
        <v>10</v>
      </c>
      <c r="B1140" s="32">
        <v>2</v>
      </c>
      <c r="C1140" s="32">
        <v>29</v>
      </c>
      <c r="D1140" s="123" t="s">
        <v>43</v>
      </c>
      <c r="E1140" s="123" t="s">
        <v>62</v>
      </c>
    </row>
    <row r="1141" spans="1:5" x14ac:dyDescent="0.2">
      <c r="A1141" s="32">
        <v>10</v>
      </c>
      <c r="B1141" s="32">
        <v>2</v>
      </c>
      <c r="C1141" s="32">
        <v>30</v>
      </c>
      <c r="D1141" s="123" t="s">
        <v>86</v>
      </c>
      <c r="E1141" s="123" t="s">
        <v>74</v>
      </c>
    </row>
    <row r="1142" spans="1:5" x14ac:dyDescent="0.2">
      <c r="A1142" s="32">
        <v>10</v>
      </c>
      <c r="B1142" s="32">
        <v>2</v>
      </c>
      <c r="C1142" s="32">
        <v>31</v>
      </c>
      <c r="D1142" s="123" t="s">
        <v>75</v>
      </c>
      <c r="E1142" s="123" t="s">
        <v>63</v>
      </c>
    </row>
    <row r="1143" spans="1:5" x14ac:dyDescent="0.2">
      <c r="A1143" s="32">
        <v>10</v>
      </c>
      <c r="B1143" s="32">
        <v>2</v>
      </c>
      <c r="C1143" s="32">
        <v>32</v>
      </c>
      <c r="D1143" s="123" t="s">
        <v>159</v>
      </c>
      <c r="E1143" s="123" t="s">
        <v>45</v>
      </c>
    </row>
    <row r="1144" spans="1:5" x14ac:dyDescent="0.2">
      <c r="A1144" s="32">
        <v>10</v>
      </c>
      <c r="B1144" s="32">
        <v>2</v>
      </c>
      <c r="C1144" s="32">
        <v>33</v>
      </c>
      <c r="D1144" s="123" t="s">
        <v>147</v>
      </c>
      <c r="E1144" s="123" t="s">
        <v>99</v>
      </c>
    </row>
    <row r="1145" spans="1:5" x14ac:dyDescent="0.2">
      <c r="A1145" s="32">
        <v>10</v>
      </c>
      <c r="B1145" s="32">
        <v>2</v>
      </c>
      <c r="C1145" s="32">
        <v>34</v>
      </c>
      <c r="D1145" s="123" t="s">
        <v>123</v>
      </c>
      <c r="E1145" s="123" t="s">
        <v>135</v>
      </c>
    </row>
    <row r="1146" spans="1:5" x14ac:dyDescent="0.2">
      <c r="A1146" s="32">
        <v>10</v>
      </c>
      <c r="B1146" s="32">
        <v>2</v>
      </c>
      <c r="C1146" s="32">
        <v>35</v>
      </c>
      <c r="D1146" s="123" t="s">
        <v>111</v>
      </c>
      <c r="E1146" s="123" t="s">
        <v>87</v>
      </c>
    </row>
    <row r="1147" spans="1:5" x14ac:dyDescent="0.2">
      <c r="A1147" s="32">
        <v>10</v>
      </c>
      <c r="B1147" s="32">
        <v>2</v>
      </c>
      <c r="C1147" s="32">
        <v>36</v>
      </c>
      <c r="D1147" s="123" t="s">
        <v>160</v>
      </c>
      <c r="E1147" s="123" t="s">
        <v>112</v>
      </c>
    </row>
    <row r="1148" spans="1:5" x14ac:dyDescent="0.2">
      <c r="A1148" s="32">
        <v>10</v>
      </c>
      <c r="B1148" s="32">
        <v>2</v>
      </c>
      <c r="C1148" s="32">
        <v>37</v>
      </c>
      <c r="D1148" s="123" t="s">
        <v>64</v>
      </c>
      <c r="E1148" s="123" t="s">
        <v>148</v>
      </c>
    </row>
    <row r="1149" spans="1:5" x14ac:dyDescent="0.2">
      <c r="A1149" s="32">
        <v>10</v>
      </c>
      <c r="B1149" s="32">
        <v>2</v>
      </c>
      <c r="C1149" s="32">
        <v>38</v>
      </c>
      <c r="D1149" s="123" t="s">
        <v>88</v>
      </c>
      <c r="E1149" s="123" t="s">
        <v>136</v>
      </c>
    </row>
    <row r="1150" spans="1:5" x14ac:dyDescent="0.2">
      <c r="A1150" s="32">
        <v>10</v>
      </c>
      <c r="B1150" s="32">
        <v>2</v>
      </c>
      <c r="C1150" s="32">
        <v>39</v>
      </c>
      <c r="D1150" s="123" t="s">
        <v>100</v>
      </c>
      <c r="E1150" s="123" t="s">
        <v>47</v>
      </c>
    </row>
    <row r="1151" spans="1:5" x14ac:dyDescent="0.2">
      <c r="A1151" s="32">
        <v>10</v>
      </c>
      <c r="B1151" s="32">
        <v>2</v>
      </c>
      <c r="C1151" s="32">
        <v>40</v>
      </c>
      <c r="D1151" s="123" t="s">
        <v>76</v>
      </c>
      <c r="E1151" s="123" t="s">
        <v>124</v>
      </c>
    </row>
    <row r="1152" spans="1:5" x14ac:dyDescent="0.2">
      <c r="A1152" s="32">
        <v>10</v>
      </c>
      <c r="B1152" s="32">
        <v>2</v>
      </c>
      <c r="C1152" s="32">
        <v>41</v>
      </c>
      <c r="D1152" s="123" t="s">
        <v>89</v>
      </c>
      <c r="E1152" s="123" t="s">
        <v>113</v>
      </c>
    </row>
    <row r="1153" spans="1:5" x14ac:dyDescent="0.2">
      <c r="A1153" s="32">
        <v>10</v>
      </c>
      <c r="B1153" s="32">
        <v>2</v>
      </c>
      <c r="C1153" s="32">
        <v>42</v>
      </c>
      <c r="D1153" s="123" t="s">
        <v>125</v>
      </c>
      <c r="E1153" s="123" t="s">
        <v>49</v>
      </c>
    </row>
    <row r="1154" spans="1:5" x14ac:dyDescent="0.2">
      <c r="A1154" s="32">
        <v>10</v>
      </c>
      <c r="B1154" s="32">
        <v>2</v>
      </c>
      <c r="C1154" s="32">
        <v>43</v>
      </c>
      <c r="D1154" s="123" t="s">
        <v>77</v>
      </c>
      <c r="E1154" s="123" t="s">
        <v>65</v>
      </c>
    </row>
    <row r="1155" spans="1:5" x14ac:dyDescent="0.2">
      <c r="A1155" s="32">
        <v>10</v>
      </c>
      <c r="B1155" s="32">
        <v>2</v>
      </c>
      <c r="C1155" s="32">
        <v>44</v>
      </c>
      <c r="D1155" s="123" t="s">
        <v>149</v>
      </c>
      <c r="E1155" s="123" t="s">
        <v>161</v>
      </c>
    </row>
    <row r="1156" spans="1:5" x14ac:dyDescent="0.2">
      <c r="A1156" s="32">
        <v>10</v>
      </c>
      <c r="B1156" s="32">
        <v>2</v>
      </c>
      <c r="C1156" s="32">
        <v>45</v>
      </c>
      <c r="D1156" s="123" t="s">
        <v>101</v>
      </c>
      <c r="E1156" s="123" t="s">
        <v>137</v>
      </c>
    </row>
    <row r="1157" spans="1:5" x14ac:dyDescent="0.2">
      <c r="A1157" s="32">
        <v>10</v>
      </c>
      <c r="B1157" s="32">
        <v>2</v>
      </c>
      <c r="C1157" s="32">
        <v>46</v>
      </c>
      <c r="D1157" s="123" t="s">
        <v>162</v>
      </c>
      <c r="E1157" s="123" t="s">
        <v>150</v>
      </c>
    </row>
    <row r="1158" spans="1:5" x14ac:dyDescent="0.2">
      <c r="A1158" s="32">
        <v>10</v>
      </c>
      <c r="B1158" s="32">
        <v>2</v>
      </c>
      <c r="C1158" s="32">
        <v>47</v>
      </c>
      <c r="D1158" s="123" t="s">
        <v>78</v>
      </c>
      <c r="E1158" s="123" t="s">
        <v>114</v>
      </c>
    </row>
    <row r="1159" spans="1:5" x14ac:dyDescent="0.2">
      <c r="A1159" s="32">
        <v>10</v>
      </c>
      <c r="B1159" s="32">
        <v>2</v>
      </c>
      <c r="C1159" s="32">
        <v>48</v>
      </c>
      <c r="D1159" s="123" t="s">
        <v>90</v>
      </c>
      <c r="E1159" s="123" t="s">
        <v>51</v>
      </c>
    </row>
    <row r="1160" spans="1:5" x14ac:dyDescent="0.2">
      <c r="A1160" s="32">
        <v>10</v>
      </c>
      <c r="B1160" s="32">
        <v>2</v>
      </c>
      <c r="C1160" s="32">
        <v>49</v>
      </c>
      <c r="D1160" s="123" t="s">
        <v>138</v>
      </c>
      <c r="E1160" s="123" t="s">
        <v>66</v>
      </c>
    </row>
    <row r="1161" spans="1:5" x14ac:dyDescent="0.2">
      <c r="A1161" s="32">
        <v>10</v>
      </c>
      <c r="B1161" s="32">
        <v>2</v>
      </c>
      <c r="C1161" s="32">
        <v>50</v>
      </c>
      <c r="D1161" s="123" t="s">
        <v>126</v>
      </c>
      <c r="E1161" s="123" t="s">
        <v>102</v>
      </c>
    </row>
    <row r="1162" spans="1:5" x14ac:dyDescent="0.2">
      <c r="A1162" s="32">
        <v>10</v>
      </c>
      <c r="B1162" s="32">
        <v>2</v>
      </c>
      <c r="C1162" s="32">
        <v>51</v>
      </c>
      <c r="D1162" s="123" t="s">
        <v>103</v>
      </c>
      <c r="E1162" s="123" t="s">
        <v>139</v>
      </c>
    </row>
    <row r="1163" spans="1:5" x14ac:dyDescent="0.2">
      <c r="A1163" s="32">
        <v>10</v>
      </c>
      <c r="B1163" s="32">
        <v>2</v>
      </c>
      <c r="C1163" s="32">
        <v>52</v>
      </c>
      <c r="D1163" s="123" t="s">
        <v>115</v>
      </c>
      <c r="E1163" s="123" t="s">
        <v>67</v>
      </c>
    </row>
    <row r="1164" spans="1:5" x14ac:dyDescent="0.2">
      <c r="A1164" s="32">
        <v>10</v>
      </c>
      <c r="B1164" s="32">
        <v>2</v>
      </c>
      <c r="C1164" s="32">
        <v>53</v>
      </c>
      <c r="D1164" s="123" t="s">
        <v>53</v>
      </c>
      <c r="E1164" s="123" t="s">
        <v>79</v>
      </c>
    </row>
    <row r="1165" spans="1:5" x14ac:dyDescent="0.2">
      <c r="A1165" s="32">
        <v>10</v>
      </c>
      <c r="B1165" s="32">
        <v>2</v>
      </c>
      <c r="C1165" s="32">
        <v>54</v>
      </c>
      <c r="D1165" s="123" t="s">
        <v>163</v>
      </c>
      <c r="E1165" s="123" t="s">
        <v>151</v>
      </c>
    </row>
    <row r="1166" spans="1:5" x14ac:dyDescent="0.2">
      <c r="A1166" s="32">
        <v>10</v>
      </c>
      <c r="B1166" s="32">
        <v>2</v>
      </c>
      <c r="C1166" s="32">
        <v>55</v>
      </c>
      <c r="D1166" s="123" t="s">
        <v>127</v>
      </c>
      <c r="E1166" s="123" t="s">
        <v>91</v>
      </c>
    </row>
    <row r="1167" spans="1:5" x14ac:dyDescent="0.2">
      <c r="A1167" s="32">
        <v>10</v>
      </c>
      <c r="B1167" s="32">
        <v>2</v>
      </c>
      <c r="C1167" s="32">
        <v>56</v>
      </c>
      <c r="D1167" s="123" t="s">
        <v>68</v>
      </c>
      <c r="E1167" s="123" t="s">
        <v>92</v>
      </c>
    </row>
    <row r="1168" spans="1:5" x14ac:dyDescent="0.2">
      <c r="A1168" s="32">
        <v>10</v>
      </c>
      <c r="B1168" s="32">
        <v>2</v>
      </c>
      <c r="C1168" s="32">
        <v>57</v>
      </c>
      <c r="D1168" s="123" t="s">
        <v>152</v>
      </c>
      <c r="E1168" s="123" t="s">
        <v>80</v>
      </c>
    </row>
    <row r="1169" spans="1:5" x14ac:dyDescent="0.2">
      <c r="A1169" s="32">
        <v>10</v>
      </c>
      <c r="B1169" s="32">
        <v>2</v>
      </c>
      <c r="C1169" s="32">
        <v>58</v>
      </c>
      <c r="D1169" s="123" t="s">
        <v>104</v>
      </c>
      <c r="E1169" s="123" t="s">
        <v>164</v>
      </c>
    </row>
    <row r="1170" spans="1:5" x14ac:dyDescent="0.2">
      <c r="A1170" s="32">
        <v>10</v>
      </c>
      <c r="B1170" s="32">
        <v>2</v>
      </c>
      <c r="C1170" s="32">
        <v>59</v>
      </c>
      <c r="D1170" s="123" t="s">
        <v>128</v>
      </c>
      <c r="E1170" s="123" t="s">
        <v>116</v>
      </c>
    </row>
    <row r="1171" spans="1:5" x14ac:dyDescent="0.2">
      <c r="A1171" s="32">
        <v>10</v>
      </c>
      <c r="B1171" s="32">
        <v>2</v>
      </c>
      <c r="C1171" s="32">
        <v>60</v>
      </c>
      <c r="D1171" s="123" t="s">
        <v>140</v>
      </c>
      <c r="E1171" s="123" t="s">
        <v>55</v>
      </c>
    </row>
    <row r="1172" spans="1:5" x14ac:dyDescent="0.2">
      <c r="A1172" s="32">
        <v>10</v>
      </c>
      <c r="B1172" s="32">
        <v>3</v>
      </c>
      <c r="C1172" s="32">
        <v>1</v>
      </c>
      <c r="D1172" s="123" t="s">
        <v>129</v>
      </c>
      <c r="E1172" s="123" t="s">
        <v>141</v>
      </c>
    </row>
    <row r="1173" spans="1:5" x14ac:dyDescent="0.2">
      <c r="A1173" s="32">
        <v>10</v>
      </c>
      <c r="B1173" s="32">
        <v>3</v>
      </c>
      <c r="C1173" s="32">
        <v>2</v>
      </c>
      <c r="D1173" s="123" t="s">
        <v>81</v>
      </c>
      <c r="E1173" s="123" t="s">
        <v>153</v>
      </c>
    </row>
    <row r="1174" spans="1:5" x14ac:dyDescent="0.2">
      <c r="A1174" s="32">
        <v>10</v>
      </c>
      <c r="B1174" s="32">
        <v>3</v>
      </c>
      <c r="C1174" s="32">
        <v>3</v>
      </c>
      <c r="D1174" s="123" t="s">
        <v>33</v>
      </c>
      <c r="E1174" s="123" t="s">
        <v>105</v>
      </c>
    </row>
    <row r="1175" spans="1:5" x14ac:dyDescent="0.2">
      <c r="A1175" s="32">
        <v>10</v>
      </c>
      <c r="B1175" s="32">
        <v>3</v>
      </c>
      <c r="C1175" s="32">
        <v>4</v>
      </c>
      <c r="D1175" s="123" t="s">
        <v>69</v>
      </c>
      <c r="E1175" s="123" t="s">
        <v>117</v>
      </c>
    </row>
    <row r="1176" spans="1:5" x14ac:dyDescent="0.2">
      <c r="A1176" s="32">
        <v>10</v>
      </c>
      <c r="B1176" s="32">
        <v>3</v>
      </c>
      <c r="C1176" s="32">
        <v>5</v>
      </c>
      <c r="D1176" s="123" t="s">
        <v>93</v>
      </c>
      <c r="E1176" s="123" t="s">
        <v>57</v>
      </c>
    </row>
    <row r="1177" spans="1:5" x14ac:dyDescent="0.2">
      <c r="A1177" s="32">
        <v>10</v>
      </c>
      <c r="B1177" s="32">
        <v>3</v>
      </c>
      <c r="C1177" s="32">
        <v>6</v>
      </c>
      <c r="D1177" s="123" t="s">
        <v>106</v>
      </c>
      <c r="E1177" s="123" t="s">
        <v>35</v>
      </c>
    </row>
    <row r="1178" spans="1:5" x14ac:dyDescent="0.2">
      <c r="A1178" s="122">
        <v>10</v>
      </c>
      <c r="B1178" s="122">
        <v>3</v>
      </c>
      <c r="C1178" s="122">
        <v>7</v>
      </c>
      <c r="D1178" s="123" t="s">
        <v>58</v>
      </c>
      <c r="E1178" s="123" t="s">
        <v>118</v>
      </c>
    </row>
    <row r="1179" spans="1:5" x14ac:dyDescent="0.2">
      <c r="A1179" s="122">
        <v>10</v>
      </c>
      <c r="B1179" s="122">
        <v>3</v>
      </c>
      <c r="C1179" s="122">
        <v>8</v>
      </c>
      <c r="D1179" s="123" t="s">
        <v>70</v>
      </c>
      <c r="E1179" s="123" t="s">
        <v>130</v>
      </c>
    </row>
    <row r="1180" spans="1:5" x14ac:dyDescent="0.2">
      <c r="A1180" s="122">
        <v>10</v>
      </c>
      <c r="B1180" s="122">
        <v>3</v>
      </c>
      <c r="C1180" s="122">
        <v>9</v>
      </c>
      <c r="D1180" s="123" t="s">
        <v>154</v>
      </c>
      <c r="E1180" s="123" t="s">
        <v>82</v>
      </c>
    </row>
    <row r="1181" spans="1:5" x14ac:dyDescent="0.2">
      <c r="A1181" s="122">
        <v>10</v>
      </c>
      <c r="B1181" s="122">
        <v>3</v>
      </c>
      <c r="C1181" s="122">
        <v>10</v>
      </c>
      <c r="D1181" s="123" t="s">
        <v>94</v>
      </c>
      <c r="E1181" s="123" t="s">
        <v>142</v>
      </c>
    </row>
    <row r="1182" spans="1:5" x14ac:dyDescent="0.2">
      <c r="A1182" s="122">
        <v>10</v>
      </c>
      <c r="B1182" s="122">
        <v>3</v>
      </c>
      <c r="C1182" s="122">
        <v>11</v>
      </c>
      <c r="D1182" s="123" t="s">
        <v>107</v>
      </c>
      <c r="E1182" s="123" t="s">
        <v>83</v>
      </c>
    </row>
    <row r="1183" spans="1:5" x14ac:dyDescent="0.2">
      <c r="A1183" s="122">
        <v>10</v>
      </c>
      <c r="B1183" s="122">
        <v>3</v>
      </c>
      <c r="C1183" s="122">
        <v>12</v>
      </c>
      <c r="D1183" s="123" t="s">
        <v>155</v>
      </c>
      <c r="E1183" s="123" t="s">
        <v>59</v>
      </c>
    </row>
    <row r="1184" spans="1:5" x14ac:dyDescent="0.2">
      <c r="A1184" s="122">
        <v>10</v>
      </c>
      <c r="B1184" s="122">
        <v>3</v>
      </c>
      <c r="C1184" s="122">
        <v>13</v>
      </c>
      <c r="D1184" s="123" t="s">
        <v>143</v>
      </c>
      <c r="E1184" s="123" t="s">
        <v>37</v>
      </c>
    </row>
    <row r="1185" spans="1:5" x14ac:dyDescent="0.2">
      <c r="A1185" s="122">
        <v>10</v>
      </c>
      <c r="B1185" s="122">
        <v>3</v>
      </c>
      <c r="C1185" s="122">
        <v>14</v>
      </c>
      <c r="D1185" s="123" t="s">
        <v>131</v>
      </c>
      <c r="E1185" s="123" t="s">
        <v>95</v>
      </c>
    </row>
    <row r="1186" spans="1:5" x14ac:dyDescent="0.2">
      <c r="A1186" s="122">
        <v>10</v>
      </c>
      <c r="B1186" s="122">
        <v>3</v>
      </c>
      <c r="C1186" s="122">
        <v>15</v>
      </c>
      <c r="D1186" s="123" t="s">
        <v>119</v>
      </c>
      <c r="E1186" s="123" t="s">
        <v>71</v>
      </c>
    </row>
    <row r="1187" spans="1:5" x14ac:dyDescent="0.2">
      <c r="A1187" s="122">
        <v>10</v>
      </c>
      <c r="B1187" s="122">
        <v>3</v>
      </c>
      <c r="C1187" s="122">
        <v>16</v>
      </c>
      <c r="D1187" s="123" t="s">
        <v>39</v>
      </c>
      <c r="E1187" s="123" t="s">
        <v>132</v>
      </c>
    </row>
    <row r="1188" spans="1:5" x14ac:dyDescent="0.2">
      <c r="A1188" s="122">
        <v>10</v>
      </c>
      <c r="B1188" s="122">
        <v>3</v>
      </c>
      <c r="C1188" s="122">
        <v>17</v>
      </c>
      <c r="D1188" s="123" t="s">
        <v>84</v>
      </c>
      <c r="E1188" s="123" t="s">
        <v>108</v>
      </c>
    </row>
    <row r="1189" spans="1:5" x14ac:dyDescent="0.2">
      <c r="A1189" s="122">
        <v>10</v>
      </c>
      <c r="B1189" s="122">
        <v>3</v>
      </c>
      <c r="C1189" s="122">
        <v>18</v>
      </c>
      <c r="D1189" s="123" t="s">
        <v>120</v>
      </c>
      <c r="E1189" s="123" t="s">
        <v>96</v>
      </c>
    </row>
    <row r="1190" spans="1:5" x14ac:dyDescent="0.2">
      <c r="A1190" s="122">
        <v>10</v>
      </c>
      <c r="B1190" s="122">
        <v>3</v>
      </c>
      <c r="C1190" s="122">
        <v>19</v>
      </c>
      <c r="D1190" s="123" t="s">
        <v>156</v>
      </c>
      <c r="E1190" s="123" t="s">
        <v>144</v>
      </c>
    </row>
    <row r="1191" spans="1:5" x14ac:dyDescent="0.2">
      <c r="A1191" s="122">
        <v>10</v>
      </c>
      <c r="B1191" s="122">
        <v>3</v>
      </c>
      <c r="C1191" s="122">
        <v>20</v>
      </c>
      <c r="D1191" s="123" t="s">
        <v>72</v>
      </c>
      <c r="E1191" s="123" t="s">
        <v>60</v>
      </c>
    </row>
    <row r="1192" spans="1:5" x14ac:dyDescent="0.2">
      <c r="A1192" s="122">
        <v>10</v>
      </c>
      <c r="B1192" s="122">
        <v>3</v>
      </c>
      <c r="C1192" s="122">
        <v>21</v>
      </c>
      <c r="D1192" s="123" t="s">
        <v>97</v>
      </c>
      <c r="E1192" s="123" t="s">
        <v>157</v>
      </c>
    </row>
    <row r="1193" spans="1:5" x14ac:dyDescent="0.2">
      <c r="A1193" s="122">
        <v>10</v>
      </c>
      <c r="B1193" s="122">
        <v>3</v>
      </c>
      <c r="C1193" s="122">
        <v>22</v>
      </c>
      <c r="D1193" s="123" t="s">
        <v>145</v>
      </c>
      <c r="E1193" s="123" t="s">
        <v>109</v>
      </c>
    </row>
    <row r="1194" spans="1:5" x14ac:dyDescent="0.2">
      <c r="A1194" s="122">
        <v>10</v>
      </c>
      <c r="B1194" s="122">
        <v>3</v>
      </c>
      <c r="C1194" s="122">
        <v>23</v>
      </c>
      <c r="D1194" s="123" t="s">
        <v>133</v>
      </c>
      <c r="E1194" s="123" t="s">
        <v>85</v>
      </c>
    </row>
    <row r="1195" spans="1:5" x14ac:dyDescent="0.2">
      <c r="A1195" s="122">
        <v>10</v>
      </c>
      <c r="B1195" s="122">
        <v>3</v>
      </c>
      <c r="C1195" s="122">
        <v>24</v>
      </c>
      <c r="D1195" s="123" t="s">
        <v>61</v>
      </c>
      <c r="E1195" s="123" t="s">
        <v>121</v>
      </c>
    </row>
    <row r="1196" spans="1:5" x14ac:dyDescent="0.2">
      <c r="A1196" s="122">
        <v>10</v>
      </c>
      <c r="B1196" s="122">
        <v>3</v>
      </c>
      <c r="C1196" s="122">
        <v>25</v>
      </c>
      <c r="D1196" s="123" t="s">
        <v>73</v>
      </c>
      <c r="E1196" s="123" t="s">
        <v>41</v>
      </c>
    </row>
    <row r="1197" spans="1:5" x14ac:dyDescent="0.2">
      <c r="A1197" s="122">
        <v>10</v>
      </c>
      <c r="B1197" s="122">
        <v>3</v>
      </c>
      <c r="C1197" s="122">
        <v>26</v>
      </c>
      <c r="D1197" s="123" t="s">
        <v>146</v>
      </c>
      <c r="E1197" s="123" t="s">
        <v>158</v>
      </c>
    </row>
    <row r="1198" spans="1:5" x14ac:dyDescent="0.2">
      <c r="A1198" s="122">
        <v>10</v>
      </c>
      <c r="B1198" s="122">
        <v>3</v>
      </c>
      <c r="C1198" s="122">
        <v>27</v>
      </c>
      <c r="D1198" s="123" t="s">
        <v>98</v>
      </c>
      <c r="E1198" s="123" t="s">
        <v>134</v>
      </c>
    </row>
    <row r="1199" spans="1:5" x14ac:dyDescent="0.2">
      <c r="A1199" s="122">
        <v>10</v>
      </c>
      <c r="B1199" s="122">
        <v>3</v>
      </c>
      <c r="C1199" s="122">
        <v>28</v>
      </c>
      <c r="D1199" s="123" t="s">
        <v>86</v>
      </c>
      <c r="E1199" s="123" t="s">
        <v>62</v>
      </c>
    </row>
    <row r="1200" spans="1:5" x14ac:dyDescent="0.2">
      <c r="A1200" s="122">
        <v>10</v>
      </c>
      <c r="B1200" s="122">
        <v>3</v>
      </c>
      <c r="C1200" s="122">
        <v>29</v>
      </c>
      <c r="D1200" s="123" t="s">
        <v>74</v>
      </c>
      <c r="E1200" s="123" t="s">
        <v>110</v>
      </c>
    </row>
    <row r="1201" spans="1:5" x14ac:dyDescent="0.2">
      <c r="A1201" s="122">
        <v>10</v>
      </c>
      <c r="B1201" s="122">
        <v>3</v>
      </c>
      <c r="C1201" s="122">
        <v>30</v>
      </c>
      <c r="D1201" s="123" t="s">
        <v>43</v>
      </c>
      <c r="E1201" s="123" t="s">
        <v>122</v>
      </c>
    </row>
    <row r="1202" spans="1:5" x14ac:dyDescent="0.2">
      <c r="A1202" s="122">
        <v>10</v>
      </c>
      <c r="B1202" s="122">
        <v>3</v>
      </c>
      <c r="C1202" s="122">
        <v>31</v>
      </c>
      <c r="D1202" s="123" t="s">
        <v>75</v>
      </c>
      <c r="E1202" s="123" t="s">
        <v>147</v>
      </c>
    </row>
    <row r="1203" spans="1:5" x14ac:dyDescent="0.2">
      <c r="A1203" s="122">
        <v>10</v>
      </c>
      <c r="B1203" s="122">
        <v>3</v>
      </c>
      <c r="C1203" s="122">
        <v>32</v>
      </c>
      <c r="D1203" s="123" t="s">
        <v>123</v>
      </c>
      <c r="E1203" s="123" t="s">
        <v>111</v>
      </c>
    </row>
    <row r="1204" spans="1:5" x14ac:dyDescent="0.2">
      <c r="A1204" s="122">
        <v>10</v>
      </c>
      <c r="B1204" s="122">
        <v>3</v>
      </c>
      <c r="C1204" s="122">
        <v>33</v>
      </c>
      <c r="D1204" s="123" t="s">
        <v>135</v>
      </c>
      <c r="E1204" s="123" t="s">
        <v>159</v>
      </c>
    </row>
    <row r="1205" spans="1:5" x14ac:dyDescent="0.2">
      <c r="A1205" s="122">
        <v>10</v>
      </c>
      <c r="B1205" s="122">
        <v>3</v>
      </c>
      <c r="C1205" s="122">
        <v>34</v>
      </c>
      <c r="D1205" s="123" t="s">
        <v>99</v>
      </c>
      <c r="E1205" s="123" t="s">
        <v>45</v>
      </c>
    </row>
    <row r="1206" spans="1:5" x14ac:dyDescent="0.2">
      <c r="A1206" s="122">
        <v>10</v>
      </c>
      <c r="B1206" s="122">
        <v>3</v>
      </c>
      <c r="C1206" s="122">
        <v>35</v>
      </c>
      <c r="D1206" s="123" t="s">
        <v>87</v>
      </c>
      <c r="E1206" s="123" t="s">
        <v>63</v>
      </c>
    </row>
    <row r="1207" spans="1:5" x14ac:dyDescent="0.2">
      <c r="A1207" s="122">
        <v>10</v>
      </c>
      <c r="B1207" s="122">
        <v>3</v>
      </c>
      <c r="C1207" s="122">
        <v>36</v>
      </c>
      <c r="D1207" s="123" t="s">
        <v>47</v>
      </c>
      <c r="E1207" s="123" t="s">
        <v>160</v>
      </c>
    </row>
    <row r="1208" spans="1:5" x14ac:dyDescent="0.2">
      <c r="A1208" s="122">
        <v>10</v>
      </c>
      <c r="B1208" s="122">
        <v>3</v>
      </c>
      <c r="C1208" s="122">
        <v>37</v>
      </c>
      <c r="D1208" s="123" t="s">
        <v>88</v>
      </c>
      <c r="E1208" s="123" t="s">
        <v>124</v>
      </c>
    </row>
    <row r="1209" spans="1:5" x14ac:dyDescent="0.2">
      <c r="A1209" s="122">
        <v>10</v>
      </c>
      <c r="B1209" s="122">
        <v>3</v>
      </c>
      <c r="C1209" s="122">
        <v>38</v>
      </c>
      <c r="D1209" s="123" t="s">
        <v>64</v>
      </c>
      <c r="E1209" s="123" t="s">
        <v>100</v>
      </c>
    </row>
    <row r="1210" spans="1:5" x14ac:dyDescent="0.2">
      <c r="A1210" s="122">
        <v>10</v>
      </c>
      <c r="B1210" s="122">
        <v>3</v>
      </c>
      <c r="C1210" s="122">
        <v>39</v>
      </c>
      <c r="D1210" s="123" t="s">
        <v>136</v>
      </c>
      <c r="E1210" s="123" t="s">
        <v>112</v>
      </c>
    </row>
    <row r="1211" spans="1:5" x14ac:dyDescent="0.2">
      <c r="A1211" s="122">
        <v>10</v>
      </c>
      <c r="B1211" s="122">
        <v>3</v>
      </c>
      <c r="C1211" s="122">
        <v>40</v>
      </c>
      <c r="D1211" s="123" t="s">
        <v>148</v>
      </c>
      <c r="E1211" s="123" t="s">
        <v>76</v>
      </c>
    </row>
    <row r="1212" spans="1:5" x14ac:dyDescent="0.2">
      <c r="A1212" s="122">
        <v>10</v>
      </c>
      <c r="B1212" s="122">
        <v>3</v>
      </c>
      <c r="C1212" s="122">
        <v>41</v>
      </c>
      <c r="D1212" s="123" t="s">
        <v>65</v>
      </c>
      <c r="E1212" s="123" t="s">
        <v>113</v>
      </c>
    </row>
    <row r="1213" spans="1:5" x14ac:dyDescent="0.2">
      <c r="A1213" s="122">
        <v>10</v>
      </c>
      <c r="B1213" s="122">
        <v>3</v>
      </c>
      <c r="C1213" s="122">
        <v>42</v>
      </c>
      <c r="D1213" s="123" t="s">
        <v>137</v>
      </c>
      <c r="E1213" s="123" t="s">
        <v>49</v>
      </c>
    </row>
    <row r="1214" spans="1:5" x14ac:dyDescent="0.2">
      <c r="A1214" s="122">
        <v>10</v>
      </c>
      <c r="B1214" s="122">
        <v>3</v>
      </c>
      <c r="C1214" s="122">
        <v>43</v>
      </c>
      <c r="D1214" s="123" t="s">
        <v>89</v>
      </c>
      <c r="E1214" s="123" t="s">
        <v>101</v>
      </c>
    </row>
    <row r="1215" spans="1:5" x14ac:dyDescent="0.2">
      <c r="A1215" s="122">
        <v>10</v>
      </c>
      <c r="B1215" s="122">
        <v>3</v>
      </c>
      <c r="C1215" s="122">
        <v>44</v>
      </c>
      <c r="D1215" s="123" t="s">
        <v>77</v>
      </c>
      <c r="E1215" s="123" t="s">
        <v>161</v>
      </c>
    </row>
    <row r="1216" spans="1:5" x14ac:dyDescent="0.2">
      <c r="A1216" s="122">
        <v>10</v>
      </c>
      <c r="B1216" s="122">
        <v>3</v>
      </c>
      <c r="C1216" s="122">
        <v>45</v>
      </c>
      <c r="D1216" s="123" t="s">
        <v>149</v>
      </c>
      <c r="E1216" s="123" t="s">
        <v>125</v>
      </c>
    </row>
    <row r="1217" spans="1:5" x14ac:dyDescent="0.2">
      <c r="A1217" s="122">
        <v>10</v>
      </c>
      <c r="B1217" s="122">
        <v>3</v>
      </c>
      <c r="C1217" s="122">
        <v>46</v>
      </c>
      <c r="D1217" s="123" t="s">
        <v>138</v>
      </c>
      <c r="E1217" s="123" t="s">
        <v>90</v>
      </c>
    </row>
    <row r="1218" spans="1:5" x14ac:dyDescent="0.2">
      <c r="A1218" s="122">
        <v>10</v>
      </c>
      <c r="B1218" s="122">
        <v>3</v>
      </c>
      <c r="C1218" s="122">
        <v>47</v>
      </c>
      <c r="D1218" s="123" t="s">
        <v>66</v>
      </c>
      <c r="E1218" s="123" t="s">
        <v>150</v>
      </c>
    </row>
    <row r="1219" spans="1:5" x14ac:dyDescent="0.2">
      <c r="A1219" s="122">
        <v>10</v>
      </c>
      <c r="B1219" s="122">
        <v>3</v>
      </c>
      <c r="C1219" s="122">
        <v>48</v>
      </c>
      <c r="D1219" s="123" t="s">
        <v>51</v>
      </c>
      <c r="E1219" s="123" t="s">
        <v>114</v>
      </c>
    </row>
    <row r="1220" spans="1:5" x14ac:dyDescent="0.2">
      <c r="A1220" s="122">
        <v>10</v>
      </c>
      <c r="B1220" s="122">
        <v>3</v>
      </c>
      <c r="C1220" s="122">
        <v>49</v>
      </c>
      <c r="D1220" s="123" t="s">
        <v>126</v>
      </c>
      <c r="E1220" s="123" t="s">
        <v>162</v>
      </c>
    </row>
    <row r="1221" spans="1:5" x14ac:dyDescent="0.2">
      <c r="A1221" s="122">
        <v>10</v>
      </c>
      <c r="B1221" s="122">
        <v>3</v>
      </c>
      <c r="C1221" s="122">
        <v>50</v>
      </c>
      <c r="D1221" s="123" t="s">
        <v>102</v>
      </c>
      <c r="E1221" s="123" t="s">
        <v>78</v>
      </c>
    </row>
    <row r="1222" spans="1:5" x14ac:dyDescent="0.2">
      <c r="A1222" s="122">
        <v>10</v>
      </c>
      <c r="B1222" s="122">
        <v>3</v>
      </c>
      <c r="C1222" s="122">
        <v>51</v>
      </c>
      <c r="D1222" s="123" t="s">
        <v>103</v>
      </c>
      <c r="E1222" s="123" t="s">
        <v>79</v>
      </c>
    </row>
    <row r="1223" spans="1:5" x14ac:dyDescent="0.2">
      <c r="A1223" s="122">
        <v>10</v>
      </c>
      <c r="B1223" s="122">
        <v>3</v>
      </c>
      <c r="C1223" s="122">
        <v>52</v>
      </c>
      <c r="D1223" s="123" t="s">
        <v>91</v>
      </c>
      <c r="E1223" s="123" t="s">
        <v>53</v>
      </c>
    </row>
    <row r="1224" spans="1:5" x14ac:dyDescent="0.2">
      <c r="A1224" s="122">
        <v>10</v>
      </c>
      <c r="B1224" s="122">
        <v>3</v>
      </c>
      <c r="C1224" s="122">
        <v>53</v>
      </c>
      <c r="D1224" s="123" t="s">
        <v>67</v>
      </c>
      <c r="E1224" s="123" t="s">
        <v>163</v>
      </c>
    </row>
    <row r="1225" spans="1:5" x14ac:dyDescent="0.2">
      <c r="A1225" s="122">
        <v>10</v>
      </c>
      <c r="B1225" s="122">
        <v>3</v>
      </c>
      <c r="C1225" s="122">
        <v>54</v>
      </c>
      <c r="D1225" s="123" t="s">
        <v>127</v>
      </c>
      <c r="E1225" s="123" t="s">
        <v>115</v>
      </c>
    </row>
    <row r="1226" spans="1:5" x14ac:dyDescent="0.2">
      <c r="A1226" s="122">
        <v>10</v>
      </c>
      <c r="B1226" s="122">
        <v>3</v>
      </c>
      <c r="C1226" s="122">
        <v>55</v>
      </c>
      <c r="D1226" s="123" t="s">
        <v>151</v>
      </c>
      <c r="E1226" s="123" t="s">
        <v>139</v>
      </c>
    </row>
    <row r="1227" spans="1:5" x14ac:dyDescent="0.2">
      <c r="A1227" s="122">
        <v>10</v>
      </c>
      <c r="B1227" s="122">
        <v>3</v>
      </c>
      <c r="C1227" s="122">
        <v>56</v>
      </c>
      <c r="D1227" s="123" t="s">
        <v>80</v>
      </c>
      <c r="E1227" s="123" t="s">
        <v>92</v>
      </c>
    </row>
    <row r="1228" spans="1:5" x14ac:dyDescent="0.2">
      <c r="A1228" s="122">
        <v>10</v>
      </c>
      <c r="B1228" s="122">
        <v>3</v>
      </c>
      <c r="C1228" s="122">
        <v>57</v>
      </c>
      <c r="D1228" s="123" t="s">
        <v>116</v>
      </c>
      <c r="E1228" s="123" t="s">
        <v>140</v>
      </c>
    </row>
    <row r="1229" spans="1:5" x14ac:dyDescent="0.2">
      <c r="A1229" s="122">
        <v>10</v>
      </c>
      <c r="B1229" s="122">
        <v>3</v>
      </c>
      <c r="C1229" s="122">
        <v>58</v>
      </c>
      <c r="D1229" s="123" t="s">
        <v>128</v>
      </c>
      <c r="E1229" s="123" t="s">
        <v>164</v>
      </c>
    </row>
    <row r="1230" spans="1:5" x14ac:dyDescent="0.2">
      <c r="A1230" s="122">
        <v>10</v>
      </c>
      <c r="B1230" s="122">
        <v>3</v>
      </c>
      <c r="C1230" s="122">
        <v>59</v>
      </c>
      <c r="D1230" s="123" t="s">
        <v>152</v>
      </c>
      <c r="E1230" s="123" t="s">
        <v>68</v>
      </c>
    </row>
    <row r="1231" spans="1:5" x14ac:dyDescent="0.2">
      <c r="A1231" s="122">
        <v>10</v>
      </c>
      <c r="B1231" s="122">
        <v>3</v>
      </c>
      <c r="C1231" s="122">
        <v>60</v>
      </c>
      <c r="D1231" s="123" t="s">
        <v>55</v>
      </c>
      <c r="E1231" s="123" t="s">
        <v>104</v>
      </c>
    </row>
    <row r="1232" spans="1:5" x14ac:dyDescent="0.2">
      <c r="A1232" s="32">
        <v>10</v>
      </c>
      <c r="B1232" s="32">
        <v>4</v>
      </c>
      <c r="C1232" s="32">
        <v>1</v>
      </c>
      <c r="D1232" s="123" t="s">
        <v>57</v>
      </c>
      <c r="E1232" s="123" t="s">
        <v>129</v>
      </c>
    </row>
    <row r="1233" spans="1:5" x14ac:dyDescent="0.2">
      <c r="A1233" s="32">
        <v>10</v>
      </c>
      <c r="B1233" s="32">
        <v>4</v>
      </c>
      <c r="C1233" s="32">
        <v>2</v>
      </c>
      <c r="D1233" s="123" t="s">
        <v>105</v>
      </c>
      <c r="E1233" s="123" t="s">
        <v>81</v>
      </c>
    </row>
    <row r="1234" spans="1:5" x14ac:dyDescent="0.2">
      <c r="A1234" s="32">
        <v>10</v>
      </c>
      <c r="B1234" s="32">
        <v>4</v>
      </c>
      <c r="C1234" s="32">
        <v>3</v>
      </c>
      <c r="D1234" s="123" t="s">
        <v>141</v>
      </c>
      <c r="E1234" s="123" t="s">
        <v>93</v>
      </c>
    </row>
    <row r="1235" spans="1:5" x14ac:dyDescent="0.2">
      <c r="A1235" s="32">
        <v>10</v>
      </c>
      <c r="B1235" s="32">
        <v>4</v>
      </c>
      <c r="C1235" s="32">
        <v>4</v>
      </c>
      <c r="D1235" s="123" t="s">
        <v>117</v>
      </c>
      <c r="E1235" s="123" t="s">
        <v>33</v>
      </c>
    </row>
    <row r="1236" spans="1:5" x14ac:dyDescent="0.2">
      <c r="A1236" s="32">
        <v>10</v>
      </c>
      <c r="B1236" s="32">
        <v>4</v>
      </c>
      <c r="C1236" s="32">
        <v>5</v>
      </c>
      <c r="D1236" s="123" t="s">
        <v>153</v>
      </c>
      <c r="E1236" s="123" t="s">
        <v>69</v>
      </c>
    </row>
    <row r="1237" spans="1:5" x14ac:dyDescent="0.2">
      <c r="A1237" s="32">
        <v>10</v>
      </c>
      <c r="B1237" s="32">
        <v>4</v>
      </c>
      <c r="C1237" s="32">
        <v>6</v>
      </c>
      <c r="D1237" s="123" t="s">
        <v>154</v>
      </c>
      <c r="E1237" s="123" t="s">
        <v>106</v>
      </c>
    </row>
    <row r="1238" spans="1:5" x14ac:dyDescent="0.2">
      <c r="A1238" s="32">
        <v>10</v>
      </c>
      <c r="B1238" s="32">
        <v>4</v>
      </c>
      <c r="C1238" s="32">
        <v>7</v>
      </c>
      <c r="D1238" s="123" t="s">
        <v>142</v>
      </c>
      <c r="E1238" s="123" t="s">
        <v>70</v>
      </c>
    </row>
    <row r="1239" spans="1:5" x14ac:dyDescent="0.2">
      <c r="A1239" s="32">
        <v>10</v>
      </c>
      <c r="B1239" s="32">
        <v>4</v>
      </c>
      <c r="C1239" s="32">
        <v>8</v>
      </c>
      <c r="D1239" s="123" t="s">
        <v>82</v>
      </c>
      <c r="E1239" s="123" t="s">
        <v>58</v>
      </c>
    </row>
    <row r="1240" spans="1:5" x14ac:dyDescent="0.2">
      <c r="A1240" s="32">
        <v>10</v>
      </c>
      <c r="B1240" s="32">
        <v>4</v>
      </c>
      <c r="C1240" s="32">
        <v>9</v>
      </c>
      <c r="D1240" s="123" t="s">
        <v>130</v>
      </c>
      <c r="E1240" s="123" t="s">
        <v>94</v>
      </c>
    </row>
    <row r="1241" spans="1:5" x14ac:dyDescent="0.2">
      <c r="A1241" s="32">
        <v>10</v>
      </c>
      <c r="B1241" s="32">
        <v>4</v>
      </c>
      <c r="C1241" s="32">
        <v>10</v>
      </c>
      <c r="D1241" s="123" t="s">
        <v>35</v>
      </c>
      <c r="E1241" s="123" t="s">
        <v>118</v>
      </c>
    </row>
    <row r="1242" spans="1:5" x14ac:dyDescent="0.2">
      <c r="A1242" s="32">
        <v>10</v>
      </c>
      <c r="B1242" s="32">
        <v>4</v>
      </c>
      <c r="C1242" s="32">
        <v>11</v>
      </c>
      <c r="D1242" s="123" t="s">
        <v>37</v>
      </c>
      <c r="E1242" s="123" t="s">
        <v>155</v>
      </c>
    </row>
    <row r="1243" spans="1:5" x14ac:dyDescent="0.2">
      <c r="A1243" s="32">
        <v>10</v>
      </c>
      <c r="B1243" s="32">
        <v>4</v>
      </c>
      <c r="C1243" s="32">
        <v>12</v>
      </c>
      <c r="D1243" s="123" t="s">
        <v>143</v>
      </c>
      <c r="E1243" s="123" t="s">
        <v>119</v>
      </c>
    </row>
    <row r="1244" spans="1:5" x14ac:dyDescent="0.2">
      <c r="A1244" s="32">
        <v>10</v>
      </c>
      <c r="B1244" s="32">
        <v>4</v>
      </c>
      <c r="C1244" s="32">
        <v>13</v>
      </c>
      <c r="D1244" s="123" t="s">
        <v>107</v>
      </c>
      <c r="E1244" s="123" t="s">
        <v>131</v>
      </c>
    </row>
    <row r="1245" spans="1:5" x14ac:dyDescent="0.2">
      <c r="A1245" s="32">
        <v>10</v>
      </c>
      <c r="B1245" s="32">
        <v>4</v>
      </c>
      <c r="C1245" s="32">
        <v>14</v>
      </c>
      <c r="D1245" s="123" t="s">
        <v>83</v>
      </c>
      <c r="E1245" s="123" t="s">
        <v>95</v>
      </c>
    </row>
    <row r="1246" spans="1:5" x14ac:dyDescent="0.2">
      <c r="A1246" s="32">
        <v>10</v>
      </c>
      <c r="B1246" s="32">
        <v>4</v>
      </c>
      <c r="C1246" s="32">
        <v>15</v>
      </c>
      <c r="D1246" s="123" t="s">
        <v>71</v>
      </c>
      <c r="E1246" s="123" t="s">
        <v>59</v>
      </c>
    </row>
    <row r="1247" spans="1:5" x14ac:dyDescent="0.2">
      <c r="A1247" s="32">
        <v>10</v>
      </c>
      <c r="B1247" s="32">
        <v>4</v>
      </c>
      <c r="C1247" s="32">
        <v>16</v>
      </c>
      <c r="D1247" s="123" t="s">
        <v>108</v>
      </c>
      <c r="E1247" s="123" t="s">
        <v>144</v>
      </c>
    </row>
    <row r="1248" spans="1:5" x14ac:dyDescent="0.2">
      <c r="A1248" s="32">
        <v>10</v>
      </c>
      <c r="B1248" s="32">
        <v>4</v>
      </c>
      <c r="C1248" s="32">
        <v>17</v>
      </c>
      <c r="D1248" s="123" t="s">
        <v>39</v>
      </c>
      <c r="E1248" s="123" t="s">
        <v>60</v>
      </c>
    </row>
    <row r="1249" spans="1:5" x14ac:dyDescent="0.2">
      <c r="A1249" s="32">
        <v>10</v>
      </c>
      <c r="B1249" s="32">
        <v>4</v>
      </c>
      <c r="C1249" s="32">
        <v>18</v>
      </c>
      <c r="D1249" s="123" t="s">
        <v>96</v>
      </c>
      <c r="E1249" s="123" t="s">
        <v>84</v>
      </c>
    </row>
    <row r="1250" spans="1:5" x14ac:dyDescent="0.2">
      <c r="A1250" s="32">
        <v>10</v>
      </c>
      <c r="B1250" s="32">
        <v>4</v>
      </c>
      <c r="C1250" s="32">
        <v>19</v>
      </c>
      <c r="D1250" s="123" t="s">
        <v>72</v>
      </c>
      <c r="E1250" s="123" t="s">
        <v>120</v>
      </c>
    </row>
    <row r="1251" spans="1:5" x14ac:dyDescent="0.2">
      <c r="A1251" s="32">
        <v>10</v>
      </c>
      <c r="B1251" s="32">
        <v>4</v>
      </c>
      <c r="C1251" s="32">
        <v>20</v>
      </c>
      <c r="D1251" s="123" t="s">
        <v>132</v>
      </c>
      <c r="E1251" s="123" t="s">
        <v>156</v>
      </c>
    </row>
    <row r="1252" spans="1:5" x14ac:dyDescent="0.2">
      <c r="A1252" s="32">
        <v>10</v>
      </c>
      <c r="B1252" s="32">
        <v>4</v>
      </c>
      <c r="C1252" s="32">
        <v>21</v>
      </c>
      <c r="D1252" s="123" t="s">
        <v>145</v>
      </c>
      <c r="E1252" s="123" t="s">
        <v>133</v>
      </c>
    </row>
    <row r="1253" spans="1:5" x14ac:dyDescent="0.2">
      <c r="A1253" s="32">
        <v>10</v>
      </c>
      <c r="B1253" s="32">
        <v>4</v>
      </c>
      <c r="C1253" s="32">
        <v>22</v>
      </c>
      <c r="D1253" s="123" t="s">
        <v>41</v>
      </c>
      <c r="E1253" s="123" t="s">
        <v>97</v>
      </c>
    </row>
    <row r="1254" spans="1:5" x14ac:dyDescent="0.2">
      <c r="A1254" s="32">
        <v>10</v>
      </c>
      <c r="B1254" s="32">
        <v>4</v>
      </c>
      <c r="C1254" s="32">
        <v>23</v>
      </c>
      <c r="D1254" s="123" t="s">
        <v>121</v>
      </c>
      <c r="E1254" s="123" t="s">
        <v>85</v>
      </c>
    </row>
    <row r="1255" spans="1:5" x14ac:dyDescent="0.2">
      <c r="A1255" s="32">
        <v>10</v>
      </c>
      <c r="B1255" s="32">
        <v>4</v>
      </c>
      <c r="C1255" s="32">
        <v>24</v>
      </c>
      <c r="D1255" s="123" t="s">
        <v>157</v>
      </c>
      <c r="E1255" s="123" t="s">
        <v>73</v>
      </c>
    </row>
    <row r="1256" spans="1:5" x14ac:dyDescent="0.2">
      <c r="A1256" s="32">
        <v>10</v>
      </c>
      <c r="B1256" s="32">
        <v>4</v>
      </c>
      <c r="C1256" s="32">
        <v>25</v>
      </c>
      <c r="D1256" s="123" t="s">
        <v>109</v>
      </c>
      <c r="E1256" s="123" t="s">
        <v>61</v>
      </c>
    </row>
    <row r="1257" spans="1:5" x14ac:dyDescent="0.2">
      <c r="A1257" s="32">
        <v>10</v>
      </c>
      <c r="B1257" s="32">
        <v>4</v>
      </c>
      <c r="C1257" s="32">
        <v>26</v>
      </c>
      <c r="D1257" s="123" t="s">
        <v>158</v>
      </c>
      <c r="E1257" s="123" t="s">
        <v>122</v>
      </c>
    </row>
    <row r="1258" spans="1:5" x14ac:dyDescent="0.2">
      <c r="A1258" s="32">
        <v>10</v>
      </c>
      <c r="B1258" s="32">
        <v>4</v>
      </c>
      <c r="C1258" s="32">
        <v>27</v>
      </c>
      <c r="D1258" s="123" t="s">
        <v>62</v>
      </c>
      <c r="E1258" s="123" t="s">
        <v>110</v>
      </c>
    </row>
    <row r="1259" spans="1:5" x14ac:dyDescent="0.2">
      <c r="A1259" s="32">
        <v>10</v>
      </c>
      <c r="B1259" s="32">
        <v>4</v>
      </c>
      <c r="C1259" s="32">
        <v>28</v>
      </c>
      <c r="D1259" s="123" t="s">
        <v>146</v>
      </c>
      <c r="E1259" s="123" t="s">
        <v>98</v>
      </c>
    </row>
    <row r="1260" spans="1:5" x14ac:dyDescent="0.2">
      <c r="A1260" s="32">
        <v>10</v>
      </c>
      <c r="B1260" s="32">
        <v>4</v>
      </c>
      <c r="C1260" s="32">
        <v>29</v>
      </c>
      <c r="D1260" s="123" t="s">
        <v>74</v>
      </c>
      <c r="E1260" s="123" t="s">
        <v>134</v>
      </c>
    </row>
    <row r="1261" spans="1:5" x14ac:dyDescent="0.2">
      <c r="A1261" s="32">
        <v>10</v>
      </c>
      <c r="B1261" s="32">
        <v>4</v>
      </c>
      <c r="C1261" s="32">
        <v>30</v>
      </c>
      <c r="D1261" s="123" t="s">
        <v>43</v>
      </c>
      <c r="E1261" s="123" t="s">
        <v>86</v>
      </c>
    </row>
    <row r="1262" spans="1:5" x14ac:dyDescent="0.2">
      <c r="A1262" s="32">
        <v>10</v>
      </c>
      <c r="B1262" s="32">
        <v>4</v>
      </c>
      <c r="C1262" s="32">
        <v>31</v>
      </c>
      <c r="D1262" s="123" t="s">
        <v>45</v>
      </c>
      <c r="E1262" s="123" t="s">
        <v>123</v>
      </c>
    </row>
    <row r="1263" spans="1:5" x14ac:dyDescent="0.2">
      <c r="A1263" s="32">
        <v>10</v>
      </c>
      <c r="B1263" s="32">
        <v>4</v>
      </c>
      <c r="C1263" s="32">
        <v>32</v>
      </c>
      <c r="D1263" s="123" t="s">
        <v>159</v>
      </c>
      <c r="E1263" s="123" t="s">
        <v>87</v>
      </c>
    </row>
    <row r="1264" spans="1:5" x14ac:dyDescent="0.2">
      <c r="A1264" s="32">
        <v>10</v>
      </c>
      <c r="B1264" s="32">
        <v>4</v>
      </c>
      <c r="C1264" s="32">
        <v>33</v>
      </c>
      <c r="D1264" s="123" t="s">
        <v>99</v>
      </c>
      <c r="E1264" s="123" t="s">
        <v>75</v>
      </c>
    </row>
    <row r="1265" spans="1:5" x14ac:dyDescent="0.2">
      <c r="A1265" s="32">
        <v>10</v>
      </c>
      <c r="B1265" s="32">
        <v>4</v>
      </c>
      <c r="C1265" s="32">
        <v>34</v>
      </c>
      <c r="D1265" s="123" t="s">
        <v>147</v>
      </c>
      <c r="E1265" s="123" t="s">
        <v>111</v>
      </c>
    </row>
    <row r="1266" spans="1:5" x14ac:dyDescent="0.2">
      <c r="A1266" s="32">
        <v>10</v>
      </c>
      <c r="B1266" s="32">
        <v>4</v>
      </c>
      <c r="C1266" s="32">
        <v>35</v>
      </c>
      <c r="D1266" s="123" t="s">
        <v>135</v>
      </c>
      <c r="E1266" s="123" t="s">
        <v>63</v>
      </c>
    </row>
    <row r="1267" spans="1:5" x14ac:dyDescent="0.2">
      <c r="A1267" s="32">
        <v>10</v>
      </c>
      <c r="B1267" s="32">
        <v>4</v>
      </c>
      <c r="C1267" s="32">
        <v>36</v>
      </c>
      <c r="D1267" s="123" t="s">
        <v>124</v>
      </c>
      <c r="E1267" s="123" t="s">
        <v>100</v>
      </c>
    </row>
    <row r="1268" spans="1:5" x14ac:dyDescent="0.2">
      <c r="A1268" s="32">
        <v>10</v>
      </c>
      <c r="B1268" s="32">
        <v>4</v>
      </c>
      <c r="C1268" s="32">
        <v>37</v>
      </c>
      <c r="D1268" s="123" t="s">
        <v>148</v>
      </c>
      <c r="E1268" s="123" t="s">
        <v>47</v>
      </c>
    </row>
    <row r="1269" spans="1:5" x14ac:dyDescent="0.2">
      <c r="A1269" s="32">
        <v>10</v>
      </c>
      <c r="B1269" s="32">
        <v>4</v>
      </c>
      <c r="C1269" s="32">
        <v>38</v>
      </c>
      <c r="D1269" s="123" t="s">
        <v>64</v>
      </c>
      <c r="E1269" s="123" t="s">
        <v>88</v>
      </c>
    </row>
    <row r="1270" spans="1:5" x14ac:dyDescent="0.2">
      <c r="A1270" s="32">
        <v>10</v>
      </c>
      <c r="B1270" s="32">
        <v>4</v>
      </c>
      <c r="C1270" s="32">
        <v>39</v>
      </c>
      <c r="D1270" s="123" t="s">
        <v>136</v>
      </c>
      <c r="E1270" s="123" t="s">
        <v>160</v>
      </c>
    </row>
    <row r="1271" spans="1:5" x14ac:dyDescent="0.2">
      <c r="A1271" s="32">
        <v>10</v>
      </c>
      <c r="B1271" s="32">
        <v>4</v>
      </c>
      <c r="C1271" s="32">
        <v>40</v>
      </c>
      <c r="D1271" s="123" t="s">
        <v>112</v>
      </c>
      <c r="E1271" s="123" t="s">
        <v>76</v>
      </c>
    </row>
    <row r="1272" spans="1:5" x14ac:dyDescent="0.2">
      <c r="A1272" s="32">
        <v>10</v>
      </c>
      <c r="B1272" s="32">
        <v>4</v>
      </c>
      <c r="C1272" s="32">
        <v>41</v>
      </c>
      <c r="D1272" s="123" t="s">
        <v>161</v>
      </c>
      <c r="E1272" s="123" t="s">
        <v>89</v>
      </c>
    </row>
    <row r="1273" spans="1:5" x14ac:dyDescent="0.2">
      <c r="A1273" s="32">
        <v>10</v>
      </c>
      <c r="B1273" s="32">
        <v>4</v>
      </c>
      <c r="C1273" s="32">
        <v>42</v>
      </c>
      <c r="D1273" s="123" t="s">
        <v>125</v>
      </c>
      <c r="E1273" s="123" t="s">
        <v>65</v>
      </c>
    </row>
    <row r="1274" spans="1:5" x14ac:dyDescent="0.2">
      <c r="A1274" s="32">
        <v>10</v>
      </c>
      <c r="B1274" s="32">
        <v>4</v>
      </c>
      <c r="C1274" s="32">
        <v>43</v>
      </c>
      <c r="D1274" s="123" t="s">
        <v>49</v>
      </c>
      <c r="E1274" s="123" t="s">
        <v>77</v>
      </c>
    </row>
    <row r="1275" spans="1:5" x14ac:dyDescent="0.2">
      <c r="A1275" s="32">
        <v>10</v>
      </c>
      <c r="B1275" s="32">
        <v>4</v>
      </c>
      <c r="C1275" s="32">
        <v>44</v>
      </c>
      <c r="D1275" s="123" t="s">
        <v>137</v>
      </c>
      <c r="E1275" s="123" t="s">
        <v>149</v>
      </c>
    </row>
    <row r="1276" spans="1:5" x14ac:dyDescent="0.2">
      <c r="A1276" s="32">
        <v>10</v>
      </c>
      <c r="B1276" s="32">
        <v>4</v>
      </c>
      <c r="C1276" s="32">
        <v>45</v>
      </c>
      <c r="D1276" s="123" t="s">
        <v>101</v>
      </c>
      <c r="E1276" s="123" t="s">
        <v>113</v>
      </c>
    </row>
    <row r="1277" spans="1:5" x14ac:dyDescent="0.2">
      <c r="A1277" s="32">
        <v>10</v>
      </c>
      <c r="B1277" s="32">
        <v>4</v>
      </c>
      <c r="C1277" s="32">
        <v>46</v>
      </c>
      <c r="D1277" s="123" t="s">
        <v>102</v>
      </c>
      <c r="E1277" s="123" t="s">
        <v>66</v>
      </c>
    </row>
    <row r="1278" spans="1:5" x14ac:dyDescent="0.2">
      <c r="A1278" s="32">
        <v>10</v>
      </c>
      <c r="B1278" s="32">
        <v>4</v>
      </c>
      <c r="C1278" s="32">
        <v>47</v>
      </c>
      <c r="D1278" s="123" t="s">
        <v>78</v>
      </c>
      <c r="E1278" s="123" t="s">
        <v>138</v>
      </c>
    </row>
    <row r="1279" spans="1:5" x14ac:dyDescent="0.2">
      <c r="A1279" s="32">
        <v>10</v>
      </c>
      <c r="B1279" s="32">
        <v>4</v>
      </c>
      <c r="C1279" s="32">
        <v>48</v>
      </c>
      <c r="D1279" s="123" t="s">
        <v>150</v>
      </c>
      <c r="E1279" s="123" t="s">
        <v>51</v>
      </c>
    </row>
    <row r="1280" spans="1:5" x14ac:dyDescent="0.2">
      <c r="A1280" s="32">
        <v>10</v>
      </c>
      <c r="B1280" s="32">
        <v>4</v>
      </c>
      <c r="C1280" s="32">
        <v>49</v>
      </c>
      <c r="D1280" s="123" t="s">
        <v>162</v>
      </c>
      <c r="E1280" s="123" t="s">
        <v>90</v>
      </c>
    </row>
    <row r="1281" spans="1:5" x14ac:dyDescent="0.2">
      <c r="A1281" s="32">
        <v>10</v>
      </c>
      <c r="B1281" s="32">
        <v>4</v>
      </c>
      <c r="C1281" s="32">
        <v>50</v>
      </c>
      <c r="D1281" s="123" t="s">
        <v>114</v>
      </c>
      <c r="E1281" s="123" t="s">
        <v>126</v>
      </c>
    </row>
    <row r="1282" spans="1:5" x14ac:dyDescent="0.2">
      <c r="A1282" s="32">
        <v>10</v>
      </c>
      <c r="B1282" s="32">
        <v>4</v>
      </c>
      <c r="C1282" s="32">
        <v>51</v>
      </c>
      <c r="D1282" s="123" t="s">
        <v>91</v>
      </c>
      <c r="E1282" s="123" t="s">
        <v>151</v>
      </c>
    </row>
    <row r="1283" spans="1:5" x14ac:dyDescent="0.2">
      <c r="A1283" s="32">
        <v>10</v>
      </c>
      <c r="B1283" s="32">
        <v>4</v>
      </c>
      <c r="C1283" s="32">
        <v>52</v>
      </c>
      <c r="D1283" s="123" t="s">
        <v>53</v>
      </c>
      <c r="E1283" s="123" t="s">
        <v>115</v>
      </c>
    </row>
    <row r="1284" spans="1:5" x14ac:dyDescent="0.2">
      <c r="A1284" s="32">
        <v>10</v>
      </c>
      <c r="B1284" s="32">
        <v>4</v>
      </c>
      <c r="C1284" s="32">
        <v>53</v>
      </c>
      <c r="D1284" s="123" t="s">
        <v>139</v>
      </c>
      <c r="E1284" s="123" t="s">
        <v>127</v>
      </c>
    </row>
    <row r="1285" spans="1:5" x14ac:dyDescent="0.2">
      <c r="A1285" s="32">
        <v>10</v>
      </c>
      <c r="B1285" s="32">
        <v>4</v>
      </c>
      <c r="C1285" s="32">
        <v>54</v>
      </c>
      <c r="D1285" s="123" t="s">
        <v>79</v>
      </c>
      <c r="E1285" s="123" t="s">
        <v>67</v>
      </c>
    </row>
    <row r="1286" spans="1:5" x14ac:dyDescent="0.2">
      <c r="A1286" s="32">
        <v>10</v>
      </c>
      <c r="B1286" s="32">
        <v>4</v>
      </c>
      <c r="C1286" s="32">
        <v>55</v>
      </c>
      <c r="D1286" s="123" t="s">
        <v>163</v>
      </c>
      <c r="E1286" s="123" t="s">
        <v>103</v>
      </c>
    </row>
    <row r="1287" spans="1:5" x14ac:dyDescent="0.2">
      <c r="A1287" s="32">
        <v>10</v>
      </c>
      <c r="B1287" s="32">
        <v>4</v>
      </c>
      <c r="C1287" s="32">
        <v>56</v>
      </c>
      <c r="D1287" s="123" t="s">
        <v>92</v>
      </c>
      <c r="E1287" s="123" t="s">
        <v>140</v>
      </c>
    </row>
    <row r="1288" spans="1:5" x14ac:dyDescent="0.2">
      <c r="A1288" s="32">
        <v>10</v>
      </c>
      <c r="B1288" s="32">
        <v>4</v>
      </c>
      <c r="C1288" s="32">
        <v>57</v>
      </c>
      <c r="D1288" s="123" t="s">
        <v>164</v>
      </c>
      <c r="E1288" s="123" t="s">
        <v>152</v>
      </c>
    </row>
    <row r="1289" spans="1:5" x14ac:dyDescent="0.2">
      <c r="A1289" s="32">
        <v>10</v>
      </c>
      <c r="B1289" s="32">
        <v>4</v>
      </c>
      <c r="C1289" s="32">
        <v>58</v>
      </c>
      <c r="D1289" s="123" t="s">
        <v>116</v>
      </c>
      <c r="E1289" s="123" t="s">
        <v>104</v>
      </c>
    </row>
    <row r="1290" spans="1:5" x14ac:dyDescent="0.2">
      <c r="A1290" s="32">
        <v>10</v>
      </c>
      <c r="B1290" s="32">
        <v>4</v>
      </c>
      <c r="C1290" s="32">
        <v>59</v>
      </c>
      <c r="D1290" s="123" t="s">
        <v>68</v>
      </c>
      <c r="E1290" s="123" t="s">
        <v>55</v>
      </c>
    </row>
    <row r="1291" spans="1:5" x14ac:dyDescent="0.2">
      <c r="A1291" s="32">
        <v>10</v>
      </c>
      <c r="B1291" s="32">
        <v>4</v>
      </c>
      <c r="C1291" s="32">
        <v>60</v>
      </c>
      <c r="D1291" s="123" t="s">
        <v>80</v>
      </c>
      <c r="E1291" s="123" t="s">
        <v>128</v>
      </c>
    </row>
    <row r="1292" spans="1:5" x14ac:dyDescent="0.2">
      <c r="A1292" s="32">
        <v>10</v>
      </c>
      <c r="B1292" s="32">
        <v>5</v>
      </c>
      <c r="C1292" s="32">
        <v>1</v>
      </c>
      <c r="D1292" s="123" t="s">
        <v>81</v>
      </c>
      <c r="E1292" s="123" t="s">
        <v>117</v>
      </c>
    </row>
    <row r="1293" spans="1:5" x14ac:dyDescent="0.2">
      <c r="A1293" s="32">
        <v>10</v>
      </c>
      <c r="B1293" s="32">
        <v>5</v>
      </c>
      <c r="C1293" s="32">
        <v>2</v>
      </c>
      <c r="D1293" s="123" t="s">
        <v>105</v>
      </c>
      <c r="E1293" s="123" t="s">
        <v>153</v>
      </c>
    </row>
    <row r="1294" spans="1:5" x14ac:dyDescent="0.2">
      <c r="A1294" s="32">
        <v>10</v>
      </c>
      <c r="B1294" s="32">
        <v>5</v>
      </c>
      <c r="C1294" s="32">
        <v>3</v>
      </c>
      <c r="D1294" s="123" t="s">
        <v>57</v>
      </c>
      <c r="E1294" s="123" t="s">
        <v>141</v>
      </c>
    </row>
    <row r="1295" spans="1:5" x14ac:dyDescent="0.2">
      <c r="A1295" s="32">
        <v>10</v>
      </c>
      <c r="B1295" s="32">
        <v>5</v>
      </c>
      <c r="C1295" s="32">
        <v>4</v>
      </c>
      <c r="D1295" s="123" t="s">
        <v>33</v>
      </c>
      <c r="E1295" s="123" t="s">
        <v>69</v>
      </c>
    </row>
    <row r="1296" spans="1:5" x14ac:dyDescent="0.2">
      <c r="A1296" s="32">
        <v>10</v>
      </c>
      <c r="B1296" s="32">
        <v>5</v>
      </c>
      <c r="C1296" s="32">
        <v>5</v>
      </c>
      <c r="D1296" s="123" t="s">
        <v>129</v>
      </c>
      <c r="E1296" s="123" t="s">
        <v>93</v>
      </c>
    </row>
    <row r="1297" spans="1:5" x14ac:dyDescent="0.2">
      <c r="A1297" s="32">
        <v>10</v>
      </c>
      <c r="B1297" s="32">
        <v>5</v>
      </c>
      <c r="C1297" s="32">
        <v>6</v>
      </c>
      <c r="D1297" s="123" t="s">
        <v>82</v>
      </c>
      <c r="E1297" s="123" t="s">
        <v>142</v>
      </c>
    </row>
    <row r="1298" spans="1:5" x14ac:dyDescent="0.2">
      <c r="A1298" s="122">
        <v>10</v>
      </c>
      <c r="B1298" s="122">
        <v>5</v>
      </c>
      <c r="C1298" s="122">
        <v>7</v>
      </c>
      <c r="D1298" s="123" t="s">
        <v>130</v>
      </c>
      <c r="E1298" s="123" t="s">
        <v>35</v>
      </c>
    </row>
    <row r="1299" spans="1:5" x14ac:dyDescent="0.2">
      <c r="A1299" s="122">
        <v>10</v>
      </c>
      <c r="B1299" s="122">
        <v>5</v>
      </c>
      <c r="C1299" s="122">
        <v>8</v>
      </c>
      <c r="D1299" s="123" t="s">
        <v>70</v>
      </c>
      <c r="E1299" s="123" t="s">
        <v>94</v>
      </c>
    </row>
    <row r="1300" spans="1:5" x14ac:dyDescent="0.2">
      <c r="A1300" s="122">
        <v>10</v>
      </c>
      <c r="B1300" s="122">
        <v>5</v>
      </c>
      <c r="C1300" s="122">
        <v>9</v>
      </c>
      <c r="D1300" s="123" t="s">
        <v>58</v>
      </c>
      <c r="E1300" s="123" t="s">
        <v>154</v>
      </c>
    </row>
    <row r="1301" spans="1:5" x14ac:dyDescent="0.2">
      <c r="A1301" s="122">
        <v>10</v>
      </c>
      <c r="B1301" s="122">
        <v>5</v>
      </c>
      <c r="C1301" s="122">
        <v>10</v>
      </c>
      <c r="D1301" s="123" t="s">
        <v>118</v>
      </c>
      <c r="E1301" s="123" t="s">
        <v>106</v>
      </c>
    </row>
    <row r="1302" spans="1:5" x14ac:dyDescent="0.2">
      <c r="A1302" s="122">
        <v>10</v>
      </c>
      <c r="B1302" s="122">
        <v>5</v>
      </c>
      <c r="C1302" s="122">
        <v>11</v>
      </c>
      <c r="D1302" s="123" t="s">
        <v>119</v>
      </c>
      <c r="E1302" s="123" t="s">
        <v>83</v>
      </c>
    </row>
    <row r="1303" spans="1:5" x14ac:dyDescent="0.2">
      <c r="A1303" s="122">
        <v>10</v>
      </c>
      <c r="B1303" s="122">
        <v>5</v>
      </c>
      <c r="C1303" s="122">
        <v>12</v>
      </c>
      <c r="D1303" s="123" t="s">
        <v>37</v>
      </c>
      <c r="E1303" s="123" t="s">
        <v>131</v>
      </c>
    </row>
    <row r="1304" spans="1:5" x14ac:dyDescent="0.2">
      <c r="A1304" s="122">
        <v>10</v>
      </c>
      <c r="B1304" s="122">
        <v>5</v>
      </c>
      <c r="C1304" s="122">
        <v>13</v>
      </c>
      <c r="D1304" s="123" t="s">
        <v>155</v>
      </c>
      <c r="E1304" s="123" t="s">
        <v>107</v>
      </c>
    </row>
    <row r="1305" spans="1:5" x14ac:dyDescent="0.2">
      <c r="A1305" s="122">
        <v>10</v>
      </c>
      <c r="B1305" s="122">
        <v>5</v>
      </c>
      <c r="C1305" s="122">
        <v>14</v>
      </c>
      <c r="D1305" s="123" t="s">
        <v>95</v>
      </c>
      <c r="E1305" s="123" t="s">
        <v>59</v>
      </c>
    </row>
    <row r="1306" spans="1:5" x14ac:dyDescent="0.2">
      <c r="A1306" s="122">
        <v>10</v>
      </c>
      <c r="B1306" s="122">
        <v>5</v>
      </c>
      <c r="C1306" s="122">
        <v>15</v>
      </c>
      <c r="D1306" s="123" t="s">
        <v>71</v>
      </c>
      <c r="E1306" s="123" t="s">
        <v>143</v>
      </c>
    </row>
    <row r="1307" spans="1:5" x14ac:dyDescent="0.2">
      <c r="A1307" s="122">
        <v>10</v>
      </c>
      <c r="B1307" s="122">
        <v>5</v>
      </c>
      <c r="C1307" s="122">
        <v>16</v>
      </c>
      <c r="D1307" s="123" t="s">
        <v>120</v>
      </c>
      <c r="E1307" s="123" t="s">
        <v>39</v>
      </c>
    </row>
    <row r="1308" spans="1:5" x14ac:dyDescent="0.2">
      <c r="A1308" s="122">
        <v>10</v>
      </c>
      <c r="B1308" s="122">
        <v>5</v>
      </c>
      <c r="C1308" s="122">
        <v>17</v>
      </c>
      <c r="D1308" s="123" t="s">
        <v>60</v>
      </c>
      <c r="E1308" s="123" t="s">
        <v>132</v>
      </c>
    </row>
    <row r="1309" spans="1:5" x14ac:dyDescent="0.2">
      <c r="A1309" s="122">
        <v>10</v>
      </c>
      <c r="B1309" s="122">
        <v>5</v>
      </c>
      <c r="C1309" s="122">
        <v>18</v>
      </c>
      <c r="D1309" s="123" t="s">
        <v>156</v>
      </c>
      <c r="E1309" s="123" t="s">
        <v>96</v>
      </c>
    </row>
    <row r="1310" spans="1:5" x14ac:dyDescent="0.2">
      <c r="A1310" s="122">
        <v>10</v>
      </c>
      <c r="B1310" s="122">
        <v>5</v>
      </c>
      <c r="C1310" s="122">
        <v>19</v>
      </c>
      <c r="D1310" s="123" t="s">
        <v>144</v>
      </c>
      <c r="E1310" s="123" t="s">
        <v>84</v>
      </c>
    </row>
    <row r="1311" spans="1:5" x14ac:dyDescent="0.2">
      <c r="A1311" s="122">
        <v>10</v>
      </c>
      <c r="B1311" s="122">
        <v>5</v>
      </c>
      <c r="C1311" s="122">
        <v>20</v>
      </c>
      <c r="D1311" s="123" t="s">
        <v>108</v>
      </c>
      <c r="E1311" s="123" t="s">
        <v>72</v>
      </c>
    </row>
    <row r="1312" spans="1:5" x14ac:dyDescent="0.2">
      <c r="A1312" s="122">
        <v>10</v>
      </c>
      <c r="B1312" s="122">
        <v>5</v>
      </c>
      <c r="C1312" s="122">
        <v>21</v>
      </c>
      <c r="D1312" s="123" t="s">
        <v>133</v>
      </c>
      <c r="E1312" s="123" t="s">
        <v>109</v>
      </c>
    </row>
    <row r="1313" spans="1:5" x14ac:dyDescent="0.2">
      <c r="A1313" s="122">
        <v>10</v>
      </c>
      <c r="B1313" s="122">
        <v>5</v>
      </c>
      <c r="C1313" s="122">
        <v>22</v>
      </c>
      <c r="D1313" s="123" t="s">
        <v>61</v>
      </c>
      <c r="E1313" s="123" t="s">
        <v>97</v>
      </c>
    </row>
    <row r="1314" spans="1:5" x14ac:dyDescent="0.2">
      <c r="A1314" s="122">
        <v>10</v>
      </c>
      <c r="B1314" s="122">
        <v>5</v>
      </c>
      <c r="C1314" s="122">
        <v>23</v>
      </c>
      <c r="D1314" s="123" t="s">
        <v>121</v>
      </c>
      <c r="E1314" s="123" t="s">
        <v>145</v>
      </c>
    </row>
    <row r="1315" spans="1:5" x14ac:dyDescent="0.2">
      <c r="A1315" s="122">
        <v>10</v>
      </c>
      <c r="B1315" s="122">
        <v>5</v>
      </c>
      <c r="C1315" s="122">
        <v>24</v>
      </c>
      <c r="D1315" s="123" t="s">
        <v>157</v>
      </c>
      <c r="E1315" s="123" t="s">
        <v>41</v>
      </c>
    </row>
    <row r="1316" spans="1:5" x14ac:dyDescent="0.2">
      <c r="A1316" s="122">
        <v>10</v>
      </c>
      <c r="B1316" s="122">
        <v>5</v>
      </c>
      <c r="C1316" s="122">
        <v>25</v>
      </c>
      <c r="D1316" s="123" t="s">
        <v>85</v>
      </c>
      <c r="E1316" s="123" t="s">
        <v>73</v>
      </c>
    </row>
    <row r="1317" spans="1:5" x14ac:dyDescent="0.2">
      <c r="A1317" s="122">
        <v>10</v>
      </c>
      <c r="B1317" s="122">
        <v>5</v>
      </c>
      <c r="C1317" s="122">
        <v>26</v>
      </c>
      <c r="D1317" s="123" t="s">
        <v>122</v>
      </c>
      <c r="E1317" s="123" t="s">
        <v>74</v>
      </c>
    </row>
    <row r="1318" spans="1:5" x14ac:dyDescent="0.2">
      <c r="A1318" s="122">
        <v>10</v>
      </c>
      <c r="B1318" s="122">
        <v>5</v>
      </c>
      <c r="C1318" s="122">
        <v>27</v>
      </c>
      <c r="D1318" s="123" t="s">
        <v>86</v>
      </c>
      <c r="E1318" s="123" t="s">
        <v>146</v>
      </c>
    </row>
    <row r="1319" spans="1:5" x14ac:dyDescent="0.2">
      <c r="A1319" s="122">
        <v>10</v>
      </c>
      <c r="B1319" s="122">
        <v>5</v>
      </c>
      <c r="C1319" s="122">
        <v>28</v>
      </c>
      <c r="D1319" s="123" t="s">
        <v>158</v>
      </c>
      <c r="E1319" s="123" t="s">
        <v>43</v>
      </c>
    </row>
    <row r="1320" spans="1:5" x14ac:dyDescent="0.2">
      <c r="A1320" s="122">
        <v>10</v>
      </c>
      <c r="B1320" s="122">
        <v>5</v>
      </c>
      <c r="C1320" s="122">
        <v>29</v>
      </c>
      <c r="D1320" s="123" t="s">
        <v>134</v>
      </c>
      <c r="E1320" s="123" t="s">
        <v>62</v>
      </c>
    </row>
    <row r="1321" spans="1:5" x14ac:dyDescent="0.2">
      <c r="A1321" s="122">
        <v>10</v>
      </c>
      <c r="B1321" s="122">
        <v>5</v>
      </c>
      <c r="C1321" s="122">
        <v>30</v>
      </c>
      <c r="D1321" s="123" t="s">
        <v>110</v>
      </c>
      <c r="E1321" s="123" t="s">
        <v>98</v>
      </c>
    </row>
    <row r="1322" spans="1:5" x14ac:dyDescent="0.2">
      <c r="A1322" s="122">
        <v>10</v>
      </c>
      <c r="B1322" s="122">
        <v>5</v>
      </c>
      <c r="C1322" s="122">
        <v>31</v>
      </c>
      <c r="D1322" s="123" t="s">
        <v>63</v>
      </c>
      <c r="E1322" s="123" t="s">
        <v>99</v>
      </c>
    </row>
    <row r="1323" spans="1:5" x14ac:dyDescent="0.2">
      <c r="A1323" s="122">
        <v>10</v>
      </c>
      <c r="B1323" s="122">
        <v>5</v>
      </c>
      <c r="C1323" s="122">
        <v>32</v>
      </c>
      <c r="D1323" s="123" t="s">
        <v>147</v>
      </c>
      <c r="E1323" s="123" t="s">
        <v>135</v>
      </c>
    </row>
    <row r="1324" spans="1:5" x14ac:dyDescent="0.2">
      <c r="A1324" s="122">
        <v>10</v>
      </c>
      <c r="B1324" s="122">
        <v>5</v>
      </c>
      <c r="C1324" s="122">
        <v>33</v>
      </c>
      <c r="D1324" s="123" t="s">
        <v>111</v>
      </c>
      <c r="E1324" s="123" t="s">
        <v>45</v>
      </c>
    </row>
    <row r="1325" spans="1:5" x14ac:dyDescent="0.2">
      <c r="A1325" s="122">
        <v>10</v>
      </c>
      <c r="B1325" s="122">
        <v>5</v>
      </c>
      <c r="C1325" s="122">
        <v>34</v>
      </c>
      <c r="D1325" s="123" t="s">
        <v>159</v>
      </c>
      <c r="E1325" s="123" t="s">
        <v>123</v>
      </c>
    </row>
    <row r="1326" spans="1:5" x14ac:dyDescent="0.2">
      <c r="A1326" s="122">
        <v>10</v>
      </c>
      <c r="B1326" s="122">
        <v>5</v>
      </c>
      <c r="C1326" s="122">
        <v>35</v>
      </c>
      <c r="D1326" s="123" t="s">
        <v>87</v>
      </c>
      <c r="E1326" s="123" t="s">
        <v>75</v>
      </c>
    </row>
    <row r="1327" spans="1:5" x14ac:dyDescent="0.2">
      <c r="A1327" s="122">
        <v>10</v>
      </c>
      <c r="B1327" s="122">
        <v>5</v>
      </c>
      <c r="C1327" s="122">
        <v>36</v>
      </c>
      <c r="D1327" s="123" t="s">
        <v>160</v>
      </c>
      <c r="E1327" s="123" t="s">
        <v>124</v>
      </c>
    </row>
    <row r="1328" spans="1:5" x14ac:dyDescent="0.2">
      <c r="A1328" s="122">
        <v>10</v>
      </c>
      <c r="B1328" s="122">
        <v>5</v>
      </c>
      <c r="C1328" s="122">
        <v>37</v>
      </c>
      <c r="D1328" s="123" t="s">
        <v>100</v>
      </c>
      <c r="E1328" s="123" t="s">
        <v>148</v>
      </c>
    </row>
    <row r="1329" spans="1:5" x14ac:dyDescent="0.2">
      <c r="A1329" s="122">
        <v>10</v>
      </c>
      <c r="B1329" s="122">
        <v>5</v>
      </c>
      <c r="C1329" s="122">
        <v>38</v>
      </c>
      <c r="D1329" s="123" t="s">
        <v>112</v>
      </c>
      <c r="E1329" s="123" t="s">
        <v>88</v>
      </c>
    </row>
    <row r="1330" spans="1:5" x14ac:dyDescent="0.2">
      <c r="A1330" s="122">
        <v>10</v>
      </c>
      <c r="B1330" s="122">
        <v>5</v>
      </c>
      <c r="C1330" s="122">
        <v>39</v>
      </c>
      <c r="D1330" s="123" t="s">
        <v>47</v>
      </c>
      <c r="E1330" s="123" t="s">
        <v>136</v>
      </c>
    </row>
    <row r="1331" spans="1:5" x14ac:dyDescent="0.2">
      <c r="A1331" s="122">
        <v>10</v>
      </c>
      <c r="B1331" s="122">
        <v>5</v>
      </c>
      <c r="C1331" s="122">
        <v>40</v>
      </c>
      <c r="D1331" s="123" t="s">
        <v>76</v>
      </c>
      <c r="E1331" s="123" t="s">
        <v>64</v>
      </c>
    </row>
    <row r="1332" spans="1:5" x14ac:dyDescent="0.2">
      <c r="A1332" s="122">
        <v>10</v>
      </c>
      <c r="B1332" s="122">
        <v>5</v>
      </c>
      <c r="C1332" s="122">
        <v>41</v>
      </c>
      <c r="D1332" s="123" t="s">
        <v>125</v>
      </c>
      <c r="E1332" s="123" t="s">
        <v>89</v>
      </c>
    </row>
    <row r="1333" spans="1:5" x14ac:dyDescent="0.2">
      <c r="A1333" s="122">
        <v>10</v>
      </c>
      <c r="B1333" s="122">
        <v>5</v>
      </c>
      <c r="C1333" s="122">
        <v>42</v>
      </c>
      <c r="D1333" s="123" t="s">
        <v>113</v>
      </c>
      <c r="E1333" s="123" t="s">
        <v>161</v>
      </c>
    </row>
    <row r="1334" spans="1:5" x14ac:dyDescent="0.2">
      <c r="A1334" s="122">
        <v>10</v>
      </c>
      <c r="B1334" s="122">
        <v>5</v>
      </c>
      <c r="C1334" s="122">
        <v>43</v>
      </c>
      <c r="D1334" s="123" t="s">
        <v>65</v>
      </c>
      <c r="E1334" s="123" t="s">
        <v>137</v>
      </c>
    </row>
    <row r="1335" spans="1:5" x14ac:dyDescent="0.2">
      <c r="A1335" s="122">
        <v>10</v>
      </c>
      <c r="B1335" s="122">
        <v>5</v>
      </c>
      <c r="C1335" s="122">
        <v>44</v>
      </c>
      <c r="D1335" s="123" t="s">
        <v>149</v>
      </c>
      <c r="E1335" s="123" t="s">
        <v>77</v>
      </c>
    </row>
    <row r="1336" spans="1:5" x14ac:dyDescent="0.2">
      <c r="A1336" s="122">
        <v>10</v>
      </c>
      <c r="B1336" s="122">
        <v>5</v>
      </c>
      <c r="C1336" s="122">
        <v>45</v>
      </c>
      <c r="D1336" s="123" t="s">
        <v>49</v>
      </c>
      <c r="E1336" s="123" t="s">
        <v>101</v>
      </c>
    </row>
    <row r="1337" spans="1:5" x14ac:dyDescent="0.2">
      <c r="A1337" s="122">
        <v>10</v>
      </c>
      <c r="B1337" s="122">
        <v>5</v>
      </c>
      <c r="C1337" s="122">
        <v>46</v>
      </c>
      <c r="D1337" s="123" t="s">
        <v>126</v>
      </c>
      <c r="E1337" s="123" t="s">
        <v>138</v>
      </c>
    </row>
    <row r="1338" spans="1:5" x14ac:dyDescent="0.2">
      <c r="A1338" s="122">
        <v>10</v>
      </c>
      <c r="B1338" s="122">
        <v>5</v>
      </c>
      <c r="C1338" s="122">
        <v>47</v>
      </c>
      <c r="D1338" s="123" t="s">
        <v>90</v>
      </c>
      <c r="E1338" s="123" t="s">
        <v>102</v>
      </c>
    </row>
    <row r="1339" spans="1:5" x14ac:dyDescent="0.2">
      <c r="A1339" s="122">
        <v>10</v>
      </c>
      <c r="B1339" s="122">
        <v>5</v>
      </c>
      <c r="C1339" s="122">
        <v>48</v>
      </c>
      <c r="D1339" s="123" t="s">
        <v>51</v>
      </c>
      <c r="E1339" s="123" t="s">
        <v>66</v>
      </c>
    </row>
    <row r="1340" spans="1:5" x14ac:dyDescent="0.2">
      <c r="A1340" s="122">
        <v>10</v>
      </c>
      <c r="B1340" s="122">
        <v>5</v>
      </c>
      <c r="C1340" s="122">
        <v>49</v>
      </c>
      <c r="D1340" s="123" t="s">
        <v>78</v>
      </c>
      <c r="E1340" s="123" t="s">
        <v>162</v>
      </c>
    </row>
    <row r="1341" spans="1:5" x14ac:dyDescent="0.2">
      <c r="A1341" s="122">
        <v>10</v>
      </c>
      <c r="B1341" s="122">
        <v>5</v>
      </c>
      <c r="C1341" s="122">
        <v>50</v>
      </c>
      <c r="D1341" s="123" t="s">
        <v>150</v>
      </c>
      <c r="E1341" s="123" t="s">
        <v>114</v>
      </c>
    </row>
    <row r="1342" spans="1:5" x14ac:dyDescent="0.2">
      <c r="A1342" s="122">
        <v>10</v>
      </c>
      <c r="B1342" s="122">
        <v>5</v>
      </c>
      <c r="C1342" s="122">
        <v>51</v>
      </c>
      <c r="D1342" s="123" t="s">
        <v>67</v>
      </c>
      <c r="E1342" s="123" t="s">
        <v>127</v>
      </c>
    </row>
    <row r="1343" spans="1:5" x14ac:dyDescent="0.2">
      <c r="A1343" s="122">
        <v>10</v>
      </c>
      <c r="B1343" s="122">
        <v>5</v>
      </c>
      <c r="C1343" s="122">
        <v>52</v>
      </c>
      <c r="D1343" s="123" t="s">
        <v>151</v>
      </c>
      <c r="E1343" s="123" t="s">
        <v>53</v>
      </c>
    </row>
    <row r="1344" spans="1:5" x14ac:dyDescent="0.2">
      <c r="A1344" s="122">
        <v>10</v>
      </c>
      <c r="B1344" s="122">
        <v>5</v>
      </c>
      <c r="C1344" s="122">
        <v>53</v>
      </c>
      <c r="D1344" s="123" t="s">
        <v>139</v>
      </c>
      <c r="E1344" s="123" t="s">
        <v>163</v>
      </c>
    </row>
    <row r="1345" spans="1:5" x14ac:dyDescent="0.2">
      <c r="A1345" s="122">
        <v>10</v>
      </c>
      <c r="B1345" s="122">
        <v>5</v>
      </c>
      <c r="C1345" s="122">
        <v>54</v>
      </c>
      <c r="D1345" s="123" t="s">
        <v>79</v>
      </c>
      <c r="E1345" s="123" t="s">
        <v>91</v>
      </c>
    </row>
    <row r="1346" spans="1:5" x14ac:dyDescent="0.2">
      <c r="A1346" s="122">
        <v>10</v>
      </c>
      <c r="B1346" s="122">
        <v>5</v>
      </c>
      <c r="C1346" s="122">
        <v>55</v>
      </c>
      <c r="D1346" s="123" t="s">
        <v>115</v>
      </c>
      <c r="E1346" s="123" t="s">
        <v>103</v>
      </c>
    </row>
    <row r="1347" spans="1:5" x14ac:dyDescent="0.2">
      <c r="A1347" s="122">
        <v>10</v>
      </c>
      <c r="B1347" s="122">
        <v>5</v>
      </c>
      <c r="C1347" s="122">
        <v>56</v>
      </c>
      <c r="D1347" s="123" t="s">
        <v>104</v>
      </c>
      <c r="E1347" s="123" t="s">
        <v>128</v>
      </c>
    </row>
    <row r="1348" spans="1:5" x14ac:dyDescent="0.2">
      <c r="A1348" s="122">
        <v>10</v>
      </c>
      <c r="B1348" s="122">
        <v>5</v>
      </c>
      <c r="C1348" s="122">
        <v>57</v>
      </c>
      <c r="D1348" s="123" t="s">
        <v>164</v>
      </c>
      <c r="E1348" s="123" t="s">
        <v>68</v>
      </c>
    </row>
    <row r="1349" spans="1:5" x14ac:dyDescent="0.2">
      <c r="A1349" s="122">
        <v>10</v>
      </c>
      <c r="B1349" s="122">
        <v>5</v>
      </c>
      <c r="C1349" s="122">
        <v>58</v>
      </c>
      <c r="D1349" s="123" t="s">
        <v>92</v>
      </c>
      <c r="E1349" s="123" t="s">
        <v>116</v>
      </c>
    </row>
    <row r="1350" spans="1:5" x14ac:dyDescent="0.2">
      <c r="A1350" s="122">
        <v>10</v>
      </c>
      <c r="B1350" s="122">
        <v>5</v>
      </c>
      <c r="C1350" s="122">
        <v>59</v>
      </c>
      <c r="D1350" s="123" t="s">
        <v>80</v>
      </c>
      <c r="E1350" s="123" t="s">
        <v>140</v>
      </c>
    </row>
    <row r="1351" spans="1:5" x14ac:dyDescent="0.2">
      <c r="A1351" s="122">
        <v>10</v>
      </c>
      <c r="B1351" s="122">
        <v>5</v>
      </c>
      <c r="C1351" s="122">
        <v>60</v>
      </c>
      <c r="D1351" s="123" t="s">
        <v>152</v>
      </c>
      <c r="E1351" s="123" t="s">
        <v>55</v>
      </c>
    </row>
    <row r="1352" spans="1:5" x14ac:dyDescent="0.2">
      <c r="A1352" s="32">
        <v>11</v>
      </c>
      <c r="B1352" s="32">
        <v>1</v>
      </c>
      <c r="C1352" s="32">
        <v>1</v>
      </c>
      <c r="D1352" s="123" t="s">
        <v>165</v>
      </c>
      <c r="E1352" s="123" t="s">
        <v>117</v>
      </c>
    </row>
    <row r="1353" spans="1:5" x14ac:dyDescent="0.2">
      <c r="A1353" s="32">
        <v>11</v>
      </c>
      <c r="B1353" s="32">
        <v>1</v>
      </c>
      <c r="C1353" s="32">
        <v>2</v>
      </c>
      <c r="D1353" s="123" t="s">
        <v>105</v>
      </c>
      <c r="E1353" s="123" t="s">
        <v>81</v>
      </c>
    </row>
    <row r="1354" spans="1:5" x14ac:dyDescent="0.2">
      <c r="A1354" s="32">
        <v>11</v>
      </c>
      <c r="B1354" s="32">
        <v>1</v>
      </c>
      <c r="C1354" s="32">
        <v>3</v>
      </c>
      <c r="D1354" s="123" t="s">
        <v>153</v>
      </c>
      <c r="E1354" s="123" t="s">
        <v>69</v>
      </c>
    </row>
    <row r="1355" spans="1:5" x14ac:dyDescent="0.2">
      <c r="A1355" s="32">
        <v>11</v>
      </c>
      <c r="B1355" s="32">
        <v>1</v>
      </c>
      <c r="C1355" s="32">
        <v>4</v>
      </c>
      <c r="D1355" s="123" t="s">
        <v>141</v>
      </c>
      <c r="E1355" s="123" t="s">
        <v>57</v>
      </c>
    </row>
    <row r="1356" spans="1:5" x14ac:dyDescent="0.2">
      <c r="A1356" s="32">
        <v>11</v>
      </c>
      <c r="B1356" s="32">
        <v>1</v>
      </c>
      <c r="C1356" s="32">
        <v>5</v>
      </c>
      <c r="D1356" s="123" t="s">
        <v>33</v>
      </c>
      <c r="E1356" s="123" t="s">
        <v>93</v>
      </c>
    </row>
    <row r="1357" spans="1:5" x14ac:dyDescent="0.2">
      <c r="A1357" s="32">
        <v>11</v>
      </c>
      <c r="B1357" s="32">
        <v>1</v>
      </c>
      <c r="C1357" s="32">
        <v>6</v>
      </c>
      <c r="D1357" s="123" t="s">
        <v>94</v>
      </c>
      <c r="E1357" s="123" t="s">
        <v>129</v>
      </c>
    </row>
    <row r="1358" spans="1:5" x14ac:dyDescent="0.2">
      <c r="A1358" s="32">
        <v>11</v>
      </c>
      <c r="B1358" s="32">
        <v>1</v>
      </c>
      <c r="C1358" s="32">
        <v>7</v>
      </c>
      <c r="D1358" s="123" t="s">
        <v>154</v>
      </c>
      <c r="E1358" s="123" t="s">
        <v>130</v>
      </c>
    </row>
    <row r="1359" spans="1:5" x14ac:dyDescent="0.2">
      <c r="A1359" s="32">
        <v>11</v>
      </c>
      <c r="B1359" s="32">
        <v>1</v>
      </c>
      <c r="C1359" s="32">
        <v>8</v>
      </c>
      <c r="D1359" s="123" t="s">
        <v>35</v>
      </c>
      <c r="E1359" s="123" t="s">
        <v>166</v>
      </c>
    </row>
    <row r="1360" spans="1:5" x14ac:dyDescent="0.2">
      <c r="A1360" s="32">
        <v>11</v>
      </c>
      <c r="B1360" s="32">
        <v>1</v>
      </c>
      <c r="C1360" s="32">
        <v>9</v>
      </c>
      <c r="D1360" s="123" t="s">
        <v>82</v>
      </c>
      <c r="E1360" s="123" t="s">
        <v>106</v>
      </c>
    </row>
    <row r="1361" spans="1:5" x14ac:dyDescent="0.2">
      <c r="A1361" s="32">
        <v>11</v>
      </c>
      <c r="B1361" s="32">
        <v>1</v>
      </c>
      <c r="C1361" s="32">
        <v>10</v>
      </c>
      <c r="D1361" s="123" t="s">
        <v>58</v>
      </c>
      <c r="E1361" s="123" t="s">
        <v>70</v>
      </c>
    </row>
    <row r="1362" spans="1:5" x14ac:dyDescent="0.2">
      <c r="A1362" s="32">
        <v>11</v>
      </c>
      <c r="B1362" s="32">
        <v>1</v>
      </c>
      <c r="C1362" s="32">
        <v>11</v>
      </c>
      <c r="D1362" s="123" t="s">
        <v>118</v>
      </c>
      <c r="E1362" s="123" t="s">
        <v>142</v>
      </c>
    </row>
    <row r="1363" spans="1:5" x14ac:dyDescent="0.2">
      <c r="A1363" s="32">
        <v>11</v>
      </c>
      <c r="B1363" s="32">
        <v>1</v>
      </c>
      <c r="C1363" s="32">
        <v>12</v>
      </c>
      <c r="D1363" s="123" t="s">
        <v>95</v>
      </c>
      <c r="E1363" s="123" t="s">
        <v>59</v>
      </c>
    </row>
    <row r="1364" spans="1:5" x14ac:dyDescent="0.2">
      <c r="A1364" s="32">
        <v>11</v>
      </c>
      <c r="B1364" s="32">
        <v>1</v>
      </c>
      <c r="C1364" s="32">
        <v>13</v>
      </c>
      <c r="D1364" s="123" t="s">
        <v>83</v>
      </c>
      <c r="E1364" s="123" t="s">
        <v>37</v>
      </c>
    </row>
    <row r="1365" spans="1:5" x14ac:dyDescent="0.2">
      <c r="A1365" s="32">
        <v>11</v>
      </c>
      <c r="B1365" s="32">
        <v>1</v>
      </c>
      <c r="C1365" s="32">
        <v>14</v>
      </c>
      <c r="D1365" s="123" t="s">
        <v>143</v>
      </c>
      <c r="E1365" s="123" t="s">
        <v>131</v>
      </c>
    </row>
    <row r="1366" spans="1:5" x14ac:dyDescent="0.2">
      <c r="A1366" s="32">
        <v>11</v>
      </c>
      <c r="B1366" s="32">
        <v>1</v>
      </c>
      <c r="C1366" s="32">
        <v>15</v>
      </c>
      <c r="D1366" s="123" t="s">
        <v>155</v>
      </c>
      <c r="E1366" s="123" t="s">
        <v>167</v>
      </c>
    </row>
    <row r="1367" spans="1:5" x14ac:dyDescent="0.2">
      <c r="A1367" s="32">
        <v>11</v>
      </c>
      <c r="B1367" s="32">
        <v>1</v>
      </c>
      <c r="C1367" s="32">
        <v>16</v>
      </c>
      <c r="D1367" s="123" t="s">
        <v>71</v>
      </c>
      <c r="E1367" s="123" t="s">
        <v>119</v>
      </c>
    </row>
    <row r="1368" spans="1:5" x14ac:dyDescent="0.2">
      <c r="A1368" s="32">
        <v>11</v>
      </c>
      <c r="B1368" s="32">
        <v>1</v>
      </c>
      <c r="C1368" s="32">
        <v>17</v>
      </c>
      <c r="D1368" s="123" t="s">
        <v>144</v>
      </c>
      <c r="E1368" s="123" t="s">
        <v>107</v>
      </c>
    </row>
    <row r="1369" spans="1:5" x14ac:dyDescent="0.2">
      <c r="A1369" s="32">
        <v>11</v>
      </c>
      <c r="B1369" s="32">
        <v>1</v>
      </c>
      <c r="C1369" s="32">
        <v>18</v>
      </c>
      <c r="D1369" s="123" t="s">
        <v>60</v>
      </c>
      <c r="E1369" s="123" t="s">
        <v>39</v>
      </c>
    </row>
    <row r="1370" spans="1:5" x14ac:dyDescent="0.2">
      <c r="A1370" s="32">
        <v>11</v>
      </c>
      <c r="B1370" s="32">
        <v>1</v>
      </c>
      <c r="C1370" s="32">
        <v>19</v>
      </c>
      <c r="D1370" s="123" t="s">
        <v>96</v>
      </c>
      <c r="E1370" s="123" t="s">
        <v>132</v>
      </c>
    </row>
    <row r="1371" spans="1:5" x14ac:dyDescent="0.2">
      <c r="A1371" s="32">
        <v>11</v>
      </c>
      <c r="B1371" s="32">
        <v>1</v>
      </c>
      <c r="C1371" s="32">
        <v>20</v>
      </c>
      <c r="D1371" s="123" t="s">
        <v>84</v>
      </c>
      <c r="E1371" s="123" t="s">
        <v>168</v>
      </c>
    </row>
    <row r="1372" spans="1:5" x14ac:dyDescent="0.2">
      <c r="A1372" s="32">
        <v>11</v>
      </c>
      <c r="B1372" s="32">
        <v>1</v>
      </c>
      <c r="C1372" s="32">
        <v>21</v>
      </c>
      <c r="D1372" s="123" t="s">
        <v>108</v>
      </c>
      <c r="E1372" s="123" t="s">
        <v>120</v>
      </c>
    </row>
    <row r="1373" spans="1:5" x14ac:dyDescent="0.2">
      <c r="A1373" s="32">
        <v>11</v>
      </c>
      <c r="B1373" s="32">
        <v>1</v>
      </c>
      <c r="C1373" s="32">
        <v>22</v>
      </c>
      <c r="D1373" s="123" t="s">
        <v>156</v>
      </c>
      <c r="E1373" s="123" t="s">
        <v>72</v>
      </c>
    </row>
    <row r="1374" spans="1:5" x14ac:dyDescent="0.2">
      <c r="A1374" s="32">
        <v>11</v>
      </c>
      <c r="B1374" s="32">
        <v>1</v>
      </c>
      <c r="C1374" s="32">
        <v>23</v>
      </c>
      <c r="D1374" s="123" t="s">
        <v>121</v>
      </c>
      <c r="E1374" s="123" t="s">
        <v>97</v>
      </c>
    </row>
    <row r="1375" spans="1:5" x14ac:dyDescent="0.2">
      <c r="A1375" s="32">
        <v>11</v>
      </c>
      <c r="B1375" s="32">
        <v>1</v>
      </c>
      <c r="C1375" s="32">
        <v>24</v>
      </c>
      <c r="D1375" s="123" t="s">
        <v>145</v>
      </c>
      <c r="E1375" s="123" t="s">
        <v>109</v>
      </c>
    </row>
    <row r="1376" spans="1:5" x14ac:dyDescent="0.2">
      <c r="A1376" s="32">
        <v>11</v>
      </c>
      <c r="B1376" s="32">
        <v>1</v>
      </c>
      <c r="C1376" s="32">
        <v>25</v>
      </c>
      <c r="D1376" s="123" t="s">
        <v>133</v>
      </c>
      <c r="E1376" s="123" t="s">
        <v>169</v>
      </c>
    </row>
    <row r="1377" spans="1:5" x14ac:dyDescent="0.2">
      <c r="A1377" s="32">
        <v>11</v>
      </c>
      <c r="B1377" s="32">
        <v>1</v>
      </c>
      <c r="C1377" s="32">
        <v>26</v>
      </c>
      <c r="D1377" s="123" t="s">
        <v>73</v>
      </c>
      <c r="E1377" s="123" t="s">
        <v>41</v>
      </c>
    </row>
    <row r="1378" spans="1:5" x14ac:dyDescent="0.2">
      <c r="A1378" s="32">
        <v>11</v>
      </c>
      <c r="B1378" s="32">
        <v>1</v>
      </c>
      <c r="C1378" s="32">
        <v>27</v>
      </c>
      <c r="D1378" s="123" t="s">
        <v>61</v>
      </c>
      <c r="E1378" s="123" t="s">
        <v>85</v>
      </c>
    </row>
    <row r="1379" spans="1:5" x14ac:dyDescent="0.2">
      <c r="A1379" s="32">
        <v>11</v>
      </c>
      <c r="B1379" s="32">
        <v>1</v>
      </c>
      <c r="C1379" s="32">
        <v>28</v>
      </c>
      <c r="D1379" s="123" t="s">
        <v>122</v>
      </c>
      <c r="E1379" s="123" t="s">
        <v>157</v>
      </c>
    </row>
    <row r="1380" spans="1:5" x14ac:dyDescent="0.2">
      <c r="A1380" s="32">
        <v>11</v>
      </c>
      <c r="B1380" s="32">
        <v>1</v>
      </c>
      <c r="C1380" s="32">
        <v>29</v>
      </c>
      <c r="D1380" s="123" t="s">
        <v>62</v>
      </c>
      <c r="E1380" s="123" t="s">
        <v>86</v>
      </c>
    </row>
    <row r="1381" spans="1:5" x14ac:dyDescent="0.2">
      <c r="A1381" s="32">
        <v>11</v>
      </c>
      <c r="B1381" s="32">
        <v>1</v>
      </c>
      <c r="C1381" s="32">
        <v>30</v>
      </c>
      <c r="D1381" s="123" t="s">
        <v>146</v>
      </c>
      <c r="E1381" s="123" t="s">
        <v>43</v>
      </c>
    </row>
    <row r="1382" spans="1:5" x14ac:dyDescent="0.2">
      <c r="A1382" s="32">
        <v>11</v>
      </c>
      <c r="B1382" s="32">
        <v>1</v>
      </c>
      <c r="C1382" s="32">
        <v>31</v>
      </c>
      <c r="D1382" s="123" t="s">
        <v>98</v>
      </c>
      <c r="E1382" s="123" t="s">
        <v>170</v>
      </c>
    </row>
    <row r="1383" spans="1:5" x14ac:dyDescent="0.2">
      <c r="A1383" s="32">
        <v>11</v>
      </c>
      <c r="B1383" s="32">
        <v>1</v>
      </c>
      <c r="C1383" s="32">
        <v>32</v>
      </c>
      <c r="D1383" s="123" t="s">
        <v>134</v>
      </c>
      <c r="E1383" s="123" t="s">
        <v>74</v>
      </c>
    </row>
    <row r="1384" spans="1:5" x14ac:dyDescent="0.2">
      <c r="A1384" s="32">
        <v>11</v>
      </c>
      <c r="B1384" s="32">
        <v>1</v>
      </c>
      <c r="C1384" s="32">
        <v>33</v>
      </c>
      <c r="D1384" s="123" t="s">
        <v>110</v>
      </c>
      <c r="E1384" s="123" t="s">
        <v>158</v>
      </c>
    </row>
    <row r="1385" spans="1:5" x14ac:dyDescent="0.2">
      <c r="A1385" s="32">
        <v>11</v>
      </c>
      <c r="B1385" s="32">
        <v>1</v>
      </c>
      <c r="C1385" s="32">
        <v>34</v>
      </c>
      <c r="D1385" s="123" t="s">
        <v>159</v>
      </c>
      <c r="E1385" s="123" t="s">
        <v>87</v>
      </c>
    </row>
    <row r="1386" spans="1:5" x14ac:dyDescent="0.2">
      <c r="A1386" s="32">
        <v>11</v>
      </c>
      <c r="B1386" s="32">
        <v>1</v>
      </c>
      <c r="C1386" s="32">
        <v>35</v>
      </c>
      <c r="D1386" s="123" t="s">
        <v>63</v>
      </c>
      <c r="E1386" s="123" t="s">
        <v>111</v>
      </c>
    </row>
    <row r="1387" spans="1:5" x14ac:dyDescent="0.2">
      <c r="A1387" s="32">
        <v>11</v>
      </c>
      <c r="B1387" s="32">
        <v>1</v>
      </c>
      <c r="C1387" s="32">
        <v>36</v>
      </c>
      <c r="D1387" s="123" t="s">
        <v>135</v>
      </c>
      <c r="E1387" s="123" t="s">
        <v>99</v>
      </c>
    </row>
    <row r="1388" spans="1:5" x14ac:dyDescent="0.2">
      <c r="A1388" s="32">
        <v>11</v>
      </c>
      <c r="B1388" s="32">
        <v>1</v>
      </c>
      <c r="C1388" s="32">
        <v>37</v>
      </c>
      <c r="D1388" s="123" t="s">
        <v>75</v>
      </c>
      <c r="E1388" s="123" t="s">
        <v>123</v>
      </c>
    </row>
    <row r="1389" spans="1:5" x14ac:dyDescent="0.2">
      <c r="A1389" s="32">
        <v>11</v>
      </c>
      <c r="B1389" s="32">
        <v>1</v>
      </c>
      <c r="C1389" s="32">
        <v>38</v>
      </c>
      <c r="D1389" s="123" t="s">
        <v>171</v>
      </c>
      <c r="E1389" s="123" t="s">
        <v>45</v>
      </c>
    </row>
    <row r="1390" spans="1:5" x14ac:dyDescent="0.2">
      <c r="A1390" s="32">
        <v>11</v>
      </c>
      <c r="B1390" s="32">
        <v>1</v>
      </c>
      <c r="C1390" s="32">
        <v>39</v>
      </c>
      <c r="D1390" s="123" t="s">
        <v>136</v>
      </c>
      <c r="E1390" s="123" t="s">
        <v>147</v>
      </c>
    </row>
    <row r="1391" spans="1:5" x14ac:dyDescent="0.2">
      <c r="A1391" s="32">
        <v>11</v>
      </c>
      <c r="B1391" s="32">
        <v>1</v>
      </c>
      <c r="C1391" s="32">
        <v>40</v>
      </c>
      <c r="D1391" s="123" t="s">
        <v>100</v>
      </c>
      <c r="E1391" s="123" t="s">
        <v>88</v>
      </c>
    </row>
    <row r="1392" spans="1:5" x14ac:dyDescent="0.2">
      <c r="A1392" s="32">
        <v>11</v>
      </c>
      <c r="B1392" s="32">
        <v>1</v>
      </c>
      <c r="C1392" s="32">
        <v>41</v>
      </c>
      <c r="D1392" s="123" t="s">
        <v>47</v>
      </c>
      <c r="E1392" s="123" t="s">
        <v>160</v>
      </c>
    </row>
    <row r="1393" spans="1:5" x14ac:dyDescent="0.2">
      <c r="A1393" s="32">
        <v>11</v>
      </c>
      <c r="B1393" s="32">
        <v>1</v>
      </c>
      <c r="C1393" s="32">
        <v>42</v>
      </c>
      <c r="D1393" s="123" t="s">
        <v>76</v>
      </c>
      <c r="E1393" s="123" t="s">
        <v>124</v>
      </c>
    </row>
    <row r="1394" spans="1:5" x14ac:dyDescent="0.2">
      <c r="A1394" s="32">
        <v>11</v>
      </c>
      <c r="B1394" s="32">
        <v>1</v>
      </c>
      <c r="C1394" s="32">
        <v>43</v>
      </c>
      <c r="D1394" s="123" t="s">
        <v>112</v>
      </c>
      <c r="E1394" s="123" t="s">
        <v>64</v>
      </c>
    </row>
    <row r="1395" spans="1:5" x14ac:dyDescent="0.2">
      <c r="A1395" s="32">
        <v>11</v>
      </c>
      <c r="B1395" s="32">
        <v>1</v>
      </c>
      <c r="C1395" s="32">
        <v>44</v>
      </c>
      <c r="D1395" s="123" t="s">
        <v>172</v>
      </c>
      <c r="E1395" s="123" t="s">
        <v>148</v>
      </c>
    </row>
    <row r="1396" spans="1:5" x14ac:dyDescent="0.2">
      <c r="A1396" s="32">
        <v>11</v>
      </c>
      <c r="B1396" s="32">
        <v>1</v>
      </c>
      <c r="C1396" s="32">
        <v>45</v>
      </c>
      <c r="D1396" s="123" t="s">
        <v>173</v>
      </c>
      <c r="E1396" s="123" t="s">
        <v>77</v>
      </c>
    </row>
    <row r="1397" spans="1:5" x14ac:dyDescent="0.2">
      <c r="A1397" s="32">
        <v>11</v>
      </c>
      <c r="B1397" s="32">
        <v>1</v>
      </c>
      <c r="C1397" s="32">
        <v>46</v>
      </c>
      <c r="D1397" s="123" t="s">
        <v>65</v>
      </c>
      <c r="E1397" s="123" t="s">
        <v>49</v>
      </c>
    </row>
    <row r="1398" spans="1:5" x14ac:dyDescent="0.2">
      <c r="A1398" s="32">
        <v>11</v>
      </c>
      <c r="B1398" s="32">
        <v>1</v>
      </c>
      <c r="C1398" s="32">
        <v>47</v>
      </c>
      <c r="D1398" s="123" t="s">
        <v>101</v>
      </c>
      <c r="E1398" s="123" t="s">
        <v>113</v>
      </c>
    </row>
    <row r="1399" spans="1:5" x14ac:dyDescent="0.2">
      <c r="A1399" s="32">
        <v>11</v>
      </c>
      <c r="B1399" s="32">
        <v>1</v>
      </c>
      <c r="C1399" s="32">
        <v>48</v>
      </c>
      <c r="D1399" s="123" t="s">
        <v>125</v>
      </c>
      <c r="E1399" s="123" t="s">
        <v>137</v>
      </c>
    </row>
    <row r="1400" spans="1:5" x14ac:dyDescent="0.2">
      <c r="A1400" s="32">
        <v>11</v>
      </c>
      <c r="B1400" s="32">
        <v>1</v>
      </c>
      <c r="C1400" s="32">
        <v>49</v>
      </c>
      <c r="D1400" s="123" t="s">
        <v>89</v>
      </c>
      <c r="E1400" s="123" t="s">
        <v>161</v>
      </c>
    </row>
    <row r="1401" spans="1:5" x14ac:dyDescent="0.2">
      <c r="A1401" s="32">
        <v>11</v>
      </c>
      <c r="B1401" s="32">
        <v>1</v>
      </c>
      <c r="C1401" s="32">
        <v>50</v>
      </c>
      <c r="D1401" s="123" t="s">
        <v>162</v>
      </c>
      <c r="E1401" s="123" t="s">
        <v>149</v>
      </c>
    </row>
    <row r="1402" spans="1:5" x14ac:dyDescent="0.2">
      <c r="A1402" s="32">
        <v>11</v>
      </c>
      <c r="B1402" s="32">
        <v>1</v>
      </c>
      <c r="C1402" s="32">
        <v>51</v>
      </c>
      <c r="D1402" s="123" t="s">
        <v>102</v>
      </c>
      <c r="E1402" s="123" t="s">
        <v>66</v>
      </c>
    </row>
    <row r="1403" spans="1:5" x14ac:dyDescent="0.2">
      <c r="A1403" s="32">
        <v>11</v>
      </c>
      <c r="B1403" s="32">
        <v>1</v>
      </c>
      <c r="C1403" s="32">
        <v>52</v>
      </c>
      <c r="D1403" s="123" t="s">
        <v>126</v>
      </c>
      <c r="E1403" s="123" t="s">
        <v>114</v>
      </c>
    </row>
    <row r="1404" spans="1:5" x14ac:dyDescent="0.2">
      <c r="A1404" s="32">
        <v>11</v>
      </c>
      <c r="B1404" s="32">
        <v>1</v>
      </c>
      <c r="C1404" s="32">
        <v>53</v>
      </c>
      <c r="D1404" s="123" t="s">
        <v>150</v>
      </c>
      <c r="E1404" s="123" t="s">
        <v>90</v>
      </c>
    </row>
    <row r="1405" spans="1:5" x14ac:dyDescent="0.2">
      <c r="A1405" s="32">
        <v>11</v>
      </c>
      <c r="B1405" s="32">
        <v>1</v>
      </c>
      <c r="C1405" s="32">
        <v>54</v>
      </c>
      <c r="D1405" s="123" t="s">
        <v>174</v>
      </c>
      <c r="E1405" s="123" t="s">
        <v>51</v>
      </c>
    </row>
    <row r="1406" spans="1:5" x14ac:dyDescent="0.2">
      <c r="A1406" s="32">
        <v>11</v>
      </c>
      <c r="B1406" s="32">
        <v>1</v>
      </c>
      <c r="C1406" s="32">
        <v>55</v>
      </c>
      <c r="D1406" s="123" t="s">
        <v>78</v>
      </c>
      <c r="E1406" s="123" t="s">
        <v>138</v>
      </c>
    </row>
    <row r="1407" spans="1:5" x14ac:dyDescent="0.2">
      <c r="A1407" s="32">
        <v>11</v>
      </c>
      <c r="B1407" s="32">
        <v>1</v>
      </c>
      <c r="C1407" s="32">
        <v>56</v>
      </c>
      <c r="D1407" s="123" t="s">
        <v>103</v>
      </c>
      <c r="E1407" s="123" t="s">
        <v>53</v>
      </c>
    </row>
    <row r="1408" spans="1:5" x14ac:dyDescent="0.2">
      <c r="A1408" s="32">
        <v>11</v>
      </c>
      <c r="B1408" s="32">
        <v>1</v>
      </c>
      <c r="C1408" s="32">
        <v>57</v>
      </c>
      <c r="D1408" s="123" t="s">
        <v>79</v>
      </c>
      <c r="E1408" s="123" t="s">
        <v>175</v>
      </c>
    </row>
    <row r="1409" spans="1:5" x14ac:dyDescent="0.2">
      <c r="A1409" s="32">
        <v>11</v>
      </c>
      <c r="B1409" s="32">
        <v>1</v>
      </c>
      <c r="C1409" s="32">
        <v>58</v>
      </c>
      <c r="D1409" s="123" t="s">
        <v>151</v>
      </c>
      <c r="E1409" s="123" t="s">
        <v>67</v>
      </c>
    </row>
    <row r="1410" spans="1:5" x14ac:dyDescent="0.2">
      <c r="A1410" s="32">
        <v>11</v>
      </c>
      <c r="B1410" s="32">
        <v>1</v>
      </c>
      <c r="C1410" s="32">
        <v>59</v>
      </c>
      <c r="D1410" s="123" t="s">
        <v>139</v>
      </c>
      <c r="E1410" s="123" t="s">
        <v>115</v>
      </c>
    </row>
    <row r="1411" spans="1:5" x14ac:dyDescent="0.2">
      <c r="A1411" s="32">
        <v>11</v>
      </c>
      <c r="B1411" s="32">
        <v>1</v>
      </c>
      <c r="C1411" s="32">
        <v>60</v>
      </c>
      <c r="D1411" s="123" t="s">
        <v>163</v>
      </c>
      <c r="E1411" s="123" t="s">
        <v>91</v>
      </c>
    </row>
    <row r="1412" spans="1:5" x14ac:dyDescent="0.2">
      <c r="A1412" s="32">
        <v>11</v>
      </c>
      <c r="B1412" s="32">
        <v>1</v>
      </c>
      <c r="C1412" s="32">
        <v>61</v>
      </c>
      <c r="D1412" s="123" t="s">
        <v>68</v>
      </c>
      <c r="E1412" s="123" t="s">
        <v>127</v>
      </c>
    </row>
    <row r="1413" spans="1:5" x14ac:dyDescent="0.2">
      <c r="A1413" s="32">
        <v>11</v>
      </c>
      <c r="B1413" s="32">
        <v>1</v>
      </c>
      <c r="C1413" s="32">
        <v>62</v>
      </c>
      <c r="D1413" s="123" t="s">
        <v>128</v>
      </c>
      <c r="E1413" s="123" t="s">
        <v>92</v>
      </c>
    </row>
    <row r="1414" spans="1:5" x14ac:dyDescent="0.2">
      <c r="A1414" s="32">
        <v>11</v>
      </c>
      <c r="B1414" s="32">
        <v>1</v>
      </c>
      <c r="C1414" s="32">
        <v>63</v>
      </c>
      <c r="D1414" s="123" t="s">
        <v>55</v>
      </c>
      <c r="E1414" s="123" t="s">
        <v>116</v>
      </c>
    </row>
    <row r="1415" spans="1:5" x14ac:dyDescent="0.2">
      <c r="A1415" s="32">
        <v>11</v>
      </c>
      <c r="B1415" s="32">
        <v>1</v>
      </c>
      <c r="C1415" s="32">
        <v>64</v>
      </c>
      <c r="D1415" s="123" t="s">
        <v>176</v>
      </c>
      <c r="E1415" s="123" t="s">
        <v>140</v>
      </c>
    </row>
    <row r="1416" spans="1:5" x14ac:dyDescent="0.2">
      <c r="A1416" s="32">
        <v>11</v>
      </c>
      <c r="B1416" s="32">
        <v>1</v>
      </c>
      <c r="C1416" s="32">
        <v>65</v>
      </c>
      <c r="D1416" s="123" t="s">
        <v>80</v>
      </c>
      <c r="E1416" s="123" t="s">
        <v>104</v>
      </c>
    </row>
    <row r="1417" spans="1:5" x14ac:dyDescent="0.2">
      <c r="A1417" s="32">
        <v>11</v>
      </c>
      <c r="B1417" s="32">
        <v>1</v>
      </c>
      <c r="C1417" s="32">
        <v>66</v>
      </c>
      <c r="D1417" s="123" t="s">
        <v>164</v>
      </c>
      <c r="E1417" s="123" t="s">
        <v>152</v>
      </c>
    </row>
    <row r="1418" spans="1:5" x14ac:dyDescent="0.2">
      <c r="A1418" s="32">
        <v>11</v>
      </c>
      <c r="B1418" s="32">
        <v>2</v>
      </c>
      <c r="C1418" s="32">
        <v>1</v>
      </c>
      <c r="D1418" s="123" t="s">
        <v>141</v>
      </c>
      <c r="E1418" s="123" t="s">
        <v>93</v>
      </c>
    </row>
    <row r="1419" spans="1:5" x14ac:dyDescent="0.2">
      <c r="A1419" s="32">
        <v>11</v>
      </c>
      <c r="B1419" s="32">
        <v>2</v>
      </c>
      <c r="C1419" s="32">
        <v>2</v>
      </c>
      <c r="D1419" s="123" t="s">
        <v>165</v>
      </c>
      <c r="E1419" s="123" t="s">
        <v>105</v>
      </c>
    </row>
    <row r="1420" spans="1:5" x14ac:dyDescent="0.2">
      <c r="A1420" s="32">
        <v>11</v>
      </c>
      <c r="B1420" s="32">
        <v>2</v>
      </c>
      <c r="C1420" s="32">
        <v>3</v>
      </c>
      <c r="D1420" s="123" t="s">
        <v>69</v>
      </c>
      <c r="E1420" s="123" t="s">
        <v>129</v>
      </c>
    </row>
    <row r="1421" spans="1:5" x14ac:dyDescent="0.2">
      <c r="A1421" s="32">
        <v>11</v>
      </c>
      <c r="B1421" s="32">
        <v>2</v>
      </c>
      <c r="C1421" s="32">
        <v>4</v>
      </c>
      <c r="D1421" s="123" t="s">
        <v>117</v>
      </c>
      <c r="E1421" s="123" t="s">
        <v>153</v>
      </c>
    </row>
    <row r="1422" spans="1:5" x14ac:dyDescent="0.2">
      <c r="A1422" s="32">
        <v>11</v>
      </c>
      <c r="B1422" s="32">
        <v>2</v>
      </c>
      <c r="C1422" s="32">
        <v>5</v>
      </c>
      <c r="D1422" s="123" t="s">
        <v>81</v>
      </c>
      <c r="E1422" s="123" t="s">
        <v>57</v>
      </c>
    </row>
    <row r="1423" spans="1:5" x14ac:dyDescent="0.2">
      <c r="A1423" s="32">
        <v>11</v>
      </c>
      <c r="B1423" s="32">
        <v>2</v>
      </c>
      <c r="C1423" s="32">
        <v>6</v>
      </c>
      <c r="D1423" s="123" t="s">
        <v>82</v>
      </c>
      <c r="E1423" s="123" t="s">
        <v>33</v>
      </c>
    </row>
    <row r="1424" spans="1:5" x14ac:dyDescent="0.2">
      <c r="A1424" s="32">
        <v>11</v>
      </c>
      <c r="B1424" s="32">
        <v>2</v>
      </c>
      <c r="C1424" s="32">
        <v>7</v>
      </c>
      <c r="D1424" s="123" t="s">
        <v>70</v>
      </c>
      <c r="E1424" s="123" t="s">
        <v>154</v>
      </c>
    </row>
    <row r="1425" spans="1:5" x14ac:dyDescent="0.2">
      <c r="A1425" s="32">
        <v>11</v>
      </c>
      <c r="B1425" s="32">
        <v>2</v>
      </c>
      <c r="C1425" s="32">
        <v>8</v>
      </c>
      <c r="D1425" s="123" t="s">
        <v>130</v>
      </c>
      <c r="E1425" s="123" t="s">
        <v>106</v>
      </c>
    </row>
    <row r="1426" spans="1:5" x14ac:dyDescent="0.2">
      <c r="A1426" s="32">
        <v>11</v>
      </c>
      <c r="B1426" s="32">
        <v>2</v>
      </c>
      <c r="C1426" s="32">
        <v>9</v>
      </c>
      <c r="D1426" s="123" t="s">
        <v>166</v>
      </c>
      <c r="E1426" s="123" t="s">
        <v>58</v>
      </c>
    </row>
    <row r="1427" spans="1:5" x14ac:dyDescent="0.2">
      <c r="A1427" s="32">
        <v>11</v>
      </c>
      <c r="B1427" s="32">
        <v>2</v>
      </c>
      <c r="C1427" s="32">
        <v>10</v>
      </c>
      <c r="D1427" s="123" t="s">
        <v>142</v>
      </c>
      <c r="E1427" s="123" t="s">
        <v>94</v>
      </c>
    </row>
    <row r="1428" spans="1:5" x14ac:dyDescent="0.2">
      <c r="A1428" s="32">
        <v>11</v>
      </c>
      <c r="B1428" s="32">
        <v>2</v>
      </c>
      <c r="C1428" s="32">
        <v>11</v>
      </c>
      <c r="D1428" s="123" t="s">
        <v>35</v>
      </c>
      <c r="E1428" s="123" t="s">
        <v>118</v>
      </c>
    </row>
    <row r="1429" spans="1:5" x14ac:dyDescent="0.2">
      <c r="A1429" s="32">
        <v>11</v>
      </c>
      <c r="B1429" s="32">
        <v>2</v>
      </c>
      <c r="C1429" s="32">
        <v>12</v>
      </c>
      <c r="D1429" s="123" t="s">
        <v>95</v>
      </c>
      <c r="E1429" s="123" t="s">
        <v>37</v>
      </c>
    </row>
    <row r="1430" spans="1:5" x14ac:dyDescent="0.2">
      <c r="A1430" s="32">
        <v>11</v>
      </c>
      <c r="B1430" s="32">
        <v>2</v>
      </c>
      <c r="C1430" s="32">
        <v>13</v>
      </c>
      <c r="D1430" s="123" t="s">
        <v>83</v>
      </c>
      <c r="E1430" s="123" t="s">
        <v>131</v>
      </c>
    </row>
    <row r="1431" spans="1:5" x14ac:dyDescent="0.2">
      <c r="A1431" s="32">
        <v>11</v>
      </c>
      <c r="B1431" s="32">
        <v>2</v>
      </c>
      <c r="C1431" s="32">
        <v>14</v>
      </c>
      <c r="D1431" s="123" t="s">
        <v>107</v>
      </c>
      <c r="E1431" s="123" t="s">
        <v>59</v>
      </c>
    </row>
    <row r="1432" spans="1:5" x14ac:dyDescent="0.2">
      <c r="A1432" s="32">
        <v>11</v>
      </c>
      <c r="B1432" s="32">
        <v>2</v>
      </c>
      <c r="C1432" s="32">
        <v>15</v>
      </c>
      <c r="D1432" s="123" t="s">
        <v>155</v>
      </c>
      <c r="E1432" s="123" t="s">
        <v>143</v>
      </c>
    </row>
    <row r="1433" spans="1:5" x14ac:dyDescent="0.2">
      <c r="A1433" s="32">
        <v>11</v>
      </c>
      <c r="B1433" s="32">
        <v>2</v>
      </c>
      <c r="C1433" s="32">
        <v>16</v>
      </c>
      <c r="D1433" s="123" t="s">
        <v>119</v>
      </c>
      <c r="E1433" s="123" t="s">
        <v>167</v>
      </c>
    </row>
    <row r="1434" spans="1:5" x14ac:dyDescent="0.2">
      <c r="A1434" s="32">
        <v>11</v>
      </c>
      <c r="B1434" s="32">
        <v>2</v>
      </c>
      <c r="C1434" s="32">
        <v>17</v>
      </c>
      <c r="D1434" s="123" t="s">
        <v>132</v>
      </c>
      <c r="E1434" s="123" t="s">
        <v>71</v>
      </c>
    </row>
    <row r="1435" spans="1:5" x14ac:dyDescent="0.2">
      <c r="A1435" s="32">
        <v>11</v>
      </c>
      <c r="B1435" s="32">
        <v>2</v>
      </c>
      <c r="C1435" s="32">
        <v>18</v>
      </c>
      <c r="D1435" s="123" t="s">
        <v>156</v>
      </c>
      <c r="E1435" s="123" t="s">
        <v>168</v>
      </c>
    </row>
    <row r="1436" spans="1:5" x14ac:dyDescent="0.2">
      <c r="A1436" s="32">
        <v>11</v>
      </c>
      <c r="B1436" s="32">
        <v>2</v>
      </c>
      <c r="C1436" s="32">
        <v>19</v>
      </c>
      <c r="D1436" s="123" t="s">
        <v>96</v>
      </c>
      <c r="E1436" s="123" t="s">
        <v>120</v>
      </c>
    </row>
    <row r="1437" spans="1:5" x14ac:dyDescent="0.2">
      <c r="A1437" s="32">
        <v>11</v>
      </c>
      <c r="B1437" s="32">
        <v>2</v>
      </c>
      <c r="C1437" s="32">
        <v>20</v>
      </c>
      <c r="D1437" s="123" t="s">
        <v>84</v>
      </c>
      <c r="E1437" s="123" t="s">
        <v>39</v>
      </c>
    </row>
    <row r="1438" spans="1:5" x14ac:dyDescent="0.2">
      <c r="A1438" s="32">
        <v>11</v>
      </c>
      <c r="B1438" s="32">
        <v>2</v>
      </c>
      <c r="C1438" s="32">
        <v>21</v>
      </c>
      <c r="D1438" s="123" t="s">
        <v>144</v>
      </c>
      <c r="E1438" s="123" t="s">
        <v>60</v>
      </c>
    </row>
    <row r="1439" spans="1:5" x14ac:dyDescent="0.2">
      <c r="A1439" s="32">
        <v>11</v>
      </c>
      <c r="B1439" s="32">
        <v>2</v>
      </c>
      <c r="C1439" s="32">
        <v>22</v>
      </c>
      <c r="D1439" s="123" t="s">
        <v>72</v>
      </c>
      <c r="E1439" s="123" t="s">
        <v>108</v>
      </c>
    </row>
    <row r="1440" spans="1:5" x14ac:dyDescent="0.2">
      <c r="A1440" s="32">
        <v>11</v>
      </c>
      <c r="B1440" s="32">
        <v>2</v>
      </c>
      <c r="C1440" s="32">
        <v>23</v>
      </c>
      <c r="D1440" s="123" t="s">
        <v>41</v>
      </c>
      <c r="E1440" s="123" t="s">
        <v>133</v>
      </c>
    </row>
    <row r="1441" spans="1:5" x14ac:dyDescent="0.2">
      <c r="A1441" s="32">
        <v>11</v>
      </c>
      <c r="B1441" s="32">
        <v>2</v>
      </c>
      <c r="C1441" s="32">
        <v>24</v>
      </c>
      <c r="D1441" s="123" t="s">
        <v>85</v>
      </c>
      <c r="E1441" s="123" t="s">
        <v>145</v>
      </c>
    </row>
    <row r="1442" spans="1:5" x14ac:dyDescent="0.2">
      <c r="A1442" s="32">
        <v>11</v>
      </c>
      <c r="B1442" s="32">
        <v>2</v>
      </c>
      <c r="C1442" s="32">
        <v>25</v>
      </c>
      <c r="D1442" s="123" t="s">
        <v>73</v>
      </c>
      <c r="E1442" s="123" t="s">
        <v>121</v>
      </c>
    </row>
    <row r="1443" spans="1:5" x14ac:dyDescent="0.2">
      <c r="A1443" s="32">
        <v>11</v>
      </c>
      <c r="B1443" s="32">
        <v>2</v>
      </c>
      <c r="C1443" s="32">
        <v>26</v>
      </c>
      <c r="D1443" s="123" t="s">
        <v>109</v>
      </c>
      <c r="E1443" s="123" t="s">
        <v>61</v>
      </c>
    </row>
    <row r="1444" spans="1:5" x14ac:dyDescent="0.2">
      <c r="A1444" s="32">
        <v>11</v>
      </c>
      <c r="B1444" s="32">
        <v>2</v>
      </c>
      <c r="C1444" s="32">
        <v>27</v>
      </c>
      <c r="D1444" s="123" t="s">
        <v>157</v>
      </c>
      <c r="E1444" s="123" t="s">
        <v>97</v>
      </c>
    </row>
    <row r="1445" spans="1:5" x14ac:dyDescent="0.2">
      <c r="A1445" s="32">
        <v>11</v>
      </c>
      <c r="B1445" s="32">
        <v>2</v>
      </c>
      <c r="C1445" s="32">
        <v>28</v>
      </c>
      <c r="D1445" s="123" t="s">
        <v>43</v>
      </c>
      <c r="E1445" s="123" t="s">
        <v>169</v>
      </c>
    </row>
    <row r="1446" spans="1:5" x14ac:dyDescent="0.2">
      <c r="A1446" s="32">
        <v>11</v>
      </c>
      <c r="B1446" s="32">
        <v>2</v>
      </c>
      <c r="C1446" s="32">
        <v>29</v>
      </c>
      <c r="D1446" s="123" t="s">
        <v>158</v>
      </c>
      <c r="E1446" s="123" t="s">
        <v>62</v>
      </c>
    </row>
    <row r="1447" spans="1:5" x14ac:dyDescent="0.2">
      <c r="A1447" s="32">
        <v>11</v>
      </c>
      <c r="B1447" s="32">
        <v>2</v>
      </c>
      <c r="C1447" s="32">
        <v>30</v>
      </c>
      <c r="D1447" s="123" t="s">
        <v>74</v>
      </c>
      <c r="E1447" s="123" t="s">
        <v>86</v>
      </c>
    </row>
    <row r="1448" spans="1:5" x14ac:dyDescent="0.2">
      <c r="A1448" s="32">
        <v>11</v>
      </c>
      <c r="B1448" s="32">
        <v>2</v>
      </c>
      <c r="C1448" s="32">
        <v>31</v>
      </c>
      <c r="D1448" s="123" t="s">
        <v>146</v>
      </c>
      <c r="E1448" s="123" t="s">
        <v>134</v>
      </c>
    </row>
    <row r="1449" spans="1:5" x14ac:dyDescent="0.2">
      <c r="A1449" s="32">
        <v>11</v>
      </c>
      <c r="B1449" s="32">
        <v>2</v>
      </c>
      <c r="C1449" s="32">
        <v>32</v>
      </c>
      <c r="D1449" s="123" t="s">
        <v>170</v>
      </c>
      <c r="E1449" s="123" t="s">
        <v>122</v>
      </c>
    </row>
    <row r="1450" spans="1:5" x14ac:dyDescent="0.2">
      <c r="A1450" s="32">
        <v>11</v>
      </c>
      <c r="B1450" s="32">
        <v>2</v>
      </c>
      <c r="C1450" s="32">
        <v>33</v>
      </c>
      <c r="D1450" s="123" t="s">
        <v>110</v>
      </c>
      <c r="E1450" s="123" t="s">
        <v>98</v>
      </c>
    </row>
    <row r="1451" spans="1:5" x14ac:dyDescent="0.2">
      <c r="A1451" s="32">
        <v>11</v>
      </c>
      <c r="B1451" s="32">
        <v>2</v>
      </c>
      <c r="C1451" s="32">
        <v>34</v>
      </c>
      <c r="D1451" s="123" t="s">
        <v>87</v>
      </c>
      <c r="E1451" s="123" t="s">
        <v>147</v>
      </c>
    </row>
    <row r="1452" spans="1:5" x14ac:dyDescent="0.2">
      <c r="A1452" s="32">
        <v>11</v>
      </c>
      <c r="B1452" s="32">
        <v>2</v>
      </c>
      <c r="C1452" s="32">
        <v>35</v>
      </c>
      <c r="D1452" s="123" t="s">
        <v>159</v>
      </c>
      <c r="E1452" s="123" t="s">
        <v>111</v>
      </c>
    </row>
    <row r="1453" spans="1:5" x14ac:dyDescent="0.2">
      <c r="A1453" s="32">
        <v>11</v>
      </c>
      <c r="B1453" s="32">
        <v>2</v>
      </c>
      <c r="C1453" s="32">
        <v>36</v>
      </c>
      <c r="D1453" s="123" t="s">
        <v>171</v>
      </c>
      <c r="E1453" s="123" t="s">
        <v>99</v>
      </c>
    </row>
    <row r="1454" spans="1:5" x14ac:dyDescent="0.2">
      <c r="A1454" s="32">
        <v>11</v>
      </c>
      <c r="B1454" s="32">
        <v>2</v>
      </c>
      <c r="C1454" s="32">
        <v>37</v>
      </c>
      <c r="D1454" s="123" t="s">
        <v>63</v>
      </c>
      <c r="E1454" s="123" t="s">
        <v>75</v>
      </c>
    </row>
    <row r="1455" spans="1:5" x14ac:dyDescent="0.2">
      <c r="A1455" s="32">
        <v>11</v>
      </c>
      <c r="B1455" s="32">
        <v>2</v>
      </c>
      <c r="C1455" s="32">
        <v>38</v>
      </c>
      <c r="D1455" s="123" t="s">
        <v>45</v>
      </c>
      <c r="E1455" s="123" t="s">
        <v>135</v>
      </c>
    </row>
    <row r="1456" spans="1:5" x14ac:dyDescent="0.2">
      <c r="A1456" s="32">
        <v>11</v>
      </c>
      <c r="B1456" s="32">
        <v>2</v>
      </c>
      <c r="C1456" s="32">
        <v>39</v>
      </c>
      <c r="D1456" s="123" t="s">
        <v>88</v>
      </c>
      <c r="E1456" s="123" t="s">
        <v>123</v>
      </c>
    </row>
    <row r="1457" spans="1:5" x14ac:dyDescent="0.2">
      <c r="A1457" s="32">
        <v>11</v>
      </c>
      <c r="B1457" s="32">
        <v>2</v>
      </c>
      <c r="C1457" s="32">
        <v>40</v>
      </c>
      <c r="D1457" s="123" t="s">
        <v>124</v>
      </c>
      <c r="E1457" s="123" t="s">
        <v>148</v>
      </c>
    </row>
    <row r="1458" spans="1:5" x14ac:dyDescent="0.2">
      <c r="A1458" s="32">
        <v>11</v>
      </c>
      <c r="B1458" s="32">
        <v>2</v>
      </c>
      <c r="C1458" s="32">
        <v>41</v>
      </c>
      <c r="D1458" s="123" t="s">
        <v>112</v>
      </c>
      <c r="E1458" s="123" t="s">
        <v>76</v>
      </c>
    </row>
    <row r="1459" spans="1:5" x14ac:dyDescent="0.2">
      <c r="A1459" s="32">
        <v>11</v>
      </c>
      <c r="B1459" s="32">
        <v>2</v>
      </c>
      <c r="C1459" s="32">
        <v>42</v>
      </c>
      <c r="D1459" s="123" t="s">
        <v>64</v>
      </c>
      <c r="E1459" s="123" t="s">
        <v>100</v>
      </c>
    </row>
    <row r="1460" spans="1:5" x14ac:dyDescent="0.2">
      <c r="A1460" s="32">
        <v>11</v>
      </c>
      <c r="B1460" s="32">
        <v>2</v>
      </c>
      <c r="C1460" s="32">
        <v>43</v>
      </c>
      <c r="D1460" s="123" t="s">
        <v>172</v>
      </c>
      <c r="E1460" s="123" t="s">
        <v>47</v>
      </c>
    </row>
    <row r="1461" spans="1:5" x14ac:dyDescent="0.2">
      <c r="A1461" s="32">
        <v>11</v>
      </c>
      <c r="B1461" s="32">
        <v>2</v>
      </c>
      <c r="C1461" s="32">
        <v>44</v>
      </c>
      <c r="D1461" s="123" t="s">
        <v>160</v>
      </c>
      <c r="E1461" s="123" t="s">
        <v>136</v>
      </c>
    </row>
    <row r="1462" spans="1:5" x14ac:dyDescent="0.2">
      <c r="A1462" s="32">
        <v>11</v>
      </c>
      <c r="B1462" s="32">
        <v>2</v>
      </c>
      <c r="C1462" s="32">
        <v>45</v>
      </c>
      <c r="D1462" s="123" t="s">
        <v>77</v>
      </c>
      <c r="E1462" s="123" t="s">
        <v>49</v>
      </c>
    </row>
    <row r="1463" spans="1:5" x14ac:dyDescent="0.2">
      <c r="A1463" s="32">
        <v>11</v>
      </c>
      <c r="B1463" s="32">
        <v>2</v>
      </c>
      <c r="C1463" s="32">
        <v>46</v>
      </c>
      <c r="D1463" s="123" t="s">
        <v>113</v>
      </c>
      <c r="E1463" s="123" t="s">
        <v>173</v>
      </c>
    </row>
    <row r="1464" spans="1:5" x14ac:dyDescent="0.2">
      <c r="A1464" s="32">
        <v>11</v>
      </c>
      <c r="B1464" s="32">
        <v>2</v>
      </c>
      <c r="C1464" s="32">
        <v>47</v>
      </c>
      <c r="D1464" s="123" t="s">
        <v>161</v>
      </c>
      <c r="E1464" s="123" t="s">
        <v>101</v>
      </c>
    </row>
    <row r="1465" spans="1:5" x14ac:dyDescent="0.2">
      <c r="A1465" s="32">
        <v>11</v>
      </c>
      <c r="B1465" s="32">
        <v>2</v>
      </c>
      <c r="C1465" s="32">
        <v>48</v>
      </c>
      <c r="D1465" s="123" t="s">
        <v>149</v>
      </c>
      <c r="E1465" s="123" t="s">
        <v>65</v>
      </c>
    </row>
    <row r="1466" spans="1:5" x14ac:dyDescent="0.2">
      <c r="A1466" s="32">
        <v>11</v>
      </c>
      <c r="B1466" s="32">
        <v>2</v>
      </c>
      <c r="C1466" s="32">
        <v>49</v>
      </c>
      <c r="D1466" s="123" t="s">
        <v>137</v>
      </c>
      <c r="E1466" s="123" t="s">
        <v>89</v>
      </c>
    </row>
    <row r="1467" spans="1:5" x14ac:dyDescent="0.2">
      <c r="A1467" s="32">
        <v>11</v>
      </c>
      <c r="B1467" s="32">
        <v>2</v>
      </c>
      <c r="C1467" s="32">
        <v>50</v>
      </c>
      <c r="D1467" s="123" t="s">
        <v>138</v>
      </c>
      <c r="E1467" s="123" t="s">
        <v>125</v>
      </c>
    </row>
    <row r="1468" spans="1:5" x14ac:dyDescent="0.2">
      <c r="A1468" s="32">
        <v>11</v>
      </c>
      <c r="B1468" s="32">
        <v>2</v>
      </c>
      <c r="C1468" s="32">
        <v>51</v>
      </c>
      <c r="D1468" s="123" t="s">
        <v>102</v>
      </c>
      <c r="E1468" s="123" t="s">
        <v>78</v>
      </c>
    </row>
    <row r="1469" spans="1:5" x14ac:dyDescent="0.2">
      <c r="A1469" s="32">
        <v>11</v>
      </c>
      <c r="B1469" s="32">
        <v>2</v>
      </c>
      <c r="C1469" s="32">
        <v>52</v>
      </c>
      <c r="D1469" s="123" t="s">
        <v>51</v>
      </c>
      <c r="E1469" s="123" t="s">
        <v>126</v>
      </c>
    </row>
    <row r="1470" spans="1:5" x14ac:dyDescent="0.2">
      <c r="A1470" s="32">
        <v>11</v>
      </c>
      <c r="B1470" s="32">
        <v>2</v>
      </c>
      <c r="C1470" s="32">
        <v>53</v>
      </c>
      <c r="D1470" s="123" t="s">
        <v>66</v>
      </c>
      <c r="E1470" s="123" t="s">
        <v>174</v>
      </c>
    </row>
    <row r="1471" spans="1:5" x14ac:dyDescent="0.2">
      <c r="A1471" s="32">
        <v>11</v>
      </c>
      <c r="B1471" s="32">
        <v>2</v>
      </c>
      <c r="C1471" s="32">
        <v>54</v>
      </c>
      <c r="D1471" s="123" t="s">
        <v>90</v>
      </c>
      <c r="E1471" s="123" t="s">
        <v>162</v>
      </c>
    </row>
    <row r="1472" spans="1:5" x14ac:dyDescent="0.2">
      <c r="A1472" s="32">
        <v>11</v>
      </c>
      <c r="B1472" s="32">
        <v>2</v>
      </c>
      <c r="C1472" s="32">
        <v>55</v>
      </c>
      <c r="D1472" s="123" t="s">
        <v>150</v>
      </c>
      <c r="E1472" s="123" t="s">
        <v>114</v>
      </c>
    </row>
    <row r="1473" spans="1:5" x14ac:dyDescent="0.2">
      <c r="A1473" s="32">
        <v>11</v>
      </c>
      <c r="B1473" s="32">
        <v>2</v>
      </c>
      <c r="C1473" s="32">
        <v>56</v>
      </c>
      <c r="D1473" s="123" t="s">
        <v>163</v>
      </c>
      <c r="E1473" s="123" t="s">
        <v>103</v>
      </c>
    </row>
    <row r="1474" spans="1:5" x14ac:dyDescent="0.2">
      <c r="A1474" s="32">
        <v>11</v>
      </c>
      <c r="B1474" s="32">
        <v>2</v>
      </c>
      <c r="C1474" s="32">
        <v>57</v>
      </c>
      <c r="D1474" s="123" t="s">
        <v>115</v>
      </c>
      <c r="E1474" s="123" t="s">
        <v>127</v>
      </c>
    </row>
    <row r="1475" spans="1:5" x14ac:dyDescent="0.2">
      <c r="A1475" s="32">
        <v>11</v>
      </c>
      <c r="B1475" s="32">
        <v>2</v>
      </c>
      <c r="C1475" s="32">
        <v>58</v>
      </c>
      <c r="D1475" s="123" t="s">
        <v>79</v>
      </c>
      <c r="E1475" s="123" t="s">
        <v>91</v>
      </c>
    </row>
    <row r="1476" spans="1:5" x14ac:dyDescent="0.2">
      <c r="A1476" s="32">
        <v>11</v>
      </c>
      <c r="B1476" s="32">
        <v>2</v>
      </c>
      <c r="C1476" s="32">
        <v>59</v>
      </c>
      <c r="D1476" s="123" t="s">
        <v>53</v>
      </c>
      <c r="E1476" s="123" t="s">
        <v>175</v>
      </c>
    </row>
    <row r="1477" spans="1:5" x14ac:dyDescent="0.2">
      <c r="A1477" s="32">
        <v>11</v>
      </c>
      <c r="B1477" s="32">
        <v>2</v>
      </c>
      <c r="C1477" s="32">
        <v>60</v>
      </c>
      <c r="D1477" s="123" t="s">
        <v>139</v>
      </c>
      <c r="E1477" s="123" t="s">
        <v>151</v>
      </c>
    </row>
    <row r="1478" spans="1:5" x14ac:dyDescent="0.2">
      <c r="A1478" s="32">
        <v>11</v>
      </c>
      <c r="B1478" s="32">
        <v>2</v>
      </c>
      <c r="C1478" s="32">
        <v>61</v>
      </c>
      <c r="D1478" s="123" t="s">
        <v>164</v>
      </c>
      <c r="E1478" s="123" t="s">
        <v>67</v>
      </c>
    </row>
    <row r="1479" spans="1:5" x14ac:dyDescent="0.2">
      <c r="A1479" s="32">
        <v>11</v>
      </c>
      <c r="B1479" s="32">
        <v>2</v>
      </c>
      <c r="C1479" s="32">
        <v>62</v>
      </c>
      <c r="D1479" s="123" t="s">
        <v>104</v>
      </c>
      <c r="E1479" s="123" t="s">
        <v>92</v>
      </c>
    </row>
    <row r="1480" spans="1:5" x14ac:dyDescent="0.2">
      <c r="A1480" s="32">
        <v>11</v>
      </c>
      <c r="B1480" s="32">
        <v>2</v>
      </c>
      <c r="C1480" s="32">
        <v>63</v>
      </c>
      <c r="D1480" s="123" t="s">
        <v>80</v>
      </c>
      <c r="E1480" s="123" t="s">
        <v>68</v>
      </c>
    </row>
    <row r="1481" spans="1:5" x14ac:dyDescent="0.2">
      <c r="A1481" s="32">
        <v>11</v>
      </c>
      <c r="B1481" s="32">
        <v>2</v>
      </c>
      <c r="C1481" s="32">
        <v>64</v>
      </c>
      <c r="D1481" s="123" t="s">
        <v>116</v>
      </c>
      <c r="E1481" s="123" t="s">
        <v>176</v>
      </c>
    </row>
    <row r="1482" spans="1:5" x14ac:dyDescent="0.2">
      <c r="A1482" s="32">
        <v>11</v>
      </c>
      <c r="B1482" s="32">
        <v>2</v>
      </c>
      <c r="C1482" s="32">
        <v>65</v>
      </c>
      <c r="D1482" s="123" t="s">
        <v>140</v>
      </c>
      <c r="E1482" s="123" t="s">
        <v>128</v>
      </c>
    </row>
    <row r="1483" spans="1:5" x14ac:dyDescent="0.2">
      <c r="A1483" s="32">
        <v>11</v>
      </c>
      <c r="B1483" s="32">
        <v>2</v>
      </c>
      <c r="C1483" s="32">
        <v>66</v>
      </c>
      <c r="D1483" s="123" t="s">
        <v>152</v>
      </c>
      <c r="E1483" s="123" t="s">
        <v>55</v>
      </c>
    </row>
    <row r="1484" spans="1:5" x14ac:dyDescent="0.2">
      <c r="A1484" s="32">
        <v>11</v>
      </c>
      <c r="B1484" s="32">
        <v>3</v>
      </c>
      <c r="C1484" s="32">
        <v>1</v>
      </c>
      <c r="D1484" s="123" t="s">
        <v>117</v>
      </c>
      <c r="E1484" s="123" t="s">
        <v>141</v>
      </c>
    </row>
    <row r="1485" spans="1:5" x14ac:dyDescent="0.2">
      <c r="A1485" s="32">
        <v>11</v>
      </c>
      <c r="B1485" s="32">
        <v>3</v>
      </c>
      <c r="C1485" s="32">
        <v>2</v>
      </c>
      <c r="D1485" s="123" t="s">
        <v>93</v>
      </c>
      <c r="E1485" s="123" t="s">
        <v>153</v>
      </c>
    </row>
    <row r="1486" spans="1:5" x14ac:dyDescent="0.2">
      <c r="A1486" s="32">
        <v>11</v>
      </c>
      <c r="B1486" s="32">
        <v>3</v>
      </c>
      <c r="C1486" s="32">
        <v>3</v>
      </c>
      <c r="D1486" s="123" t="s">
        <v>81</v>
      </c>
      <c r="E1486" s="123" t="s">
        <v>165</v>
      </c>
    </row>
    <row r="1487" spans="1:5" x14ac:dyDescent="0.2">
      <c r="A1487" s="32">
        <v>11</v>
      </c>
      <c r="B1487" s="32">
        <v>3</v>
      </c>
      <c r="C1487" s="32">
        <v>4</v>
      </c>
      <c r="D1487" s="123" t="s">
        <v>129</v>
      </c>
      <c r="E1487" s="123" t="s">
        <v>33</v>
      </c>
    </row>
    <row r="1488" spans="1:5" x14ac:dyDescent="0.2">
      <c r="A1488" s="32">
        <v>11</v>
      </c>
      <c r="B1488" s="32">
        <v>3</v>
      </c>
      <c r="C1488" s="32">
        <v>5</v>
      </c>
      <c r="D1488" s="123" t="s">
        <v>69</v>
      </c>
      <c r="E1488" s="123" t="s">
        <v>105</v>
      </c>
    </row>
    <row r="1489" spans="1:5" x14ac:dyDescent="0.2">
      <c r="A1489" s="32">
        <v>11</v>
      </c>
      <c r="B1489" s="32">
        <v>3</v>
      </c>
      <c r="C1489" s="32">
        <v>6</v>
      </c>
      <c r="D1489" s="123" t="s">
        <v>118</v>
      </c>
      <c r="E1489" s="123" t="s">
        <v>57</v>
      </c>
    </row>
    <row r="1490" spans="1:5" x14ac:dyDescent="0.2">
      <c r="A1490" s="122">
        <v>11</v>
      </c>
      <c r="B1490" s="122">
        <v>3</v>
      </c>
      <c r="C1490" s="122">
        <v>7</v>
      </c>
      <c r="D1490" s="123" t="s">
        <v>154</v>
      </c>
      <c r="E1490" s="123" t="s">
        <v>166</v>
      </c>
    </row>
    <row r="1491" spans="1:5" x14ac:dyDescent="0.2">
      <c r="A1491" s="122">
        <v>11</v>
      </c>
      <c r="B1491" s="122">
        <v>3</v>
      </c>
      <c r="C1491" s="122">
        <v>8</v>
      </c>
      <c r="D1491" s="123" t="s">
        <v>142</v>
      </c>
      <c r="E1491" s="123" t="s">
        <v>35</v>
      </c>
    </row>
    <row r="1492" spans="1:5" x14ac:dyDescent="0.2">
      <c r="A1492" s="122">
        <v>11</v>
      </c>
      <c r="B1492" s="122">
        <v>3</v>
      </c>
      <c r="C1492" s="122">
        <v>9</v>
      </c>
      <c r="D1492" s="123" t="s">
        <v>106</v>
      </c>
      <c r="E1492" s="123" t="s">
        <v>58</v>
      </c>
    </row>
    <row r="1493" spans="1:5" x14ac:dyDescent="0.2">
      <c r="A1493" s="122">
        <v>11</v>
      </c>
      <c r="B1493" s="122">
        <v>3</v>
      </c>
      <c r="C1493" s="122">
        <v>10</v>
      </c>
      <c r="D1493" s="123" t="s">
        <v>130</v>
      </c>
      <c r="E1493" s="123" t="s">
        <v>70</v>
      </c>
    </row>
    <row r="1494" spans="1:5" x14ac:dyDescent="0.2">
      <c r="A1494" s="122">
        <v>11</v>
      </c>
      <c r="B1494" s="122">
        <v>3</v>
      </c>
      <c r="C1494" s="122">
        <v>11</v>
      </c>
      <c r="D1494" s="123" t="s">
        <v>94</v>
      </c>
      <c r="E1494" s="123" t="s">
        <v>82</v>
      </c>
    </row>
    <row r="1495" spans="1:5" x14ac:dyDescent="0.2">
      <c r="A1495" s="122">
        <v>11</v>
      </c>
      <c r="B1495" s="122">
        <v>3</v>
      </c>
      <c r="C1495" s="122">
        <v>12</v>
      </c>
      <c r="D1495" s="123" t="s">
        <v>107</v>
      </c>
      <c r="E1495" s="123" t="s">
        <v>143</v>
      </c>
    </row>
    <row r="1496" spans="1:5" x14ac:dyDescent="0.2">
      <c r="A1496" s="122">
        <v>11</v>
      </c>
      <c r="B1496" s="122">
        <v>3</v>
      </c>
      <c r="C1496" s="122">
        <v>13</v>
      </c>
      <c r="D1496" s="123" t="s">
        <v>71</v>
      </c>
      <c r="E1496" s="123" t="s">
        <v>155</v>
      </c>
    </row>
    <row r="1497" spans="1:5" x14ac:dyDescent="0.2">
      <c r="A1497" s="122">
        <v>11</v>
      </c>
      <c r="B1497" s="122">
        <v>3</v>
      </c>
      <c r="C1497" s="122">
        <v>14</v>
      </c>
      <c r="D1497" s="123" t="s">
        <v>167</v>
      </c>
      <c r="E1497" s="123" t="s">
        <v>131</v>
      </c>
    </row>
    <row r="1498" spans="1:5" x14ac:dyDescent="0.2">
      <c r="A1498" s="122">
        <v>11</v>
      </c>
      <c r="B1498" s="122">
        <v>3</v>
      </c>
      <c r="C1498" s="122">
        <v>15</v>
      </c>
      <c r="D1498" s="123" t="s">
        <v>119</v>
      </c>
      <c r="E1498" s="123" t="s">
        <v>95</v>
      </c>
    </row>
    <row r="1499" spans="1:5" x14ac:dyDescent="0.2">
      <c r="A1499" s="122">
        <v>11</v>
      </c>
      <c r="B1499" s="122">
        <v>3</v>
      </c>
      <c r="C1499" s="122">
        <v>16</v>
      </c>
      <c r="D1499" s="123" t="s">
        <v>59</v>
      </c>
      <c r="E1499" s="123" t="s">
        <v>83</v>
      </c>
    </row>
    <row r="1500" spans="1:5" x14ac:dyDescent="0.2">
      <c r="A1500" s="122">
        <v>11</v>
      </c>
      <c r="B1500" s="122">
        <v>3</v>
      </c>
      <c r="C1500" s="122">
        <v>17</v>
      </c>
      <c r="D1500" s="123" t="s">
        <v>108</v>
      </c>
      <c r="E1500" s="123" t="s">
        <v>37</v>
      </c>
    </row>
    <row r="1501" spans="1:5" x14ac:dyDescent="0.2">
      <c r="A1501" s="122">
        <v>11</v>
      </c>
      <c r="B1501" s="122">
        <v>3</v>
      </c>
      <c r="C1501" s="122">
        <v>18</v>
      </c>
      <c r="D1501" s="123" t="s">
        <v>39</v>
      </c>
      <c r="E1501" s="123" t="s">
        <v>144</v>
      </c>
    </row>
    <row r="1502" spans="1:5" x14ac:dyDescent="0.2">
      <c r="A1502" s="122">
        <v>11</v>
      </c>
      <c r="B1502" s="122">
        <v>3</v>
      </c>
      <c r="C1502" s="122">
        <v>19</v>
      </c>
      <c r="D1502" s="123" t="s">
        <v>72</v>
      </c>
      <c r="E1502" s="123" t="s">
        <v>96</v>
      </c>
    </row>
    <row r="1503" spans="1:5" x14ac:dyDescent="0.2">
      <c r="A1503" s="122">
        <v>11</v>
      </c>
      <c r="B1503" s="122">
        <v>3</v>
      </c>
      <c r="C1503" s="122">
        <v>20</v>
      </c>
      <c r="D1503" s="123" t="s">
        <v>156</v>
      </c>
      <c r="E1503" s="123" t="s">
        <v>132</v>
      </c>
    </row>
    <row r="1504" spans="1:5" x14ac:dyDescent="0.2">
      <c r="A1504" s="122">
        <v>11</v>
      </c>
      <c r="B1504" s="122">
        <v>3</v>
      </c>
      <c r="C1504" s="122">
        <v>21</v>
      </c>
      <c r="D1504" s="123" t="s">
        <v>120</v>
      </c>
      <c r="E1504" s="123" t="s">
        <v>84</v>
      </c>
    </row>
    <row r="1505" spans="1:5" x14ac:dyDescent="0.2">
      <c r="A1505" s="122">
        <v>11</v>
      </c>
      <c r="B1505" s="122">
        <v>3</v>
      </c>
      <c r="C1505" s="122">
        <v>22</v>
      </c>
      <c r="D1505" s="123" t="s">
        <v>168</v>
      </c>
      <c r="E1505" s="123" t="s">
        <v>60</v>
      </c>
    </row>
    <row r="1506" spans="1:5" x14ac:dyDescent="0.2">
      <c r="A1506" s="122">
        <v>11</v>
      </c>
      <c r="B1506" s="122">
        <v>3</v>
      </c>
      <c r="C1506" s="122">
        <v>23</v>
      </c>
      <c r="D1506" s="123" t="s">
        <v>145</v>
      </c>
      <c r="E1506" s="123" t="s">
        <v>157</v>
      </c>
    </row>
    <row r="1507" spans="1:5" x14ac:dyDescent="0.2">
      <c r="A1507" s="122">
        <v>11</v>
      </c>
      <c r="B1507" s="122">
        <v>3</v>
      </c>
      <c r="C1507" s="122">
        <v>24</v>
      </c>
      <c r="D1507" s="123" t="s">
        <v>61</v>
      </c>
      <c r="E1507" s="123" t="s">
        <v>41</v>
      </c>
    </row>
    <row r="1508" spans="1:5" x14ac:dyDescent="0.2">
      <c r="A1508" s="122">
        <v>11</v>
      </c>
      <c r="B1508" s="122">
        <v>3</v>
      </c>
      <c r="C1508" s="122">
        <v>25</v>
      </c>
      <c r="D1508" s="123" t="s">
        <v>85</v>
      </c>
      <c r="E1508" s="123" t="s">
        <v>73</v>
      </c>
    </row>
    <row r="1509" spans="1:5" x14ac:dyDescent="0.2">
      <c r="A1509" s="122">
        <v>11</v>
      </c>
      <c r="B1509" s="122">
        <v>3</v>
      </c>
      <c r="C1509" s="122">
        <v>26</v>
      </c>
      <c r="D1509" s="123" t="s">
        <v>133</v>
      </c>
      <c r="E1509" s="123" t="s">
        <v>121</v>
      </c>
    </row>
    <row r="1510" spans="1:5" x14ac:dyDescent="0.2">
      <c r="A1510" s="122">
        <v>11</v>
      </c>
      <c r="B1510" s="122">
        <v>3</v>
      </c>
      <c r="C1510" s="122">
        <v>27</v>
      </c>
      <c r="D1510" s="123" t="s">
        <v>169</v>
      </c>
      <c r="E1510" s="123" t="s">
        <v>97</v>
      </c>
    </row>
    <row r="1511" spans="1:5" x14ac:dyDescent="0.2">
      <c r="A1511" s="122">
        <v>11</v>
      </c>
      <c r="B1511" s="122">
        <v>3</v>
      </c>
      <c r="C1511" s="122">
        <v>28</v>
      </c>
      <c r="D1511" s="123" t="s">
        <v>74</v>
      </c>
      <c r="E1511" s="123" t="s">
        <v>109</v>
      </c>
    </row>
    <row r="1512" spans="1:5" x14ac:dyDescent="0.2">
      <c r="A1512" s="122">
        <v>11</v>
      </c>
      <c r="B1512" s="122">
        <v>3</v>
      </c>
      <c r="C1512" s="122">
        <v>29</v>
      </c>
      <c r="D1512" s="123" t="s">
        <v>122</v>
      </c>
      <c r="E1512" s="123" t="s">
        <v>146</v>
      </c>
    </row>
    <row r="1513" spans="1:5" x14ac:dyDescent="0.2">
      <c r="A1513" s="122">
        <v>11</v>
      </c>
      <c r="B1513" s="122">
        <v>3</v>
      </c>
      <c r="C1513" s="122">
        <v>30</v>
      </c>
      <c r="D1513" s="123" t="s">
        <v>86</v>
      </c>
      <c r="E1513" s="123" t="s">
        <v>110</v>
      </c>
    </row>
    <row r="1514" spans="1:5" x14ac:dyDescent="0.2">
      <c r="A1514" s="122">
        <v>11</v>
      </c>
      <c r="B1514" s="122">
        <v>3</v>
      </c>
      <c r="C1514" s="122">
        <v>31</v>
      </c>
      <c r="D1514" s="123" t="s">
        <v>158</v>
      </c>
      <c r="E1514" s="123" t="s">
        <v>170</v>
      </c>
    </row>
    <row r="1515" spans="1:5" x14ac:dyDescent="0.2">
      <c r="A1515" s="122">
        <v>11</v>
      </c>
      <c r="B1515" s="122">
        <v>3</v>
      </c>
      <c r="C1515" s="122">
        <v>32</v>
      </c>
      <c r="D1515" s="123" t="s">
        <v>98</v>
      </c>
      <c r="E1515" s="123" t="s">
        <v>43</v>
      </c>
    </row>
    <row r="1516" spans="1:5" x14ac:dyDescent="0.2">
      <c r="A1516" s="122">
        <v>11</v>
      </c>
      <c r="B1516" s="122">
        <v>3</v>
      </c>
      <c r="C1516" s="122">
        <v>33</v>
      </c>
      <c r="D1516" s="123" t="s">
        <v>134</v>
      </c>
      <c r="E1516" s="123" t="s">
        <v>62</v>
      </c>
    </row>
    <row r="1517" spans="1:5" x14ac:dyDescent="0.2">
      <c r="A1517" s="122">
        <v>11</v>
      </c>
      <c r="B1517" s="122">
        <v>3</v>
      </c>
      <c r="C1517" s="122">
        <v>34</v>
      </c>
      <c r="D1517" s="123" t="s">
        <v>123</v>
      </c>
      <c r="E1517" s="123" t="s">
        <v>63</v>
      </c>
    </row>
    <row r="1518" spans="1:5" x14ac:dyDescent="0.2">
      <c r="A1518" s="122">
        <v>11</v>
      </c>
      <c r="B1518" s="122">
        <v>3</v>
      </c>
      <c r="C1518" s="122">
        <v>35</v>
      </c>
      <c r="D1518" s="123" t="s">
        <v>147</v>
      </c>
      <c r="E1518" s="123" t="s">
        <v>159</v>
      </c>
    </row>
    <row r="1519" spans="1:5" x14ac:dyDescent="0.2">
      <c r="A1519" s="122">
        <v>11</v>
      </c>
      <c r="B1519" s="122">
        <v>3</v>
      </c>
      <c r="C1519" s="122">
        <v>36</v>
      </c>
      <c r="D1519" s="123" t="s">
        <v>99</v>
      </c>
      <c r="E1519" s="123" t="s">
        <v>75</v>
      </c>
    </row>
    <row r="1520" spans="1:5" x14ac:dyDescent="0.2">
      <c r="A1520" s="122">
        <v>11</v>
      </c>
      <c r="B1520" s="122">
        <v>3</v>
      </c>
      <c r="C1520" s="122">
        <v>37</v>
      </c>
      <c r="D1520" s="123" t="s">
        <v>171</v>
      </c>
      <c r="E1520" s="123" t="s">
        <v>111</v>
      </c>
    </row>
    <row r="1521" spans="1:5" x14ac:dyDescent="0.2">
      <c r="A1521" s="122">
        <v>11</v>
      </c>
      <c r="B1521" s="122">
        <v>3</v>
      </c>
      <c r="C1521" s="122">
        <v>38</v>
      </c>
      <c r="D1521" s="123" t="s">
        <v>135</v>
      </c>
      <c r="E1521" s="123" t="s">
        <v>87</v>
      </c>
    </row>
    <row r="1522" spans="1:5" x14ac:dyDescent="0.2">
      <c r="A1522" s="122">
        <v>11</v>
      </c>
      <c r="B1522" s="122">
        <v>3</v>
      </c>
      <c r="C1522" s="122">
        <v>39</v>
      </c>
      <c r="D1522" s="123" t="s">
        <v>100</v>
      </c>
      <c r="E1522" s="123" t="s">
        <v>45</v>
      </c>
    </row>
    <row r="1523" spans="1:5" x14ac:dyDescent="0.2">
      <c r="A1523" s="122">
        <v>11</v>
      </c>
      <c r="B1523" s="122">
        <v>3</v>
      </c>
      <c r="C1523" s="122">
        <v>40</v>
      </c>
      <c r="D1523" s="123" t="s">
        <v>88</v>
      </c>
      <c r="E1523" s="123" t="s">
        <v>172</v>
      </c>
    </row>
    <row r="1524" spans="1:5" x14ac:dyDescent="0.2">
      <c r="A1524" s="122">
        <v>11</v>
      </c>
      <c r="B1524" s="122">
        <v>3</v>
      </c>
      <c r="C1524" s="122">
        <v>41</v>
      </c>
      <c r="D1524" s="123" t="s">
        <v>76</v>
      </c>
      <c r="E1524" s="123" t="s">
        <v>47</v>
      </c>
    </row>
    <row r="1525" spans="1:5" x14ac:dyDescent="0.2">
      <c r="A1525" s="122">
        <v>11</v>
      </c>
      <c r="B1525" s="122">
        <v>3</v>
      </c>
      <c r="C1525" s="122">
        <v>42</v>
      </c>
      <c r="D1525" s="123" t="s">
        <v>148</v>
      </c>
      <c r="E1525" s="123" t="s">
        <v>160</v>
      </c>
    </row>
    <row r="1526" spans="1:5" x14ac:dyDescent="0.2">
      <c r="A1526" s="122">
        <v>11</v>
      </c>
      <c r="B1526" s="122">
        <v>3</v>
      </c>
      <c r="C1526" s="122">
        <v>43</v>
      </c>
      <c r="D1526" s="123" t="s">
        <v>112</v>
      </c>
      <c r="E1526" s="123" t="s">
        <v>136</v>
      </c>
    </row>
    <row r="1527" spans="1:5" x14ac:dyDescent="0.2">
      <c r="A1527" s="122">
        <v>11</v>
      </c>
      <c r="B1527" s="122">
        <v>3</v>
      </c>
      <c r="C1527" s="122">
        <v>44</v>
      </c>
      <c r="D1527" s="123" t="s">
        <v>124</v>
      </c>
      <c r="E1527" s="123" t="s">
        <v>64</v>
      </c>
    </row>
    <row r="1528" spans="1:5" x14ac:dyDescent="0.2">
      <c r="A1528" s="122">
        <v>11</v>
      </c>
      <c r="B1528" s="122">
        <v>3</v>
      </c>
      <c r="C1528" s="122">
        <v>45</v>
      </c>
      <c r="D1528" s="123" t="s">
        <v>125</v>
      </c>
      <c r="E1528" s="123" t="s">
        <v>149</v>
      </c>
    </row>
    <row r="1529" spans="1:5" x14ac:dyDescent="0.2">
      <c r="A1529" s="122">
        <v>11</v>
      </c>
      <c r="B1529" s="122">
        <v>3</v>
      </c>
      <c r="C1529" s="122">
        <v>46</v>
      </c>
      <c r="D1529" s="123" t="s">
        <v>49</v>
      </c>
      <c r="E1529" s="123" t="s">
        <v>113</v>
      </c>
    </row>
    <row r="1530" spans="1:5" x14ac:dyDescent="0.2">
      <c r="A1530" s="122">
        <v>11</v>
      </c>
      <c r="B1530" s="122">
        <v>3</v>
      </c>
      <c r="C1530" s="122">
        <v>47</v>
      </c>
      <c r="D1530" s="123" t="s">
        <v>101</v>
      </c>
      <c r="E1530" s="123" t="s">
        <v>173</v>
      </c>
    </row>
    <row r="1531" spans="1:5" x14ac:dyDescent="0.2">
      <c r="A1531" s="122">
        <v>11</v>
      </c>
      <c r="B1531" s="122">
        <v>3</v>
      </c>
      <c r="C1531" s="122">
        <v>48</v>
      </c>
      <c r="D1531" s="123" t="s">
        <v>137</v>
      </c>
      <c r="E1531" s="123" t="s">
        <v>65</v>
      </c>
    </row>
    <row r="1532" spans="1:5" x14ac:dyDescent="0.2">
      <c r="A1532" s="122">
        <v>11</v>
      </c>
      <c r="B1532" s="122">
        <v>3</v>
      </c>
      <c r="C1532" s="122">
        <v>49</v>
      </c>
      <c r="D1532" s="123" t="s">
        <v>161</v>
      </c>
      <c r="E1532" s="123" t="s">
        <v>77</v>
      </c>
    </row>
    <row r="1533" spans="1:5" x14ac:dyDescent="0.2">
      <c r="A1533" s="122">
        <v>11</v>
      </c>
      <c r="B1533" s="122">
        <v>3</v>
      </c>
      <c r="C1533" s="122">
        <v>50</v>
      </c>
      <c r="D1533" s="123" t="s">
        <v>114</v>
      </c>
      <c r="E1533" s="123" t="s">
        <v>89</v>
      </c>
    </row>
    <row r="1534" spans="1:5" x14ac:dyDescent="0.2">
      <c r="A1534" s="122">
        <v>11</v>
      </c>
      <c r="B1534" s="122">
        <v>3</v>
      </c>
      <c r="C1534" s="122">
        <v>51</v>
      </c>
      <c r="D1534" s="123" t="s">
        <v>162</v>
      </c>
      <c r="E1534" s="123" t="s">
        <v>66</v>
      </c>
    </row>
    <row r="1535" spans="1:5" x14ac:dyDescent="0.2">
      <c r="A1535" s="122">
        <v>11</v>
      </c>
      <c r="B1535" s="122">
        <v>3</v>
      </c>
      <c r="C1535" s="122">
        <v>52</v>
      </c>
      <c r="D1535" s="123" t="s">
        <v>150</v>
      </c>
      <c r="E1535" s="123" t="s">
        <v>51</v>
      </c>
    </row>
    <row r="1536" spans="1:5" x14ac:dyDescent="0.2">
      <c r="A1536" s="122">
        <v>11</v>
      </c>
      <c r="B1536" s="122">
        <v>3</v>
      </c>
      <c r="C1536" s="122">
        <v>53</v>
      </c>
      <c r="D1536" s="123" t="s">
        <v>174</v>
      </c>
      <c r="E1536" s="123" t="s">
        <v>102</v>
      </c>
    </row>
    <row r="1537" spans="1:5" x14ac:dyDescent="0.2">
      <c r="A1537" s="122">
        <v>11</v>
      </c>
      <c r="B1537" s="122">
        <v>3</v>
      </c>
      <c r="C1537" s="122">
        <v>54</v>
      </c>
      <c r="D1537" s="123" t="s">
        <v>138</v>
      </c>
      <c r="E1537" s="123" t="s">
        <v>126</v>
      </c>
    </row>
    <row r="1538" spans="1:5" x14ac:dyDescent="0.2">
      <c r="A1538" s="122">
        <v>11</v>
      </c>
      <c r="B1538" s="122">
        <v>3</v>
      </c>
      <c r="C1538" s="122">
        <v>55</v>
      </c>
      <c r="D1538" s="123" t="s">
        <v>90</v>
      </c>
      <c r="E1538" s="123" t="s">
        <v>78</v>
      </c>
    </row>
    <row r="1539" spans="1:5" x14ac:dyDescent="0.2">
      <c r="A1539" s="122">
        <v>11</v>
      </c>
      <c r="B1539" s="122">
        <v>3</v>
      </c>
      <c r="C1539" s="122">
        <v>56</v>
      </c>
      <c r="D1539" s="123" t="s">
        <v>151</v>
      </c>
      <c r="E1539" s="123" t="s">
        <v>79</v>
      </c>
    </row>
    <row r="1540" spans="1:5" x14ac:dyDescent="0.2">
      <c r="A1540" s="122">
        <v>11</v>
      </c>
      <c r="B1540" s="122">
        <v>3</v>
      </c>
      <c r="C1540" s="122">
        <v>57</v>
      </c>
      <c r="D1540" s="123" t="s">
        <v>115</v>
      </c>
      <c r="E1540" s="123" t="s">
        <v>163</v>
      </c>
    </row>
    <row r="1541" spans="1:5" x14ac:dyDescent="0.2">
      <c r="A1541" s="122">
        <v>11</v>
      </c>
      <c r="B1541" s="122">
        <v>3</v>
      </c>
      <c r="C1541" s="122">
        <v>58</v>
      </c>
      <c r="D1541" s="123" t="s">
        <v>127</v>
      </c>
      <c r="E1541" s="123" t="s">
        <v>53</v>
      </c>
    </row>
    <row r="1542" spans="1:5" x14ac:dyDescent="0.2">
      <c r="A1542" s="122">
        <v>11</v>
      </c>
      <c r="B1542" s="122">
        <v>3</v>
      </c>
      <c r="C1542" s="122">
        <v>59</v>
      </c>
      <c r="D1542" s="123" t="s">
        <v>91</v>
      </c>
      <c r="E1542" s="123" t="s">
        <v>175</v>
      </c>
    </row>
    <row r="1543" spans="1:5" x14ac:dyDescent="0.2">
      <c r="A1543" s="122">
        <v>11</v>
      </c>
      <c r="B1543" s="122">
        <v>3</v>
      </c>
      <c r="C1543" s="122">
        <v>60</v>
      </c>
      <c r="D1543" s="123" t="s">
        <v>139</v>
      </c>
      <c r="E1543" s="123" t="s">
        <v>67</v>
      </c>
    </row>
    <row r="1544" spans="1:5" x14ac:dyDescent="0.2">
      <c r="A1544" s="122">
        <v>11</v>
      </c>
      <c r="B1544" s="122">
        <v>3</v>
      </c>
      <c r="C1544" s="122">
        <v>61</v>
      </c>
      <c r="D1544" s="123" t="s">
        <v>116</v>
      </c>
      <c r="E1544" s="123" t="s">
        <v>103</v>
      </c>
    </row>
    <row r="1545" spans="1:5" x14ac:dyDescent="0.2">
      <c r="A1545" s="122">
        <v>11</v>
      </c>
      <c r="B1545" s="122">
        <v>3</v>
      </c>
      <c r="C1545" s="122">
        <v>62</v>
      </c>
      <c r="D1545" s="123" t="s">
        <v>92</v>
      </c>
      <c r="E1545" s="123" t="s">
        <v>55</v>
      </c>
    </row>
    <row r="1546" spans="1:5" x14ac:dyDescent="0.2">
      <c r="A1546" s="122">
        <v>11</v>
      </c>
      <c r="B1546" s="122">
        <v>3</v>
      </c>
      <c r="C1546" s="122">
        <v>63</v>
      </c>
      <c r="D1546" s="123" t="s">
        <v>152</v>
      </c>
      <c r="E1546" s="123" t="s">
        <v>68</v>
      </c>
    </row>
    <row r="1547" spans="1:5" x14ac:dyDescent="0.2">
      <c r="A1547" s="122">
        <v>11</v>
      </c>
      <c r="B1547" s="122">
        <v>3</v>
      </c>
      <c r="C1547" s="122">
        <v>64</v>
      </c>
      <c r="D1547" s="123" t="s">
        <v>140</v>
      </c>
      <c r="E1547" s="123" t="s">
        <v>164</v>
      </c>
    </row>
    <row r="1548" spans="1:5" x14ac:dyDescent="0.2">
      <c r="A1548" s="122">
        <v>11</v>
      </c>
      <c r="B1548" s="122">
        <v>3</v>
      </c>
      <c r="C1548" s="122">
        <v>65</v>
      </c>
      <c r="D1548" s="123" t="s">
        <v>104</v>
      </c>
      <c r="E1548" s="123" t="s">
        <v>128</v>
      </c>
    </row>
    <row r="1549" spans="1:5" x14ac:dyDescent="0.2">
      <c r="A1549" s="122">
        <v>11</v>
      </c>
      <c r="B1549" s="122">
        <v>3</v>
      </c>
      <c r="C1549" s="122">
        <v>66</v>
      </c>
      <c r="D1549" s="123" t="s">
        <v>176</v>
      </c>
      <c r="E1549" s="123" t="s">
        <v>80</v>
      </c>
    </row>
    <row r="1550" spans="1:5" x14ac:dyDescent="0.2">
      <c r="A1550" s="32">
        <v>11</v>
      </c>
      <c r="B1550" s="32">
        <v>4</v>
      </c>
      <c r="C1550" s="32">
        <v>1</v>
      </c>
      <c r="D1550" s="123" t="s">
        <v>69</v>
      </c>
      <c r="E1550" s="123" t="s">
        <v>81</v>
      </c>
    </row>
    <row r="1551" spans="1:5" x14ac:dyDescent="0.2">
      <c r="A1551" s="32">
        <v>11</v>
      </c>
      <c r="B1551" s="32">
        <v>4</v>
      </c>
      <c r="C1551" s="32">
        <v>2</v>
      </c>
      <c r="D1551" s="123" t="s">
        <v>129</v>
      </c>
      <c r="E1551" s="123" t="s">
        <v>141</v>
      </c>
    </row>
    <row r="1552" spans="1:5" x14ac:dyDescent="0.2">
      <c r="A1552" s="32">
        <v>11</v>
      </c>
      <c r="B1552" s="32">
        <v>4</v>
      </c>
      <c r="C1552" s="32">
        <v>3</v>
      </c>
      <c r="D1552" s="123" t="s">
        <v>57</v>
      </c>
      <c r="E1552" s="123" t="s">
        <v>33</v>
      </c>
    </row>
    <row r="1553" spans="1:5" x14ac:dyDescent="0.2">
      <c r="A1553" s="32">
        <v>11</v>
      </c>
      <c r="B1553" s="32">
        <v>4</v>
      </c>
      <c r="C1553" s="32">
        <v>4</v>
      </c>
      <c r="D1553" s="123" t="s">
        <v>117</v>
      </c>
      <c r="E1553" s="123" t="s">
        <v>105</v>
      </c>
    </row>
    <row r="1554" spans="1:5" x14ac:dyDescent="0.2">
      <c r="A1554" s="32">
        <v>11</v>
      </c>
      <c r="B1554" s="32">
        <v>4</v>
      </c>
      <c r="C1554" s="32">
        <v>5</v>
      </c>
      <c r="D1554" s="123" t="s">
        <v>153</v>
      </c>
      <c r="E1554" s="123" t="s">
        <v>165</v>
      </c>
    </row>
    <row r="1555" spans="1:5" x14ac:dyDescent="0.2">
      <c r="A1555" s="32">
        <v>11</v>
      </c>
      <c r="B1555" s="32">
        <v>4</v>
      </c>
      <c r="C1555" s="32">
        <v>6</v>
      </c>
      <c r="D1555" s="123" t="s">
        <v>142</v>
      </c>
      <c r="E1555" s="123" t="s">
        <v>93</v>
      </c>
    </row>
    <row r="1556" spans="1:5" x14ac:dyDescent="0.2">
      <c r="A1556" s="32">
        <v>11</v>
      </c>
      <c r="B1556" s="32">
        <v>4</v>
      </c>
      <c r="C1556" s="32">
        <v>7</v>
      </c>
      <c r="D1556" s="123" t="s">
        <v>94</v>
      </c>
      <c r="E1556" s="123" t="s">
        <v>118</v>
      </c>
    </row>
    <row r="1557" spans="1:5" x14ac:dyDescent="0.2">
      <c r="A1557" s="32">
        <v>11</v>
      </c>
      <c r="B1557" s="32">
        <v>4</v>
      </c>
      <c r="C1557" s="32">
        <v>8</v>
      </c>
      <c r="D1557" s="123" t="s">
        <v>58</v>
      </c>
      <c r="E1557" s="123" t="s">
        <v>35</v>
      </c>
    </row>
    <row r="1558" spans="1:5" x14ac:dyDescent="0.2">
      <c r="A1558" s="32">
        <v>11</v>
      </c>
      <c r="B1558" s="32">
        <v>4</v>
      </c>
      <c r="C1558" s="32">
        <v>9</v>
      </c>
      <c r="D1558" s="123" t="s">
        <v>130</v>
      </c>
      <c r="E1558" s="123" t="s">
        <v>166</v>
      </c>
    </row>
    <row r="1559" spans="1:5" x14ac:dyDescent="0.2">
      <c r="A1559" s="32">
        <v>11</v>
      </c>
      <c r="B1559" s="32">
        <v>4</v>
      </c>
      <c r="C1559" s="32">
        <v>10</v>
      </c>
      <c r="D1559" s="123" t="s">
        <v>154</v>
      </c>
      <c r="E1559" s="123" t="s">
        <v>82</v>
      </c>
    </row>
    <row r="1560" spans="1:5" x14ac:dyDescent="0.2">
      <c r="A1560" s="32">
        <v>11</v>
      </c>
      <c r="B1560" s="32">
        <v>4</v>
      </c>
      <c r="C1560" s="32">
        <v>11</v>
      </c>
      <c r="D1560" s="123" t="s">
        <v>106</v>
      </c>
      <c r="E1560" s="123" t="s">
        <v>70</v>
      </c>
    </row>
    <row r="1561" spans="1:5" x14ac:dyDescent="0.2">
      <c r="A1561" s="32">
        <v>11</v>
      </c>
      <c r="B1561" s="32">
        <v>4</v>
      </c>
      <c r="C1561" s="32">
        <v>12</v>
      </c>
      <c r="D1561" s="123" t="s">
        <v>59</v>
      </c>
      <c r="E1561" s="123" t="s">
        <v>167</v>
      </c>
    </row>
    <row r="1562" spans="1:5" x14ac:dyDescent="0.2">
      <c r="A1562" s="32">
        <v>11</v>
      </c>
      <c r="B1562" s="32">
        <v>4</v>
      </c>
      <c r="C1562" s="32">
        <v>13</v>
      </c>
      <c r="D1562" s="123" t="s">
        <v>83</v>
      </c>
      <c r="E1562" s="123" t="s">
        <v>95</v>
      </c>
    </row>
    <row r="1563" spans="1:5" x14ac:dyDescent="0.2">
      <c r="A1563" s="32">
        <v>11</v>
      </c>
      <c r="B1563" s="32">
        <v>4</v>
      </c>
      <c r="C1563" s="32">
        <v>14</v>
      </c>
      <c r="D1563" s="123" t="s">
        <v>131</v>
      </c>
      <c r="E1563" s="123" t="s">
        <v>155</v>
      </c>
    </row>
    <row r="1564" spans="1:5" x14ac:dyDescent="0.2">
      <c r="A1564" s="32">
        <v>11</v>
      </c>
      <c r="B1564" s="32">
        <v>4</v>
      </c>
      <c r="C1564" s="32">
        <v>15</v>
      </c>
      <c r="D1564" s="123" t="s">
        <v>143</v>
      </c>
      <c r="E1564" s="123" t="s">
        <v>71</v>
      </c>
    </row>
    <row r="1565" spans="1:5" x14ac:dyDescent="0.2">
      <c r="A1565" s="32">
        <v>11</v>
      </c>
      <c r="B1565" s="32">
        <v>4</v>
      </c>
      <c r="C1565" s="32">
        <v>16</v>
      </c>
      <c r="D1565" s="123" t="s">
        <v>37</v>
      </c>
      <c r="E1565" s="123" t="s">
        <v>107</v>
      </c>
    </row>
    <row r="1566" spans="1:5" x14ac:dyDescent="0.2">
      <c r="A1566" s="32">
        <v>11</v>
      </c>
      <c r="B1566" s="32">
        <v>4</v>
      </c>
      <c r="C1566" s="32">
        <v>17</v>
      </c>
      <c r="D1566" s="123" t="s">
        <v>39</v>
      </c>
      <c r="E1566" s="123" t="s">
        <v>119</v>
      </c>
    </row>
    <row r="1567" spans="1:5" x14ac:dyDescent="0.2">
      <c r="A1567" s="32">
        <v>11</v>
      </c>
      <c r="B1567" s="32">
        <v>4</v>
      </c>
      <c r="C1567" s="32">
        <v>18</v>
      </c>
      <c r="D1567" s="123" t="s">
        <v>84</v>
      </c>
      <c r="E1567" s="123" t="s">
        <v>144</v>
      </c>
    </row>
    <row r="1568" spans="1:5" x14ac:dyDescent="0.2">
      <c r="A1568" s="32">
        <v>11</v>
      </c>
      <c r="B1568" s="32">
        <v>4</v>
      </c>
      <c r="C1568" s="32">
        <v>19</v>
      </c>
      <c r="D1568" s="123" t="s">
        <v>96</v>
      </c>
      <c r="E1568" s="123" t="s">
        <v>156</v>
      </c>
    </row>
    <row r="1569" spans="1:5" x14ac:dyDescent="0.2">
      <c r="A1569" s="32">
        <v>11</v>
      </c>
      <c r="B1569" s="32">
        <v>4</v>
      </c>
      <c r="C1569" s="32">
        <v>20</v>
      </c>
      <c r="D1569" s="123" t="s">
        <v>120</v>
      </c>
      <c r="E1569" s="123" t="s">
        <v>168</v>
      </c>
    </row>
    <row r="1570" spans="1:5" x14ac:dyDescent="0.2">
      <c r="A1570" s="32">
        <v>11</v>
      </c>
      <c r="B1570" s="32">
        <v>4</v>
      </c>
      <c r="C1570" s="32">
        <v>21</v>
      </c>
      <c r="D1570" s="123" t="s">
        <v>132</v>
      </c>
      <c r="E1570" s="123" t="s">
        <v>108</v>
      </c>
    </row>
    <row r="1571" spans="1:5" x14ac:dyDescent="0.2">
      <c r="A1571" s="32">
        <v>11</v>
      </c>
      <c r="B1571" s="32">
        <v>4</v>
      </c>
      <c r="C1571" s="32">
        <v>22</v>
      </c>
      <c r="D1571" s="123" t="s">
        <v>60</v>
      </c>
      <c r="E1571" s="123" t="s">
        <v>72</v>
      </c>
    </row>
    <row r="1572" spans="1:5" x14ac:dyDescent="0.2">
      <c r="A1572" s="32">
        <v>11</v>
      </c>
      <c r="B1572" s="32">
        <v>4</v>
      </c>
      <c r="C1572" s="32">
        <v>23</v>
      </c>
      <c r="D1572" s="123" t="s">
        <v>157</v>
      </c>
      <c r="E1572" s="123" t="s">
        <v>61</v>
      </c>
    </row>
    <row r="1573" spans="1:5" x14ac:dyDescent="0.2">
      <c r="A1573" s="32">
        <v>11</v>
      </c>
      <c r="B1573" s="32">
        <v>4</v>
      </c>
      <c r="C1573" s="32">
        <v>24</v>
      </c>
      <c r="D1573" s="123" t="s">
        <v>121</v>
      </c>
      <c r="E1573" s="123" t="s">
        <v>109</v>
      </c>
    </row>
    <row r="1574" spans="1:5" x14ac:dyDescent="0.2">
      <c r="A1574" s="32">
        <v>11</v>
      </c>
      <c r="B1574" s="32">
        <v>4</v>
      </c>
      <c r="C1574" s="32">
        <v>25</v>
      </c>
      <c r="D1574" s="123" t="s">
        <v>85</v>
      </c>
      <c r="E1574" s="123" t="s">
        <v>41</v>
      </c>
    </row>
    <row r="1575" spans="1:5" x14ac:dyDescent="0.2">
      <c r="A1575" s="32">
        <v>11</v>
      </c>
      <c r="B1575" s="32">
        <v>4</v>
      </c>
      <c r="C1575" s="32">
        <v>26</v>
      </c>
      <c r="D1575" s="123" t="s">
        <v>169</v>
      </c>
      <c r="E1575" s="123" t="s">
        <v>73</v>
      </c>
    </row>
    <row r="1576" spans="1:5" x14ac:dyDescent="0.2">
      <c r="A1576" s="32">
        <v>11</v>
      </c>
      <c r="B1576" s="32">
        <v>4</v>
      </c>
      <c r="C1576" s="32">
        <v>27</v>
      </c>
      <c r="D1576" s="123" t="s">
        <v>97</v>
      </c>
      <c r="E1576" s="123" t="s">
        <v>145</v>
      </c>
    </row>
    <row r="1577" spans="1:5" x14ac:dyDescent="0.2">
      <c r="A1577" s="32">
        <v>11</v>
      </c>
      <c r="B1577" s="32">
        <v>4</v>
      </c>
      <c r="C1577" s="32">
        <v>28</v>
      </c>
      <c r="D1577" s="123" t="s">
        <v>62</v>
      </c>
      <c r="E1577" s="123" t="s">
        <v>133</v>
      </c>
    </row>
    <row r="1578" spans="1:5" x14ac:dyDescent="0.2">
      <c r="A1578" s="32">
        <v>11</v>
      </c>
      <c r="B1578" s="32">
        <v>4</v>
      </c>
      <c r="C1578" s="32">
        <v>29</v>
      </c>
      <c r="D1578" s="123" t="s">
        <v>170</v>
      </c>
      <c r="E1578" s="123" t="s">
        <v>74</v>
      </c>
    </row>
    <row r="1579" spans="1:5" x14ac:dyDescent="0.2">
      <c r="A1579" s="32">
        <v>11</v>
      </c>
      <c r="B1579" s="32">
        <v>4</v>
      </c>
      <c r="C1579" s="32">
        <v>30</v>
      </c>
      <c r="D1579" s="123" t="s">
        <v>110</v>
      </c>
      <c r="E1579" s="123" t="s">
        <v>146</v>
      </c>
    </row>
    <row r="1580" spans="1:5" x14ac:dyDescent="0.2">
      <c r="A1580" s="32">
        <v>11</v>
      </c>
      <c r="B1580" s="32">
        <v>4</v>
      </c>
      <c r="C1580" s="32">
        <v>31</v>
      </c>
      <c r="D1580" s="123" t="s">
        <v>98</v>
      </c>
      <c r="E1580" s="123" t="s">
        <v>122</v>
      </c>
    </row>
    <row r="1581" spans="1:5" x14ac:dyDescent="0.2">
      <c r="A1581" s="32">
        <v>11</v>
      </c>
      <c r="B1581" s="32">
        <v>4</v>
      </c>
      <c r="C1581" s="32">
        <v>32</v>
      </c>
      <c r="D1581" s="123" t="s">
        <v>86</v>
      </c>
      <c r="E1581" s="123" t="s">
        <v>134</v>
      </c>
    </row>
    <row r="1582" spans="1:5" x14ac:dyDescent="0.2">
      <c r="A1582" s="32">
        <v>11</v>
      </c>
      <c r="B1582" s="32">
        <v>4</v>
      </c>
      <c r="C1582" s="32">
        <v>33</v>
      </c>
      <c r="D1582" s="123" t="s">
        <v>43</v>
      </c>
      <c r="E1582" s="123" t="s">
        <v>158</v>
      </c>
    </row>
    <row r="1583" spans="1:5" x14ac:dyDescent="0.2">
      <c r="A1583" s="32">
        <v>11</v>
      </c>
      <c r="B1583" s="32">
        <v>4</v>
      </c>
      <c r="C1583" s="32">
        <v>34</v>
      </c>
      <c r="D1583" s="123" t="s">
        <v>45</v>
      </c>
      <c r="E1583" s="123" t="s">
        <v>159</v>
      </c>
    </row>
    <row r="1584" spans="1:5" x14ac:dyDescent="0.2">
      <c r="A1584" s="32">
        <v>11</v>
      </c>
      <c r="B1584" s="32">
        <v>4</v>
      </c>
      <c r="C1584" s="32">
        <v>35</v>
      </c>
      <c r="D1584" s="123" t="s">
        <v>63</v>
      </c>
      <c r="E1584" s="123" t="s">
        <v>87</v>
      </c>
    </row>
    <row r="1585" spans="1:5" x14ac:dyDescent="0.2">
      <c r="A1585" s="32">
        <v>11</v>
      </c>
      <c r="B1585" s="32">
        <v>4</v>
      </c>
      <c r="C1585" s="32">
        <v>36</v>
      </c>
      <c r="D1585" s="123" t="s">
        <v>111</v>
      </c>
      <c r="E1585" s="123" t="s">
        <v>99</v>
      </c>
    </row>
    <row r="1586" spans="1:5" x14ac:dyDescent="0.2">
      <c r="A1586" s="32">
        <v>11</v>
      </c>
      <c r="B1586" s="32">
        <v>4</v>
      </c>
      <c r="C1586" s="32">
        <v>37</v>
      </c>
      <c r="D1586" s="123" t="s">
        <v>75</v>
      </c>
      <c r="E1586" s="123" t="s">
        <v>135</v>
      </c>
    </row>
    <row r="1587" spans="1:5" x14ac:dyDescent="0.2">
      <c r="A1587" s="32">
        <v>11</v>
      </c>
      <c r="B1587" s="32">
        <v>4</v>
      </c>
      <c r="C1587" s="32">
        <v>38</v>
      </c>
      <c r="D1587" s="123" t="s">
        <v>123</v>
      </c>
      <c r="E1587" s="123" t="s">
        <v>147</v>
      </c>
    </row>
    <row r="1588" spans="1:5" x14ac:dyDescent="0.2">
      <c r="A1588" s="32">
        <v>11</v>
      </c>
      <c r="B1588" s="32">
        <v>4</v>
      </c>
      <c r="C1588" s="32">
        <v>39</v>
      </c>
      <c r="D1588" s="123" t="s">
        <v>76</v>
      </c>
      <c r="E1588" s="123" t="s">
        <v>171</v>
      </c>
    </row>
    <row r="1589" spans="1:5" x14ac:dyDescent="0.2">
      <c r="A1589" s="32">
        <v>11</v>
      </c>
      <c r="B1589" s="32">
        <v>4</v>
      </c>
      <c r="C1589" s="32">
        <v>40</v>
      </c>
      <c r="D1589" s="123" t="s">
        <v>124</v>
      </c>
      <c r="E1589" s="123" t="s">
        <v>172</v>
      </c>
    </row>
    <row r="1590" spans="1:5" x14ac:dyDescent="0.2">
      <c r="A1590" s="32">
        <v>11</v>
      </c>
      <c r="B1590" s="32">
        <v>4</v>
      </c>
      <c r="C1590" s="32">
        <v>41</v>
      </c>
      <c r="D1590" s="123" t="s">
        <v>148</v>
      </c>
      <c r="E1590" s="123" t="s">
        <v>88</v>
      </c>
    </row>
    <row r="1591" spans="1:5" x14ac:dyDescent="0.2">
      <c r="A1591" s="32">
        <v>11</v>
      </c>
      <c r="B1591" s="32">
        <v>4</v>
      </c>
      <c r="C1591" s="32">
        <v>42</v>
      </c>
      <c r="D1591" s="123" t="s">
        <v>64</v>
      </c>
      <c r="E1591" s="123" t="s">
        <v>160</v>
      </c>
    </row>
    <row r="1592" spans="1:5" x14ac:dyDescent="0.2">
      <c r="A1592" s="32">
        <v>11</v>
      </c>
      <c r="B1592" s="32">
        <v>4</v>
      </c>
      <c r="C1592" s="32">
        <v>43</v>
      </c>
      <c r="D1592" s="123" t="s">
        <v>136</v>
      </c>
      <c r="E1592" s="123" t="s">
        <v>100</v>
      </c>
    </row>
    <row r="1593" spans="1:5" x14ac:dyDescent="0.2">
      <c r="A1593" s="32">
        <v>11</v>
      </c>
      <c r="B1593" s="32">
        <v>4</v>
      </c>
      <c r="C1593" s="32">
        <v>44</v>
      </c>
      <c r="D1593" s="123" t="s">
        <v>47</v>
      </c>
      <c r="E1593" s="123" t="s">
        <v>112</v>
      </c>
    </row>
    <row r="1594" spans="1:5" x14ac:dyDescent="0.2">
      <c r="A1594" s="32">
        <v>11</v>
      </c>
      <c r="B1594" s="32">
        <v>4</v>
      </c>
      <c r="C1594" s="32">
        <v>45</v>
      </c>
      <c r="D1594" s="123" t="s">
        <v>65</v>
      </c>
      <c r="E1594" s="123" t="s">
        <v>173</v>
      </c>
    </row>
    <row r="1595" spans="1:5" x14ac:dyDescent="0.2">
      <c r="A1595" s="32">
        <v>11</v>
      </c>
      <c r="B1595" s="32">
        <v>4</v>
      </c>
      <c r="C1595" s="32">
        <v>46</v>
      </c>
      <c r="D1595" s="123" t="s">
        <v>77</v>
      </c>
      <c r="E1595" s="123" t="s">
        <v>101</v>
      </c>
    </row>
    <row r="1596" spans="1:5" x14ac:dyDescent="0.2">
      <c r="A1596" s="32">
        <v>11</v>
      </c>
      <c r="B1596" s="32">
        <v>4</v>
      </c>
      <c r="C1596" s="32">
        <v>47</v>
      </c>
      <c r="D1596" s="123" t="s">
        <v>49</v>
      </c>
      <c r="E1596" s="123" t="s">
        <v>137</v>
      </c>
    </row>
    <row r="1597" spans="1:5" x14ac:dyDescent="0.2">
      <c r="A1597" s="32">
        <v>11</v>
      </c>
      <c r="B1597" s="32">
        <v>4</v>
      </c>
      <c r="C1597" s="32">
        <v>48</v>
      </c>
      <c r="D1597" s="123" t="s">
        <v>113</v>
      </c>
      <c r="E1597" s="123" t="s">
        <v>125</v>
      </c>
    </row>
    <row r="1598" spans="1:5" x14ac:dyDescent="0.2">
      <c r="A1598" s="32">
        <v>11</v>
      </c>
      <c r="B1598" s="32">
        <v>4</v>
      </c>
      <c r="C1598" s="32">
        <v>49</v>
      </c>
      <c r="D1598" s="123" t="s">
        <v>149</v>
      </c>
      <c r="E1598" s="123" t="s">
        <v>89</v>
      </c>
    </row>
    <row r="1599" spans="1:5" x14ac:dyDescent="0.2">
      <c r="A1599" s="32">
        <v>11</v>
      </c>
      <c r="B1599" s="32">
        <v>4</v>
      </c>
      <c r="C1599" s="32">
        <v>50</v>
      </c>
      <c r="D1599" s="123" t="s">
        <v>126</v>
      </c>
      <c r="E1599" s="123" t="s">
        <v>161</v>
      </c>
    </row>
    <row r="1600" spans="1:5" x14ac:dyDescent="0.2">
      <c r="A1600" s="32">
        <v>11</v>
      </c>
      <c r="B1600" s="32">
        <v>4</v>
      </c>
      <c r="C1600" s="32">
        <v>51</v>
      </c>
      <c r="D1600" s="123" t="s">
        <v>78</v>
      </c>
      <c r="E1600" s="123" t="s">
        <v>162</v>
      </c>
    </row>
    <row r="1601" spans="1:5" x14ac:dyDescent="0.2">
      <c r="A1601" s="32">
        <v>11</v>
      </c>
      <c r="B1601" s="32">
        <v>4</v>
      </c>
      <c r="C1601" s="32">
        <v>52</v>
      </c>
      <c r="D1601" s="123" t="s">
        <v>102</v>
      </c>
      <c r="E1601" s="123" t="s">
        <v>90</v>
      </c>
    </row>
    <row r="1602" spans="1:5" x14ac:dyDescent="0.2">
      <c r="A1602" s="32">
        <v>11</v>
      </c>
      <c r="B1602" s="32">
        <v>4</v>
      </c>
      <c r="C1602" s="32">
        <v>53</v>
      </c>
      <c r="D1602" s="123" t="s">
        <v>51</v>
      </c>
      <c r="E1602" s="123" t="s">
        <v>138</v>
      </c>
    </row>
    <row r="1603" spans="1:5" x14ac:dyDescent="0.2">
      <c r="A1603" s="32">
        <v>11</v>
      </c>
      <c r="B1603" s="32">
        <v>4</v>
      </c>
      <c r="C1603" s="32">
        <v>54</v>
      </c>
      <c r="D1603" s="123" t="s">
        <v>66</v>
      </c>
      <c r="E1603" s="123" t="s">
        <v>150</v>
      </c>
    </row>
    <row r="1604" spans="1:5" x14ac:dyDescent="0.2">
      <c r="A1604" s="32">
        <v>11</v>
      </c>
      <c r="B1604" s="32">
        <v>4</v>
      </c>
      <c r="C1604" s="32">
        <v>55</v>
      </c>
      <c r="D1604" s="123" t="s">
        <v>114</v>
      </c>
      <c r="E1604" s="123" t="s">
        <v>174</v>
      </c>
    </row>
    <row r="1605" spans="1:5" x14ac:dyDescent="0.2">
      <c r="A1605" s="32">
        <v>11</v>
      </c>
      <c r="B1605" s="32">
        <v>4</v>
      </c>
      <c r="C1605" s="32">
        <v>56</v>
      </c>
      <c r="D1605" s="123" t="s">
        <v>115</v>
      </c>
      <c r="E1605" s="123" t="s">
        <v>53</v>
      </c>
    </row>
    <row r="1606" spans="1:5" x14ac:dyDescent="0.2">
      <c r="A1606" s="32">
        <v>11</v>
      </c>
      <c r="B1606" s="32">
        <v>4</v>
      </c>
      <c r="C1606" s="32">
        <v>57</v>
      </c>
      <c r="D1606" s="123" t="s">
        <v>67</v>
      </c>
      <c r="E1606" s="123" t="s">
        <v>91</v>
      </c>
    </row>
    <row r="1607" spans="1:5" x14ac:dyDescent="0.2">
      <c r="A1607" s="32">
        <v>11</v>
      </c>
      <c r="B1607" s="32">
        <v>4</v>
      </c>
      <c r="C1607" s="32">
        <v>58</v>
      </c>
      <c r="D1607" s="123" t="s">
        <v>103</v>
      </c>
      <c r="E1607" s="123" t="s">
        <v>151</v>
      </c>
    </row>
    <row r="1608" spans="1:5" x14ac:dyDescent="0.2">
      <c r="A1608" s="32">
        <v>11</v>
      </c>
      <c r="B1608" s="32">
        <v>4</v>
      </c>
      <c r="C1608" s="32">
        <v>59</v>
      </c>
      <c r="D1608" s="123" t="s">
        <v>127</v>
      </c>
      <c r="E1608" s="123" t="s">
        <v>163</v>
      </c>
    </row>
    <row r="1609" spans="1:5" x14ac:dyDescent="0.2">
      <c r="A1609" s="32">
        <v>11</v>
      </c>
      <c r="B1609" s="32">
        <v>4</v>
      </c>
      <c r="C1609" s="32">
        <v>60</v>
      </c>
      <c r="D1609" s="123" t="s">
        <v>175</v>
      </c>
      <c r="E1609" s="123" t="s">
        <v>139</v>
      </c>
    </row>
    <row r="1610" spans="1:5" x14ac:dyDescent="0.2">
      <c r="A1610" s="32">
        <v>11</v>
      </c>
      <c r="B1610" s="32">
        <v>4</v>
      </c>
      <c r="C1610" s="32">
        <v>61</v>
      </c>
      <c r="D1610" s="123" t="s">
        <v>128</v>
      </c>
      <c r="E1610" s="123" t="s">
        <v>79</v>
      </c>
    </row>
    <row r="1611" spans="1:5" x14ac:dyDescent="0.2">
      <c r="A1611" s="32">
        <v>11</v>
      </c>
      <c r="B1611" s="32">
        <v>4</v>
      </c>
      <c r="C1611" s="32">
        <v>62</v>
      </c>
      <c r="D1611" s="123" t="s">
        <v>116</v>
      </c>
      <c r="E1611" s="123" t="s">
        <v>92</v>
      </c>
    </row>
    <row r="1612" spans="1:5" x14ac:dyDescent="0.2">
      <c r="A1612" s="32">
        <v>11</v>
      </c>
      <c r="B1612" s="32">
        <v>4</v>
      </c>
      <c r="C1612" s="32">
        <v>63</v>
      </c>
      <c r="D1612" s="123" t="s">
        <v>140</v>
      </c>
      <c r="E1612" s="123" t="s">
        <v>152</v>
      </c>
    </row>
    <row r="1613" spans="1:5" x14ac:dyDescent="0.2">
      <c r="A1613" s="32">
        <v>11</v>
      </c>
      <c r="B1613" s="32">
        <v>4</v>
      </c>
      <c r="C1613" s="32">
        <v>64</v>
      </c>
      <c r="D1613" s="123" t="s">
        <v>55</v>
      </c>
      <c r="E1613" s="123" t="s">
        <v>80</v>
      </c>
    </row>
    <row r="1614" spans="1:5" x14ac:dyDescent="0.2">
      <c r="A1614" s="32">
        <v>11</v>
      </c>
      <c r="B1614" s="32">
        <v>4</v>
      </c>
      <c r="C1614" s="32">
        <v>65</v>
      </c>
      <c r="D1614" s="123" t="s">
        <v>68</v>
      </c>
      <c r="E1614" s="123" t="s">
        <v>104</v>
      </c>
    </row>
    <row r="1615" spans="1:5" x14ac:dyDescent="0.2">
      <c r="A1615" s="32">
        <v>11</v>
      </c>
      <c r="B1615" s="32">
        <v>4</v>
      </c>
      <c r="C1615" s="32">
        <v>66</v>
      </c>
      <c r="D1615" s="123" t="s">
        <v>164</v>
      </c>
      <c r="E1615" s="123" t="s">
        <v>176</v>
      </c>
    </row>
    <row r="1616" spans="1:5" x14ac:dyDescent="0.2">
      <c r="A1616" s="32">
        <v>11</v>
      </c>
      <c r="B1616" s="32">
        <v>5</v>
      </c>
      <c r="C1616" s="32">
        <v>1</v>
      </c>
      <c r="D1616" s="123" t="s">
        <v>33</v>
      </c>
      <c r="E1616" s="123" t="s">
        <v>153</v>
      </c>
    </row>
    <row r="1617" spans="1:5" x14ac:dyDescent="0.2">
      <c r="A1617" s="32">
        <v>11</v>
      </c>
      <c r="B1617" s="32">
        <v>5</v>
      </c>
      <c r="C1617" s="32">
        <v>2</v>
      </c>
      <c r="D1617" s="123" t="s">
        <v>141</v>
      </c>
      <c r="E1617" s="123" t="s">
        <v>165</v>
      </c>
    </row>
    <row r="1618" spans="1:5" x14ac:dyDescent="0.2">
      <c r="A1618" s="32">
        <v>11</v>
      </c>
      <c r="B1618" s="32">
        <v>5</v>
      </c>
      <c r="C1618" s="32">
        <v>3</v>
      </c>
      <c r="D1618" s="123" t="s">
        <v>93</v>
      </c>
      <c r="E1618" s="123" t="s">
        <v>81</v>
      </c>
    </row>
    <row r="1619" spans="1:5" x14ac:dyDescent="0.2">
      <c r="A1619" s="32">
        <v>11</v>
      </c>
      <c r="B1619" s="32">
        <v>5</v>
      </c>
      <c r="C1619" s="32">
        <v>4</v>
      </c>
      <c r="D1619" s="123" t="s">
        <v>105</v>
      </c>
      <c r="E1619" s="123" t="s">
        <v>129</v>
      </c>
    </row>
    <row r="1620" spans="1:5" x14ac:dyDescent="0.2">
      <c r="A1620" s="32">
        <v>11</v>
      </c>
      <c r="B1620" s="32">
        <v>5</v>
      </c>
      <c r="C1620" s="32">
        <v>5</v>
      </c>
      <c r="D1620" s="123" t="s">
        <v>57</v>
      </c>
      <c r="E1620" s="123" t="s">
        <v>69</v>
      </c>
    </row>
    <row r="1621" spans="1:5" x14ac:dyDescent="0.2">
      <c r="A1621" s="32">
        <v>11</v>
      </c>
      <c r="B1621" s="32">
        <v>5</v>
      </c>
      <c r="C1621" s="32">
        <v>6</v>
      </c>
      <c r="D1621" s="123" t="s">
        <v>58</v>
      </c>
      <c r="E1621" s="123" t="s">
        <v>117</v>
      </c>
    </row>
    <row r="1622" spans="1:5" x14ac:dyDescent="0.2">
      <c r="A1622" s="122">
        <v>11</v>
      </c>
      <c r="B1622" s="122">
        <v>5</v>
      </c>
      <c r="C1622" s="122">
        <v>7</v>
      </c>
      <c r="D1622" s="123" t="s">
        <v>166</v>
      </c>
      <c r="E1622" s="123" t="s">
        <v>142</v>
      </c>
    </row>
    <row r="1623" spans="1:5" x14ac:dyDescent="0.2">
      <c r="A1623" s="122">
        <v>11</v>
      </c>
      <c r="B1623" s="122">
        <v>5</v>
      </c>
      <c r="C1623" s="122">
        <v>8</v>
      </c>
      <c r="D1623" s="123" t="s">
        <v>35</v>
      </c>
      <c r="E1623" s="123" t="s">
        <v>154</v>
      </c>
    </row>
    <row r="1624" spans="1:5" x14ac:dyDescent="0.2">
      <c r="A1624" s="122">
        <v>11</v>
      </c>
      <c r="B1624" s="122">
        <v>5</v>
      </c>
      <c r="C1624" s="122">
        <v>9</v>
      </c>
      <c r="D1624" s="123" t="s">
        <v>70</v>
      </c>
      <c r="E1624" s="123" t="s">
        <v>82</v>
      </c>
    </row>
    <row r="1625" spans="1:5" x14ac:dyDescent="0.2">
      <c r="A1625" s="122">
        <v>11</v>
      </c>
      <c r="B1625" s="122">
        <v>5</v>
      </c>
      <c r="C1625" s="122">
        <v>10</v>
      </c>
      <c r="D1625" s="123" t="s">
        <v>106</v>
      </c>
      <c r="E1625" s="123" t="s">
        <v>94</v>
      </c>
    </row>
    <row r="1626" spans="1:5" x14ac:dyDescent="0.2">
      <c r="A1626" s="122">
        <v>11</v>
      </c>
      <c r="B1626" s="122">
        <v>5</v>
      </c>
      <c r="C1626" s="122">
        <v>11</v>
      </c>
      <c r="D1626" s="123" t="s">
        <v>118</v>
      </c>
      <c r="E1626" s="123" t="s">
        <v>130</v>
      </c>
    </row>
    <row r="1627" spans="1:5" x14ac:dyDescent="0.2">
      <c r="A1627" s="122">
        <v>11</v>
      </c>
      <c r="B1627" s="122">
        <v>5</v>
      </c>
      <c r="C1627" s="122">
        <v>12</v>
      </c>
      <c r="D1627" s="123" t="s">
        <v>95</v>
      </c>
      <c r="E1627" s="123" t="s">
        <v>71</v>
      </c>
    </row>
    <row r="1628" spans="1:5" x14ac:dyDescent="0.2">
      <c r="A1628" s="122">
        <v>11</v>
      </c>
      <c r="B1628" s="122">
        <v>5</v>
      </c>
      <c r="C1628" s="122">
        <v>13</v>
      </c>
      <c r="D1628" s="123" t="s">
        <v>37</v>
      </c>
      <c r="E1628" s="123" t="s">
        <v>59</v>
      </c>
    </row>
    <row r="1629" spans="1:5" x14ac:dyDescent="0.2">
      <c r="A1629" s="122">
        <v>11</v>
      </c>
      <c r="B1629" s="122">
        <v>5</v>
      </c>
      <c r="C1629" s="122">
        <v>14</v>
      </c>
      <c r="D1629" s="123" t="s">
        <v>131</v>
      </c>
      <c r="E1629" s="123" t="s">
        <v>107</v>
      </c>
    </row>
    <row r="1630" spans="1:5" x14ac:dyDescent="0.2">
      <c r="A1630" s="122">
        <v>11</v>
      </c>
      <c r="B1630" s="122">
        <v>5</v>
      </c>
      <c r="C1630" s="122">
        <v>15</v>
      </c>
      <c r="D1630" s="123" t="s">
        <v>119</v>
      </c>
      <c r="E1630" s="123" t="s">
        <v>83</v>
      </c>
    </row>
    <row r="1631" spans="1:5" x14ac:dyDescent="0.2">
      <c r="A1631" s="122">
        <v>11</v>
      </c>
      <c r="B1631" s="122">
        <v>5</v>
      </c>
      <c r="C1631" s="122">
        <v>16</v>
      </c>
      <c r="D1631" s="123" t="s">
        <v>167</v>
      </c>
      <c r="E1631" s="123" t="s">
        <v>143</v>
      </c>
    </row>
    <row r="1632" spans="1:5" x14ac:dyDescent="0.2">
      <c r="A1632" s="122">
        <v>11</v>
      </c>
      <c r="B1632" s="122">
        <v>5</v>
      </c>
      <c r="C1632" s="122">
        <v>17</v>
      </c>
      <c r="D1632" s="123" t="s">
        <v>120</v>
      </c>
      <c r="E1632" s="123" t="s">
        <v>155</v>
      </c>
    </row>
    <row r="1633" spans="1:5" x14ac:dyDescent="0.2">
      <c r="A1633" s="122">
        <v>11</v>
      </c>
      <c r="B1633" s="122">
        <v>5</v>
      </c>
      <c r="C1633" s="122">
        <v>18</v>
      </c>
      <c r="D1633" s="123" t="s">
        <v>168</v>
      </c>
      <c r="E1633" s="123" t="s">
        <v>108</v>
      </c>
    </row>
    <row r="1634" spans="1:5" x14ac:dyDescent="0.2">
      <c r="A1634" s="122">
        <v>11</v>
      </c>
      <c r="B1634" s="122">
        <v>5</v>
      </c>
      <c r="C1634" s="122">
        <v>19</v>
      </c>
      <c r="D1634" s="123" t="s">
        <v>39</v>
      </c>
      <c r="E1634" s="123" t="s">
        <v>72</v>
      </c>
    </row>
    <row r="1635" spans="1:5" x14ac:dyDescent="0.2">
      <c r="A1635" s="122">
        <v>11</v>
      </c>
      <c r="B1635" s="122">
        <v>5</v>
      </c>
      <c r="C1635" s="122">
        <v>20</v>
      </c>
      <c r="D1635" s="123" t="s">
        <v>60</v>
      </c>
      <c r="E1635" s="123" t="s">
        <v>156</v>
      </c>
    </row>
    <row r="1636" spans="1:5" x14ac:dyDescent="0.2">
      <c r="A1636" s="122">
        <v>11</v>
      </c>
      <c r="B1636" s="122">
        <v>5</v>
      </c>
      <c r="C1636" s="122">
        <v>21</v>
      </c>
      <c r="D1636" s="123" t="s">
        <v>144</v>
      </c>
      <c r="E1636" s="123" t="s">
        <v>96</v>
      </c>
    </row>
    <row r="1637" spans="1:5" x14ac:dyDescent="0.2">
      <c r="A1637" s="122">
        <v>11</v>
      </c>
      <c r="B1637" s="122">
        <v>5</v>
      </c>
      <c r="C1637" s="122">
        <v>22</v>
      </c>
      <c r="D1637" s="123" t="s">
        <v>132</v>
      </c>
      <c r="E1637" s="123" t="s">
        <v>84</v>
      </c>
    </row>
    <row r="1638" spans="1:5" x14ac:dyDescent="0.2">
      <c r="A1638" s="122">
        <v>11</v>
      </c>
      <c r="B1638" s="122">
        <v>5</v>
      </c>
      <c r="C1638" s="122">
        <v>23</v>
      </c>
      <c r="D1638" s="123" t="s">
        <v>97</v>
      </c>
      <c r="E1638" s="123" t="s">
        <v>133</v>
      </c>
    </row>
    <row r="1639" spans="1:5" x14ac:dyDescent="0.2">
      <c r="A1639" s="122">
        <v>11</v>
      </c>
      <c r="B1639" s="122">
        <v>5</v>
      </c>
      <c r="C1639" s="122">
        <v>24</v>
      </c>
      <c r="D1639" s="123" t="s">
        <v>109</v>
      </c>
      <c r="E1639" s="123" t="s">
        <v>157</v>
      </c>
    </row>
    <row r="1640" spans="1:5" x14ac:dyDescent="0.2">
      <c r="A1640" s="122">
        <v>11</v>
      </c>
      <c r="B1640" s="122">
        <v>5</v>
      </c>
      <c r="C1640" s="122">
        <v>25</v>
      </c>
      <c r="D1640" s="123" t="s">
        <v>41</v>
      </c>
      <c r="E1640" s="123" t="s">
        <v>121</v>
      </c>
    </row>
    <row r="1641" spans="1:5" x14ac:dyDescent="0.2">
      <c r="A1641" s="122">
        <v>11</v>
      </c>
      <c r="B1641" s="122">
        <v>5</v>
      </c>
      <c r="C1641" s="122">
        <v>26</v>
      </c>
      <c r="D1641" s="123" t="s">
        <v>73</v>
      </c>
      <c r="E1641" s="123" t="s">
        <v>145</v>
      </c>
    </row>
    <row r="1642" spans="1:5" x14ac:dyDescent="0.2">
      <c r="A1642" s="122">
        <v>11</v>
      </c>
      <c r="B1642" s="122">
        <v>5</v>
      </c>
      <c r="C1642" s="122">
        <v>27</v>
      </c>
      <c r="D1642" s="123" t="s">
        <v>169</v>
      </c>
      <c r="E1642" s="123" t="s">
        <v>85</v>
      </c>
    </row>
    <row r="1643" spans="1:5" x14ac:dyDescent="0.2">
      <c r="A1643" s="122">
        <v>11</v>
      </c>
      <c r="B1643" s="122">
        <v>5</v>
      </c>
      <c r="C1643" s="122">
        <v>28</v>
      </c>
      <c r="D1643" s="123" t="s">
        <v>170</v>
      </c>
      <c r="E1643" s="123" t="s">
        <v>61</v>
      </c>
    </row>
    <row r="1644" spans="1:5" x14ac:dyDescent="0.2">
      <c r="A1644" s="122">
        <v>11</v>
      </c>
      <c r="B1644" s="122">
        <v>5</v>
      </c>
      <c r="C1644" s="122">
        <v>29</v>
      </c>
      <c r="D1644" s="123" t="s">
        <v>43</v>
      </c>
      <c r="E1644" s="123" t="s">
        <v>134</v>
      </c>
    </row>
    <row r="1645" spans="1:5" x14ac:dyDescent="0.2">
      <c r="A1645" s="122">
        <v>11</v>
      </c>
      <c r="B1645" s="122">
        <v>5</v>
      </c>
      <c r="C1645" s="122">
        <v>30</v>
      </c>
      <c r="D1645" s="123" t="s">
        <v>158</v>
      </c>
      <c r="E1645" s="123" t="s">
        <v>98</v>
      </c>
    </row>
    <row r="1646" spans="1:5" x14ac:dyDescent="0.2">
      <c r="A1646" s="122">
        <v>11</v>
      </c>
      <c r="B1646" s="122">
        <v>5</v>
      </c>
      <c r="C1646" s="122">
        <v>31</v>
      </c>
      <c r="D1646" s="123" t="s">
        <v>62</v>
      </c>
      <c r="E1646" s="123" t="s">
        <v>110</v>
      </c>
    </row>
    <row r="1647" spans="1:5" x14ac:dyDescent="0.2">
      <c r="A1647" s="122">
        <v>11</v>
      </c>
      <c r="B1647" s="122">
        <v>5</v>
      </c>
      <c r="C1647" s="122">
        <v>32</v>
      </c>
      <c r="D1647" s="123" t="s">
        <v>74</v>
      </c>
      <c r="E1647" s="123" t="s">
        <v>146</v>
      </c>
    </row>
    <row r="1648" spans="1:5" x14ac:dyDescent="0.2">
      <c r="A1648" s="122">
        <v>11</v>
      </c>
      <c r="B1648" s="122">
        <v>5</v>
      </c>
      <c r="C1648" s="122">
        <v>33</v>
      </c>
      <c r="D1648" s="123" t="s">
        <v>86</v>
      </c>
      <c r="E1648" s="123" t="s">
        <v>122</v>
      </c>
    </row>
    <row r="1649" spans="1:5" x14ac:dyDescent="0.2">
      <c r="A1649" s="122">
        <v>11</v>
      </c>
      <c r="B1649" s="122">
        <v>5</v>
      </c>
      <c r="C1649" s="122">
        <v>34</v>
      </c>
      <c r="D1649" s="123" t="s">
        <v>87</v>
      </c>
      <c r="E1649" s="123" t="s">
        <v>171</v>
      </c>
    </row>
    <row r="1650" spans="1:5" x14ac:dyDescent="0.2">
      <c r="A1650" s="122">
        <v>11</v>
      </c>
      <c r="B1650" s="122">
        <v>5</v>
      </c>
      <c r="C1650" s="122">
        <v>35</v>
      </c>
      <c r="D1650" s="123" t="s">
        <v>99</v>
      </c>
      <c r="E1650" s="123" t="s">
        <v>63</v>
      </c>
    </row>
    <row r="1651" spans="1:5" x14ac:dyDescent="0.2">
      <c r="A1651" s="122">
        <v>11</v>
      </c>
      <c r="B1651" s="122">
        <v>5</v>
      </c>
      <c r="C1651" s="122">
        <v>36</v>
      </c>
      <c r="D1651" s="123" t="s">
        <v>159</v>
      </c>
      <c r="E1651" s="123" t="s">
        <v>123</v>
      </c>
    </row>
    <row r="1652" spans="1:5" x14ac:dyDescent="0.2">
      <c r="A1652" s="122">
        <v>11</v>
      </c>
      <c r="B1652" s="122">
        <v>5</v>
      </c>
      <c r="C1652" s="122">
        <v>37</v>
      </c>
      <c r="D1652" s="123" t="s">
        <v>147</v>
      </c>
      <c r="E1652" s="123" t="s">
        <v>45</v>
      </c>
    </row>
    <row r="1653" spans="1:5" x14ac:dyDescent="0.2">
      <c r="A1653" s="122">
        <v>11</v>
      </c>
      <c r="B1653" s="122">
        <v>5</v>
      </c>
      <c r="C1653" s="122">
        <v>38</v>
      </c>
      <c r="D1653" s="123" t="s">
        <v>111</v>
      </c>
      <c r="E1653" s="123" t="s">
        <v>75</v>
      </c>
    </row>
    <row r="1654" spans="1:5" x14ac:dyDescent="0.2">
      <c r="A1654" s="122">
        <v>11</v>
      </c>
      <c r="B1654" s="122">
        <v>5</v>
      </c>
      <c r="C1654" s="122">
        <v>39</v>
      </c>
      <c r="D1654" s="123" t="s">
        <v>160</v>
      </c>
      <c r="E1654" s="123" t="s">
        <v>135</v>
      </c>
    </row>
    <row r="1655" spans="1:5" x14ac:dyDescent="0.2">
      <c r="A1655" s="122">
        <v>11</v>
      </c>
      <c r="B1655" s="122">
        <v>5</v>
      </c>
      <c r="C1655" s="122">
        <v>40</v>
      </c>
      <c r="D1655" s="123" t="s">
        <v>148</v>
      </c>
      <c r="E1655" s="123" t="s">
        <v>76</v>
      </c>
    </row>
    <row r="1656" spans="1:5" x14ac:dyDescent="0.2">
      <c r="A1656" s="122">
        <v>11</v>
      </c>
      <c r="B1656" s="122">
        <v>5</v>
      </c>
      <c r="C1656" s="122">
        <v>41</v>
      </c>
      <c r="D1656" s="123" t="s">
        <v>88</v>
      </c>
      <c r="E1656" s="123" t="s">
        <v>112</v>
      </c>
    </row>
    <row r="1657" spans="1:5" x14ac:dyDescent="0.2">
      <c r="A1657" s="122">
        <v>11</v>
      </c>
      <c r="B1657" s="122">
        <v>5</v>
      </c>
      <c r="C1657" s="122">
        <v>42</v>
      </c>
      <c r="D1657" s="123" t="s">
        <v>47</v>
      </c>
      <c r="E1657" s="123" t="s">
        <v>124</v>
      </c>
    </row>
    <row r="1658" spans="1:5" x14ac:dyDescent="0.2">
      <c r="A1658" s="122">
        <v>11</v>
      </c>
      <c r="B1658" s="122">
        <v>5</v>
      </c>
      <c r="C1658" s="122">
        <v>43</v>
      </c>
      <c r="D1658" s="123" t="s">
        <v>136</v>
      </c>
      <c r="E1658" s="123" t="s">
        <v>64</v>
      </c>
    </row>
    <row r="1659" spans="1:5" x14ac:dyDescent="0.2">
      <c r="A1659" s="122">
        <v>11</v>
      </c>
      <c r="B1659" s="122">
        <v>5</v>
      </c>
      <c r="C1659" s="122">
        <v>44</v>
      </c>
      <c r="D1659" s="123" t="s">
        <v>172</v>
      </c>
      <c r="E1659" s="123" t="s">
        <v>100</v>
      </c>
    </row>
    <row r="1660" spans="1:5" x14ac:dyDescent="0.2">
      <c r="A1660" s="122">
        <v>11</v>
      </c>
      <c r="B1660" s="122">
        <v>5</v>
      </c>
      <c r="C1660" s="122">
        <v>45</v>
      </c>
      <c r="D1660" s="123" t="s">
        <v>77</v>
      </c>
      <c r="E1660" s="123" t="s">
        <v>149</v>
      </c>
    </row>
    <row r="1661" spans="1:5" x14ac:dyDescent="0.2">
      <c r="A1661" s="122">
        <v>11</v>
      </c>
      <c r="B1661" s="122">
        <v>5</v>
      </c>
      <c r="C1661" s="122">
        <v>46</v>
      </c>
      <c r="D1661" s="123" t="s">
        <v>65</v>
      </c>
      <c r="E1661" s="123" t="s">
        <v>125</v>
      </c>
    </row>
    <row r="1662" spans="1:5" x14ac:dyDescent="0.2">
      <c r="A1662" s="122">
        <v>11</v>
      </c>
      <c r="B1662" s="122">
        <v>5</v>
      </c>
      <c r="C1662" s="122">
        <v>47</v>
      </c>
      <c r="D1662" s="123" t="s">
        <v>161</v>
      </c>
      <c r="E1662" s="123" t="s">
        <v>113</v>
      </c>
    </row>
    <row r="1663" spans="1:5" x14ac:dyDescent="0.2">
      <c r="A1663" s="122">
        <v>11</v>
      </c>
      <c r="B1663" s="122">
        <v>5</v>
      </c>
      <c r="C1663" s="122">
        <v>48</v>
      </c>
      <c r="D1663" s="123" t="s">
        <v>173</v>
      </c>
      <c r="E1663" s="123" t="s">
        <v>137</v>
      </c>
    </row>
    <row r="1664" spans="1:5" x14ac:dyDescent="0.2">
      <c r="A1664" s="122">
        <v>11</v>
      </c>
      <c r="B1664" s="122">
        <v>5</v>
      </c>
      <c r="C1664" s="122">
        <v>49</v>
      </c>
      <c r="D1664" s="123" t="s">
        <v>89</v>
      </c>
      <c r="E1664" s="123" t="s">
        <v>49</v>
      </c>
    </row>
    <row r="1665" spans="1:5" x14ac:dyDescent="0.2">
      <c r="A1665" s="122">
        <v>11</v>
      </c>
      <c r="B1665" s="122">
        <v>5</v>
      </c>
      <c r="C1665" s="122">
        <v>50</v>
      </c>
      <c r="D1665" s="123" t="s">
        <v>51</v>
      </c>
      <c r="E1665" s="123" t="s">
        <v>101</v>
      </c>
    </row>
    <row r="1666" spans="1:5" x14ac:dyDescent="0.2">
      <c r="A1666" s="122">
        <v>11</v>
      </c>
      <c r="B1666" s="122">
        <v>5</v>
      </c>
      <c r="C1666" s="122">
        <v>51</v>
      </c>
      <c r="D1666" s="123" t="s">
        <v>78</v>
      </c>
      <c r="E1666" s="123" t="s">
        <v>66</v>
      </c>
    </row>
    <row r="1667" spans="1:5" x14ac:dyDescent="0.2">
      <c r="A1667" s="122">
        <v>11</v>
      </c>
      <c r="B1667" s="122">
        <v>5</v>
      </c>
      <c r="C1667" s="122">
        <v>52</v>
      </c>
      <c r="D1667" s="123" t="s">
        <v>90</v>
      </c>
      <c r="E1667" s="123" t="s">
        <v>126</v>
      </c>
    </row>
    <row r="1668" spans="1:5" x14ac:dyDescent="0.2">
      <c r="A1668" s="122">
        <v>11</v>
      </c>
      <c r="B1668" s="122">
        <v>5</v>
      </c>
      <c r="C1668" s="122">
        <v>53</v>
      </c>
      <c r="D1668" s="123" t="s">
        <v>174</v>
      </c>
      <c r="E1668" s="123" t="s">
        <v>150</v>
      </c>
    </row>
    <row r="1669" spans="1:5" x14ac:dyDescent="0.2">
      <c r="A1669" s="122">
        <v>11</v>
      </c>
      <c r="B1669" s="122">
        <v>5</v>
      </c>
      <c r="C1669" s="122">
        <v>54</v>
      </c>
      <c r="D1669" s="123" t="s">
        <v>114</v>
      </c>
      <c r="E1669" s="123" t="s">
        <v>162</v>
      </c>
    </row>
    <row r="1670" spans="1:5" x14ac:dyDescent="0.2">
      <c r="A1670" s="122">
        <v>11</v>
      </c>
      <c r="B1670" s="122">
        <v>5</v>
      </c>
      <c r="C1670" s="122">
        <v>55</v>
      </c>
      <c r="D1670" s="123" t="s">
        <v>138</v>
      </c>
      <c r="E1670" s="123" t="s">
        <v>102</v>
      </c>
    </row>
    <row r="1671" spans="1:5" x14ac:dyDescent="0.2">
      <c r="A1671" s="122">
        <v>11</v>
      </c>
      <c r="B1671" s="122">
        <v>5</v>
      </c>
      <c r="C1671" s="122">
        <v>56</v>
      </c>
      <c r="D1671" s="123" t="s">
        <v>53</v>
      </c>
      <c r="E1671" s="123" t="s">
        <v>79</v>
      </c>
    </row>
    <row r="1672" spans="1:5" x14ac:dyDescent="0.2">
      <c r="A1672" s="122">
        <v>11</v>
      </c>
      <c r="B1672" s="122">
        <v>5</v>
      </c>
      <c r="C1672" s="122">
        <v>57</v>
      </c>
      <c r="D1672" s="123" t="s">
        <v>151</v>
      </c>
      <c r="E1672" s="123" t="s">
        <v>115</v>
      </c>
    </row>
    <row r="1673" spans="1:5" x14ac:dyDescent="0.2">
      <c r="A1673" s="122">
        <v>11</v>
      </c>
      <c r="B1673" s="122">
        <v>5</v>
      </c>
      <c r="C1673" s="122">
        <v>58</v>
      </c>
      <c r="D1673" s="123" t="s">
        <v>67</v>
      </c>
      <c r="E1673" s="123" t="s">
        <v>103</v>
      </c>
    </row>
    <row r="1674" spans="1:5" x14ac:dyDescent="0.2">
      <c r="A1674" s="122">
        <v>11</v>
      </c>
      <c r="B1674" s="122">
        <v>5</v>
      </c>
      <c r="C1674" s="122">
        <v>59</v>
      </c>
      <c r="D1674" s="123" t="s">
        <v>175</v>
      </c>
      <c r="E1674" s="123" t="s">
        <v>127</v>
      </c>
    </row>
    <row r="1675" spans="1:5" x14ac:dyDescent="0.2">
      <c r="A1675" s="122">
        <v>11</v>
      </c>
      <c r="B1675" s="122">
        <v>5</v>
      </c>
      <c r="C1675" s="122">
        <v>60</v>
      </c>
      <c r="D1675" s="123" t="s">
        <v>91</v>
      </c>
      <c r="E1675" s="123" t="s">
        <v>139</v>
      </c>
    </row>
    <row r="1676" spans="1:5" x14ac:dyDescent="0.2">
      <c r="A1676" s="122">
        <v>11</v>
      </c>
      <c r="B1676" s="122">
        <v>5</v>
      </c>
      <c r="C1676" s="122">
        <v>61</v>
      </c>
      <c r="D1676" s="123" t="s">
        <v>55</v>
      </c>
      <c r="E1676" s="123" t="s">
        <v>163</v>
      </c>
    </row>
    <row r="1677" spans="1:5" x14ac:dyDescent="0.2">
      <c r="A1677" s="122">
        <v>11</v>
      </c>
      <c r="B1677" s="122">
        <v>5</v>
      </c>
      <c r="C1677" s="122">
        <v>62</v>
      </c>
      <c r="D1677" s="123" t="s">
        <v>176</v>
      </c>
      <c r="E1677" s="123" t="s">
        <v>152</v>
      </c>
    </row>
    <row r="1678" spans="1:5" x14ac:dyDescent="0.2">
      <c r="A1678" s="122">
        <v>11</v>
      </c>
      <c r="B1678" s="122">
        <v>5</v>
      </c>
      <c r="C1678" s="122">
        <v>63</v>
      </c>
      <c r="D1678" s="123" t="s">
        <v>92</v>
      </c>
      <c r="E1678" s="123" t="s">
        <v>164</v>
      </c>
    </row>
    <row r="1679" spans="1:5" x14ac:dyDescent="0.2">
      <c r="A1679" s="122">
        <v>11</v>
      </c>
      <c r="B1679" s="122">
        <v>5</v>
      </c>
      <c r="C1679" s="122">
        <v>64</v>
      </c>
      <c r="D1679" s="123" t="s">
        <v>68</v>
      </c>
      <c r="E1679" s="123" t="s">
        <v>140</v>
      </c>
    </row>
    <row r="1680" spans="1:5" x14ac:dyDescent="0.2">
      <c r="A1680" s="122">
        <v>11</v>
      </c>
      <c r="B1680" s="122">
        <v>5</v>
      </c>
      <c r="C1680" s="122">
        <v>65</v>
      </c>
      <c r="D1680" s="123" t="s">
        <v>128</v>
      </c>
      <c r="E1680" s="123" t="s">
        <v>80</v>
      </c>
    </row>
    <row r="1681" spans="1:5" x14ac:dyDescent="0.2">
      <c r="A1681" s="122">
        <v>11</v>
      </c>
      <c r="B1681" s="122">
        <v>5</v>
      </c>
      <c r="C1681" s="122">
        <v>66</v>
      </c>
      <c r="D1681" s="123" t="s">
        <v>104</v>
      </c>
      <c r="E1681" s="123" t="s">
        <v>116</v>
      </c>
    </row>
    <row r="1682" spans="1:5" x14ac:dyDescent="0.2">
      <c r="A1682" s="122">
        <v>12</v>
      </c>
      <c r="B1682" s="122">
        <v>1</v>
      </c>
      <c r="C1682" s="122">
        <v>1</v>
      </c>
      <c r="D1682" s="123" t="s">
        <v>129</v>
      </c>
      <c r="E1682" s="123" t="s">
        <v>57</v>
      </c>
    </row>
    <row r="1683" spans="1:5" x14ac:dyDescent="0.2">
      <c r="A1683" s="122">
        <v>12</v>
      </c>
      <c r="B1683" s="122">
        <v>1</v>
      </c>
      <c r="C1683" s="122">
        <v>2</v>
      </c>
      <c r="D1683" s="123" t="s">
        <v>165</v>
      </c>
      <c r="E1683" s="123" t="s">
        <v>33</v>
      </c>
    </row>
    <row r="1684" spans="1:5" x14ac:dyDescent="0.2">
      <c r="A1684" s="122">
        <v>12</v>
      </c>
      <c r="B1684" s="122">
        <v>1</v>
      </c>
      <c r="C1684" s="122">
        <v>3</v>
      </c>
      <c r="D1684" s="123" t="s">
        <v>141</v>
      </c>
      <c r="E1684" s="123" t="s">
        <v>153</v>
      </c>
    </row>
    <row r="1685" spans="1:5" x14ac:dyDescent="0.2">
      <c r="A1685" s="122">
        <v>12</v>
      </c>
      <c r="B1685" s="122">
        <v>1</v>
      </c>
      <c r="C1685" s="122">
        <v>4</v>
      </c>
      <c r="D1685" s="123" t="s">
        <v>117</v>
      </c>
      <c r="E1685" s="123" t="s">
        <v>105</v>
      </c>
    </row>
    <row r="1686" spans="1:5" x14ac:dyDescent="0.2">
      <c r="A1686" s="122">
        <v>12</v>
      </c>
      <c r="B1686" s="122">
        <v>1</v>
      </c>
      <c r="C1686" s="122">
        <v>5</v>
      </c>
      <c r="D1686" s="123" t="s">
        <v>81</v>
      </c>
      <c r="E1686" s="123" t="s">
        <v>93</v>
      </c>
    </row>
    <row r="1687" spans="1:5" x14ac:dyDescent="0.2">
      <c r="A1687" s="122">
        <v>12</v>
      </c>
      <c r="B1687" s="122">
        <v>1</v>
      </c>
      <c r="C1687" s="122">
        <v>6</v>
      </c>
      <c r="D1687" s="123" t="s">
        <v>177</v>
      </c>
      <c r="E1687" s="123" t="s">
        <v>69</v>
      </c>
    </row>
    <row r="1688" spans="1:5" x14ac:dyDescent="0.2">
      <c r="A1688" s="122">
        <v>12</v>
      </c>
      <c r="B1688" s="122">
        <v>1</v>
      </c>
      <c r="C1688" s="122">
        <v>7</v>
      </c>
      <c r="D1688" s="123" t="s">
        <v>130</v>
      </c>
      <c r="E1688" s="123" t="s">
        <v>70</v>
      </c>
    </row>
    <row r="1689" spans="1:5" x14ac:dyDescent="0.2">
      <c r="A1689" s="122">
        <v>12</v>
      </c>
      <c r="B1689" s="122">
        <v>1</v>
      </c>
      <c r="C1689" s="122">
        <v>8</v>
      </c>
      <c r="D1689" s="123" t="s">
        <v>154</v>
      </c>
      <c r="E1689" s="123" t="s">
        <v>178</v>
      </c>
    </row>
    <row r="1690" spans="1:5" x14ac:dyDescent="0.2">
      <c r="A1690" s="122">
        <v>12</v>
      </c>
      <c r="B1690" s="122">
        <v>1</v>
      </c>
      <c r="C1690" s="122">
        <v>9</v>
      </c>
      <c r="D1690" s="123" t="s">
        <v>35</v>
      </c>
      <c r="E1690" s="123" t="s">
        <v>82</v>
      </c>
    </row>
    <row r="1691" spans="1:5" x14ac:dyDescent="0.2">
      <c r="A1691" s="122">
        <v>12</v>
      </c>
      <c r="B1691" s="122">
        <v>1</v>
      </c>
      <c r="C1691" s="122">
        <v>10</v>
      </c>
      <c r="D1691" s="123" t="s">
        <v>58</v>
      </c>
      <c r="E1691" s="123" t="s">
        <v>142</v>
      </c>
    </row>
    <row r="1692" spans="1:5" x14ac:dyDescent="0.2">
      <c r="A1692" s="122">
        <v>12</v>
      </c>
      <c r="B1692" s="122">
        <v>1</v>
      </c>
      <c r="C1692" s="122">
        <v>11</v>
      </c>
      <c r="D1692" s="123" t="s">
        <v>94</v>
      </c>
      <c r="E1692" s="123" t="s">
        <v>166</v>
      </c>
    </row>
    <row r="1693" spans="1:5" x14ac:dyDescent="0.2">
      <c r="A1693" s="122">
        <v>12</v>
      </c>
      <c r="B1693" s="122">
        <v>1</v>
      </c>
      <c r="C1693" s="122">
        <v>12</v>
      </c>
      <c r="D1693" s="123" t="s">
        <v>118</v>
      </c>
      <c r="E1693" s="123" t="s">
        <v>106</v>
      </c>
    </row>
    <row r="1694" spans="1:5" x14ac:dyDescent="0.2">
      <c r="A1694" s="122">
        <v>12</v>
      </c>
      <c r="B1694" s="122">
        <v>1</v>
      </c>
      <c r="C1694" s="122">
        <v>13</v>
      </c>
      <c r="D1694" s="123" t="s">
        <v>37</v>
      </c>
      <c r="E1694" s="123" t="s">
        <v>167</v>
      </c>
    </row>
    <row r="1695" spans="1:5" x14ac:dyDescent="0.2">
      <c r="A1695" s="122">
        <v>12</v>
      </c>
      <c r="B1695" s="122">
        <v>1</v>
      </c>
      <c r="C1695" s="122">
        <v>14</v>
      </c>
      <c r="D1695" s="123" t="s">
        <v>83</v>
      </c>
      <c r="E1695" s="123" t="s">
        <v>59</v>
      </c>
    </row>
    <row r="1696" spans="1:5" x14ac:dyDescent="0.2">
      <c r="A1696" s="122">
        <v>12</v>
      </c>
      <c r="B1696" s="122">
        <v>1</v>
      </c>
      <c r="C1696" s="122">
        <v>15</v>
      </c>
      <c r="D1696" s="123" t="s">
        <v>119</v>
      </c>
      <c r="E1696" s="123" t="s">
        <v>95</v>
      </c>
    </row>
    <row r="1697" spans="1:5" x14ac:dyDescent="0.2">
      <c r="A1697" s="122">
        <v>12</v>
      </c>
      <c r="B1697" s="122">
        <v>1</v>
      </c>
      <c r="C1697" s="122">
        <v>16</v>
      </c>
      <c r="D1697" s="123" t="s">
        <v>71</v>
      </c>
      <c r="E1697" s="123" t="s">
        <v>143</v>
      </c>
    </row>
    <row r="1698" spans="1:5" x14ac:dyDescent="0.2">
      <c r="A1698" s="122">
        <v>12</v>
      </c>
      <c r="B1698" s="122">
        <v>1</v>
      </c>
      <c r="C1698" s="122">
        <v>17</v>
      </c>
      <c r="D1698" s="123" t="s">
        <v>131</v>
      </c>
      <c r="E1698" s="123" t="s">
        <v>155</v>
      </c>
    </row>
    <row r="1699" spans="1:5" x14ac:dyDescent="0.2">
      <c r="A1699" s="122">
        <v>12</v>
      </c>
      <c r="B1699" s="122">
        <v>1</v>
      </c>
      <c r="C1699" s="122">
        <v>18</v>
      </c>
      <c r="D1699" s="123" t="s">
        <v>107</v>
      </c>
      <c r="E1699" s="123" t="s">
        <v>179</v>
      </c>
    </row>
    <row r="1700" spans="1:5" x14ac:dyDescent="0.2">
      <c r="A1700" s="122">
        <v>12</v>
      </c>
      <c r="B1700" s="122">
        <v>1</v>
      </c>
      <c r="C1700" s="122">
        <v>19</v>
      </c>
      <c r="D1700" s="123" t="s">
        <v>132</v>
      </c>
      <c r="E1700" s="123" t="s">
        <v>108</v>
      </c>
    </row>
    <row r="1701" spans="1:5" x14ac:dyDescent="0.2">
      <c r="A1701" s="122">
        <v>12</v>
      </c>
      <c r="B1701" s="122">
        <v>1</v>
      </c>
      <c r="C1701" s="122">
        <v>20</v>
      </c>
      <c r="D1701" s="123" t="s">
        <v>144</v>
      </c>
      <c r="E1701" s="123" t="s">
        <v>156</v>
      </c>
    </row>
    <row r="1702" spans="1:5" x14ac:dyDescent="0.2">
      <c r="A1702" s="122">
        <v>12</v>
      </c>
      <c r="B1702" s="122">
        <v>1</v>
      </c>
      <c r="C1702" s="122">
        <v>21</v>
      </c>
      <c r="D1702" s="123" t="s">
        <v>72</v>
      </c>
      <c r="E1702" s="123" t="s">
        <v>39</v>
      </c>
    </row>
    <row r="1703" spans="1:5" x14ac:dyDescent="0.2">
      <c r="A1703" s="122">
        <v>12</v>
      </c>
      <c r="B1703" s="122">
        <v>1</v>
      </c>
      <c r="C1703" s="122">
        <v>22</v>
      </c>
      <c r="D1703" s="123" t="s">
        <v>84</v>
      </c>
      <c r="E1703" s="123" t="s">
        <v>168</v>
      </c>
    </row>
    <row r="1704" spans="1:5" x14ac:dyDescent="0.2">
      <c r="A1704" s="122">
        <v>12</v>
      </c>
      <c r="B1704" s="122">
        <v>1</v>
      </c>
      <c r="C1704" s="122">
        <v>23</v>
      </c>
      <c r="D1704" s="123" t="s">
        <v>96</v>
      </c>
      <c r="E1704" s="123" t="s">
        <v>60</v>
      </c>
    </row>
    <row r="1705" spans="1:5" x14ac:dyDescent="0.2">
      <c r="A1705" s="122">
        <v>12</v>
      </c>
      <c r="B1705" s="122">
        <v>1</v>
      </c>
      <c r="C1705" s="122">
        <v>24</v>
      </c>
      <c r="D1705" s="123" t="s">
        <v>180</v>
      </c>
      <c r="E1705" s="123" t="s">
        <v>120</v>
      </c>
    </row>
    <row r="1706" spans="1:5" x14ac:dyDescent="0.2">
      <c r="A1706" s="32">
        <v>12</v>
      </c>
      <c r="B1706" s="32">
        <v>1</v>
      </c>
      <c r="C1706" s="32">
        <v>25</v>
      </c>
      <c r="D1706" s="123" t="s">
        <v>133</v>
      </c>
      <c r="E1706" s="123" t="s">
        <v>169</v>
      </c>
    </row>
    <row r="1707" spans="1:5" x14ac:dyDescent="0.2">
      <c r="A1707" s="32">
        <v>12</v>
      </c>
      <c r="B1707" s="32">
        <v>1</v>
      </c>
      <c r="C1707" s="32">
        <v>26</v>
      </c>
      <c r="D1707" s="123" t="s">
        <v>145</v>
      </c>
      <c r="E1707" s="123" t="s">
        <v>97</v>
      </c>
    </row>
    <row r="1708" spans="1:5" x14ac:dyDescent="0.2">
      <c r="A1708" s="32">
        <v>12</v>
      </c>
      <c r="B1708" s="32">
        <v>1</v>
      </c>
      <c r="C1708" s="32">
        <v>27</v>
      </c>
      <c r="D1708" s="123" t="s">
        <v>61</v>
      </c>
      <c r="E1708" s="123" t="s">
        <v>181</v>
      </c>
    </row>
    <row r="1709" spans="1:5" x14ac:dyDescent="0.2">
      <c r="A1709" s="32">
        <v>12</v>
      </c>
      <c r="B1709" s="32">
        <v>1</v>
      </c>
      <c r="C1709" s="32">
        <v>28</v>
      </c>
      <c r="D1709" s="123" t="s">
        <v>41</v>
      </c>
      <c r="E1709" s="123" t="s">
        <v>121</v>
      </c>
    </row>
    <row r="1710" spans="1:5" x14ac:dyDescent="0.2">
      <c r="A1710" s="32">
        <v>12</v>
      </c>
      <c r="B1710" s="32">
        <v>1</v>
      </c>
      <c r="C1710" s="32">
        <v>29</v>
      </c>
      <c r="D1710" s="123" t="s">
        <v>157</v>
      </c>
      <c r="E1710" s="123" t="s">
        <v>109</v>
      </c>
    </row>
    <row r="1711" spans="1:5" x14ac:dyDescent="0.2">
      <c r="A1711" s="32">
        <v>12</v>
      </c>
      <c r="B1711" s="32">
        <v>1</v>
      </c>
      <c r="C1711" s="32">
        <v>30</v>
      </c>
      <c r="D1711" s="123" t="s">
        <v>73</v>
      </c>
      <c r="E1711" s="123" t="s">
        <v>85</v>
      </c>
    </row>
    <row r="1712" spans="1:5" x14ac:dyDescent="0.2">
      <c r="A1712" s="32">
        <v>12</v>
      </c>
      <c r="B1712" s="32">
        <v>1</v>
      </c>
      <c r="C1712" s="32">
        <v>31</v>
      </c>
      <c r="D1712" s="123" t="s">
        <v>74</v>
      </c>
      <c r="E1712" s="123" t="s">
        <v>43</v>
      </c>
    </row>
    <row r="1713" spans="1:5" x14ac:dyDescent="0.2">
      <c r="A1713" s="32">
        <v>12</v>
      </c>
      <c r="B1713" s="32">
        <v>1</v>
      </c>
      <c r="C1713" s="32">
        <v>32</v>
      </c>
      <c r="D1713" s="123" t="s">
        <v>158</v>
      </c>
      <c r="E1713" s="123" t="s">
        <v>98</v>
      </c>
    </row>
    <row r="1714" spans="1:5" x14ac:dyDescent="0.2">
      <c r="A1714" s="32">
        <v>12</v>
      </c>
      <c r="B1714" s="32">
        <v>1</v>
      </c>
      <c r="C1714" s="32">
        <v>33</v>
      </c>
      <c r="D1714" s="123" t="s">
        <v>122</v>
      </c>
      <c r="E1714" s="123" t="s">
        <v>170</v>
      </c>
    </row>
    <row r="1715" spans="1:5" x14ac:dyDescent="0.2">
      <c r="A1715" s="32">
        <v>12</v>
      </c>
      <c r="B1715" s="32">
        <v>1</v>
      </c>
      <c r="C1715" s="32">
        <v>34</v>
      </c>
      <c r="D1715" s="123" t="s">
        <v>182</v>
      </c>
      <c r="E1715" s="123" t="s">
        <v>110</v>
      </c>
    </row>
    <row r="1716" spans="1:5" x14ac:dyDescent="0.2">
      <c r="A1716" s="32">
        <v>12</v>
      </c>
      <c r="B1716" s="32">
        <v>1</v>
      </c>
      <c r="C1716" s="32">
        <v>35</v>
      </c>
      <c r="D1716" s="123" t="s">
        <v>62</v>
      </c>
      <c r="E1716" s="123" t="s">
        <v>134</v>
      </c>
    </row>
    <row r="1717" spans="1:5" x14ac:dyDescent="0.2">
      <c r="A1717" s="32">
        <v>12</v>
      </c>
      <c r="B1717" s="32">
        <v>1</v>
      </c>
      <c r="C1717" s="32">
        <v>36</v>
      </c>
      <c r="D1717" s="123" t="s">
        <v>146</v>
      </c>
      <c r="E1717" s="123" t="s">
        <v>86</v>
      </c>
    </row>
    <row r="1718" spans="1:5" x14ac:dyDescent="0.2">
      <c r="A1718" s="32">
        <v>12</v>
      </c>
      <c r="B1718" s="32">
        <v>1</v>
      </c>
      <c r="C1718" s="32">
        <v>37</v>
      </c>
      <c r="D1718" s="123" t="s">
        <v>63</v>
      </c>
      <c r="E1718" s="123" t="s">
        <v>87</v>
      </c>
    </row>
    <row r="1719" spans="1:5" x14ac:dyDescent="0.2">
      <c r="A1719" s="32">
        <v>12</v>
      </c>
      <c r="B1719" s="32">
        <v>1</v>
      </c>
      <c r="C1719" s="32">
        <v>38</v>
      </c>
      <c r="D1719" s="123" t="s">
        <v>111</v>
      </c>
      <c r="E1719" s="123" t="s">
        <v>171</v>
      </c>
    </row>
    <row r="1720" spans="1:5" x14ac:dyDescent="0.2">
      <c r="A1720" s="32">
        <v>12</v>
      </c>
      <c r="B1720" s="32">
        <v>1</v>
      </c>
      <c r="C1720" s="32">
        <v>39</v>
      </c>
      <c r="D1720" s="123" t="s">
        <v>99</v>
      </c>
      <c r="E1720" s="123" t="s">
        <v>183</v>
      </c>
    </row>
    <row r="1721" spans="1:5" x14ac:dyDescent="0.2">
      <c r="A1721" s="32">
        <v>12</v>
      </c>
      <c r="B1721" s="32">
        <v>1</v>
      </c>
      <c r="C1721" s="32">
        <v>40</v>
      </c>
      <c r="D1721" s="123" t="s">
        <v>147</v>
      </c>
      <c r="E1721" s="123" t="s">
        <v>123</v>
      </c>
    </row>
    <row r="1722" spans="1:5" x14ac:dyDescent="0.2">
      <c r="A1722" s="32">
        <v>12</v>
      </c>
      <c r="B1722" s="32">
        <v>1</v>
      </c>
      <c r="C1722" s="32">
        <v>41</v>
      </c>
      <c r="D1722" s="123" t="s">
        <v>75</v>
      </c>
      <c r="E1722" s="123" t="s">
        <v>159</v>
      </c>
    </row>
    <row r="1723" spans="1:5" x14ac:dyDescent="0.2">
      <c r="A1723" s="32">
        <v>12</v>
      </c>
      <c r="B1723" s="32">
        <v>1</v>
      </c>
      <c r="C1723" s="32">
        <v>42</v>
      </c>
      <c r="D1723" s="123" t="s">
        <v>135</v>
      </c>
      <c r="E1723" s="123" t="s">
        <v>45</v>
      </c>
    </row>
    <row r="1724" spans="1:5" x14ac:dyDescent="0.2">
      <c r="A1724" s="32">
        <v>12</v>
      </c>
      <c r="B1724" s="32">
        <v>1</v>
      </c>
      <c r="C1724" s="32">
        <v>43</v>
      </c>
      <c r="D1724" s="123" t="s">
        <v>184</v>
      </c>
      <c r="E1724" s="123" t="s">
        <v>112</v>
      </c>
    </row>
    <row r="1725" spans="1:5" x14ac:dyDescent="0.2">
      <c r="A1725" s="32">
        <v>12</v>
      </c>
      <c r="B1725" s="32">
        <v>1</v>
      </c>
      <c r="C1725" s="32">
        <v>44</v>
      </c>
      <c r="D1725" s="123" t="s">
        <v>100</v>
      </c>
      <c r="E1725" s="123" t="s">
        <v>148</v>
      </c>
    </row>
    <row r="1726" spans="1:5" x14ac:dyDescent="0.2">
      <c r="A1726" s="32">
        <v>12</v>
      </c>
      <c r="B1726" s="32">
        <v>1</v>
      </c>
      <c r="C1726" s="32">
        <v>45</v>
      </c>
      <c r="D1726" s="123" t="s">
        <v>88</v>
      </c>
      <c r="E1726" s="123" t="s">
        <v>172</v>
      </c>
    </row>
    <row r="1727" spans="1:5" x14ac:dyDescent="0.2">
      <c r="A1727" s="32">
        <v>12</v>
      </c>
      <c r="B1727" s="32">
        <v>1</v>
      </c>
      <c r="C1727" s="32">
        <v>46</v>
      </c>
      <c r="D1727" s="123" t="s">
        <v>64</v>
      </c>
      <c r="E1727" s="123" t="s">
        <v>76</v>
      </c>
    </row>
    <row r="1728" spans="1:5" x14ac:dyDescent="0.2">
      <c r="A1728" s="32">
        <v>12</v>
      </c>
      <c r="B1728" s="32">
        <v>1</v>
      </c>
      <c r="C1728" s="32">
        <v>47</v>
      </c>
      <c r="D1728" s="123" t="s">
        <v>136</v>
      </c>
      <c r="E1728" s="123" t="s">
        <v>160</v>
      </c>
    </row>
    <row r="1729" spans="1:5" x14ac:dyDescent="0.2">
      <c r="A1729" s="32">
        <v>12</v>
      </c>
      <c r="B1729" s="32">
        <v>1</v>
      </c>
      <c r="C1729" s="32">
        <v>48</v>
      </c>
      <c r="D1729" s="123" t="s">
        <v>124</v>
      </c>
      <c r="E1729" s="123" t="s">
        <v>47</v>
      </c>
    </row>
    <row r="1730" spans="1:5" x14ac:dyDescent="0.2">
      <c r="A1730" s="32">
        <v>12</v>
      </c>
      <c r="B1730" s="32">
        <v>1</v>
      </c>
      <c r="C1730" s="32">
        <v>49</v>
      </c>
      <c r="D1730" s="123" t="s">
        <v>89</v>
      </c>
      <c r="E1730" s="123" t="s">
        <v>137</v>
      </c>
    </row>
    <row r="1731" spans="1:5" x14ac:dyDescent="0.2">
      <c r="A1731" s="32">
        <v>12</v>
      </c>
      <c r="B1731" s="32">
        <v>1</v>
      </c>
      <c r="C1731" s="32">
        <v>50</v>
      </c>
      <c r="D1731" s="123" t="s">
        <v>173</v>
      </c>
      <c r="E1731" s="123" t="s">
        <v>65</v>
      </c>
    </row>
    <row r="1732" spans="1:5" x14ac:dyDescent="0.2">
      <c r="A1732" s="32">
        <v>12</v>
      </c>
      <c r="B1732" s="32">
        <v>1</v>
      </c>
      <c r="C1732" s="32">
        <v>51</v>
      </c>
      <c r="D1732" s="123" t="s">
        <v>77</v>
      </c>
      <c r="E1732" s="123" t="s">
        <v>149</v>
      </c>
    </row>
    <row r="1733" spans="1:5" x14ac:dyDescent="0.2">
      <c r="A1733" s="32">
        <v>12</v>
      </c>
      <c r="B1733" s="32">
        <v>1</v>
      </c>
      <c r="C1733" s="32">
        <v>52</v>
      </c>
      <c r="D1733" s="123" t="s">
        <v>185</v>
      </c>
      <c r="E1733" s="123" t="s">
        <v>113</v>
      </c>
    </row>
    <row r="1734" spans="1:5" x14ac:dyDescent="0.2">
      <c r="A1734" s="32">
        <v>12</v>
      </c>
      <c r="B1734" s="32">
        <v>1</v>
      </c>
      <c r="C1734" s="32">
        <v>53</v>
      </c>
      <c r="D1734" s="123" t="s">
        <v>101</v>
      </c>
      <c r="E1734" s="123" t="s">
        <v>49</v>
      </c>
    </row>
    <row r="1735" spans="1:5" x14ac:dyDescent="0.2">
      <c r="A1735" s="32">
        <v>12</v>
      </c>
      <c r="B1735" s="32">
        <v>1</v>
      </c>
      <c r="C1735" s="32">
        <v>54</v>
      </c>
      <c r="D1735" s="123" t="s">
        <v>125</v>
      </c>
      <c r="E1735" s="123" t="s">
        <v>161</v>
      </c>
    </row>
    <row r="1736" spans="1:5" x14ac:dyDescent="0.2">
      <c r="A1736" s="32">
        <v>12</v>
      </c>
      <c r="B1736" s="32">
        <v>1</v>
      </c>
      <c r="C1736" s="32">
        <v>55</v>
      </c>
      <c r="D1736" s="123" t="s">
        <v>138</v>
      </c>
      <c r="E1736" s="123" t="s">
        <v>174</v>
      </c>
    </row>
    <row r="1737" spans="1:5" x14ac:dyDescent="0.2">
      <c r="A1737" s="32">
        <v>12</v>
      </c>
      <c r="B1737" s="32">
        <v>1</v>
      </c>
      <c r="C1737" s="32">
        <v>56</v>
      </c>
      <c r="D1737" s="123" t="s">
        <v>150</v>
      </c>
      <c r="E1737" s="123" t="s">
        <v>114</v>
      </c>
    </row>
    <row r="1738" spans="1:5" x14ac:dyDescent="0.2">
      <c r="A1738" s="32">
        <v>12</v>
      </c>
      <c r="B1738" s="32">
        <v>1</v>
      </c>
      <c r="C1738" s="32">
        <v>57</v>
      </c>
      <c r="D1738" s="123" t="s">
        <v>162</v>
      </c>
      <c r="E1738" s="123" t="s">
        <v>51</v>
      </c>
    </row>
    <row r="1739" spans="1:5" x14ac:dyDescent="0.2">
      <c r="A1739" s="32">
        <v>12</v>
      </c>
      <c r="B1739" s="32">
        <v>1</v>
      </c>
      <c r="C1739" s="32">
        <v>58</v>
      </c>
      <c r="D1739" s="123" t="s">
        <v>78</v>
      </c>
      <c r="E1739" s="123" t="s">
        <v>126</v>
      </c>
    </row>
    <row r="1740" spans="1:5" x14ac:dyDescent="0.2">
      <c r="A1740" s="32">
        <v>12</v>
      </c>
      <c r="B1740" s="32">
        <v>1</v>
      </c>
      <c r="C1740" s="32">
        <v>59</v>
      </c>
      <c r="D1740" s="123" t="s">
        <v>102</v>
      </c>
      <c r="E1740" s="123" t="s">
        <v>66</v>
      </c>
    </row>
    <row r="1741" spans="1:5" x14ac:dyDescent="0.2">
      <c r="A1741" s="32">
        <v>12</v>
      </c>
      <c r="B1741" s="32">
        <v>1</v>
      </c>
      <c r="C1741" s="32">
        <v>60</v>
      </c>
      <c r="D1741" s="123" t="s">
        <v>90</v>
      </c>
      <c r="E1741" s="123" t="s">
        <v>186</v>
      </c>
    </row>
    <row r="1742" spans="1:5" x14ac:dyDescent="0.2">
      <c r="A1742" s="32">
        <v>12</v>
      </c>
      <c r="B1742" s="32">
        <v>1</v>
      </c>
      <c r="C1742" s="32">
        <v>61</v>
      </c>
      <c r="D1742" s="123" t="s">
        <v>103</v>
      </c>
      <c r="E1742" s="123" t="s">
        <v>127</v>
      </c>
    </row>
    <row r="1743" spans="1:5" x14ac:dyDescent="0.2">
      <c r="A1743" s="32">
        <v>12</v>
      </c>
      <c r="B1743" s="32">
        <v>1</v>
      </c>
      <c r="C1743" s="32">
        <v>62</v>
      </c>
      <c r="D1743" s="123" t="s">
        <v>67</v>
      </c>
      <c r="E1743" s="123" t="s">
        <v>175</v>
      </c>
    </row>
    <row r="1744" spans="1:5" x14ac:dyDescent="0.2">
      <c r="A1744" s="32">
        <v>12</v>
      </c>
      <c r="B1744" s="32">
        <v>1</v>
      </c>
      <c r="C1744" s="32">
        <v>63</v>
      </c>
      <c r="D1744" s="123" t="s">
        <v>151</v>
      </c>
      <c r="E1744" s="123" t="s">
        <v>53</v>
      </c>
    </row>
    <row r="1745" spans="1:5" x14ac:dyDescent="0.2">
      <c r="A1745" s="32">
        <v>12</v>
      </c>
      <c r="B1745" s="32">
        <v>1</v>
      </c>
      <c r="C1745" s="32">
        <v>64</v>
      </c>
      <c r="D1745" s="123" t="s">
        <v>187</v>
      </c>
      <c r="E1745" s="123" t="s">
        <v>115</v>
      </c>
    </row>
    <row r="1746" spans="1:5" x14ac:dyDescent="0.2">
      <c r="A1746" s="32">
        <v>12</v>
      </c>
      <c r="B1746" s="32">
        <v>1</v>
      </c>
      <c r="C1746" s="32">
        <v>65</v>
      </c>
      <c r="D1746" s="123" t="s">
        <v>163</v>
      </c>
      <c r="E1746" s="123" t="s">
        <v>139</v>
      </c>
    </row>
    <row r="1747" spans="1:5" x14ac:dyDescent="0.2">
      <c r="A1747" s="32">
        <v>12</v>
      </c>
      <c r="B1747" s="32">
        <v>1</v>
      </c>
      <c r="C1747" s="32">
        <v>66</v>
      </c>
      <c r="D1747" s="123" t="s">
        <v>79</v>
      </c>
      <c r="E1747" s="123" t="s">
        <v>91</v>
      </c>
    </row>
    <row r="1748" spans="1:5" x14ac:dyDescent="0.2">
      <c r="A1748" s="32">
        <v>12</v>
      </c>
      <c r="B1748" s="32">
        <v>1</v>
      </c>
      <c r="C1748" s="32">
        <v>67</v>
      </c>
      <c r="D1748" s="123" t="s">
        <v>55</v>
      </c>
      <c r="E1748" s="123" t="s">
        <v>152</v>
      </c>
    </row>
    <row r="1749" spans="1:5" x14ac:dyDescent="0.2">
      <c r="A1749" s="32">
        <v>12</v>
      </c>
      <c r="B1749" s="32">
        <v>1</v>
      </c>
      <c r="C1749" s="32">
        <v>68</v>
      </c>
      <c r="D1749" s="123" t="s">
        <v>188</v>
      </c>
      <c r="E1749" s="123" t="s">
        <v>176</v>
      </c>
    </row>
    <row r="1750" spans="1:5" x14ac:dyDescent="0.2">
      <c r="A1750" s="32">
        <v>12</v>
      </c>
      <c r="B1750" s="32">
        <v>1</v>
      </c>
      <c r="C1750" s="32">
        <v>69</v>
      </c>
      <c r="D1750" s="123" t="s">
        <v>116</v>
      </c>
      <c r="E1750" s="123" t="s">
        <v>68</v>
      </c>
    </row>
    <row r="1751" spans="1:5" x14ac:dyDescent="0.2">
      <c r="A1751" s="32">
        <v>12</v>
      </c>
      <c r="B1751" s="32">
        <v>1</v>
      </c>
      <c r="C1751" s="32">
        <v>70</v>
      </c>
      <c r="D1751" s="123" t="s">
        <v>92</v>
      </c>
      <c r="E1751" s="123" t="s">
        <v>164</v>
      </c>
    </row>
    <row r="1752" spans="1:5" x14ac:dyDescent="0.2">
      <c r="A1752" s="32">
        <v>12</v>
      </c>
      <c r="B1752" s="32">
        <v>1</v>
      </c>
      <c r="C1752" s="32">
        <v>71</v>
      </c>
      <c r="D1752" s="123" t="s">
        <v>140</v>
      </c>
      <c r="E1752" s="123" t="s">
        <v>104</v>
      </c>
    </row>
    <row r="1753" spans="1:5" x14ac:dyDescent="0.2">
      <c r="A1753" s="32">
        <v>12</v>
      </c>
      <c r="B1753" s="32">
        <v>1</v>
      </c>
      <c r="C1753" s="32">
        <v>72</v>
      </c>
      <c r="D1753" s="123" t="s">
        <v>80</v>
      </c>
      <c r="E1753" s="123" t="s">
        <v>128</v>
      </c>
    </row>
    <row r="1754" spans="1:5" x14ac:dyDescent="0.2">
      <c r="A1754" s="32">
        <v>12</v>
      </c>
      <c r="B1754" s="32">
        <v>2</v>
      </c>
      <c r="C1754" s="32">
        <v>1</v>
      </c>
      <c r="D1754" s="123" t="s">
        <v>105</v>
      </c>
      <c r="E1754" s="123" t="s">
        <v>165</v>
      </c>
    </row>
    <row r="1755" spans="1:5" x14ac:dyDescent="0.2">
      <c r="A1755" s="32">
        <v>12</v>
      </c>
      <c r="B1755" s="32">
        <v>2</v>
      </c>
      <c r="C1755" s="32">
        <v>2</v>
      </c>
      <c r="D1755" s="123" t="s">
        <v>177</v>
      </c>
      <c r="E1755" s="123" t="s">
        <v>93</v>
      </c>
    </row>
    <row r="1756" spans="1:5" x14ac:dyDescent="0.2">
      <c r="A1756" s="32">
        <v>12</v>
      </c>
      <c r="B1756" s="32">
        <v>2</v>
      </c>
      <c r="C1756" s="32">
        <v>3</v>
      </c>
      <c r="D1756" s="123" t="s">
        <v>81</v>
      </c>
      <c r="E1756" s="123" t="s">
        <v>129</v>
      </c>
    </row>
    <row r="1757" spans="1:5" x14ac:dyDescent="0.2">
      <c r="A1757" s="32">
        <v>12</v>
      </c>
      <c r="B1757" s="32">
        <v>2</v>
      </c>
      <c r="C1757" s="32">
        <v>4</v>
      </c>
      <c r="D1757" s="123" t="s">
        <v>33</v>
      </c>
      <c r="E1757" s="123" t="s">
        <v>117</v>
      </c>
    </row>
    <row r="1758" spans="1:5" x14ac:dyDescent="0.2">
      <c r="A1758" s="32">
        <v>12</v>
      </c>
      <c r="B1758" s="32">
        <v>2</v>
      </c>
      <c r="C1758" s="32">
        <v>5</v>
      </c>
      <c r="D1758" s="123" t="s">
        <v>153</v>
      </c>
      <c r="E1758" s="123" t="s">
        <v>57</v>
      </c>
    </row>
    <row r="1759" spans="1:5" x14ac:dyDescent="0.2">
      <c r="A1759" s="32">
        <v>12</v>
      </c>
      <c r="B1759" s="32">
        <v>2</v>
      </c>
      <c r="C1759" s="32">
        <v>6</v>
      </c>
      <c r="D1759" s="123" t="s">
        <v>69</v>
      </c>
      <c r="E1759" s="123" t="s">
        <v>141</v>
      </c>
    </row>
    <row r="1760" spans="1:5" x14ac:dyDescent="0.2">
      <c r="A1760" s="32">
        <v>12</v>
      </c>
      <c r="B1760" s="32">
        <v>2</v>
      </c>
      <c r="C1760" s="32">
        <v>7</v>
      </c>
      <c r="D1760" s="123" t="s">
        <v>166</v>
      </c>
      <c r="E1760" s="123" t="s">
        <v>178</v>
      </c>
    </row>
    <row r="1761" spans="1:5" x14ac:dyDescent="0.2">
      <c r="A1761" s="32">
        <v>12</v>
      </c>
      <c r="B1761" s="32">
        <v>2</v>
      </c>
      <c r="C1761" s="32">
        <v>8</v>
      </c>
      <c r="D1761" s="123" t="s">
        <v>154</v>
      </c>
      <c r="E1761" s="123" t="s">
        <v>130</v>
      </c>
    </row>
    <row r="1762" spans="1:5" x14ac:dyDescent="0.2">
      <c r="A1762" s="32">
        <v>12</v>
      </c>
      <c r="B1762" s="32">
        <v>2</v>
      </c>
      <c r="C1762" s="32">
        <v>9</v>
      </c>
      <c r="D1762" s="123" t="s">
        <v>94</v>
      </c>
      <c r="E1762" s="123" t="s">
        <v>58</v>
      </c>
    </row>
    <row r="1763" spans="1:5" x14ac:dyDescent="0.2">
      <c r="A1763" s="32">
        <v>12</v>
      </c>
      <c r="B1763" s="32">
        <v>2</v>
      </c>
      <c r="C1763" s="32">
        <v>10</v>
      </c>
      <c r="D1763" s="123" t="s">
        <v>82</v>
      </c>
      <c r="E1763" s="123" t="s">
        <v>118</v>
      </c>
    </row>
    <row r="1764" spans="1:5" x14ac:dyDescent="0.2">
      <c r="A1764" s="32">
        <v>12</v>
      </c>
      <c r="B1764" s="32">
        <v>2</v>
      </c>
      <c r="C1764" s="32">
        <v>11</v>
      </c>
      <c r="D1764" s="123" t="s">
        <v>35</v>
      </c>
      <c r="E1764" s="123" t="s">
        <v>142</v>
      </c>
    </row>
    <row r="1765" spans="1:5" x14ac:dyDescent="0.2">
      <c r="A1765" s="32">
        <v>12</v>
      </c>
      <c r="B1765" s="32">
        <v>2</v>
      </c>
      <c r="C1765" s="32">
        <v>12</v>
      </c>
      <c r="D1765" s="123" t="s">
        <v>70</v>
      </c>
      <c r="E1765" s="123" t="s">
        <v>106</v>
      </c>
    </row>
    <row r="1766" spans="1:5" x14ac:dyDescent="0.2">
      <c r="A1766" s="32">
        <v>12</v>
      </c>
      <c r="B1766" s="32">
        <v>2</v>
      </c>
      <c r="C1766" s="32">
        <v>13</v>
      </c>
      <c r="D1766" s="123" t="s">
        <v>37</v>
      </c>
      <c r="E1766" s="123" t="s">
        <v>107</v>
      </c>
    </row>
    <row r="1767" spans="1:5" x14ac:dyDescent="0.2">
      <c r="A1767" s="32">
        <v>12</v>
      </c>
      <c r="B1767" s="32">
        <v>2</v>
      </c>
      <c r="C1767" s="32">
        <v>14</v>
      </c>
      <c r="D1767" s="123" t="s">
        <v>167</v>
      </c>
      <c r="E1767" s="123" t="s">
        <v>59</v>
      </c>
    </row>
    <row r="1768" spans="1:5" x14ac:dyDescent="0.2">
      <c r="A1768" s="32">
        <v>12</v>
      </c>
      <c r="B1768" s="32">
        <v>2</v>
      </c>
      <c r="C1768" s="32">
        <v>15</v>
      </c>
      <c r="D1768" s="123" t="s">
        <v>119</v>
      </c>
      <c r="E1768" s="123" t="s">
        <v>155</v>
      </c>
    </row>
    <row r="1769" spans="1:5" x14ac:dyDescent="0.2">
      <c r="A1769" s="32">
        <v>12</v>
      </c>
      <c r="B1769" s="32">
        <v>2</v>
      </c>
      <c r="C1769" s="32">
        <v>16</v>
      </c>
      <c r="D1769" s="123" t="s">
        <v>179</v>
      </c>
      <c r="E1769" s="123" t="s">
        <v>71</v>
      </c>
    </row>
    <row r="1770" spans="1:5" x14ac:dyDescent="0.2">
      <c r="A1770" s="32">
        <v>12</v>
      </c>
      <c r="B1770" s="32">
        <v>2</v>
      </c>
      <c r="C1770" s="32">
        <v>17</v>
      </c>
      <c r="D1770" s="123" t="s">
        <v>143</v>
      </c>
      <c r="E1770" s="123" t="s">
        <v>131</v>
      </c>
    </row>
    <row r="1771" spans="1:5" x14ac:dyDescent="0.2">
      <c r="A1771" s="32">
        <v>12</v>
      </c>
      <c r="B1771" s="32">
        <v>2</v>
      </c>
      <c r="C1771" s="32">
        <v>18</v>
      </c>
      <c r="D1771" s="123" t="s">
        <v>95</v>
      </c>
      <c r="E1771" s="123" t="s">
        <v>83</v>
      </c>
    </row>
    <row r="1772" spans="1:5" x14ac:dyDescent="0.2">
      <c r="A1772" s="32">
        <v>12</v>
      </c>
      <c r="B1772" s="32">
        <v>2</v>
      </c>
      <c r="C1772" s="32">
        <v>19</v>
      </c>
      <c r="D1772" s="123" t="s">
        <v>120</v>
      </c>
      <c r="E1772" s="123" t="s">
        <v>72</v>
      </c>
    </row>
    <row r="1773" spans="1:5" x14ac:dyDescent="0.2">
      <c r="A1773" s="32">
        <v>12</v>
      </c>
      <c r="B1773" s="32">
        <v>2</v>
      </c>
      <c r="C1773" s="32">
        <v>20</v>
      </c>
      <c r="D1773" s="123" t="s">
        <v>156</v>
      </c>
      <c r="E1773" s="123" t="s">
        <v>108</v>
      </c>
    </row>
    <row r="1774" spans="1:5" x14ac:dyDescent="0.2">
      <c r="A1774" s="32">
        <v>12</v>
      </c>
      <c r="B1774" s="32">
        <v>2</v>
      </c>
      <c r="C1774" s="32">
        <v>21</v>
      </c>
      <c r="D1774" s="123" t="s">
        <v>96</v>
      </c>
      <c r="E1774" s="123" t="s">
        <v>132</v>
      </c>
    </row>
    <row r="1775" spans="1:5" x14ac:dyDescent="0.2">
      <c r="A1775" s="32">
        <v>12</v>
      </c>
      <c r="B1775" s="32">
        <v>2</v>
      </c>
      <c r="C1775" s="32">
        <v>22</v>
      </c>
      <c r="D1775" s="123" t="s">
        <v>168</v>
      </c>
      <c r="E1775" s="123" t="s">
        <v>144</v>
      </c>
    </row>
    <row r="1776" spans="1:5" x14ac:dyDescent="0.2">
      <c r="A1776" s="32">
        <v>12</v>
      </c>
      <c r="B1776" s="32">
        <v>2</v>
      </c>
      <c r="C1776" s="32">
        <v>23</v>
      </c>
      <c r="D1776" s="123" t="s">
        <v>39</v>
      </c>
      <c r="E1776" s="123" t="s">
        <v>60</v>
      </c>
    </row>
    <row r="1777" spans="1:5" x14ac:dyDescent="0.2">
      <c r="A1777" s="32">
        <v>12</v>
      </c>
      <c r="B1777" s="32">
        <v>2</v>
      </c>
      <c r="C1777" s="32">
        <v>24</v>
      </c>
      <c r="D1777" s="123" t="s">
        <v>180</v>
      </c>
      <c r="E1777" s="123" t="s">
        <v>84</v>
      </c>
    </row>
    <row r="1778" spans="1:5" x14ac:dyDescent="0.2">
      <c r="A1778" s="32">
        <v>12</v>
      </c>
      <c r="B1778" s="32">
        <v>2</v>
      </c>
      <c r="C1778" s="32">
        <v>25</v>
      </c>
      <c r="D1778" s="123" t="s">
        <v>145</v>
      </c>
      <c r="E1778" s="123" t="s">
        <v>133</v>
      </c>
    </row>
    <row r="1779" spans="1:5" x14ac:dyDescent="0.2">
      <c r="A1779" s="32">
        <v>12</v>
      </c>
      <c r="B1779" s="32">
        <v>2</v>
      </c>
      <c r="C1779" s="32">
        <v>26</v>
      </c>
      <c r="D1779" s="123" t="s">
        <v>109</v>
      </c>
      <c r="E1779" s="123" t="s">
        <v>61</v>
      </c>
    </row>
    <row r="1780" spans="1:5" x14ac:dyDescent="0.2">
      <c r="A1780" s="32">
        <v>12</v>
      </c>
      <c r="B1780" s="32">
        <v>2</v>
      </c>
      <c r="C1780" s="32">
        <v>27</v>
      </c>
      <c r="D1780" s="123" t="s">
        <v>169</v>
      </c>
      <c r="E1780" s="123" t="s">
        <v>121</v>
      </c>
    </row>
    <row r="1781" spans="1:5" x14ac:dyDescent="0.2">
      <c r="A1781" s="32">
        <v>12</v>
      </c>
      <c r="B1781" s="32">
        <v>2</v>
      </c>
      <c r="C1781" s="32">
        <v>28</v>
      </c>
      <c r="D1781" s="123" t="s">
        <v>73</v>
      </c>
      <c r="E1781" s="123" t="s">
        <v>157</v>
      </c>
    </row>
    <row r="1782" spans="1:5" x14ac:dyDescent="0.2">
      <c r="A1782" s="32">
        <v>12</v>
      </c>
      <c r="B1782" s="32">
        <v>2</v>
      </c>
      <c r="C1782" s="32">
        <v>29</v>
      </c>
      <c r="D1782" s="123" t="s">
        <v>97</v>
      </c>
      <c r="E1782" s="123" t="s">
        <v>85</v>
      </c>
    </row>
    <row r="1783" spans="1:5" x14ac:dyDescent="0.2">
      <c r="A1783" s="32">
        <v>12</v>
      </c>
      <c r="B1783" s="32">
        <v>2</v>
      </c>
      <c r="C1783" s="32">
        <v>30</v>
      </c>
      <c r="D1783" s="123" t="s">
        <v>181</v>
      </c>
      <c r="E1783" s="123" t="s">
        <v>41</v>
      </c>
    </row>
    <row r="1784" spans="1:5" x14ac:dyDescent="0.2">
      <c r="A1784" s="32">
        <v>12</v>
      </c>
      <c r="B1784" s="32">
        <v>2</v>
      </c>
      <c r="C1784" s="32">
        <v>31</v>
      </c>
      <c r="D1784" s="123" t="s">
        <v>43</v>
      </c>
      <c r="E1784" s="123" t="s">
        <v>170</v>
      </c>
    </row>
    <row r="1785" spans="1:5" x14ac:dyDescent="0.2">
      <c r="A1785" s="32">
        <v>12</v>
      </c>
      <c r="B1785" s="32">
        <v>2</v>
      </c>
      <c r="C1785" s="32">
        <v>32</v>
      </c>
      <c r="D1785" s="123" t="s">
        <v>134</v>
      </c>
      <c r="E1785" s="123" t="s">
        <v>122</v>
      </c>
    </row>
    <row r="1786" spans="1:5" x14ac:dyDescent="0.2">
      <c r="A1786" s="32">
        <v>12</v>
      </c>
      <c r="B1786" s="32">
        <v>2</v>
      </c>
      <c r="C1786" s="32">
        <v>33</v>
      </c>
      <c r="D1786" s="123" t="s">
        <v>110</v>
      </c>
      <c r="E1786" s="123" t="s">
        <v>86</v>
      </c>
    </row>
    <row r="1787" spans="1:5" x14ac:dyDescent="0.2">
      <c r="A1787" s="32">
        <v>12</v>
      </c>
      <c r="B1787" s="32">
        <v>2</v>
      </c>
      <c r="C1787" s="32">
        <v>34</v>
      </c>
      <c r="D1787" s="123" t="s">
        <v>98</v>
      </c>
      <c r="E1787" s="123" t="s">
        <v>74</v>
      </c>
    </row>
    <row r="1788" spans="1:5" x14ac:dyDescent="0.2">
      <c r="A1788" s="32">
        <v>12</v>
      </c>
      <c r="B1788" s="32">
        <v>2</v>
      </c>
      <c r="C1788" s="32">
        <v>35</v>
      </c>
      <c r="D1788" s="123" t="s">
        <v>182</v>
      </c>
      <c r="E1788" s="123" t="s">
        <v>62</v>
      </c>
    </row>
    <row r="1789" spans="1:5" x14ac:dyDescent="0.2">
      <c r="A1789" s="32">
        <v>12</v>
      </c>
      <c r="B1789" s="32">
        <v>2</v>
      </c>
      <c r="C1789" s="32">
        <v>36</v>
      </c>
      <c r="D1789" s="123" t="s">
        <v>158</v>
      </c>
      <c r="E1789" s="123" t="s">
        <v>146</v>
      </c>
    </row>
    <row r="1790" spans="1:5" x14ac:dyDescent="0.2">
      <c r="A1790" s="32">
        <v>12</v>
      </c>
      <c r="B1790" s="32">
        <v>2</v>
      </c>
      <c r="C1790" s="32">
        <v>37</v>
      </c>
      <c r="D1790" s="123" t="s">
        <v>87</v>
      </c>
      <c r="E1790" s="123" t="s">
        <v>75</v>
      </c>
    </row>
    <row r="1791" spans="1:5" x14ac:dyDescent="0.2">
      <c r="A1791" s="32">
        <v>12</v>
      </c>
      <c r="B1791" s="32">
        <v>2</v>
      </c>
      <c r="C1791" s="32">
        <v>38</v>
      </c>
      <c r="D1791" s="123" t="s">
        <v>99</v>
      </c>
      <c r="E1791" s="123" t="s">
        <v>45</v>
      </c>
    </row>
    <row r="1792" spans="1:5" x14ac:dyDescent="0.2">
      <c r="A1792" s="32">
        <v>12</v>
      </c>
      <c r="B1792" s="32">
        <v>2</v>
      </c>
      <c r="C1792" s="32">
        <v>39</v>
      </c>
      <c r="D1792" s="123" t="s">
        <v>147</v>
      </c>
      <c r="E1792" s="123" t="s">
        <v>183</v>
      </c>
    </row>
    <row r="1793" spans="1:5" x14ac:dyDescent="0.2">
      <c r="A1793" s="32">
        <v>12</v>
      </c>
      <c r="B1793" s="32">
        <v>2</v>
      </c>
      <c r="C1793" s="32">
        <v>40</v>
      </c>
      <c r="D1793" s="123" t="s">
        <v>111</v>
      </c>
      <c r="E1793" s="123" t="s">
        <v>123</v>
      </c>
    </row>
    <row r="1794" spans="1:5" x14ac:dyDescent="0.2">
      <c r="A1794" s="32">
        <v>12</v>
      </c>
      <c r="B1794" s="32">
        <v>2</v>
      </c>
      <c r="C1794" s="32">
        <v>41</v>
      </c>
      <c r="D1794" s="123" t="s">
        <v>63</v>
      </c>
      <c r="E1794" s="123" t="s">
        <v>135</v>
      </c>
    </row>
    <row r="1795" spans="1:5" x14ac:dyDescent="0.2">
      <c r="A1795" s="32">
        <v>12</v>
      </c>
      <c r="B1795" s="32">
        <v>2</v>
      </c>
      <c r="C1795" s="32">
        <v>42</v>
      </c>
      <c r="D1795" s="123" t="s">
        <v>159</v>
      </c>
      <c r="E1795" s="123" t="s">
        <v>171</v>
      </c>
    </row>
    <row r="1796" spans="1:5" x14ac:dyDescent="0.2">
      <c r="A1796" s="32">
        <v>12</v>
      </c>
      <c r="B1796" s="32">
        <v>2</v>
      </c>
      <c r="C1796" s="32">
        <v>43</v>
      </c>
      <c r="D1796" s="123" t="s">
        <v>47</v>
      </c>
      <c r="E1796" s="123" t="s">
        <v>64</v>
      </c>
    </row>
    <row r="1797" spans="1:5" x14ac:dyDescent="0.2">
      <c r="A1797" s="32">
        <v>12</v>
      </c>
      <c r="B1797" s="32">
        <v>2</v>
      </c>
      <c r="C1797" s="32">
        <v>44</v>
      </c>
      <c r="D1797" s="123" t="s">
        <v>172</v>
      </c>
      <c r="E1797" s="123" t="s">
        <v>100</v>
      </c>
    </row>
    <row r="1798" spans="1:5" x14ac:dyDescent="0.2">
      <c r="A1798" s="32">
        <v>12</v>
      </c>
      <c r="B1798" s="32">
        <v>2</v>
      </c>
      <c r="C1798" s="32">
        <v>45</v>
      </c>
      <c r="D1798" s="123" t="s">
        <v>124</v>
      </c>
      <c r="E1798" s="123" t="s">
        <v>112</v>
      </c>
    </row>
    <row r="1799" spans="1:5" x14ac:dyDescent="0.2">
      <c r="A1799" s="32">
        <v>12</v>
      </c>
      <c r="B1799" s="32">
        <v>2</v>
      </c>
      <c r="C1799" s="32">
        <v>46</v>
      </c>
      <c r="D1799" s="123" t="s">
        <v>148</v>
      </c>
      <c r="E1799" s="123" t="s">
        <v>88</v>
      </c>
    </row>
    <row r="1800" spans="1:5" x14ac:dyDescent="0.2">
      <c r="A1800" s="32">
        <v>12</v>
      </c>
      <c r="B1800" s="32">
        <v>2</v>
      </c>
      <c r="C1800" s="32">
        <v>47</v>
      </c>
      <c r="D1800" s="123" t="s">
        <v>160</v>
      </c>
      <c r="E1800" s="123" t="s">
        <v>184</v>
      </c>
    </row>
    <row r="1801" spans="1:5" x14ac:dyDescent="0.2">
      <c r="A1801" s="32">
        <v>12</v>
      </c>
      <c r="B1801" s="32">
        <v>2</v>
      </c>
      <c r="C1801" s="32">
        <v>48</v>
      </c>
      <c r="D1801" s="123" t="s">
        <v>76</v>
      </c>
      <c r="E1801" s="123" t="s">
        <v>136</v>
      </c>
    </row>
    <row r="1802" spans="1:5" x14ac:dyDescent="0.2">
      <c r="A1802" s="32">
        <v>12</v>
      </c>
      <c r="B1802" s="32">
        <v>2</v>
      </c>
      <c r="C1802" s="32">
        <v>49</v>
      </c>
      <c r="D1802" s="123" t="s">
        <v>101</v>
      </c>
      <c r="E1802" s="123" t="s">
        <v>89</v>
      </c>
    </row>
    <row r="1803" spans="1:5" x14ac:dyDescent="0.2">
      <c r="A1803" s="32">
        <v>12</v>
      </c>
      <c r="B1803" s="32">
        <v>2</v>
      </c>
      <c r="C1803" s="32">
        <v>50</v>
      </c>
      <c r="D1803" s="123" t="s">
        <v>137</v>
      </c>
      <c r="E1803" s="123" t="s">
        <v>65</v>
      </c>
    </row>
    <row r="1804" spans="1:5" x14ac:dyDescent="0.2">
      <c r="A1804" s="32">
        <v>12</v>
      </c>
      <c r="B1804" s="32">
        <v>2</v>
      </c>
      <c r="C1804" s="32">
        <v>51</v>
      </c>
      <c r="D1804" s="123" t="s">
        <v>49</v>
      </c>
      <c r="E1804" s="123" t="s">
        <v>125</v>
      </c>
    </row>
    <row r="1805" spans="1:5" x14ac:dyDescent="0.2">
      <c r="A1805" s="32">
        <v>12</v>
      </c>
      <c r="B1805" s="32">
        <v>2</v>
      </c>
      <c r="C1805" s="32">
        <v>52</v>
      </c>
      <c r="D1805" s="123" t="s">
        <v>77</v>
      </c>
      <c r="E1805" s="123" t="s">
        <v>185</v>
      </c>
    </row>
    <row r="1806" spans="1:5" x14ac:dyDescent="0.2">
      <c r="A1806" s="32">
        <v>12</v>
      </c>
      <c r="B1806" s="32">
        <v>2</v>
      </c>
      <c r="C1806" s="32">
        <v>53</v>
      </c>
      <c r="D1806" s="123" t="s">
        <v>149</v>
      </c>
      <c r="E1806" s="123" t="s">
        <v>161</v>
      </c>
    </row>
    <row r="1807" spans="1:5" x14ac:dyDescent="0.2">
      <c r="A1807" s="32">
        <v>12</v>
      </c>
      <c r="B1807" s="32">
        <v>2</v>
      </c>
      <c r="C1807" s="32">
        <v>54</v>
      </c>
      <c r="D1807" s="123" t="s">
        <v>113</v>
      </c>
      <c r="E1807" s="123" t="s">
        <v>173</v>
      </c>
    </row>
    <row r="1808" spans="1:5" x14ac:dyDescent="0.2">
      <c r="A1808" s="32">
        <v>12</v>
      </c>
      <c r="B1808" s="32">
        <v>2</v>
      </c>
      <c r="C1808" s="32">
        <v>55</v>
      </c>
      <c r="D1808" s="123" t="s">
        <v>162</v>
      </c>
      <c r="E1808" s="123" t="s">
        <v>138</v>
      </c>
    </row>
    <row r="1809" spans="1:5" x14ac:dyDescent="0.2">
      <c r="A1809" s="32">
        <v>12</v>
      </c>
      <c r="B1809" s="32">
        <v>2</v>
      </c>
      <c r="C1809" s="32">
        <v>56</v>
      </c>
      <c r="D1809" s="123" t="s">
        <v>114</v>
      </c>
      <c r="E1809" s="123" t="s">
        <v>102</v>
      </c>
    </row>
    <row r="1810" spans="1:5" x14ac:dyDescent="0.2">
      <c r="A1810" s="32">
        <v>12</v>
      </c>
      <c r="B1810" s="32">
        <v>2</v>
      </c>
      <c r="C1810" s="32">
        <v>57</v>
      </c>
      <c r="D1810" s="123" t="s">
        <v>174</v>
      </c>
      <c r="E1810" s="123" t="s">
        <v>78</v>
      </c>
    </row>
    <row r="1811" spans="1:5" x14ac:dyDescent="0.2">
      <c r="A1811" s="32">
        <v>12</v>
      </c>
      <c r="B1811" s="32">
        <v>2</v>
      </c>
      <c r="C1811" s="32">
        <v>58</v>
      </c>
      <c r="D1811" s="123" t="s">
        <v>186</v>
      </c>
      <c r="E1811" s="123" t="s">
        <v>150</v>
      </c>
    </row>
    <row r="1812" spans="1:5" x14ac:dyDescent="0.2">
      <c r="A1812" s="32">
        <v>12</v>
      </c>
      <c r="B1812" s="32">
        <v>2</v>
      </c>
      <c r="C1812" s="32">
        <v>59</v>
      </c>
      <c r="D1812" s="123" t="s">
        <v>66</v>
      </c>
      <c r="E1812" s="123" t="s">
        <v>126</v>
      </c>
    </row>
    <row r="1813" spans="1:5" x14ac:dyDescent="0.2">
      <c r="A1813" s="32">
        <v>12</v>
      </c>
      <c r="B1813" s="32">
        <v>2</v>
      </c>
      <c r="C1813" s="32">
        <v>60</v>
      </c>
      <c r="D1813" s="123" t="s">
        <v>90</v>
      </c>
      <c r="E1813" s="123" t="s">
        <v>51</v>
      </c>
    </row>
    <row r="1814" spans="1:5" x14ac:dyDescent="0.2">
      <c r="A1814" s="32">
        <v>12</v>
      </c>
      <c r="B1814" s="32">
        <v>2</v>
      </c>
      <c r="C1814" s="32">
        <v>61</v>
      </c>
      <c r="D1814" s="123" t="s">
        <v>91</v>
      </c>
      <c r="E1814" s="123" t="s">
        <v>163</v>
      </c>
    </row>
    <row r="1815" spans="1:5" x14ac:dyDescent="0.2">
      <c r="A1815" s="32">
        <v>12</v>
      </c>
      <c r="B1815" s="32">
        <v>2</v>
      </c>
      <c r="C1815" s="32">
        <v>62</v>
      </c>
      <c r="D1815" s="123" t="s">
        <v>103</v>
      </c>
      <c r="E1815" s="123" t="s">
        <v>151</v>
      </c>
    </row>
    <row r="1816" spans="1:5" x14ac:dyDescent="0.2">
      <c r="A1816" s="32">
        <v>12</v>
      </c>
      <c r="B1816" s="32">
        <v>2</v>
      </c>
      <c r="C1816" s="32">
        <v>63</v>
      </c>
      <c r="D1816" s="123" t="s">
        <v>53</v>
      </c>
      <c r="E1816" s="123" t="s">
        <v>79</v>
      </c>
    </row>
    <row r="1817" spans="1:5" x14ac:dyDescent="0.2">
      <c r="A1817" s="32">
        <v>12</v>
      </c>
      <c r="B1817" s="32">
        <v>2</v>
      </c>
      <c r="C1817" s="32">
        <v>64</v>
      </c>
      <c r="D1817" s="123" t="s">
        <v>127</v>
      </c>
      <c r="E1817" s="123" t="s">
        <v>67</v>
      </c>
    </row>
    <row r="1818" spans="1:5" x14ac:dyDescent="0.2">
      <c r="A1818" s="32">
        <v>12</v>
      </c>
      <c r="B1818" s="32">
        <v>2</v>
      </c>
      <c r="C1818" s="32">
        <v>65</v>
      </c>
      <c r="D1818" s="123" t="s">
        <v>187</v>
      </c>
      <c r="E1818" s="123" t="s">
        <v>139</v>
      </c>
    </row>
    <row r="1819" spans="1:5" x14ac:dyDescent="0.2">
      <c r="A1819" s="32">
        <v>12</v>
      </c>
      <c r="B1819" s="32">
        <v>2</v>
      </c>
      <c r="C1819" s="32">
        <v>66</v>
      </c>
      <c r="D1819" s="123" t="s">
        <v>115</v>
      </c>
      <c r="E1819" s="123" t="s">
        <v>175</v>
      </c>
    </row>
    <row r="1820" spans="1:5" x14ac:dyDescent="0.2">
      <c r="A1820" s="32">
        <v>12</v>
      </c>
      <c r="B1820" s="32">
        <v>2</v>
      </c>
      <c r="C1820" s="32">
        <v>67</v>
      </c>
      <c r="D1820" s="123" t="s">
        <v>116</v>
      </c>
      <c r="E1820" s="123" t="s">
        <v>140</v>
      </c>
    </row>
    <row r="1821" spans="1:5" x14ac:dyDescent="0.2">
      <c r="A1821" s="32">
        <v>12</v>
      </c>
      <c r="B1821" s="32">
        <v>2</v>
      </c>
      <c r="C1821" s="32">
        <v>68</v>
      </c>
      <c r="D1821" s="123" t="s">
        <v>80</v>
      </c>
      <c r="E1821" s="123" t="s">
        <v>68</v>
      </c>
    </row>
    <row r="1822" spans="1:5" x14ac:dyDescent="0.2">
      <c r="A1822" s="32">
        <v>12</v>
      </c>
      <c r="B1822" s="32">
        <v>2</v>
      </c>
      <c r="C1822" s="32">
        <v>69</v>
      </c>
      <c r="D1822" s="123" t="s">
        <v>164</v>
      </c>
      <c r="E1822" s="123" t="s">
        <v>55</v>
      </c>
    </row>
    <row r="1823" spans="1:5" x14ac:dyDescent="0.2">
      <c r="A1823" s="32">
        <v>12</v>
      </c>
      <c r="B1823" s="32">
        <v>2</v>
      </c>
      <c r="C1823" s="32">
        <v>70</v>
      </c>
      <c r="D1823" s="123" t="s">
        <v>92</v>
      </c>
      <c r="E1823" s="123" t="s">
        <v>128</v>
      </c>
    </row>
    <row r="1824" spans="1:5" x14ac:dyDescent="0.2">
      <c r="A1824" s="32">
        <v>12</v>
      </c>
      <c r="B1824" s="32">
        <v>2</v>
      </c>
      <c r="C1824" s="32">
        <v>71</v>
      </c>
      <c r="D1824" s="123" t="s">
        <v>188</v>
      </c>
      <c r="E1824" s="123" t="s">
        <v>104</v>
      </c>
    </row>
    <row r="1825" spans="1:5" x14ac:dyDescent="0.2">
      <c r="A1825" s="32">
        <v>12</v>
      </c>
      <c r="B1825" s="32">
        <v>2</v>
      </c>
      <c r="C1825" s="32">
        <v>72</v>
      </c>
      <c r="D1825" s="123" t="s">
        <v>176</v>
      </c>
      <c r="E1825" s="123" t="s">
        <v>152</v>
      </c>
    </row>
    <row r="1826" spans="1:5" x14ac:dyDescent="0.2">
      <c r="A1826" s="32">
        <v>12</v>
      </c>
      <c r="B1826" s="32">
        <v>3</v>
      </c>
      <c r="C1826" s="32">
        <v>1</v>
      </c>
      <c r="D1826" s="123" t="s">
        <v>141</v>
      </c>
      <c r="E1826" s="123" t="s">
        <v>105</v>
      </c>
    </row>
    <row r="1827" spans="1:5" x14ac:dyDescent="0.2">
      <c r="A1827" s="32">
        <v>12</v>
      </c>
      <c r="B1827" s="32">
        <v>3</v>
      </c>
      <c r="C1827" s="32">
        <v>2</v>
      </c>
      <c r="D1827" s="123" t="s">
        <v>165</v>
      </c>
      <c r="E1827" s="123" t="s">
        <v>153</v>
      </c>
    </row>
    <row r="1828" spans="1:5" x14ac:dyDescent="0.2">
      <c r="A1828" s="32">
        <v>12</v>
      </c>
      <c r="B1828" s="32">
        <v>3</v>
      </c>
      <c r="C1828" s="32">
        <v>3</v>
      </c>
      <c r="D1828" s="123" t="s">
        <v>177</v>
      </c>
      <c r="E1828" s="123" t="s">
        <v>81</v>
      </c>
    </row>
    <row r="1829" spans="1:5" x14ac:dyDescent="0.2">
      <c r="A1829" s="32">
        <v>12</v>
      </c>
      <c r="B1829" s="32">
        <v>3</v>
      </c>
      <c r="C1829" s="32">
        <v>4</v>
      </c>
      <c r="D1829" s="123" t="s">
        <v>93</v>
      </c>
      <c r="E1829" s="123" t="s">
        <v>33</v>
      </c>
    </row>
    <row r="1830" spans="1:5" x14ac:dyDescent="0.2">
      <c r="A1830" s="32">
        <v>12</v>
      </c>
      <c r="B1830" s="32">
        <v>3</v>
      </c>
      <c r="C1830" s="32">
        <v>5</v>
      </c>
      <c r="D1830" s="123" t="s">
        <v>69</v>
      </c>
      <c r="E1830" s="123" t="s">
        <v>129</v>
      </c>
    </row>
    <row r="1831" spans="1:5" x14ac:dyDescent="0.2">
      <c r="A1831" s="32">
        <v>12</v>
      </c>
      <c r="B1831" s="32">
        <v>3</v>
      </c>
      <c r="C1831" s="32">
        <v>6</v>
      </c>
      <c r="D1831" s="123" t="s">
        <v>57</v>
      </c>
      <c r="E1831" s="123" t="s">
        <v>117</v>
      </c>
    </row>
    <row r="1832" spans="1:5" x14ac:dyDescent="0.2">
      <c r="A1832" s="32">
        <v>12</v>
      </c>
      <c r="B1832" s="32">
        <v>3</v>
      </c>
      <c r="C1832" s="32">
        <v>7</v>
      </c>
      <c r="D1832" s="123" t="s">
        <v>118</v>
      </c>
      <c r="E1832" s="123" t="s">
        <v>166</v>
      </c>
    </row>
    <row r="1833" spans="1:5" x14ac:dyDescent="0.2">
      <c r="A1833" s="32">
        <v>12</v>
      </c>
      <c r="B1833" s="32">
        <v>3</v>
      </c>
      <c r="C1833" s="32">
        <v>8</v>
      </c>
      <c r="D1833" s="123" t="s">
        <v>106</v>
      </c>
      <c r="E1833" s="123" t="s">
        <v>82</v>
      </c>
    </row>
    <row r="1834" spans="1:5" x14ac:dyDescent="0.2">
      <c r="A1834" s="32">
        <v>12</v>
      </c>
      <c r="B1834" s="32">
        <v>3</v>
      </c>
      <c r="C1834" s="32">
        <v>9</v>
      </c>
      <c r="D1834" s="123" t="s">
        <v>130</v>
      </c>
      <c r="E1834" s="123" t="s">
        <v>35</v>
      </c>
    </row>
    <row r="1835" spans="1:5" x14ac:dyDescent="0.2">
      <c r="A1835" s="32">
        <v>12</v>
      </c>
      <c r="B1835" s="32">
        <v>3</v>
      </c>
      <c r="C1835" s="32">
        <v>10</v>
      </c>
      <c r="D1835" s="123" t="s">
        <v>94</v>
      </c>
      <c r="E1835" s="123" t="s">
        <v>154</v>
      </c>
    </row>
    <row r="1836" spans="1:5" x14ac:dyDescent="0.2">
      <c r="A1836" s="32">
        <v>12</v>
      </c>
      <c r="B1836" s="32">
        <v>3</v>
      </c>
      <c r="C1836" s="32">
        <v>11</v>
      </c>
      <c r="D1836" s="123" t="s">
        <v>178</v>
      </c>
      <c r="E1836" s="123" t="s">
        <v>142</v>
      </c>
    </row>
    <row r="1837" spans="1:5" x14ac:dyDescent="0.2">
      <c r="A1837" s="32">
        <v>12</v>
      </c>
      <c r="B1837" s="32">
        <v>3</v>
      </c>
      <c r="C1837" s="32">
        <v>12</v>
      </c>
      <c r="D1837" s="123" t="s">
        <v>58</v>
      </c>
      <c r="E1837" s="123" t="s">
        <v>70</v>
      </c>
    </row>
    <row r="1838" spans="1:5" x14ac:dyDescent="0.2">
      <c r="A1838" s="32">
        <v>12</v>
      </c>
      <c r="B1838" s="32">
        <v>3</v>
      </c>
      <c r="C1838" s="32">
        <v>13</v>
      </c>
      <c r="D1838" s="123" t="s">
        <v>143</v>
      </c>
      <c r="E1838" s="123" t="s">
        <v>83</v>
      </c>
    </row>
    <row r="1839" spans="1:5" x14ac:dyDescent="0.2">
      <c r="A1839" s="32">
        <v>12</v>
      </c>
      <c r="B1839" s="32">
        <v>3</v>
      </c>
      <c r="C1839" s="32">
        <v>14</v>
      </c>
      <c r="D1839" s="123" t="s">
        <v>155</v>
      </c>
      <c r="E1839" s="123" t="s">
        <v>59</v>
      </c>
    </row>
    <row r="1840" spans="1:5" x14ac:dyDescent="0.2">
      <c r="A1840" s="32">
        <v>12</v>
      </c>
      <c r="B1840" s="32">
        <v>3</v>
      </c>
      <c r="C1840" s="32">
        <v>15</v>
      </c>
      <c r="D1840" s="123" t="s">
        <v>71</v>
      </c>
      <c r="E1840" s="123" t="s">
        <v>119</v>
      </c>
    </row>
    <row r="1841" spans="1:5" x14ac:dyDescent="0.2">
      <c r="A1841" s="32">
        <v>12</v>
      </c>
      <c r="B1841" s="32">
        <v>3</v>
      </c>
      <c r="C1841" s="32">
        <v>16</v>
      </c>
      <c r="D1841" s="123" t="s">
        <v>131</v>
      </c>
      <c r="E1841" s="123" t="s">
        <v>107</v>
      </c>
    </row>
    <row r="1842" spans="1:5" x14ac:dyDescent="0.2">
      <c r="A1842" s="32">
        <v>12</v>
      </c>
      <c r="B1842" s="32">
        <v>3</v>
      </c>
      <c r="C1842" s="32">
        <v>17</v>
      </c>
      <c r="D1842" s="123" t="s">
        <v>179</v>
      </c>
      <c r="E1842" s="123" t="s">
        <v>167</v>
      </c>
    </row>
    <row r="1843" spans="1:5" x14ac:dyDescent="0.2">
      <c r="A1843" s="32">
        <v>12</v>
      </c>
      <c r="B1843" s="32">
        <v>3</v>
      </c>
      <c r="C1843" s="32">
        <v>18</v>
      </c>
      <c r="D1843" s="123" t="s">
        <v>37</v>
      </c>
      <c r="E1843" s="123" t="s">
        <v>95</v>
      </c>
    </row>
    <row r="1844" spans="1:5" x14ac:dyDescent="0.2">
      <c r="A1844" s="32">
        <v>12</v>
      </c>
      <c r="B1844" s="32">
        <v>3</v>
      </c>
      <c r="C1844" s="32">
        <v>19</v>
      </c>
      <c r="D1844" s="123" t="s">
        <v>144</v>
      </c>
      <c r="E1844" s="123" t="s">
        <v>60</v>
      </c>
    </row>
    <row r="1845" spans="1:5" x14ac:dyDescent="0.2">
      <c r="A1845" s="32">
        <v>12</v>
      </c>
      <c r="B1845" s="32">
        <v>3</v>
      </c>
      <c r="C1845" s="32">
        <v>20</v>
      </c>
      <c r="D1845" s="123" t="s">
        <v>72</v>
      </c>
      <c r="E1845" s="123" t="s">
        <v>84</v>
      </c>
    </row>
    <row r="1846" spans="1:5" x14ac:dyDescent="0.2">
      <c r="A1846" s="32">
        <v>12</v>
      </c>
      <c r="B1846" s="32">
        <v>3</v>
      </c>
      <c r="C1846" s="32">
        <v>21</v>
      </c>
      <c r="D1846" s="123" t="s">
        <v>108</v>
      </c>
      <c r="E1846" s="123" t="s">
        <v>180</v>
      </c>
    </row>
    <row r="1847" spans="1:5" x14ac:dyDescent="0.2">
      <c r="A1847" s="32">
        <v>12</v>
      </c>
      <c r="B1847" s="32">
        <v>3</v>
      </c>
      <c r="C1847" s="32">
        <v>22</v>
      </c>
      <c r="D1847" s="123" t="s">
        <v>132</v>
      </c>
      <c r="E1847" s="123" t="s">
        <v>120</v>
      </c>
    </row>
    <row r="1848" spans="1:5" x14ac:dyDescent="0.2">
      <c r="A1848" s="32">
        <v>12</v>
      </c>
      <c r="B1848" s="32">
        <v>3</v>
      </c>
      <c r="C1848" s="32">
        <v>23</v>
      </c>
      <c r="D1848" s="123" t="s">
        <v>156</v>
      </c>
      <c r="E1848" s="123" t="s">
        <v>39</v>
      </c>
    </row>
    <row r="1849" spans="1:5" x14ac:dyDescent="0.2">
      <c r="A1849" s="32">
        <v>12</v>
      </c>
      <c r="B1849" s="32">
        <v>3</v>
      </c>
      <c r="C1849" s="32">
        <v>24</v>
      </c>
      <c r="D1849" s="123" t="s">
        <v>96</v>
      </c>
      <c r="E1849" s="123" t="s">
        <v>168</v>
      </c>
    </row>
    <row r="1850" spans="1:5" x14ac:dyDescent="0.2">
      <c r="A1850" s="32">
        <v>12</v>
      </c>
      <c r="B1850" s="32">
        <v>3</v>
      </c>
      <c r="C1850" s="32">
        <v>25</v>
      </c>
      <c r="D1850" s="123" t="s">
        <v>73</v>
      </c>
      <c r="E1850" s="123" t="s">
        <v>145</v>
      </c>
    </row>
    <row r="1851" spans="1:5" x14ac:dyDescent="0.2">
      <c r="A1851" s="32">
        <v>12</v>
      </c>
      <c r="B1851" s="32">
        <v>3</v>
      </c>
      <c r="C1851" s="32">
        <v>26</v>
      </c>
      <c r="D1851" s="123" t="s">
        <v>41</v>
      </c>
      <c r="E1851" s="123" t="s">
        <v>169</v>
      </c>
    </row>
    <row r="1852" spans="1:5" x14ac:dyDescent="0.2">
      <c r="A1852" s="32">
        <v>12</v>
      </c>
      <c r="B1852" s="32">
        <v>3</v>
      </c>
      <c r="C1852" s="32">
        <v>27</v>
      </c>
      <c r="D1852" s="123" t="s">
        <v>121</v>
      </c>
      <c r="E1852" s="123" t="s">
        <v>97</v>
      </c>
    </row>
    <row r="1853" spans="1:5" x14ac:dyDescent="0.2">
      <c r="A1853" s="32">
        <v>12</v>
      </c>
      <c r="B1853" s="32">
        <v>3</v>
      </c>
      <c r="C1853" s="32">
        <v>28</v>
      </c>
      <c r="D1853" s="123" t="s">
        <v>85</v>
      </c>
      <c r="E1853" s="123" t="s">
        <v>109</v>
      </c>
    </row>
    <row r="1854" spans="1:5" x14ac:dyDescent="0.2">
      <c r="A1854" s="32">
        <v>12</v>
      </c>
      <c r="B1854" s="32">
        <v>3</v>
      </c>
      <c r="C1854" s="32">
        <v>29</v>
      </c>
      <c r="D1854" s="123" t="s">
        <v>133</v>
      </c>
      <c r="E1854" s="123" t="s">
        <v>61</v>
      </c>
    </row>
    <row r="1855" spans="1:5" x14ac:dyDescent="0.2">
      <c r="A1855" s="32">
        <v>12</v>
      </c>
      <c r="B1855" s="32">
        <v>3</v>
      </c>
      <c r="C1855" s="32">
        <v>30</v>
      </c>
      <c r="D1855" s="123" t="s">
        <v>157</v>
      </c>
      <c r="E1855" s="123" t="s">
        <v>181</v>
      </c>
    </row>
    <row r="1856" spans="1:5" x14ac:dyDescent="0.2">
      <c r="A1856" s="32">
        <v>12</v>
      </c>
      <c r="B1856" s="32">
        <v>3</v>
      </c>
      <c r="C1856" s="32">
        <v>31</v>
      </c>
      <c r="D1856" s="123" t="s">
        <v>98</v>
      </c>
      <c r="E1856" s="123" t="s">
        <v>182</v>
      </c>
    </row>
    <row r="1857" spans="1:5" x14ac:dyDescent="0.2">
      <c r="A1857" s="32">
        <v>12</v>
      </c>
      <c r="B1857" s="32">
        <v>3</v>
      </c>
      <c r="C1857" s="32">
        <v>32</v>
      </c>
      <c r="D1857" s="123" t="s">
        <v>158</v>
      </c>
      <c r="E1857" s="123" t="s">
        <v>110</v>
      </c>
    </row>
    <row r="1858" spans="1:5" x14ac:dyDescent="0.2">
      <c r="A1858" s="32">
        <v>12</v>
      </c>
      <c r="B1858" s="32">
        <v>3</v>
      </c>
      <c r="C1858" s="32">
        <v>33</v>
      </c>
      <c r="D1858" s="123" t="s">
        <v>134</v>
      </c>
      <c r="E1858" s="123" t="s">
        <v>43</v>
      </c>
    </row>
    <row r="1859" spans="1:5" x14ac:dyDescent="0.2">
      <c r="A1859" s="32">
        <v>12</v>
      </c>
      <c r="B1859" s="32">
        <v>3</v>
      </c>
      <c r="C1859" s="32">
        <v>34</v>
      </c>
      <c r="D1859" s="123" t="s">
        <v>74</v>
      </c>
      <c r="E1859" s="123" t="s">
        <v>170</v>
      </c>
    </row>
    <row r="1860" spans="1:5" x14ac:dyDescent="0.2">
      <c r="A1860" s="32">
        <v>12</v>
      </c>
      <c r="B1860" s="32">
        <v>3</v>
      </c>
      <c r="C1860" s="32">
        <v>35</v>
      </c>
      <c r="D1860" s="123" t="s">
        <v>122</v>
      </c>
      <c r="E1860" s="123" t="s">
        <v>146</v>
      </c>
    </row>
    <row r="1861" spans="1:5" x14ac:dyDescent="0.2">
      <c r="A1861" s="32">
        <v>12</v>
      </c>
      <c r="B1861" s="32">
        <v>3</v>
      </c>
      <c r="C1861" s="32">
        <v>36</v>
      </c>
      <c r="D1861" s="123" t="s">
        <v>62</v>
      </c>
      <c r="E1861" s="123" t="s">
        <v>86</v>
      </c>
    </row>
    <row r="1862" spans="1:5" x14ac:dyDescent="0.2">
      <c r="A1862" s="32">
        <v>12</v>
      </c>
      <c r="B1862" s="32">
        <v>3</v>
      </c>
      <c r="C1862" s="32">
        <v>37</v>
      </c>
      <c r="D1862" s="123" t="s">
        <v>63</v>
      </c>
      <c r="E1862" s="123" t="s">
        <v>99</v>
      </c>
    </row>
    <row r="1863" spans="1:5" x14ac:dyDescent="0.2">
      <c r="A1863" s="32">
        <v>12</v>
      </c>
      <c r="B1863" s="32">
        <v>3</v>
      </c>
      <c r="C1863" s="32">
        <v>38</v>
      </c>
      <c r="D1863" s="123" t="s">
        <v>75</v>
      </c>
      <c r="E1863" s="123" t="s">
        <v>111</v>
      </c>
    </row>
    <row r="1864" spans="1:5" x14ac:dyDescent="0.2">
      <c r="A1864" s="32">
        <v>12</v>
      </c>
      <c r="B1864" s="32">
        <v>3</v>
      </c>
      <c r="C1864" s="32">
        <v>39</v>
      </c>
      <c r="D1864" s="123" t="s">
        <v>123</v>
      </c>
      <c r="E1864" s="123" t="s">
        <v>159</v>
      </c>
    </row>
    <row r="1865" spans="1:5" x14ac:dyDescent="0.2">
      <c r="A1865" s="32">
        <v>12</v>
      </c>
      <c r="B1865" s="32">
        <v>3</v>
      </c>
      <c r="C1865" s="32">
        <v>40</v>
      </c>
      <c r="D1865" s="123" t="s">
        <v>147</v>
      </c>
      <c r="E1865" s="123" t="s">
        <v>45</v>
      </c>
    </row>
    <row r="1866" spans="1:5" x14ac:dyDescent="0.2">
      <c r="A1866" s="32">
        <v>12</v>
      </c>
      <c r="B1866" s="32">
        <v>3</v>
      </c>
      <c r="C1866" s="32">
        <v>41</v>
      </c>
      <c r="D1866" s="123" t="s">
        <v>171</v>
      </c>
      <c r="E1866" s="123" t="s">
        <v>183</v>
      </c>
    </row>
    <row r="1867" spans="1:5" x14ac:dyDescent="0.2">
      <c r="A1867" s="32">
        <v>12</v>
      </c>
      <c r="B1867" s="32">
        <v>3</v>
      </c>
      <c r="C1867" s="32">
        <v>42</v>
      </c>
      <c r="D1867" s="123" t="s">
        <v>87</v>
      </c>
      <c r="E1867" s="123" t="s">
        <v>135</v>
      </c>
    </row>
    <row r="1868" spans="1:5" x14ac:dyDescent="0.2">
      <c r="A1868" s="32">
        <v>12</v>
      </c>
      <c r="B1868" s="32">
        <v>3</v>
      </c>
      <c r="C1868" s="32">
        <v>43</v>
      </c>
      <c r="D1868" s="123" t="s">
        <v>64</v>
      </c>
      <c r="E1868" s="123" t="s">
        <v>124</v>
      </c>
    </row>
    <row r="1869" spans="1:5" x14ac:dyDescent="0.2">
      <c r="A1869" s="32">
        <v>12</v>
      </c>
      <c r="B1869" s="32">
        <v>3</v>
      </c>
      <c r="C1869" s="32">
        <v>44</v>
      </c>
      <c r="D1869" s="123" t="s">
        <v>136</v>
      </c>
      <c r="E1869" s="123" t="s">
        <v>100</v>
      </c>
    </row>
    <row r="1870" spans="1:5" x14ac:dyDescent="0.2">
      <c r="A1870" s="32">
        <v>12</v>
      </c>
      <c r="B1870" s="32">
        <v>3</v>
      </c>
      <c r="C1870" s="32">
        <v>45</v>
      </c>
      <c r="D1870" s="123" t="s">
        <v>88</v>
      </c>
      <c r="E1870" s="123" t="s">
        <v>47</v>
      </c>
    </row>
    <row r="1871" spans="1:5" x14ac:dyDescent="0.2">
      <c r="A1871" s="32">
        <v>12</v>
      </c>
      <c r="B1871" s="32">
        <v>3</v>
      </c>
      <c r="C1871" s="32">
        <v>46</v>
      </c>
      <c r="D1871" s="123" t="s">
        <v>112</v>
      </c>
      <c r="E1871" s="123" t="s">
        <v>160</v>
      </c>
    </row>
    <row r="1872" spans="1:5" x14ac:dyDescent="0.2">
      <c r="A1872" s="32">
        <v>12</v>
      </c>
      <c r="B1872" s="32">
        <v>3</v>
      </c>
      <c r="C1872" s="32">
        <v>47</v>
      </c>
      <c r="D1872" s="123" t="s">
        <v>76</v>
      </c>
      <c r="E1872" s="123" t="s">
        <v>184</v>
      </c>
    </row>
    <row r="1873" spans="1:5" x14ac:dyDescent="0.2">
      <c r="A1873" s="32">
        <v>12</v>
      </c>
      <c r="B1873" s="32">
        <v>3</v>
      </c>
      <c r="C1873" s="32">
        <v>48</v>
      </c>
      <c r="D1873" s="123" t="s">
        <v>172</v>
      </c>
      <c r="E1873" s="123" t="s">
        <v>148</v>
      </c>
    </row>
    <row r="1874" spans="1:5" x14ac:dyDescent="0.2">
      <c r="A1874" s="32">
        <v>12</v>
      </c>
      <c r="B1874" s="32">
        <v>3</v>
      </c>
      <c r="C1874" s="32">
        <v>49</v>
      </c>
      <c r="D1874" s="123" t="s">
        <v>49</v>
      </c>
      <c r="E1874" s="123" t="s">
        <v>113</v>
      </c>
    </row>
    <row r="1875" spans="1:5" x14ac:dyDescent="0.2">
      <c r="A1875" s="32">
        <v>12</v>
      </c>
      <c r="B1875" s="32">
        <v>3</v>
      </c>
      <c r="C1875" s="32">
        <v>50</v>
      </c>
      <c r="D1875" s="123" t="s">
        <v>65</v>
      </c>
      <c r="E1875" s="123" t="s">
        <v>89</v>
      </c>
    </row>
    <row r="1876" spans="1:5" x14ac:dyDescent="0.2">
      <c r="A1876" s="32">
        <v>12</v>
      </c>
      <c r="B1876" s="32">
        <v>3</v>
      </c>
      <c r="C1876" s="32">
        <v>51</v>
      </c>
      <c r="D1876" s="123" t="s">
        <v>101</v>
      </c>
      <c r="E1876" s="123" t="s">
        <v>125</v>
      </c>
    </row>
    <row r="1877" spans="1:5" x14ac:dyDescent="0.2">
      <c r="A1877" s="32">
        <v>12</v>
      </c>
      <c r="B1877" s="32">
        <v>3</v>
      </c>
      <c r="C1877" s="32">
        <v>52</v>
      </c>
      <c r="D1877" s="123" t="s">
        <v>149</v>
      </c>
      <c r="E1877" s="123" t="s">
        <v>185</v>
      </c>
    </row>
    <row r="1878" spans="1:5" x14ac:dyDescent="0.2">
      <c r="A1878" s="32">
        <v>12</v>
      </c>
      <c r="B1878" s="32">
        <v>3</v>
      </c>
      <c r="C1878" s="32">
        <v>53</v>
      </c>
      <c r="D1878" s="123" t="s">
        <v>173</v>
      </c>
      <c r="E1878" s="123" t="s">
        <v>137</v>
      </c>
    </row>
    <row r="1879" spans="1:5" x14ac:dyDescent="0.2">
      <c r="A1879" s="32">
        <v>12</v>
      </c>
      <c r="B1879" s="32">
        <v>3</v>
      </c>
      <c r="C1879" s="32">
        <v>54</v>
      </c>
      <c r="D1879" s="123" t="s">
        <v>161</v>
      </c>
      <c r="E1879" s="123" t="s">
        <v>77</v>
      </c>
    </row>
    <row r="1880" spans="1:5" x14ac:dyDescent="0.2">
      <c r="A1880" s="32">
        <v>12</v>
      </c>
      <c r="B1880" s="32">
        <v>3</v>
      </c>
      <c r="C1880" s="32">
        <v>55</v>
      </c>
      <c r="D1880" s="123" t="s">
        <v>78</v>
      </c>
      <c r="E1880" s="123" t="s">
        <v>186</v>
      </c>
    </row>
    <row r="1881" spans="1:5" x14ac:dyDescent="0.2">
      <c r="A1881" s="32">
        <v>12</v>
      </c>
      <c r="B1881" s="32">
        <v>3</v>
      </c>
      <c r="C1881" s="32">
        <v>56</v>
      </c>
      <c r="D1881" s="123" t="s">
        <v>138</v>
      </c>
      <c r="E1881" s="123" t="s">
        <v>126</v>
      </c>
    </row>
    <row r="1882" spans="1:5" x14ac:dyDescent="0.2">
      <c r="A1882" s="32">
        <v>12</v>
      </c>
      <c r="B1882" s="32">
        <v>3</v>
      </c>
      <c r="C1882" s="32">
        <v>57</v>
      </c>
      <c r="D1882" s="123" t="s">
        <v>51</v>
      </c>
      <c r="E1882" s="123" t="s">
        <v>66</v>
      </c>
    </row>
    <row r="1883" spans="1:5" x14ac:dyDescent="0.2">
      <c r="A1883" s="32">
        <v>12</v>
      </c>
      <c r="B1883" s="32">
        <v>3</v>
      </c>
      <c r="C1883" s="32">
        <v>58</v>
      </c>
      <c r="D1883" s="123" t="s">
        <v>102</v>
      </c>
      <c r="E1883" s="123" t="s">
        <v>174</v>
      </c>
    </row>
    <row r="1884" spans="1:5" x14ac:dyDescent="0.2">
      <c r="A1884" s="32">
        <v>12</v>
      </c>
      <c r="B1884" s="32">
        <v>3</v>
      </c>
      <c r="C1884" s="32">
        <v>59</v>
      </c>
      <c r="D1884" s="123" t="s">
        <v>114</v>
      </c>
      <c r="E1884" s="123" t="s">
        <v>90</v>
      </c>
    </row>
    <row r="1885" spans="1:5" x14ac:dyDescent="0.2">
      <c r="A1885" s="32">
        <v>12</v>
      </c>
      <c r="B1885" s="32">
        <v>3</v>
      </c>
      <c r="C1885" s="32">
        <v>60</v>
      </c>
      <c r="D1885" s="123" t="s">
        <v>162</v>
      </c>
      <c r="E1885" s="123" t="s">
        <v>150</v>
      </c>
    </row>
    <row r="1886" spans="1:5" x14ac:dyDescent="0.2">
      <c r="A1886" s="32">
        <v>12</v>
      </c>
      <c r="B1886" s="32">
        <v>3</v>
      </c>
      <c r="C1886" s="32">
        <v>61</v>
      </c>
      <c r="D1886" s="123" t="s">
        <v>91</v>
      </c>
      <c r="E1886" s="123" t="s">
        <v>151</v>
      </c>
    </row>
    <row r="1887" spans="1:5" x14ac:dyDescent="0.2">
      <c r="A1887" s="32">
        <v>12</v>
      </c>
      <c r="B1887" s="32">
        <v>3</v>
      </c>
      <c r="C1887" s="32">
        <v>62</v>
      </c>
      <c r="D1887" s="123" t="s">
        <v>79</v>
      </c>
      <c r="E1887" s="123" t="s">
        <v>163</v>
      </c>
    </row>
    <row r="1888" spans="1:5" x14ac:dyDescent="0.2">
      <c r="A1888" s="32">
        <v>12</v>
      </c>
      <c r="B1888" s="32">
        <v>3</v>
      </c>
      <c r="C1888" s="32">
        <v>63</v>
      </c>
      <c r="D1888" s="123" t="s">
        <v>67</v>
      </c>
      <c r="E1888" s="123" t="s">
        <v>53</v>
      </c>
    </row>
    <row r="1889" spans="1:5" x14ac:dyDescent="0.2">
      <c r="A1889" s="32">
        <v>12</v>
      </c>
      <c r="B1889" s="32">
        <v>3</v>
      </c>
      <c r="C1889" s="32">
        <v>64</v>
      </c>
      <c r="D1889" s="123" t="s">
        <v>175</v>
      </c>
      <c r="E1889" s="123" t="s">
        <v>139</v>
      </c>
    </row>
    <row r="1890" spans="1:5" x14ac:dyDescent="0.2">
      <c r="A1890" s="32">
        <v>12</v>
      </c>
      <c r="B1890" s="32">
        <v>3</v>
      </c>
      <c r="C1890" s="32">
        <v>65</v>
      </c>
      <c r="D1890" s="123" t="s">
        <v>115</v>
      </c>
      <c r="E1890" s="123" t="s">
        <v>103</v>
      </c>
    </row>
    <row r="1891" spans="1:5" x14ac:dyDescent="0.2">
      <c r="A1891" s="32">
        <v>12</v>
      </c>
      <c r="B1891" s="32">
        <v>3</v>
      </c>
      <c r="C1891" s="32">
        <v>66</v>
      </c>
      <c r="D1891" s="123" t="s">
        <v>127</v>
      </c>
      <c r="E1891" s="123" t="s">
        <v>187</v>
      </c>
    </row>
    <row r="1892" spans="1:5" x14ac:dyDescent="0.2">
      <c r="A1892" s="32">
        <v>12</v>
      </c>
      <c r="B1892" s="32">
        <v>3</v>
      </c>
      <c r="C1892" s="32">
        <v>67</v>
      </c>
      <c r="D1892" s="123" t="s">
        <v>55</v>
      </c>
      <c r="E1892" s="123" t="s">
        <v>140</v>
      </c>
    </row>
    <row r="1893" spans="1:5" x14ac:dyDescent="0.2">
      <c r="A1893" s="32">
        <v>12</v>
      </c>
      <c r="B1893" s="32">
        <v>3</v>
      </c>
      <c r="C1893" s="32">
        <v>68</v>
      </c>
      <c r="D1893" s="123" t="s">
        <v>188</v>
      </c>
      <c r="E1893" s="123" t="s">
        <v>80</v>
      </c>
    </row>
    <row r="1894" spans="1:5" x14ac:dyDescent="0.2">
      <c r="A1894" s="32">
        <v>12</v>
      </c>
      <c r="B1894" s="32">
        <v>3</v>
      </c>
      <c r="C1894" s="32">
        <v>69</v>
      </c>
      <c r="D1894" s="123" t="s">
        <v>92</v>
      </c>
      <c r="E1894" s="123" t="s">
        <v>104</v>
      </c>
    </row>
    <row r="1895" spans="1:5" x14ac:dyDescent="0.2">
      <c r="A1895" s="32">
        <v>12</v>
      </c>
      <c r="B1895" s="32">
        <v>3</v>
      </c>
      <c r="C1895" s="32">
        <v>70</v>
      </c>
      <c r="D1895" s="123" t="s">
        <v>164</v>
      </c>
      <c r="E1895" s="123" t="s">
        <v>68</v>
      </c>
    </row>
    <row r="1896" spans="1:5" x14ac:dyDescent="0.2">
      <c r="A1896" s="32">
        <v>12</v>
      </c>
      <c r="B1896" s="32">
        <v>3</v>
      </c>
      <c r="C1896" s="32">
        <v>71</v>
      </c>
      <c r="D1896" s="123" t="s">
        <v>128</v>
      </c>
      <c r="E1896" s="123" t="s">
        <v>176</v>
      </c>
    </row>
    <row r="1897" spans="1:5" x14ac:dyDescent="0.2">
      <c r="A1897" s="32">
        <v>12</v>
      </c>
      <c r="B1897" s="32">
        <v>3</v>
      </c>
      <c r="C1897" s="32">
        <v>72</v>
      </c>
      <c r="D1897" s="123" t="s">
        <v>116</v>
      </c>
      <c r="E1897" s="123" t="s">
        <v>152</v>
      </c>
    </row>
    <row r="1898" spans="1:5" x14ac:dyDescent="0.2">
      <c r="A1898" s="32">
        <v>12</v>
      </c>
      <c r="B1898" s="32">
        <v>4</v>
      </c>
      <c r="C1898" s="32">
        <v>1</v>
      </c>
      <c r="D1898" s="123" t="s">
        <v>141</v>
      </c>
      <c r="E1898" s="123" t="s">
        <v>81</v>
      </c>
    </row>
    <row r="1899" spans="1:5" x14ac:dyDescent="0.2">
      <c r="A1899" s="32">
        <v>12</v>
      </c>
      <c r="B1899" s="32">
        <v>4</v>
      </c>
      <c r="C1899" s="32">
        <v>2</v>
      </c>
      <c r="D1899" s="123" t="s">
        <v>33</v>
      </c>
      <c r="E1899" s="123" t="s">
        <v>129</v>
      </c>
    </row>
    <row r="1900" spans="1:5" x14ac:dyDescent="0.2">
      <c r="A1900" s="32">
        <v>12</v>
      </c>
      <c r="B1900" s="32">
        <v>4</v>
      </c>
      <c r="C1900" s="32">
        <v>3</v>
      </c>
      <c r="D1900" s="123" t="s">
        <v>165</v>
      </c>
      <c r="E1900" s="123" t="s">
        <v>57</v>
      </c>
    </row>
    <row r="1901" spans="1:5" x14ac:dyDescent="0.2">
      <c r="A1901" s="32">
        <v>12</v>
      </c>
      <c r="B1901" s="32">
        <v>4</v>
      </c>
      <c r="C1901" s="32">
        <v>4</v>
      </c>
      <c r="D1901" s="123" t="s">
        <v>117</v>
      </c>
      <c r="E1901" s="123" t="s">
        <v>69</v>
      </c>
    </row>
    <row r="1902" spans="1:5" x14ac:dyDescent="0.2">
      <c r="A1902" s="32">
        <v>12</v>
      </c>
      <c r="B1902" s="32">
        <v>4</v>
      </c>
      <c r="C1902" s="32">
        <v>5</v>
      </c>
      <c r="D1902" s="123" t="s">
        <v>153</v>
      </c>
      <c r="E1902" s="123" t="s">
        <v>177</v>
      </c>
    </row>
    <row r="1903" spans="1:5" x14ac:dyDescent="0.2">
      <c r="A1903" s="32">
        <v>12</v>
      </c>
      <c r="B1903" s="32">
        <v>4</v>
      </c>
      <c r="C1903" s="32">
        <v>6</v>
      </c>
      <c r="D1903" s="123" t="s">
        <v>93</v>
      </c>
      <c r="E1903" s="123" t="s">
        <v>105</v>
      </c>
    </row>
    <row r="1904" spans="1:5" x14ac:dyDescent="0.2">
      <c r="A1904" s="121">
        <v>12</v>
      </c>
      <c r="B1904" s="121">
        <v>4</v>
      </c>
      <c r="C1904" s="121">
        <v>7</v>
      </c>
      <c r="D1904" s="123" t="s">
        <v>178</v>
      </c>
      <c r="E1904" s="123" t="s">
        <v>35</v>
      </c>
    </row>
    <row r="1905" spans="1:5" x14ac:dyDescent="0.2">
      <c r="A1905" s="121">
        <v>12</v>
      </c>
      <c r="B1905" s="121">
        <v>4</v>
      </c>
      <c r="C1905" s="121">
        <v>8</v>
      </c>
      <c r="D1905" s="123" t="s">
        <v>70</v>
      </c>
      <c r="E1905" s="123" t="s">
        <v>94</v>
      </c>
    </row>
    <row r="1906" spans="1:5" x14ac:dyDescent="0.2">
      <c r="A1906" s="121">
        <v>12</v>
      </c>
      <c r="B1906" s="121">
        <v>4</v>
      </c>
      <c r="C1906" s="121">
        <v>9</v>
      </c>
      <c r="D1906" s="123" t="s">
        <v>130</v>
      </c>
      <c r="E1906" s="123" t="s">
        <v>118</v>
      </c>
    </row>
    <row r="1907" spans="1:5" x14ac:dyDescent="0.2">
      <c r="A1907" s="121">
        <v>12</v>
      </c>
      <c r="B1907" s="121">
        <v>4</v>
      </c>
      <c r="C1907" s="121">
        <v>10</v>
      </c>
      <c r="D1907" s="123" t="s">
        <v>106</v>
      </c>
      <c r="E1907" s="123" t="s">
        <v>154</v>
      </c>
    </row>
    <row r="1908" spans="1:5" x14ac:dyDescent="0.2">
      <c r="A1908" s="121">
        <v>12</v>
      </c>
      <c r="B1908" s="121">
        <v>4</v>
      </c>
      <c r="C1908" s="121">
        <v>11</v>
      </c>
      <c r="D1908" s="123" t="s">
        <v>82</v>
      </c>
      <c r="E1908" s="123" t="s">
        <v>58</v>
      </c>
    </row>
    <row r="1909" spans="1:5" x14ac:dyDescent="0.2">
      <c r="A1909" s="121">
        <v>12</v>
      </c>
      <c r="B1909" s="121">
        <v>4</v>
      </c>
      <c r="C1909" s="121">
        <v>12</v>
      </c>
      <c r="D1909" s="123" t="s">
        <v>142</v>
      </c>
      <c r="E1909" s="123" t="s">
        <v>166</v>
      </c>
    </row>
    <row r="1910" spans="1:5" x14ac:dyDescent="0.2">
      <c r="A1910" s="121">
        <v>12</v>
      </c>
      <c r="B1910" s="121">
        <v>4</v>
      </c>
      <c r="C1910" s="121">
        <v>13</v>
      </c>
      <c r="D1910" s="123" t="s">
        <v>71</v>
      </c>
      <c r="E1910" s="123" t="s">
        <v>37</v>
      </c>
    </row>
    <row r="1911" spans="1:5" x14ac:dyDescent="0.2">
      <c r="A1911" s="121">
        <v>12</v>
      </c>
      <c r="B1911" s="121">
        <v>4</v>
      </c>
      <c r="C1911" s="121">
        <v>14</v>
      </c>
      <c r="D1911" s="123" t="s">
        <v>143</v>
      </c>
      <c r="E1911" s="123" t="s">
        <v>179</v>
      </c>
    </row>
    <row r="1912" spans="1:5" x14ac:dyDescent="0.2">
      <c r="A1912" s="121">
        <v>12</v>
      </c>
      <c r="B1912" s="121">
        <v>4</v>
      </c>
      <c r="C1912" s="121">
        <v>15</v>
      </c>
      <c r="D1912" s="123" t="s">
        <v>59</v>
      </c>
      <c r="E1912" s="123" t="s">
        <v>107</v>
      </c>
    </row>
    <row r="1913" spans="1:5" x14ac:dyDescent="0.2">
      <c r="A1913" s="121">
        <v>12</v>
      </c>
      <c r="B1913" s="121">
        <v>4</v>
      </c>
      <c r="C1913" s="121">
        <v>16</v>
      </c>
      <c r="D1913" s="123" t="s">
        <v>119</v>
      </c>
      <c r="E1913" s="123" t="s">
        <v>83</v>
      </c>
    </row>
    <row r="1914" spans="1:5" x14ac:dyDescent="0.2">
      <c r="A1914" s="121">
        <v>12</v>
      </c>
      <c r="B1914" s="121">
        <v>4</v>
      </c>
      <c r="C1914" s="121">
        <v>17</v>
      </c>
      <c r="D1914" s="123" t="s">
        <v>167</v>
      </c>
      <c r="E1914" s="123" t="s">
        <v>155</v>
      </c>
    </row>
    <row r="1915" spans="1:5" x14ac:dyDescent="0.2">
      <c r="A1915" s="121">
        <v>12</v>
      </c>
      <c r="B1915" s="121">
        <v>4</v>
      </c>
      <c r="C1915" s="121">
        <v>18</v>
      </c>
      <c r="D1915" s="123" t="s">
        <v>131</v>
      </c>
      <c r="E1915" s="123" t="s">
        <v>95</v>
      </c>
    </row>
    <row r="1916" spans="1:5" x14ac:dyDescent="0.2">
      <c r="A1916" s="121">
        <v>12</v>
      </c>
      <c r="B1916" s="121">
        <v>4</v>
      </c>
      <c r="C1916" s="121">
        <v>19</v>
      </c>
      <c r="D1916" s="123" t="s">
        <v>84</v>
      </c>
      <c r="E1916" s="123" t="s">
        <v>156</v>
      </c>
    </row>
    <row r="1917" spans="1:5" x14ac:dyDescent="0.2">
      <c r="A1917" s="121">
        <v>12</v>
      </c>
      <c r="B1917" s="121">
        <v>4</v>
      </c>
      <c r="C1917" s="121">
        <v>20</v>
      </c>
      <c r="D1917" s="123" t="s">
        <v>60</v>
      </c>
      <c r="E1917" s="123" t="s">
        <v>72</v>
      </c>
    </row>
    <row r="1918" spans="1:5" x14ac:dyDescent="0.2">
      <c r="A1918" s="121">
        <v>12</v>
      </c>
      <c r="B1918" s="121">
        <v>4</v>
      </c>
      <c r="C1918" s="121">
        <v>21</v>
      </c>
      <c r="D1918" s="123" t="s">
        <v>180</v>
      </c>
      <c r="E1918" s="123" t="s">
        <v>132</v>
      </c>
    </row>
    <row r="1919" spans="1:5" x14ac:dyDescent="0.2">
      <c r="A1919" s="121">
        <v>12</v>
      </c>
      <c r="B1919" s="121">
        <v>4</v>
      </c>
      <c r="C1919" s="121">
        <v>22</v>
      </c>
      <c r="D1919" s="123" t="s">
        <v>168</v>
      </c>
      <c r="E1919" s="123" t="s">
        <v>120</v>
      </c>
    </row>
    <row r="1920" spans="1:5" x14ac:dyDescent="0.2">
      <c r="A1920" s="121">
        <v>12</v>
      </c>
      <c r="B1920" s="121">
        <v>4</v>
      </c>
      <c r="C1920" s="121">
        <v>23</v>
      </c>
      <c r="D1920" s="123" t="s">
        <v>108</v>
      </c>
      <c r="E1920" s="123" t="s">
        <v>96</v>
      </c>
    </row>
    <row r="1921" spans="1:5" x14ac:dyDescent="0.2">
      <c r="A1921" s="121">
        <v>12</v>
      </c>
      <c r="B1921" s="121">
        <v>4</v>
      </c>
      <c r="C1921" s="121">
        <v>24</v>
      </c>
      <c r="D1921" s="123" t="s">
        <v>144</v>
      </c>
      <c r="E1921" s="123" t="s">
        <v>39</v>
      </c>
    </row>
    <row r="1922" spans="1:5" x14ac:dyDescent="0.2">
      <c r="A1922" s="121">
        <v>12</v>
      </c>
      <c r="B1922" s="121">
        <v>4</v>
      </c>
      <c r="C1922" s="121">
        <v>25</v>
      </c>
      <c r="D1922" s="123" t="s">
        <v>97</v>
      </c>
      <c r="E1922" s="123" t="s">
        <v>181</v>
      </c>
    </row>
    <row r="1923" spans="1:5" x14ac:dyDescent="0.2">
      <c r="A1923" s="121">
        <v>12</v>
      </c>
      <c r="B1923" s="121">
        <v>4</v>
      </c>
      <c r="C1923" s="121">
        <v>26</v>
      </c>
      <c r="D1923" s="123" t="s">
        <v>169</v>
      </c>
      <c r="E1923" s="123" t="s">
        <v>145</v>
      </c>
    </row>
    <row r="1924" spans="1:5" x14ac:dyDescent="0.2">
      <c r="A1924" s="121">
        <v>12</v>
      </c>
      <c r="B1924" s="121">
        <v>4</v>
      </c>
      <c r="C1924" s="121">
        <v>27</v>
      </c>
      <c r="D1924" s="123" t="s">
        <v>85</v>
      </c>
      <c r="E1924" s="123" t="s">
        <v>41</v>
      </c>
    </row>
    <row r="1925" spans="1:5" x14ac:dyDescent="0.2">
      <c r="A1925" s="121">
        <v>12</v>
      </c>
      <c r="B1925" s="121">
        <v>4</v>
      </c>
      <c r="C1925" s="121">
        <v>28</v>
      </c>
      <c r="D1925" s="123" t="s">
        <v>133</v>
      </c>
      <c r="E1925" s="123" t="s">
        <v>109</v>
      </c>
    </row>
    <row r="1926" spans="1:5" x14ac:dyDescent="0.2">
      <c r="A1926" s="121">
        <v>12</v>
      </c>
      <c r="B1926" s="121">
        <v>4</v>
      </c>
      <c r="C1926" s="121">
        <v>29</v>
      </c>
      <c r="D1926" s="123" t="s">
        <v>121</v>
      </c>
      <c r="E1926" s="123" t="s">
        <v>157</v>
      </c>
    </row>
    <row r="1927" spans="1:5" x14ac:dyDescent="0.2">
      <c r="A1927" s="121">
        <v>12</v>
      </c>
      <c r="B1927" s="121">
        <v>4</v>
      </c>
      <c r="C1927" s="121">
        <v>30</v>
      </c>
      <c r="D1927" s="123" t="s">
        <v>61</v>
      </c>
      <c r="E1927" s="123" t="s">
        <v>73</v>
      </c>
    </row>
    <row r="1928" spans="1:5" x14ac:dyDescent="0.2">
      <c r="A1928" s="121">
        <v>12</v>
      </c>
      <c r="B1928" s="121">
        <v>4</v>
      </c>
      <c r="C1928" s="121">
        <v>31</v>
      </c>
      <c r="D1928" s="123" t="s">
        <v>86</v>
      </c>
      <c r="E1928" s="123" t="s">
        <v>122</v>
      </c>
    </row>
    <row r="1929" spans="1:5" x14ac:dyDescent="0.2">
      <c r="A1929" s="121">
        <v>12</v>
      </c>
      <c r="B1929" s="121">
        <v>4</v>
      </c>
      <c r="C1929" s="121">
        <v>32</v>
      </c>
      <c r="D1929" s="123" t="s">
        <v>43</v>
      </c>
      <c r="E1929" s="123" t="s">
        <v>182</v>
      </c>
    </row>
    <row r="1930" spans="1:5" x14ac:dyDescent="0.2">
      <c r="A1930" s="121">
        <v>12</v>
      </c>
      <c r="B1930" s="121">
        <v>4</v>
      </c>
      <c r="C1930" s="121">
        <v>33</v>
      </c>
      <c r="D1930" s="123" t="s">
        <v>98</v>
      </c>
      <c r="E1930" s="123" t="s">
        <v>62</v>
      </c>
    </row>
    <row r="1931" spans="1:5" x14ac:dyDescent="0.2">
      <c r="A1931" s="121">
        <v>12</v>
      </c>
      <c r="B1931" s="121">
        <v>4</v>
      </c>
      <c r="C1931" s="121">
        <v>34</v>
      </c>
      <c r="D1931" s="123" t="s">
        <v>170</v>
      </c>
      <c r="E1931" s="123" t="s">
        <v>158</v>
      </c>
    </row>
    <row r="1932" spans="1:5" x14ac:dyDescent="0.2">
      <c r="A1932" s="121">
        <v>12</v>
      </c>
      <c r="B1932" s="121">
        <v>4</v>
      </c>
      <c r="C1932" s="121">
        <v>35</v>
      </c>
      <c r="D1932" s="123" t="s">
        <v>146</v>
      </c>
      <c r="E1932" s="123" t="s">
        <v>134</v>
      </c>
    </row>
    <row r="1933" spans="1:5" x14ac:dyDescent="0.2">
      <c r="A1933" s="121">
        <v>12</v>
      </c>
      <c r="B1933" s="121">
        <v>4</v>
      </c>
      <c r="C1933" s="121">
        <v>36</v>
      </c>
      <c r="D1933" s="123" t="s">
        <v>110</v>
      </c>
      <c r="E1933" s="123" t="s">
        <v>74</v>
      </c>
    </row>
    <row r="1934" spans="1:5" x14ac:dyDescent="0.2">
      <c r="A1934" s="121">
        <v>12</v>
      </c>
      <c r="B1934" s="121">
        <v>4</v>
      </c>
      <c r="C1934" s="121">
        <v>37</v>
      </c>
      <c r="D1934" s="123" t="s">
        <v>159</v>
      </c>
      <c r="E1934" s="123" t="s">
        <v>87</v>
      </c>
    </row>
    <row r="1935" spans="1:5" x14ac:dyDescent="0.2">
      <c r="A1935" s="121">
        <v>12</v>
      </c>
      <c r="B1935" s="121">
        <v>4</v>
      </c>
      <c r="C1935" s="121">
        <v>38</v>
      </c>
      <c r="D1935" s="123" t="s">
        <v>45</v>
      </c>
      <c r="E1935" s="123" t="s">
        <v>63</v>
      </c>
    </row>
    <row r="1936" spans="1:5" x14ac:dyDescent="0.2">
      <c r="A1936" s="121">
        <v>12</v>
      </c>
      <c r="B1936" s="121">
        <v>4</v>
      </c>
      <c r="C1936" s="121">
        <v>39</v>
      </c>
      <c r="D1936" s="123" t="s">
        <v>135</v>
      </c>
      <c r="E1936" s="123" t="s">
        <v>171</v>
      </c>
    </row>
    <row r="1937" spans="1:5" x14ac:dyDescent="0.2">
      <c r="A1937" s="121">
        <v>12</v>
      </c>
      <c r="B1937" s="121">
        <v>4</v>
      </c>
      <c r="C1937" s="121">
        <v>40</v>
      </c>
      <c r="D1937" s="123" t="s">
        <v>111</v>
      </c>
      <c r="E1937" s="123" t="s">
        <v>147</v>
      </c>
    </row>
    <row r="1938" spans="1:5" x14ac:dyDescent="0.2">
      <c r="A1938" s="121">
        <v>12</v>
      </c>
      <c r="B1938" s="121">
        <v>4</v>
      </c>
      <c r="C1938" s="121">
        <v>41</v>
      </c>
      <c r="D1938" s="123" t="s">
        <v>75</v>
      </c>
      <c r="E1938" s="123" t="s">
        <v>99</v>
      </c>
    </row>
    <row r="1939" spans="1:5" x14ac:dyDescent="0.2">
      <c r="A1939" s="121">
        <v>12</v>
      </c>
      <c r="B1939" s="121">
        <v>4</v>
      </c>
      <c r="C1939" s="121">
        <v>42</v>
      </c>
      <c r="D1939" s="123" t="s">
        <v>183</v>
      </c>
      <c r="E1939" s="123" t="s">
        <v>123</v>
      </c>
    </row>
    <row r="1940" spans="1:5" x14ac:dyDescent="0.2">
      <c r="A1940" s="121">
        <v>12</v>
      </c>
      <c r="B1940" s="121">
        <v>4</v>
      </c>
      <c r="C1940" s="121">
        <v>43</v>
      </c>
      <c r="D1940" s="123" t="s">
        <v>100</v>
      </c>
      <c r="E1940" s="123" t="s">
        <v>184</v>
      </c>
    </row>
    <row r="1941" spans="1:5" x14ac:dyDescent="0.2">
      <c r="A1941" s="121">
        <v>12</v>
      </c>
      <c r="B1941" s="121">
        <v>4</v>
      </c>
      <c r="C1941" s="121">
        <v>44</v>
      </c>
      <c r="D1941" s="123" t="s">
        <v>88</v>
      </c>
      <c r="E1941" s="123" t="s">
        <v>136</v>
      </c>
    </row>
    <row r="1942" spans="1:5" x14ac:dyDescent="0.2">
      <c r="A1942" s="121">
        <v>12</v>
      </c>
      <c r="B1942" s="121">
        <v>4</v>
      </c>
      <c r="C1942" s="121">
        <v>45</v>
      </c>
      <c r="D1942" s="123" t="s">
        <v>112</v>
      </c>
      <c r="E1942" s="123" t="s">
        <v>76</v>
      </c>
    </row>
    <row r="1943" spans="1:5" x14ac:dyDescent="0.2">
      <c r="A1943" s="121">
        <v>12</v>
      </c>
      <c r="B1943" s="121">
        <v>4</v>
      </c>
      <c r="C1943" s="121">
        <v>46</v>
      </c>
      <c r="D1943" s="123" t="s">
        <v>148</v>
      </c>
      <c r="E1943" s="123" t="s">
        <v>124</v>
      </c>
    </row>
    <row r="1944" spans="1:5" x14ac:dyDescent="0.2">
      <c r="A1944" s="121">
        <v>12</v>
      </c>
      <c r="B1944" s="121">
        <v>4</v>
      </c>
      <c r="C1944" s="121">
        <v>47</v>
      </c>
      <c r="D1944" s="123" t="s">
        <v>172</v>
      </c>
      <c r="E1944" s="123" t="s">
        <v>47</v>
      </c>
    </row>
    <row r="1945" spans="1:5" x14ac:dyDescent="0.2">
      <c r="A1945" s="121">
        <v>12</v>
      </c>
      <c r="B1945" s="121">
        <v>4</v>
      </c>
      <c r="C1945" s="121">
        <v>48</v>
      </c>
      <c r="D1945" s="123" t="s">
        <v>64</v>
      </c>
      <c r="E1945" s="123" t="s">
        <v>160</v>
      </c>
    </row>
    <row r="1946" spans="1:5" x14ac:dyDescent="0.2">
      <c r="A1946" s="121">
        <v>12</v>
      </c>
      <c r="B1946" s="121">
        <v>4</v>
      </c>
      <c r="C1946" s="121">
        <v>49</v>
      </c>
      <c r="D1946" s="123" t="s">
        <v>49</v>
      </c>
      <c r="E1946" s="123" t="s">
        <v>137</v>
      </c>
    </row>
    <row r="1947" spans="1:5" x14ac:dyDescent="0.2">
      <c r="A1947" s="121">
        <v>12</v>
      </c>
      <c r="B1947" s="121">
        <v>4</v>
      </c>
      <c r="C1947" s="121">
        <v>50</v>
      </c>
      <c r="D1947" s="123" t="s">
        <v>65</v>
      </c>
      <c r="E1947" s="123" t="s">
        <v>149</v>
      </c>
    </row>
    <row r="1948" spans="1:5" x14ac:dyDescent="0.2">
      <c r="A1948" s="121">
        <v>12</v>
      </c>
      <c r="B1948" s="121">
        <v>4</v>
      </c>
      <c r="C1948" s="121">
        <v>51</v>
      </c>
      <c r="D1948" s="123" t="s">
        <v>173</v>
      </c>
      <c r="E1948" s="123" t="s">
        <v>77</v>
      </c>
    </row>
    <row r="1949" spans="1:5" x14ac:dyDescent="0.2">
      <c r="A1949" s="121">
        <v>12</v>
      </c>
      <c r="B1949" s="121">
        <v>4</v>
      </c>
      <c r="C1949" s="121">
        <v>52</v>
      </c>
      <c r="D1949" s="123" t="s">
        <v>89</v>
      </c>
      <c r="E1949" s="123" t="s">
        <v>113</v>
      </c>
    </row>
    <row r="1950" spans="1:5" x14ac:dyDescent="0.2">
      <c r="A1950" s="121">
        <v>12</v>
      </c>
      <c r="B1950" s="121">
        <v>4</v>
      </c>
      <c r="C1950" s="121">
        <v>53</v>
      </c>
      <c r="D1950" s="123" t="s">
        <v>185</v>
      </c>
      <c r="E1950" s="123" t="s">
        <v>125</v>
      </c>
    </row>
    <row r="1951" spans="1:5" x14ac:dyDescent="0.2">
      <c r="A1951" s="121">
        <v>12</v>
      </c>
      <c r="B1951" s="121">
        <v>4</v>
      </c>
      <c r="C1951" s="121">
        <v>54</v>
      </c>
      <c r="D1951" s="123" t="s">
        <v>161</v>
      </c>
      <c r="E1951" s="123" t="s">
        <v>101</v>
      </c>
    </row>
    <row r="1952" spans="1:5" x14ac:dyDescent="0.2">
      <c r="A1952" s="121">
        <v>12</v>
      </c>
      <c r="B1952" s="121">
        <v>4</v>
      </c>
      <c r="C1952" s="121">
        <v>55</v>
      </c>
      <c r="D1952" s="123" t="s">
        <v>66</v>
      </c>
      <c r="E1952" s="123" t="s">
        <v>114</v>
      </c>
    </row>
    <row r="1953" spans="1:5" x14ac:dyDescent="0.2">
      <c r="A1953" s="121">
        <v>12</v>
      </c>
      <c r="B1953" s="121">
        <v>4</v>
      </c>
      <c r="C1953" s="121">
        <v>56</v>
      </c>
      <c r="D1953" s="123" t="s">
        <v>174</v>
      </c>
      <c r="E1953" s="123" t="s">
        <v>90</v>
      </c>
    </row>
    <row r="1954" spans="1:5" x14ac:dyDescent="0.2">
      <c r="A1954" s="121">
        <v>12</v>
      </c>
      <c r="B1954" s="121">
        <v>4</v>
      </c>
      <c r="C1954" s="121">
        <v>57</v>
      </c>
      <c r="D1954" s="123" t="s">
        <v>150</v>
      </c>
      <c r="E1954" s="123" t="s">
        <v>78</v>
      </c>
    </row>
    <row r="1955" spans="1:5" x14ac:dyDescent="0.2">
      <c r="A1955" s="121">
        <v>12</v>
      </c>
      <c r="B1955" s="121">
        <v>4</v>
      </c>
      <c r="C1955" s="121">
        <v>58</v>
      </c>
      <c r="D1955" s="123" t="s">
        <v>51</v>
      </c>
      <c r="E1955" s="123" t="s">
        <v>102</v>
      </c>
    </row>
    <row r="1956" spans="1:5" x14ac:dyDescent="0.2">
      <c r="A1956" s="121">
        <v>12</v>
      </c>
      <c r="B1956" s="121">
        <v>4</v>
      </c>
      <c r="C1956" s="121">
        <v>59</v>
      </c>
      <c r="D1956" s="123" t="s">
        <v>186</v>
      </c>
      <c r="E1956" s="123" t="s">
        <v>138</v>
      </c>
    </row>
    <row r="1957" spans="1:5" x14ac:dyDescent="0.2">
      <c r="A1957" s="121">
        <v>12</v>
      </c>
      <c r="B1957" s="121">
        <v>4</v>
      </c>
      <c r="C1957" s="121">
        <v>60</v>
      </c>
      <c r="D1957" s="123" t="s">
        <v>126</v>
      </c>
      <c r="E1957" s="123" t="s">
        <v>162</v>
      </c>
    </row>
    <row r="1958" spans="1:5" x14ac:dyDescent="0.2">
      <c r="A1958" s="121">
        <v>12</v>
      </c>
      <c r="B1958" s="121">
        <v>4</v>
      </c>
      <c r="C1958" s="121">
        <v>61</v>
      </c>
      <c r="D1958" s="123" t="s">
        <v>115</v>
      </c>
      <c r="E1958" s="123" t="s">
        <v>163</v>
      </c>
    </row>
    <row r="1959" spans="1:5" x14ac:dyDescent="0.2">
      <c r="A1959" s="121">
        <v>12</v>
      </c>
      <c r="B1959" s="121">
        <v>4</v>
      </c>
      <c r="C1959" s="121">
        <v>62</v>
      </c>
      <c r="D1959" s="123" t="s">
        <v>151</v>
      </c>
      <c r="E1959" s="123" t="s">
        <v>67</v>
      </c>
    </row>
    <row r="1960" spans="1:5" x14ac:dyDescent="0.2">
      <c r="A1960" s="121">
        <v>12</v>
      </c>
      <c r="B1960" s="121">
        <v>4</v>
      </c>
      <c r="C1960" s="121">
        <v>63</v>
      </c>
      <c r="D1960" s="123" t="s">
        <v>127</v>
      </c>
      <c r="E1960" s="123" t="s">
        <v>53</v>
      </c>
    </row>
    <row r="1961" spans="1:5" x14ac:dyDescent="0.2">
      <c r="A1961" s="121">
        <v>12</v>
      </c>
      <c r="B1961" s="121">
        <v>4</v>
      </c>
      <c r="C1961" s="121">
        <v>64</v>
      </c>
      <c r="D1961" s="123" t="s">
        <v>103</v>
      </c>
      <c r="E1961" s="123" t="s">
        <v>91</v>
      </c>
    </row>
    <row r="1962" spans="1:5" x14ac:dyDescent="0.2">
      <c r="A1962" s="121">
        <v>12</v>
      </c>
      <c r="B1962" s="121">
        <v>4</v>
      </c>
      <c r="C1962" s="121">
        <v>65</v>
      </c>
      <c r="D1962" s="123" t="s">
        <v>139</v>
      </c>
      <c r="E1962" s="123" t="s">
        <v>79</v>
      </c>
    </row>
    <row r="1963" spans="1:5" x14ac:dyDescent="0.2">
      <c r="A1963" s="121">
        <v>12</v>
      </c>
      <c r="B1963" s="121">
        <v>4</v>
      </c>
      <c r="C1963" s="121">
        <v>66</v>
      </c>
      <c r="D1963" s="123" t="s">
        <v>187</v>
      </c>
      <c r="E1963" s="123" t="s">
        <v>175</v>
      </c>
    </row>
    <row r="1964" spans="1:5" x14ac:dyDescent="0.2">
      <c r="A1964" s="121">
        <v>12</v>
      </c>
      <c r="B1964" s="121">
        <v>4</v>
      </c>
      <c r="C1964" s="121">
        <v>67</v>
      </c>
      <c r="D1964" s="123" t="s">
        <v>152</v>
      </c>
      <c r="E1964" s="123" t="s">
        <v>128</v>
      </c>
    </row>
    <row r="1965" spans="1:5" x14ac:dyDescent="0.2">
      <c r="A1965" s="121">
        <v>12</v>
      </c>
      <c r="B1965" s="121">
        <v>4</v>
      </c>
      <c r="C1965" s="121">
        <v>68</v>
      </c>
      <c r="D1965" s="123" t="s">
        <v>140</v>
      </c>
      <c r="E1965" s="123" t="s">
        <v>80</v>
      </c>
    </row>
    <row r="1966" spans="1:5" x14ac:dyDescent="0.2">
      <c r="A1966" s="121">
        <v>12</v>
      </c>
      <c r="B1966" s="121">
        <v>4</v>
      </c>
      <c r="C1966" s="121">
        <v>69</v>
      </c>
      <c r="D1966" s="123" t="s">
        <v>55</v>
      </c>
      <c r="E1966" s="123" t="s">
        <v>116</v>
      </c>
    </row>
    <row r="1967" spans="1:5" x14ac:dyDescent="0.2">
      <c r="A1967" s="121">
        <v>12</v>
      </c>
      <c r="B1967" s="121">
        <v>4</v>
      </c>
      <c r="C1967" s="121">
        <v>70</v>
      </c>
      <c r="D1967" s="123" t="s">
        <v>104</v>
      </c>
      <c r="E1967" s="123" t="s">
        <v>164</v>
      </c>
    </row>
    <row r="1968" spans="1:5" x14ac:dyDescent="0.2">
      <c r="A1968" s="121">
        <v>12</v>
      </c>
      <c r="B1968" s="121">
        <v>4</v>
      </c>
      <c r="C1968" s="121">
        <v>71</v>
      </c>
      <c r="D1968" s="123" t="s">
        <v>176</v>
      </c>
      <c r="E1968" s="123" t="s">
        <v>92</v>
      </c>
    </row>
    <row r="1969" spans="1:5" x14ac:dyDescent="0.2">
      <c r="A1969" s="121">
        <v>12</v>
      </c>
      <c r="B1969" s="121">
        <v>4</v>
      </c>
      <c r="C1969" s="121">
        <v>72</v>
      </c>
      <c r="D1969" s="123" t="s">
        <v>68</v>
      </c>
      <c r="E1969" s="123" t="s">
        <v>188</v>
      </c>
    </row>
    <row r="1970" spans="1:5" x14ac:dyDescent="0.2">
      <c r="A1970" s="121">
        <v>12</v>
      </c>
      <c r="B1970" s="121">
        <v>5</v>
      </c>
      <c r="C1970" s="121">
        <v>1</v>
      </c>
      <c r="D1970" s="123" t="s">
        <v>105</v>
      </c>
      <c r="E1970" s="123" t="s">
        <v>81</v>
      </c>
    </row>
    <row r="1971" spans="1:5" x14ac:dyDescent="0.2">
      <c r="A1971" s="121">
        <v>12</v>
      </c>
      <c r="B1971" s="121">
        <v>5</v>
      </c>
      <c r="C1971" s="121">
        <v>2</v>
      </c>
      <c r="D1971" s="123" t="s">
        <v>129</v>
      </c>
      <c r="E1971" s="123" t="s">
        <v>165</v>
      </c>
    </row>
    <row r="1972" spans="1:5" x14ac:dyDescent="0.2">
      <c r="A1972" s="121">
        <v>12</v>
      </c>
      <c r="B1972" s="121">
        <v>5</v>
      </c>
      <c r="C1972" s="121">
        <v>3</v>
      </c>
      <c r="D1972" s="123" t="s">
        <v>117</v>
      </c>
      <c r="E1972" s="123" t="s">
        <v>141</v>
      </c>
    </row>
    <row r="1973" spans="1:5" x14ac:dyDescent="0.2">
      <c r="A1973" s="121">
        <v>12</v>
      </c>
      <c r="B1973" s="121">
        <v>5</v>
      </c>
      <c r="C1973" s="121">
        <v>4</v>
      </c>
      <c r="D1973" s="123" t="s">
        <v>69</v>
      </c>
      <c r="E1973" s="123" t="s">
        <v>93</v>
      </c>
    </row>
    <row r="1974" spans="1:5" x14ac:dyDescent="0.2">
      <c r="A1974" s="121">
        <v>12</v>
      </c>
      <c r="B1974" s="121">
        <v>5</v>
      </c>
      <c r="C1974" s="121">
        <v>5</v>
      </c>
      <c r="D1974" s="123" t="s">
        <v>57</v>
      </c>
      <c r="E1974" s="123" t="s">
        <v>177</v>
      </c>
    </row>
    <row r="1975" spans="1:5" x14ac:dyDescent="0.2">
      <c r="A1975" s="121">
        <v>12</v>
      </c>
      <c r="B1975" s="121">
        <v>5</v>
      </c>
      <c r="C1975" s="121">
        <v>6</v>
      </c>
      <c r="D1975" s="123" t="s">
        <v>153</v>
      </c>
      <c r="E1975" s="123" t="s">
        <v>33</v>
      </c>
    </row>
    <row r="1976" spans="1:5" x14ac:dyDescent="0.2">
      <c r="A1976" s="121">
        <v>12</v>
      </c>
      <c r="B1976" s="121">
        <v>5</v>
      </c>
      <c r="C1976" s="121">
        <v>7</v>
      </c>
      <c r="D1976" s="123" t="s">
        <v>58</v>
      </c>
      <c r="E1976" s="123" t="s">
        <v>154</v>
      </c>
    </row>
    <row r="1977" spans="1:5" x14ac:dyDescent="0.2">
      <c r="A1977" s="121">
        <v>12</v>
      </c>
      <c r="B1977" s="121">
        <v>5</v>
      </c>
      <c r="C1977" s="121">
        <v>8</v>
      </c>
      <c r="D1977" s="123" t="s">
        <v>166</v>
      </c>
      <c r="E1977" s="123" t="s">
        <v>106</v>
      </c>
    </row>
    <row r="1978" spans="1:5" x14ac:dyDescent="0.2">
      <c r="A1978" s="121">
        <v>12</v>
      </c>
      <c r="B1978" s="121">
        <v>5</v>
      </c>
      <c r="C1978" s="121">
        <v>9</v>
      </c>
      <c r="D1978" s="123" t="s">
        <v>142</v>
      </c>
      <c r="E1978" s="123" t="s">
        <v>94</v>
      </c>
    </row>
    <row r="1979" spans="1:5" x14ac:dyDescent="0.2">
      <c r="A1979" s="121">
        <v>12</v>
      </c>
      <c r="B1979" s="121">
        <v>5</v>
      </c>
      <c r="C1979" s="121">
        <v>10</v>
      </c>
      <c r="D1979" s="123" t="s">
        <v>82</v>
      </c>
      <c r="E1979" s="123" t="s">
        <v>130</v>
      </c>
    </row>
    <row r="1980" spans="1:5" x14ac:dyDescent="0.2">
      <c r="A1980" s="121">
        <v>12</v>
      </c>
      <c r="B1980" s="121">
        <v>5</v>
      </c>
      <c r="C1980" s="121">
        <v>11</v>
      </c>
      <c r="D1980" s="123" t="s">
        <v>118</v>
      </c>
      <c r="E1980" s="123" t="s">
        <v>178</v>
      </c>
    </row>
    <row r="1981" spans="1:5" x14ac:dyDescent="0.2">
      <c r="A1981" s="121">
        <v>12</v>
      </c>
      <c r="B1981" s="121">
        <v>5</v>
      </c>
      <c r="C1981" s="121">
        <v>12</v>
      </c>
      <c r="D1981" s="123" t="s">
        <v>35</v>
      </c>
      <c r="E1981" s="123" t="s">
        <v>70</v>
      </c>
    </row>
    <row r="1982" spans="1:5" x14ac:dyDescent="0.2">
      <c r="A1982" s="121">
        <v>12</v>
      </c>
      <c r="B1982" s="121">
        <v>5</v>
      </c>
      <c r="C1982" s="121">
        <v>13</v>
      </c>
      <c r="D1982" s="123" t="s">
        <v>107</v>
      </c>
      <c r="E1982" s="123" t="s">
        <v>119</v>
      </c>
    </row>
    <row r="1983" spans="1:5" x14ac:dyDescent="0.2">
      <c r="A1983" s="121">
        <v>12</v>
      </c>
      <c r="B1983" s="121">
        <v>5</v>
      </c>
      <c r="C1983" s="121">
        <v>14</v>
      </c>
      <c r="D1983" s="123" t="s">
        <v>83</v>
      </c>
      <c r="E1983" s="123" t="s">
        <v>167</v>
      </c>
    </row>
    <row r="1984" spans="1:5" x14ac:dyDescent="0.2">
      <c r="A1984" s="121">
        <v>12</v>
      </c>
      <c r="B1984" s="121">
        <v>5</v>
      </c>
      <c r="C1984" s="121">
        <v>15</v>
      </c>
      <c r="D1984" s="123" t="s">
        <v>179</v>
      </c>
      <c r="E1984" s="123" t="s">
        <v>37</v>
      </c>
    </row>
    <row r="1985" spans="1:5" x14ac:dyDescent="0.2">
      <c r="A1985" s="121">
        <v>12</v>
      </c>
      <c r="B1985" s="121">
        <v>5</v>
      </c>
      <c r="C1985" s="121">
        <v>16</v>
      </c>
      <c r="D1985" s="123" t="s">
        <v>95</v>
      </c>
      <c r="E1985" s="123" t="s">
        <v>143</v>
      </c>
    </row>
    <row r="1986" spans="1:5" x14ac:dyDescent="0.2">
      <c r="A1986" s="121">
        <v>12</v>
      </c>
      <c r="B1986" s="121">
        <v>5</v>
      </c>
      <c r="C1986" s="121">
        <v>17</v>
      </c>
      <c r="D1986" s="123" t="s">
        <v>59</v>
      </c>
      <c r="E1986" s="123" t="s">
        <v>131</v>
      </c>
    </row>
    <row r="1987" spans="1:5" x14ac:dyDescent="0.2">
      <c r="A1987" s="121">
        <v>12</v>
      </c>
      <c r="B1987" s="121">
        <v>5</v>
      </c>
      <c r="C1987" s="121">
        <v>18</v>
      </c>
      <c r="D1987" s="123" t="s">
        <v>155</v>
      </c>
      <c r="E1987" s="123" t="s">
        <v>71</v>
      </c>
    </row>
    <row r="1988" spans="1:5" x14ac:dyDescent="0.2">
      <c r="A1988" s="121">
        <v>12</v>
      </c>
      <c r="B1988" s="121">
        <v>5</v>
      </c>
      <c r="C1988" s="121">
        <v>19</v>
      </c>
      <c r="D1988" s="123" t="s">
        <v>60</v>
      </c>
      <c r="E1988" s="123" t="s">
        <v>180</v>
      </c>
    </row>
    <row r="1989" spans="1:5" x14ac:dyDescent="0.2">
      <c r="A1989" s="121">
        <v>12</v>
      </c>
      <c r="B1989" s="121">
        <v>5</v>
      </c>
      <c r="C1989" s="121">
        <v>20</v>
      </c>
      <c r="D1989" s="123" t="s">
        <v>39</v>
      </c>
      <c r="E1989" s="123" t="s">
        <v>84</v>
      </c>
    </row>
    <row r="1990" spans="1:5" x14ac:dyDescent="0.2">
      <c r="A1990" s="121">
        <v>12</v>
      </c>
      <c r="B1990" s="121">
        <v>5</v>
      </c>
      <c r="C1990" s="121">
        <v>21</v>
      </c>
      <c r="D1990" s="123" t="s">
        <v>156</v>
      </c>
      <c r="E1990" s="123" t="s">
        <v>132</v>
      </c>
    </row>
    <row r="1991" spans="1:5" x14ac:dyDescent="0.2">
      <c r="A1991" s="121">
        <v>12</v>
      </c>
      <c r="B1991" s="121">
        <v>5</v>
      </c>
      <c r="C1991" s="121">
        <v>22</v>
      </c>
      <c r="D1991" s="123" t="s">
        <v>108</v>
      </c>
      <c r="E1991" s="123" t="s">
        <v>144</v>
      </c>
    </row>
    <row r="1992" spans="1:5" x14ac:dyDescent="0.2">
      <c r="A1992" s="121">
        <v>12</v>
      </c>
      <c r="B1992" s="121">
        <v>5</v>
      </c>
      <c r="C1992" s="121">
        <v>23</v>
      </c>
      <c r="D1992" s="123" t="s">
        <v>120</v>
      </c>
      <c r="E1992" s="123" t="s">
        <v>96</v>
      </c>
    </row>
    <row r="1993" spans="1:5" x14ac:dyDescent="0.2">
      <c r="A1993" s="121">
        <v>12</v>
      </c>
      <c r="B1993" s="121">
        <v>5</v>
      </c>
      <c r="C1993" s="121">
        <v>24</v>
      </c>
      <c r="D1993" s="123" t="s">
        <v>168</v>
      </c>
      <c r="E1993" s="123" t="s">
        <v>72</v>
      </c>
    </row>
    <row r="1994" spans="1:5" x14ac:dyDescent="0.2">
      <c r="A1994" s="121">
        <v>12</v>
      </c>
      <c r="B1994" s="121">
        <v>5</v>
      </c>
      <c r="C1994" s="121">
        <v>25</v>
      </c>
      <c r="D1994" s="123" t="s">
        <v>169</v>
      </c>
      <c r="E1994" s="123" t="s">
        <v>97</v>
      </c>
    </row>
    <row r="1995" spans="1:5" x14ac:dyDescent="0.2">
      <c r="A1995" s="121">
        <v>12</v>
      </c>
      <c r="B1995" s="121">
        <v>5</v>
      </c>
      <c r="C1995" s="121">
        <v>26</v>
      </c>
      <c r="D1995" s="123" t="s">
        <v>121</v>
      </c>
      <c r="E1995" s="123" t="s">
        <v>73</v>
      </c>
    </row>
    <row r="1996" spans="1:5" x14ac:dyDescent="0.2">
      <c r="A1996" s="121">
        <v>12</v>
      </c>
      <c r="B1996" s="121">
        <v>5</v>
      </c>
      <c r="C1996" s="121">
        <v>27</v>
      </c>
      <c r="D1996" s="123" t="s">
        <v>181</v>
      </c>
      <c r="E1996" s="123" t="s">
        <v>133</v>
      </c>
    </row>
    <row r="1997" spans="1:5" x14ac:dyDescent="0.2">
      <c r="A1997" s="121">
        <v>12</v>
      </c>
      <c r="B1997" s="121">
        <v>5</v>
      </c>
      <c r="C1997" s="121">
        <v>28</v>
      </c>
      <c r="D1997" s="123" t="s">
        <v>109</v>
      </c>
      <c r="E1997" s="123" t="s">
        <v>41</v>
      </c>
    </row>
    <row r="1998" spans="1:5" x14ac:dyDescent="0.2">
      <c r="A1998" s="121">
        <v>12</v>
      </c>
      <c r="B1998" s="121">
        <v>5</v>
      </c>
      <c r="C1998" s="121">
        <v>29</v>
      </c>
      <c r="D1998" s="123" t="s">
        <v>157</v>
      </c>
      <c r="E1998" s="123" t="s">
        <v>85</v>
      </c>
    </row>
    <row r="1999" spans="1:5" x14ac:dyDescent="0.2">
      <c r="A1999" s="121">
        <v>12</v>
      </c>
      <c r="B1999" s="121">
        <v>5</v>
      </c>
      <c r="C1999" s="121">
        <v>30</v>
      </c>
      <c r="D1999" s="123" t="s">
        <v>61</v>
      </c>
      <c r="E1999" s="123" t="s">
        <v>145</v>
      </c>
    </row>
    <row r="2000" spans="1:5" x14ac:dyDescent="0.2">
      <c r="A2000" s="121">
        <v>12</v>
      </c>
      <c r="B2000" s="121">
        <v>5</v>
      </c>
      <c r="C2000" s="121">
        <v>31</v>
      </c>
      <c r="D2000" s="123" t="s">
        <v>86</v>
      </c>
      <c r="E2000" s="123" t="s">
        <v>74</v>
      </c>
    </row>
    <row r="2001" spans="1:5" x14ac:dyDescent="0.2">
      <c r="A2001" s="121">
        <v>12</v>
      </c>
      <c r="B2001" s="121">
        <v>5</v>
      </c>
      <c r="C2001" s="121">
        <v>32</v>
      </c>
      <c r="D2001" s="123" t="s">
        <v>122</v>
      </c>
      <c r="E2001" s="123" t="s">
        <v>98</v>
      </c>
    </row>
    <row r="2002" spans="1:5" x14ac:dyDescent="0.2">
      <c r="A2002" s="121">
        <v>12</v>
      </c>
      <c r="B2002" s="121">
        <v>5</v>
      </c>
      <c r="C2002" s="121">
        <v>33</v>
      </c>
      <c r="D2002" s="123" t="s">
        <v>43</v>
      </c>
      <c r="E2002" s="123" t="s">
        <v>158</v>
      </c>
    </row>
    <row r="2003" spans="1:5" x14ac:dyDescent="0.2">
      <c r="A2003" s="121">
        <v>12</v>
      </c>
      <c r="B2003" s="121">
        <v>5</v>
      </c>
      <c r="C2003" s="121">
        <v>34</v>
      </c>
      <c r="D2003" s="123" t="s">
        <v>170</v>
      </c>
      <c r="E2003" s="123" t="s">
        <v>62</v>
      </c>
    </row>
    <row r="2004" spans="1:5" x14ac:dyDescent="0.2">
      <c r="A2004" s="121">
        <v>12</v>
      </c>
      <c r="B2004" s="121">
        <v>5</v>
      </c>
      <c r="C2004" s="121">
        <v>35</v>
      </c>
      <c r="D2004" s="123" t="s">
        <v>110</v>
      </c>
      <c r="E2004" s="123" t="s">
        <v>134</v>
      </c>
    </row>
    <row r="2005" spans="1:5" x14ac:dyDescent="0.2">
      <c r="A2005" s="121">
        <v>12</v>
      </c>
      <c r="B2005" s="121">
        <v>5</v>
      </c>
      <c r="C2005" s="121">
        <v>36</v>
      </c>
      <c r="D2005" s="123" t="s">
        <v>146</v>
      </c>
      <c r="E2005" s="123" t="s">
        <v>182</v>
      </c>
    </row>
    <row r="2006" spans="1:5" x14ac:dyDescent="0.2">
      <c r="A2006" s="121">
        <v>12</v>
      </c>
      <c r="B2006" s="121">
        <v>5</v>
      </c>
      <c r="C2006" s="121">
        <v>37</v>
      </c>
      <c r="D2006" s="123" t="s">
        <v>45</v>
      </c>
      <c r="E2006" s="123" t="s">
        <v>111</v>
      </c>
    </row>
    <row r="2007" spans="1:5" x14ac:dyDescent="0.2">
      <c r="A2007" s="121">
        <v>12</v>
      </c>
      <c r="B2007" s="121">
        <v>5</v>
      </c>
      <c r="C2007" s="121">
        <v>38</v>
      </c>
      <c r="D2007" s="123" t="s">
        <v>87</v>
      </c>
      <c r="E2007" s="123" t="s">
        <v>147</v>
      </c>
    </row>
    <row r="2008" spans="1:5" x14ac:dyDescent="0.2">
      <c r="A2008" s="121">
        <v>12</v>
      </c>
      <c r="B2008" s="121">
        <v>5</v>
      </c>
      <c r="C2008" s="121">
        <v>39</v>
      </c>
      <c r="D2008" s="123" t="s">
        <v>183</v>
      </c>
      <c r="E2008" s="123" t="s">
        <v>159</v>
      </c>
    </row>
    <row r="2009" spans="1:5" x14ac:dyDescent="0.2">
      <c r="A2009" s="121">
        <v>12</v>
      </c>
      <c r="B2009" s="121">
        <v>5</v>
      </c>
      <c r="C2009" s="121">
        <v>40</v>
      </c>
      <c r="D2009" s="123" t="s">
        <v>123</v>
      </c>
      <c r="E2009" s="123" t="s">
        <v>63</v>
      </c>
    </row>
    <row r="2010" spans="1:5" x14ac:dyDescent="0.2">
      <c r="A2010" s="121">
        <v>12</v>
      </c>
      <c r="B2010" s="121">
        <v>5</v>
      </c>
      <c r="C2010" s="121">
        <v>41</v>
      </c>
      <c r="D2010" s="123" t="s">
        <v>135</v>
      </c>
      <c r="E2010" s="123" t="s">
        <v>99</v>
      </c>
    </row>
    <row r="2011" spans="1:5" x14ac:dyDescent="0.2">
      <c r="A2011" s="121">
        <v>12</v>
      </c>
      <c r="B2011" s="121">
        <v>5</v>
      </c>
      <c r="C2011" s="121">
        <v>42</v>
      </c>
      <c r="D2011" s="123" t="s">
        <v>171</v>
      </c>
      <c r="E2011" s="123" t="s">
        <v>75</v>
      </c>
    </row>
    <row r="2012" spans="1:5" x14ac:dyDescent="0.2">
      <c r="A2012" s="121">
        <v>12</v>
      </c>
      <c r="B2012" s="121">
        <v>5</v>
      </c>
      <c r="C2012" s="121">
        <v>43</v>
      </c>
      <c r="D2012" s="123" t="s">
        <v>47</v>
      </c>
      <c r="E2012" s="123" t="s">
        <v>148</v>
      </c>
    </row>
    <row r="2013" spans="1:5" x14ac:dyDescent="0.2">
      <c r="A2013" s="121">
        <v>12</v>
      </c>
      <c r="B2013" s="121">
        <v>5</v>
      </c>
      <c r="C2013" s="121">
        <v>44</v>
      </c>
      <c r="D2013" s="123" t="s">
        <v>100</v>
      </c>
      <c r="E2013" s="123" t="s">
        <v>76</v>
      </c>
    </row>
    <row r="2014" spans="1:5" x14ac:dyDescent="0.2">
      <c r="A2014" s="121">
        <v>12</v>
      </c>
      <c r="B2014" s="121">
        <v>5</v>
      </c>
      <c r="C2014" s="121">
        <v>45</v>
      </c>
      <c r="D2014" s="123" t="s">
        <v>184</v>
      </c>
      <c r="E2014" s="123" t="s">
        <v>88</v>
      </c>
    </row>
    <row r="2015" spans="1:5" x14ac:dyDescent="0.2">
      <c r="A2015" s="121">
        <v>12</v>
      </c>
      <c r="B2015" s="121">
        <v>5</v>
      </c>
      <c r="C2015" s="121">
        <v>46</v>
      </c>
      <c r="D2015" s="123" t="s">
        <v>136</v>
      </c>
      <c r="E2015" s="123" t="s">
        <v>124</v>
      </c>
    </row>
    <row r="2016" spans="1:5" x14ac:dyDescent="0.2">
      <c r="A2016" s="121">
        <v>12</v>
      </c>
      <c r="B2016" s="121">
        <v>5</v>
      </c>
      <c r="C2016" s="121">
        <v>47</v>
      </c>
      <c r="D2016" s="123" t="s">
        <v>160</v>
      </c>
      <c r="E2016" s="123" t="s">
        <v>172</v>
      </c>
    </row>
    <row r="2017" spans="1:5" x14ac:dyDescent="0.2">
      <c r="A2017" s="121">
        <v>12</v>
      </c>
      <c r="B2017" s="121">
        <v>5</v>
      </c>
      <c r="C2017" s="121">
        <v>48</v>
      </c>
      <c r="D2017" s="123" t="s">
        <v>112</v>
      </c>
      <c r="E2017" s="123" t="s">
        <v>64</v>
      </c>
    </row>
    <row r="2018" spans="1:5" x14ac:dyDescent="0.2">
      <c r="A2018" s="121">
        <v>12</v>
      </c>
      <c r="B2018" s="121">
        <v>5</v>
      </c>
      <c r="C2018" s="121">
        <v>49</v>
      </c>
      <c r="D2018" s="123" t="s">
        <v>89</v>
      </c>
      <c r="E2018" s="123" t="s">
        <v>49</v>
      </c>
    </row>
    <row r="2019" spans="1:5" x14ac:dyDescent="0.2">
      <c r="A2019" s="121">
        <v>12</v>
      </c>
      <c r="B2019" s="121">
        <v>5</v>
      </c>
      <c r="C2019" s="121">
        <v>50</v>
      </c>
      <c r="D2019" s="123" t="s">
        <v>65</v>
      </c>
      <c r="E2019" s="123" t="s">
        <v>101</v>
      </c>
    </row>
    <row r="2020" spans="1:5" x14ac:dyDescent="0.2">
      <c r="A2020" s="121">
        <v>12</v>
      </c>
      <c r="B2020" s="121">
        <v>5</v>
      </c>
      <c r="C2020" s="121">
        <v>51</v>
      </c>
      <c r="D2020" s="123" t="s">
        <v>185</v>
      </c>
      <c r="E2020" s="123" t="s">
        <v>161</v>
      </c>
    </row>
    <row r="2021" spans="1:5" x14ac:dyDescent="0.2">
      <c r="A2021" s="121">
        <v>12</v>
      </c>
      <c r="B2021" s="121">
        <v>5</v>
      </c>
      <c r="C2021" s="121">
        <v>52</v>
      </c>
      <c r="D2021" s="123" t="s">
        <v>125</v>
      </c>
      <c r="E2021" s="123" t="s">
        <v>173</v>
      </c>
    </row>
    <row r="2022" spans="1:5" x14ac:dyDescent="0.2">
      <c r="A2022" s="121">
        <v>12</v>
      </c>
      <c r="B2022" s="121">
        <v>5</v>
      </c>
      <c r="C2022" s="121">
        <v>53</v>
      </c>
      <c r="D2022" s="123" t="s">
        <v>137</v>
      </c>
      <c r="E2022" s="123" t="s">
        <v>149</v>
      </c>
    </row>
    <row r="2023" spans="1:5" x14ac:dyDescent="0.2">
      <c r="A2023" s="121">
        <v>12</v>
      </c>
      <c r="B2023" s="121">
        <v>5</v>
      </c>
      <c r="C2023" s="121">
        <v>54</v>
      </c>
      <c r="D2023" s="123" t="s">
        <v>113</v>
      </c>
      <c r="E2023" s="123" t="s">
        <v>77</v>
      </c>
    </row>
    <row r="2024" spans="1:5" x14ac:dyDescent="0.2">
      <c r="A2024" s="121">
        <v>12</v>
      </c>
      <c r="B2024" s="121">
        <v>5</v>
      </c>
      <c r="C2024" s="121">
        <v>55</v>
      </c>
      <c r="D2024" s="123" t="s">
        <v>51</v>
      </c>
      <c r="E2024" s="123" t="s">
        <v>186</v>
      </c>
    </row>
    <row r="2025" spans="1:5" x14ac:dyDescent="0.2">
      <c r="A2025" s="121">
        <v>12</v>
      </c>
      <c r="B2025" s="121">
        <v>5</v>
      </c>
      <c r="C2025" s="121">
        <v>56</v>
      </c>
      <c r="D2025" s="123" t="s">
        <v>174</v>
      </c>
      <c r="E2025" s="123" t="s">
        <v>114</v>
      </c>
    </row>
    <row r="2026" spans="1:5" x14ac:dyDescent="0.2">
      <c r="A2026" s="121">
        <v>12</v>
      </c>
      <c r="B2026" s="121">
        <v>5</v>
      </c>
      <c r="C2026" s="121">
        <v>57</v>
      </c>
      <c r="D2026" s="123" t="s">
        <v>66</v>
      </c>
      <c r="E2026" s="123" t="s">
        <v>162</v>
      </c>
    </row>
    <row r="2027" spans="1:5" x14ac:dyDescent="0.2">
      <c r="A2027" s="32">
        <v>12</v>
      </c>
      <c r="B2027" s="32">
        <v>5</v>
      </c>
      <c r="C2027" s="32">
        <v>58</v>
      </c>
      <c r="D2027" s="123" t="s">
        <v>150</v>
      </c>
      <c r="E2027" s="123" t="s">
        <v>138</v>
      </c>
    </row>
    <row r="2028" spans="1:5" x14ac:dyDescent="0.2">
      <c r="A2028" s="32">
        <v>12</v>
      </c>
      <c r="B2028" s="32">
        <v>5</v>
      </c>
      <c r="C2028" s="32">
        <v>59</v>
      </c>
      <c r="D2028" s="123" t="s">
        <v>126</v>
      </c>
      <c r="E2028" s="123" t="s">
        <v>90</v>
      </c>
    </row>
    <row r="2029" spans="1:5" x14ac:dyDescent="0.2">
      <c r="A2029" s="32">
        <v>12</v>
      </c>
      <c r="B2029" s="32">
        <v>5</v>
      </c>
      <c r="C2029" s="32">
        <v>60</v>
      </c>
      <c r="D2029" s="123" t="s">
        <v>78</v>
      </c>
      <c r="E2029" s="123" t="s">
        <v>102</v>
      </c>
    </row>
    <row r="2030" spans="1:5" x14ac:dyDescent="0.2">
      <c r="A2030" s="32">
        <v>12</v>
      </c>
      <c r="B2030" s="32">
        <v>5</v>
      </c>
      <c r="C2030" s="32">
        <v>61</v>
      </c>
      <c r="D2030" s="123" t="s">
        <v>91</v>
      </c>
      <c r="E2030" s="123" t="s">
        <v>187</v>
      </c>
    </row>
    <row r="2031" spans="1:5" x14ac:dyDescent="0.2">
      <c r="A2031" s="32">
        <v>12</v>
      </c>
      <c r="B2031" s="32">
        <v>5</v>
      </c>
      <c r="C2031" s="32">
        <v>62</v>
      </c>
      <c r="D2031" s="123" t="s">
        <v>139</v>
      </c>
      <c r="E2031" s="123" t="s">
        <v>127</v>
      </c>
    </row>
    <row r="2032" spans="1:5" x14ac:dyDescent="0.2">
      <c r="A2032" s="32">
        <v>12</v>
      </c>
      <c r="B2032" s="32">
        <v>5</v>
      </c>
      <c r="C2032" s="32">
        <v>63</v>
      </c>
      <c r="D2032" s="123" t="s">
        <v>175</v>
      </c>
      <c r="E2032" s="123" t="s">
        <v>151</v>
      </c>
    </row>
    <row r="2033" spans="1:5" x14ac:dyDescent="0.2">
      <c r="A2033" s="32">
        <v>12</v>
      </c>
      <c r="B2033" s="32">
        <v>5</v>
      </c>
      <c r="C2033" s="32">
        <v>64</v>
      </c>
      <c r="D2033" s="123" t="s">
        <v>163</v>
      </c>
      <c r="E2033" s="123" t="s">
        <v>103</v>
      </c>
    </row>
    <row r="2034" spans="1:5" x14ac:dyDescent="0.2">
      <c r="A2034" s="32">
        <v>12</v>
      </c>
      <c r="B2034" s="32">
        <v>5</v>
      </c>
      <c r="C2034" s="32">
        <v>65</v>
      </c>
      <c r="D2034" s="123" t="s">
        <v>53</v>
      </c>
      <c r="E2034" s="123" t="s">
        <v>115</v>
      </c>
    </row>
    <row r="2035" spans="1:5" x14ac:dyDescent="0.2">
      <c r="A2035" s="32">
        <v>12</v>
      </c>
      <c r="B2035" s="32">
        <v>5</v>
      </c>
      <c r="C2035" s="32">
        <v>66</v>
      </c>
      <c r="D2035" s="123" t="s">
        <v>79</v>
      </c>
      <c r="E2035" s="123" t="s">
        <v>67</v>
      </c>
    </row>
    <row r="2036" spans="1:5" x14ac:dyDescent="0.2">
      <c r="A2036" s="32">
        <v>12</v>
      </c>
      <c r="B2036" s="32">
        <v>5</v>
      </c>
      <c r="C2036" s="32">
        <v>67</v>
      </c>
      <c r="D2036" s="123" t="s">
        <v>104</v>
      </c>
      <c r="E2036" s="123" t="s">
        <v>116</v>
      </c>
    </row>
    <row r="2037" spans="1:5" x14ac:dyDescent="0.2">
      <c r="A2037" s="32">
        <v>12</v>
      </c>
      <c r="B2037" s="32">
        <v>5</v>
      </c>
      <c r="C2037" s="32">
        <v>68</v>
      </c>
      <c r="D2037" s="123" t="s">
        <v>68</v>
      </c>
      <c r="E2037" s="123" t="s">
        <v>92</v>
      </c>
    </row>
    <row r="2038" spans="1:5" x14ac:dyDescent="0.2">
      <c r="A2038" s="32">
        <v>12</v>
      </c>
      <c r="B2038" s="32">
        <v>5</v>
      </c>
      <c r="C2038" s="32">
        <v>69</v>
      </c>
      <c r="D2038" s="123" t="s">
        <v>140</v>
      </c>
      <c r="E2038" s="123" t="s">
        <v>188</v>
      </c>
    </row>
    <row r="2039" spans="1:5" x14ac:dyDescent="0.2">
      <c r="A2039" s="32">
        <v>12</v>
      </c>
      <c r="B2039" s="32">
        <v>5</v>
      </c>
      <c r="C2039" s="32">
        <v>70</v>
      </c>
      <c r="D2039" s="123" t="s">
        <v>128</v>
      </c>
      <c r="E2039" s="123" t="s">
        <v>55</v>
      </c>
    </row>
    <row r="2040" spans="1:5" x14ac:dyDescent="0.2">
      <c r="A2040" s="32">
        <v>12</v>
      </c>
      <c r="B2040" s="32">
        <v>5</v>
      </c>
      <c r="C2040" s="32">
        <v>71</v>
      </c>
      <c r="D2040" s="123" t="s">
        <v>152</v>
      </c>
      <c r="E2040" s="123" t="s">
        <v>80</v>
      </c>
    </row>
    <row r="2041" spans="1:5" x14ac:dyDescent="0.2">
      <c r="A2041" s="32">
        <v>12</v>
      </c>
      <c r="B2041" s="32">
        <v>5</v>
      </c>
      <c r="C2041" s="32">
        <v>72</v>
      </c>
      <c r="D2041" s="123" t="s">
        <v>164</v>
      </c>
      <c r="E2041" s="123" t="s">
        <v>176</v>
      </c>
    </row>
    <row r="2042" spans="1:5" x14ac:dyDescent="0.2">
      <c r="D2042" s="123"/>
      <c r="E2042" s="123"/>
    </row>
    <row r="2043" spans="1:5" x14ac:dyDescent="0.2">
      <c r="D2043" s="123"/>
      <c r="E2043" s="123"/>
    </row>
    <row r="2044" spans="1:5" x14ac:dyDescent="0.2">
      <c r="D2044" s="123"/>
      <c r="E2044" s="123"/>
    </row>
    <row r="2045" spans="1:5" x14ac:dyDescent="0.2">
      <c r="D2045" s="123"/>
      <c r="E2045" s="123"/>
    </row>
    <row r="2046" spans="1:5" x14ac:dyDescent="0.2">
      <c r="D2046" s="123"/>
      <c r="E2046" s="123"/>
    </row>
    <row r="2047" spans="1:5" x14ac:dyDescent="0.2">
      <c r="D2047" s="123"/>
      <c r="E2047" s="123"/>
    </row>
    <row r="2048" spans="1:5" x14ac:dyDescent="0.2">
      <c r="D2048" s="123"/>
      <c r="E2048" s="123"/>
    </row>
    <row r="2049" spans="4:5" x14ac:dyDescent="0.2">
      <c r="D2049" s="123"/>
      <c r="E2049" s="123"/>
    </row>
    <row r="2050" spans="4:5" x14ac:dyDescent="0.2">
      <c r="D2050" s="123"/>
      <c r="E2050" s="123"/>
    </row>
    <row r="2051" spans="4:5" x14ac:dyDescent="0.2">
      <c r="D2051" s="123"/>
      <c r="E2051" s="123"/>
    </row>
    <row r="2052" spans="4:5" x14ac:dyDescent="0.2">
      <c r="D2052" s="123"/>
      <c r="E2052" s="123"/>
    </row>
    <row r="2053" spans="4:5" x14ac:dyDescent="0.2">
      <c r="D2053" s="123"/>
      <c r="E2053" s="123"/>
    </row>
    <row r="2054" spans="4:5" x14ac:dyDescent="0.2">
      <c r="D2054" s="123"/>
      <c r="E2054" s="123"/>
    </row>
    <row r="2055" spans="4:5" x14ac:dyDescent="0.2">
      <c r="D2055" s="123"/>
      <c r="E2055" s="123"/>
    </row>
    <row r="2056" spans="4:5" x14ac:dyDescent="0.2">
      <c r="D2056" s="123"/>
      <c r="E2056" s="123"/>
    </row>
    <row r="2057" spans="4:5" x14ac:dyDescent="0.2">
      <c r="D2057" s="123"/>
      <c r="E2057" s="123"/>
    </row>
    <row r="2058" spans="4:5" x14ac:dyDescent="0.2">
      <c r="D2058" s="123"/>
      <c r="E2058" s="123"/>
    </row>
    <row r="2059" spans="4:5" x14ac:dyDescent="0.2">
      <c r="D2059" s="123"/>
      <c r="E2059" s="123"/>
    </row>
    <row r="2060" spans="4:5" x14ac:dyDescent="0.2">
      <c r="D2060" s="123"/>
      <c r="E2060" s="123"/>
    </row>
    <row r="2061" spans="4:5" x14ac:dyDescent="0.2">
      <c r="D2061" s="123"/>
      <c r="E2061" s="123"/>
    </row>
    <row r="2062" spans="4:5" x14ac:dyDescent="0.2">
      <c r="D2062" s="123"/>
      <c r="E2062" s="123"/>
    </row>
    <row r="2063" spans="4:5" x14ac:dyDescent="0.2">
      <c r="D2063" s="123"/>
      <c r="E2063" s="123"/>
    </row>
    <row r="2064" spans="4:5" x14ac:dyDescent="0.2">
      <c r="D2064" s="123"/>
      <c r="E2064" s="123"/>
    </row>
    <row r="2065" spans="4:5" x14ac:dyDescent="0.2">
      <c r="D2065" s="123"/>
      <c r="E2065" s="123"/>
    </row>
    <row r="2066" spans="4:5" x14ac:dyDescent="0.2">
      <c r="D2066" s="123"/>
      <c r="E2066" s="123"/>
    </row>
    <row r="2067" spans="4:5" x14ac:dyDescent="0.2">
      <c r="D2067" s="123"/>
      <c r="E2067" s="123"/>
    </row>
    <row r="2068" spans="4:5" x14ac:dyDescent="0.2">
      <c r="D2068" s="123"/>
      <c r="E2068" s="123"/>
    </row>
    <row r="2069" spans="4:5" x14ac:dyDescent="0.2">
      <c r="D2069" s="123"/>
      <c r="E2069" s="123"/>
    </row>
    <row r="2070" spans="4:5" x14ac:dyDescent="0.2">
      <c r="D2070" s="123"/>
      <c r="E2070" s="123"/>
    </row>
    <row r="2071" spans="4:5" x14ac:dyDescent="0.2">
      <c r="D2071" s="123"/>
      <c r="E2071" s="123"/>
    </row>
    <row r="2072" spans="4:5" x14ac:dyDescent="0.2">
      <c r="D2072" s="123"/>
      <c r="E2072" s="123"/>
    </row>
    <row r="2073" spans="4:5" x14ac:dyDescent="0.2">
      <c r="D2073" s="123"/>
      <c r="E2073" s="123"/>
    </row>
    <row r="2074" spans="4:5" x14ac:dyDescent="0.2">
      <c r="D2074" s="123"/>
      <c r="E2074" s="123"/>
    </row>
    <row r="2075" spans="4:5" x14ac:dyDescent="0.2">
      <c r="D2075" s="123"/>
      <c r="E2075" s="123"/>
    </row>
    <row r="2076" spans="4:5" x14ac:dyDescent="0.2">
      <c r="D2076" s="123"/>
      <c r="E2076" s="123"/>
    </row>
    <row r="2077" spans="4:5" x14ac:dyDescent="0.2">
      <c r="D2077" s="123"/>
      <c r="E2077" s="123"/>
    </row>
    <row r="2078" spans="4:5" x14ac:dyDescent="0.2">
      <c r="D2078" s="123"/>
      <c r="E2078" s="123"/>
    </row>
    <row r="2079" spans="4:5" x14ac:dyDescent="0.2">
      <c r="D2079" s="123"/>
      <c r="E2079" s="123"/>
    </row>
    <row r="2080" spans="4:5" x14ac:dyDescent="0.2">
      <c r="D2080" s="123"/>
      <c r="E2080" s="123"/>
    </row>
    <row r="2081" spans="4:5" x14ac:dyDescent="0.2">
      <c r="D2081" s="123"/>
      <c r="E2081" s="123"/>
    </row>
    <row r="2082" spans="4:5" x14ac:dyDescent="0.2">
      <c r="D2082" s="123"/>
      <c r="E2082" s="123"/>
    </row>
    <row r="2083" spans="4:5" x14ac:dyDescent="0.2">
      <c r="D2083" s="123"/>
      <c r="E2083" s="123"/>
    </row>
    <row r="2084" spans="4:5" x14ac:dyDescent="0.2">
      <c r="D2084" s="123"/>
      <c r="E2084" s="123"/>
    </row>
    <row r="2085" spans="4:5" x14ac:dyDescent="0.2">
      <c r="D2085" s="123"/>
      <c r="E2085" s="123"/>
    </row>
    <row r="2086" spans="4:5" x14ac:dyDescent="0.2">
      <c r="D2086" s="123"/>
      <c r="E2086" s="123"/>
    </row>
    <row r="2087" spans="4:5" x14ac:dyDescent="0.2">
      <c r="D2087" s="123"/>
      <c r="E2087" s="123"/>
    </row>
    <row r="2088" spans="4:5" x14ac:dyDescent="0.2">
      <c r="D2088" s="123"/>
      <c r="E2088" s="123"/>
    </row>
    <row r="2089" spans="4:5" x14ac:dyDescent="0.2">
      <c r="D2089" s="123"/>
      <c r="E2089" s="123"/>
    </row>
    <row r="2090" spans="4:5" x14ac:dyDescent="0.2">
      <c r="D2090" s="123"/>
      <c r="E2090" s="123"/>
    </row>
    <row r="2091" spans="4:5" x14ac:dyDescent="0.2">
      <c r="D2091" s="123"/>
      <c r="E2091" s="123"/>
    </row>
    <row r="2092" spans="4:5" x14ac:dyDescent="0.2">
      <c r="D2092" s="123"/>
      <c r="E2092" s="123"/>
    </row>
    <row r="2093" spans="4:5" x14ac:dyDescent="0.2">
      <c r="D2093" s="123"/>
      <c r="E2093" s="123"/>
    </row>
    <row r="2094" spans="4:5" x14ac:dyDescent="0.2">
      <c r="D2094" s="123"/>
      <c r="E2094" s="123"/>
    </row>
    <row r="2095" spans="4:5" x14ac:dyDescent="0.2">
      <c r="D2095" s="123"/>
      <c r="E2095" s="123"/>
    </row>
    <row r="2096" spans="4:5" x14ac:dyDescent="0.2">
      <c r="D2096" s="123"/>
      <c r="E2096" s="123"/>
    </row>
    <row r="2097" spans="4:5" x14ac:dyDescent="0.2">
      <c r="D2097" s="123"/>
      <c r="E2097" s="123"/>
    </row>
    <row r="2098" spans="4:5" x14ac:dyDescent="0.2">
      <c r="D2098" s="123"/>
      <c r="E2098" s="123"/>
    </row>
    <row r="2099" spans="4:5" x14ac:dyDescent="0.2">
      <c r="D2099" s="123"/>
      <c r="E2099" s="123"/>
    </row>
    <row r="2100" spans="4:5" x14ac:dyDescent="0.2">
      <c r="D2100" s="123"/>
      <c r="E2100" s="123"/>
    </row>
    <row r="2101" spans="4:5" x14ac:dyDescent="0.2">
      <c r="D2101" s="123"/>
      <c r="E2101" s="123"/>
    </row>
    <row r="2102" spans="4:5" x14ac:dyDescent="0.2">
      <c r="D2102" s="123"/>
      <c r="E2102" s="123"/>
    </row>
    <row r="2103" spans="4:5" x14ac:dyDescent="0.2">
      <c r="D2103" s="123"/>
      <c r="E2103" s="123"/>
    </row>
    <row r="2104" spans="4:5" x14ac:dyDescent="0.2">
      <c r="D2104" s="123"/>
      <c r="E2104" s="123"/>
    </row>
    <row r="2105" spans="4:5" x14ac:dyDescent="0.2">
      <c r="D2105" s="123"/>
      <c r="E2105" s="123"/>
    </row>
    <row r="2106" spans="4:5" x14ac:dyDescent="0.2">
      <c r="D2106" s="123"/>
      <c r="E2106" s="123"/>
    </row>
    <row r="2107" spans="4:5" x14ac:dyDescent="0.2">
      <c r="D2107" s="123"/>
      <c r="E2107" s="123"/>
    </row>
    <row r="2108" spans="4:5" x14ac:dyDescent="0.2">
      <c r="D2108" s="123"/>
      <c r="E2108" s="123"/>
    </row>
    <row r="2109" spans="4:5" x14ac:dyDescent="0.2">
      <c r="D2109" s="123"/>
      <c r="E2109" s="123"/>
    </row>
    <row r="2110" spans="4:5" x14ac:dyDescent="0.2">
      <c r="D2110" s="123"/>
      <c r="E2110" s="123"/>
    </row>
    <row r="2111" spans="4:5" x14ac:dyDescent="0.2">
      <c r="D2111" s="123"/>
      <c r="E2111" s="123"/>
    </row>
    <row r="2112" spans="4:5" x14ac:dyDescent="0.2">
      <c r="D2112" s="123"/>
      <c r="E2112" s="123"/>
    </row>
    <row r="2113" spans="4:5" x14ac:dyDescent="0.2">
      <c r="D2113" s="123"/>
      <c r="E2113" s="123"/>
    </row>
    <row r="2114" spans="4:5" x14ac:dyDescent="0.2">
      <c r="D2114" s="123"/>
      <c r="E2114" s="123"/>
    </row>
    <row r="2115" spans="4:5" x14ac:dyDescent="0.2">
      <c r="D2115" s="123"/>
      <c r="E2115" s="123"/>
    </row>
    <row r="2116" spans="4:5" x14ac:dyDescent="0.2">
      <c r="D2116" s="123"/>
      <c r="E2116" s="123"/>
    </row>
    <row r="2117" spans="4:5" x14ac:dyDescent="0.2">
      <c r="D2117" s="123"/>
      <c r="E2117" s="123"/>
    </row>
    <row r="2118" spans="4:5" x14ac:dyDescent="0.2">
      <c r="D2118" s="123"/>
      <c r="E2118" s="123"/>
    </row>
    <row r="2119" spans="4:5" x14ac:dyDescent="0.2">
      <c r="D2119" s="123"/>
      <c r="E2119" s="123"/>
    </row>
    <row r="2120" spans="4:5" x14ac:dyDescent="0.2">
      <c r="D2120" s="123"/>
      <c r="E2120" s="123"/>
    </row>
    <row r="2121" spans="4:5" x14ac:dyDescent="0.2">
      <c r="D2121" s="123"/>
      <c r="E2121" s="123"/>
    </row>
    <row r="2122" spans="4:5" x14ac:dyDescent="0.2">
      <c r="D2122" s="123"/>
      <c r="E2122" s="123"/>
    </row>
    <row r="2123" spans="4:5" x14ac:dyDescent="0.2">
      <c r="D2123" s="123"/>
      <c r="E2123" s="123"/>
    </row>
    <row r="2124" spans="4:5" x14ac:dyDescent="0.2">
      <c r="D2124" s="123"/>
      <c r="E2124" s="123"/>
    </row>
    <row r="2125" spans="4:5" x14ac:dyDescent="0.2">
      <c r="D2125" s="123"/>
      <c r="E2125" s="123"/>
    </row>
    <row r="2126" spans="4:5" x14ac:dyDescent="0.2">
      <c r="D2126" s="123"/>
      <c r="E2126" s="123"/>
    </row>
    <row r="2127" spans="4:5" x14ac:dyDescent="0.2">
      <c r="D2127" s="123"/>
      <c r="E2127" s="123"/>
    </row>
    <row r="2128" spans="4:5" x14ac:dyDescent="0.2">
      <c r="D2128" s="123"/>
      <c r="E2128" s="123"/>
    </row>
    <row r="2129" spans="4:5" x14ac:dyDescent="0.2">
      <c r="D2129" s="123"/>
      <c r="E2129" s="123"/>
    </row>
    <row r="2130" spans="4:5" x14ac:dyDescent="0.2">
      <c r="D2130" s="123"/>
      <c r="E2130" s="123"/>
    </row>
    <row r="2131" spans="4:5" x14ac:dyDescent="0.2">
      <c r="D2131" s="123"/>
      <c r="E2131" s="123"/>
    </row>
    <row r="2132" spans="4:5" x14ac:dyDescent="0.2">
      <c r="D2132" s="123"/>
      <c r="E2132" s="123"/>
    </row>
    <row r="2133" spans="4:5" x14ac:dyDescent="0.2">
      <c r="D2133" s="123"/>
      <c r="E2133" s="123"/>
    </row>
    <row r="2134" spans="4:5" x14ac:dyDescent="0.2">
      <c r="D2134" s="123"/>
      <c r="E2134" s="123"/>
    </row>
    <row r="2135" spans="4:5" x14ac:dyDescent="0.2">
      <c r="D2135" s="123"/>
      <c r="E2135" s="123"/>
    </row>
    <row r="2136" spans="4:5" x14ac:dyDescent="0.2">
      <c r="D2136" s="123"/>
      <c r="E2136" s="123"/>
    </row>
    <row r="2137" spans="4:5" x14ac:dyDescent="0.2">
      <c r="D2137" s="123"/>
      <c r="E2137" s="123"/>
    </row>
    <row r="2138" spans="4:5" x14ac:dyDescent="0.2">
      <c r="D2138" s="123"/>
      <c r="E2138" s="123"/>
    </row>
    <row r="2139" spans="4:5" x14ac:dyDescent="0.2">
      <c r="D2139" s="123"/>
      <c r="E2139" s="123"/>
    </row>
    <row r="2140" spans="4:5" x14ac:dyDescent="0.2">
      <c r="D2140" s="123"/>
      <c r="E2140" s="123"/>
    </row>
    <row r="2141" spans="4:5" x14ac:dyDescent="0.2">
      <c r="D2141" s="123"/>
      <c r="E2141" s="123"/>
    </row>
    <row r="2142" spans="4:5" x14ac:dyDescent="0.2">
      <c r="D2142" s="123"/>
      <c r="E2142" s="123"/>
    </row>
    <row r="2143" spans="4:5" x14ac:dyDescent="0.2">
      <c r="D2143" s="123"/>
      <c r="E2143" s="123"/>
    </row>
    <row r="2144" spans="4:5" x14ac:dyDescent="0.2">
      <c r="D2144" s="123"/>
      <c r="E2144" s="123"/>
    </row>
    <row r="2145" spans="4:15" x14ac:dyDescent="0.2">
      <c r="D2145" s="123"/>
      <c r="E2145" s="123"/>
    </row>
    <row r="2146" spans="4:15" x14ac:dyDescent="0.2">
      <c r="D2146" s="123"/>
      <c r="E2146" s="123"/>
    </row>
    <row r="2147" spans="4:15" x14ac:dyDescent="0.2">
      <c r="D2147" s="123"/>
      <c r="E2147" s="123"/>
    </row>
    <row r="2148" spans="4:15" x14ac:dyDescent="0.2">
      <c r="D2148" s="123"/>
      <c r="E2148" s="123"/>
    </row>
    <row r="2149" spans="4:15" x14ac:dyDescent="0.2">
      <c r="D2149" s="123"/>
      <c r="E2149" s="123"/>
    </row>
    <row r="2150" spans="4:15" x14ac:dyDescent="0.2">
      <c r="D2150" s="123"/>
      <c r="E2150" s="123"/>
    </row>
    <row r="2151" spans="4:15" x14ac:dyDescent="0.2">
      <c r="D2151" s="123"/>
      <c r="E2151" s="123"/>
    </row>
    <row r="2152" spans="4:15" x14ac:dyDescent="0.2">
      <c r="D2152" s="123"/>
      <c r="E2152" s="123"/>
    </row>
    <row r="2153" spans="4:15" x14ac:dyDescent="0.2">
      <c r="D2153" s="123"/>
      <c r="E2153" s="123"/>
    </row>
    <row r="2154" spans="4:15" x14ac:dyDescent="0.2">
      <c r="D2154" s="123"/>
      <c r="E2154" s="123"/>
    </row>
    <row r="2155" spans="4:15" x14ac:dyDescent="0.2">
      <c r="D2155" s="123"/>
      <c r="E2155" s="123"/>
    </row>
    <row r="2156" spans="4:15" x14ac:dyDescent="0.2">
      <c r="D2156" s="123"/>
      <c r="E2156" s="123"/>
      <c r="N2156" s="123"/>
      <c r="O2156" s="123"/>
    </row>
    <row r="2157" spans="4:15" x14ac:dyDescent="0.2">
      <c r="D2157" s="123"/>
      <c r="E2157" s="123"/>
      <c r="N2157" s="123"/>
      <c r="O2157" s="123"/>
    </row>
    <row r="2158" spans="4:15" x14ac:dyDescent="0.2">
      <c r="D2158" s="123"/>
      <c r="E2158" s="123"/>
      <c r="N2158" s="123"/>
      <c r="O2158" s="123"/>
    </row>
    <row r="2159" spans="4:15" x14ac:dyDescent="0.2">
      <c r="D2159" s="123"/>
      <c r="E2159" s="123"/>
      <c r="N2159" s="123"/>
      <c r="O2159" s="123"/>
    </row>
    <row r="2160" spans="4:15" x14ac:dyDescent="0.2">
      <c r="D2160" s="123"/>
      <c r="E2160" s="123"/>
      <c r="N2160" s="123"/>
      <c r="O2160" s="123"/>
    </row>
    <row r="2161" spans="4:15" x14ac:dyDescent="0.2">
      <c r="D2161" s="123"/>
      <c r="E2161" s="123"/>
      <c r="N2161" s="123"/>
      <c r="O2161" s="123"/>
    </row>
    <row r="2162" spans="4:15" x14ac:dyDescent="0.2">
      <c r="D2162" s="123"/>
      <c r="E2162" s="123"/>
      <c r="N2162" s="123"/>
      <c r="O2162" s="123"/>
    </row>
    <row r="2163" spans="4:15" x14ac:dyDescent="0.2">
      <c r="D2163" s="123"/>
      <c r="E2163" s="123"/>
      <c r="N2163" s="123"/>
      <c r="O2163" s="123"/>
    </row>
    <row r="2164" spans="4:15" x14ac:dyDescent="0.2">
      <c r="D2164" s="123"/>
      <c r="E2164" s="123"/>
      <c r="N2164" s="123"/>
      <c r="O2164" s="123"/>
    </row>
    <row r="2165" spans="4:15" x14ac:dyDescent="0.2">
      <c r="D2165" s="123"/>
      <c r="E2165" s="123"/>
      <c r="N2165" s="123"/>
      <c r="O2165" s="123"/>
    </row>
    <row r="2166" spans="4:15" x14ac:dyDescent="0.2">
      <c r="D2166" s="123"/>
      <c r="E2166" s="123"/>
      <c r="N2166" s="123"/>
      <c r="O2166" s="123"/>
    </row>
    <row r="2167" spans="4:15" x14ac:dyDescent="0.2">
      <c r="D2167" s="123"/>
      <c r="E2167" s="123"/>
      <c r="N2167" s="123"/>
      <c r="O2167" s="123"/>
    </row>
    <row r="2168" spans="4:15" x14ac:dyDescent="0.2">
      <c r="D2168" s="123"/>
      <c r="E2168" s="123"/>
      <c r="N2168" s="123"/>
      <c r="O2168" s="123"/>
    </row>
    <row r="2169" spans="4:15" x14ac:dyDescent="0.2">
      <c r="D2169" s="123"/>
      <c r="E2169" s="123"/>
      <c r="N2169" s="123"/>
      <c r="O2169" s="123"/>
    </row>
    <row r="2170" spans="4:15" x14ac:dyDescent="0.2">
      <c r="D2170" s="123"/>
      <c r="E2170" s="123"/>
      <c r="N2170" s="123"/>
      <c r="O2170" s="123"/>
    </row>
    <row r="2171" spans="4:15" x14ac:dyDescent="0.2">
      <c r="D2171" s="123"/>
      <c r="E2171" s="123"/>
      <c r="N2171" s="123"/>
      <c r="O2171" s="123"/>
    </row>
    <row r="2172" spans="4:15" x14ac:dyDescent="0.2">
      <c r="D2172" s="123"/>
      <c r="E2172" s="123"/>
      <c r="N2172" s="123"/>
      <c r="O2172" s="123"/>
    </row>
    <row r="2173" spans="4:15" x14ac:dyDescent="0.2">
      <c r="D2173" s="123"/>
      <c r="E2173" s="123"/>
      <c r="N2173" s="123"/>
      <c r="O2173" s="123"/>
    </row>
    <row r="2174" spans="4:15" x14ac:dyDescent="0.2">
      <c r="D2174" s="123"/>
      <c r="E2174" s="123"/>
      <c r="N2174" s="123"/>
      <c r="O2174" s="123"/>
    </row>
    <row r="2175" spans="4:15" x14ac:dyDescent="0.2">
      <c r="D2175" s="123"/>
      <c r="E2175" s="123"/>
      <c r="N2175" s="123"/>
      <c r="O2175" s="123"/>
    </row>
    <row r="2176" spans="4:15" x14ac:dyDescent="0.2">
      <c r="D2176" s="123"/>
      <c r="E2176" s="123"/>
      <c r="N2176" s="123"/>
      <c r="O2176" s="123"/>
    </row>
    <row r="2177" spans="4:15" x14ac:dyDescent="0.2">
      <c r="D2177" s="123"/>
      <c r="E2177" s="123"/>
      <c r="N2177" s="123"/>
      <c r="O2177" s="123"/>
    </row>
    <row r="2178" spans="4:15" x14ac:dyDescent="0.2">
      <c r="D2178" s="123"/>
      <c r="E2178" s="123"/>
      <c r="N2178" s="123"/>
      <c r="O2178" s="123"/>
    </row>
    <row r="2179" spans="4:15" x14ac:dyDescent="0.2">
      <c r="D2179" s="123"/>
      <c r="E2179" s="123"/>
      <c r="N2179" s="123"/>
      <c r="O2179" s="123"/>
    </row>
    <row r="2180" spans="4:15" x14ac:dyDescent="0.2">
      <c r="D2180" s="123"/>
      <c r="E2180" s="123"/>
      <c r="N2180" s="123"/>
      <c r="O2180" s="123"/>
    </row>
    <row r="2181" spans="4:15" x14ac:dyDescent="0.2">
      <c r="D2181" s="123"/>
      <c r="E2181" s="123"/>
      <c r="N2181" s="123"/>
      <c r="O2181" s="123"/>
    </row>
    <row r="2182" spans="4:15" x14ac:dyDescent="0.2">
      <c r="D2182" s="123"/>
      <c r="E2182" s="123"/>
      <c r="N2182" s="123"/>
      <c r="O2182" s="123"/>
    </row>
    <row r="2183" spans="4:15" x14ac:dyDescent="0.2">
      <c r="D2183" s="123"/>
      <c r="E2183" s="123"/>
      <c r="N2183" s="123"/>
      <c r="O2183" s="123"/>
    </row>
    <row r="2184" spans="4:15" x14ac:dyDescent="0.2">
      <c r="D2184" s="123"/>
      <c r="E2184" s="123"/>
      <c r="N2184" s="123"/>
      <c r="O2184" s="123"/>
    </row>
    <row r="2185" spans="4:15" x14ac:dyDescent="0.2">
      <c r="D2185" s="123"/>
      <c r="E2185" s="123"/>
      <c r="N2185" s="123"/>
      <c r="O2185" s="123"/>
    </row>
    <row r="2186" spans="4:15" x14ac:dyDescent="0.2">
      <c r="D2186" s="123"/>
      <c r="E2186" s="123"/>
      <c r="N2186" s="123"/>
      <c r="O2186" s="123"/>
    </row>
    <row r="2187" spans="4:15" x14ac:dyDescent="0.2">
      <c r="D2187" s="123"/>
      <c r="E2187" s="123"/>
      <c r="N2187" s="123"/>
      <c r="O2187" s="123"/>
    </row>
    <row r="2188" spans="4:15" x14ac:dyDescent="0.2">
      <c r="D2188" s="123"/>
      <c r="E2188" s="123"/>
      <c r="N2188" s="123"/>
      <c r="O2188" s="123"/>
    </row>
    <row r="2189" spans="4:15" x14ac:dyDescent="0.2">
      <c r="D2189" s="123"/>
      <c r="E2189" s="123"/>
      <c r="N2189" s="123"/>
      <c r="O2189" s="123"/>
    </row>
    <row r="2190" spans="4:15" x14ac:dyDescent="0.2">
      <c r="D2190" s="123"/>
      <c r="E2190" s="123"/>
      <c r="N2190" s="123"/>
      <c r="O2190" s="123"/>
    </row>
    <row r="2191" spans="4:15" x14ac:dyDescent="0.2">
      <c r="D2191" s="123"/>
      <c r="E2191" s="123"/>
      <c r="N2191" s="123"/>
      <c r="O2191" s="123"/>
    </row>
    <row r="2192" spans="4:15" x14ac:dyDescent="0.2">
      <c r="D2192" s="123"/>
      <c r="E2192" s="123"/>
      <c r="N2192" s="123"/>
      <c r="O2192" s="123"/>
    </row>
    <row r="2193" spans="4:15" x14ac:dyDescent="0.2">
      <c r="D2193" s="123"/>
      <c r="E2193" s="123"/>
      <c r="N2193" s="123"/>
      <c r="O2193" s="123"/>
    </row>
    <row r="2194" spans="4:15" x14ac:dyDescent="0.2">
      <c r="D2194" s="123"/>
      <c r="E2194" s="123"/>
      <c r="N2194" s="123"/>
      <c r="O2194" s="123"/>
    </row>
    <row r="2195" spans="4:15" x14ac:dyDescent="0.2">
      <c r="D2195" s="123"/>
      <c r="E2195" s="123"/>
      <c r="N2195" s="123"/>
      <c r="O2195" s="123"/>
    </row>
    <row r="2196" spans="4:15" x14ac:dyDescent="0.2">
      <c r="D2196" s="123"/>
      <c r="E2196" s="123"/>
      <c r="N2196" s="123"/>
      <c r="O2196" s="123"/>
    </row>
    <row r="2197" spans="4:15" x14ac:dyDescent="0.2">
      <c r="D2197" s="123"/>
      <c r="E2197" s="123"/>
      <c r="N2197" s="123"/>
      <c r="O2197" s="123"/>
    </row>
    <row r="2198" spans="4:15" x14ac:dyDescent="0.2">
      <c r="D2198" s="123"/>
      <c r="E2198" s="123"/>
      <c r="N2198" s="123"/>
      <c r="O2198" s="123"/>
    </row>
    <row r="2199" spans="4:15" x14ac:dyDescent="0.2">
      <c r="D2199" s="123"/>
      <c r="E2199" s="123"/>
      <c r="N2199" s="123"/>
      <c r="O2199" s="123"/>
    </row>
    <row r="2200" spans="4:15" x14ac:dyDescent="0.2">
      <c r="D2200" s="123"/>
      <c r="E2200" s="123"/>
      <c r="N2200" s="123"/>
      <c r="O2200" s="123"/>
    </row>
    <row r="2201" spans="4:15" x14ac:dyDescent="0.2">
      <c r="D2201" s="123"/>
      <c r="E2201" s="123"/>
      <c r="N2201" s="123"/>
      <c r="O2201" s="123"/>
    </row>
    <row r="2202" spans="4:15" x14ac:dyDescent="0.2">
      <c r="D2202" s="123"/>
      <c r="E2202" s="123"/>
      <c r="N2202" s="123"/>
      <c r="O2202" s="123"/>
    </row>
    <row r="2203" spans="4:15" x14ac:dyDescent="0.2">
      <c r="D2203" s="123"/>
      <c r="E2203" s="123"/>
      <c r="N2203" s="123"/>
      <c r="O2203" s="123"/>
    </row>
    <row r="2204" spans="4:15" x14ac:dyDescent="0.2">
      <c r="D2204" s="123"/>
      <c r="E2204" s="123"/>
      <c r="N2204" s="123"/>
      <c r="O2204" s="123"/>
    </row>
    <row r="2205" spans="4:15" x14ac:dyDescent="0.2">
      <c r="D2205" s="123"/>
      <c r="E2205" s="123"/>
      <c r="N2205" s="123"/>
      <c r="O2205" s="123"/>
    </row>
    <row r="2206" spans="4:15" x14ac:dyDescent="0.2">
      <c r="D2206" s="123"/>
      <c r="E2206" s="123"/>
      <c r="N2206" s="123"/>
      <c r="O2206" s="123"/>
    </row>
    <row r="2207" spans="4:15" x14ac:dyDescent="0.2">
      <c r="D2207" s="123"/>
      <c r="E2207" s="123"/>
      <c r="N2207" s="123"/>
      <c r="O2207" s="123"/>
    </row>
    <row r="2208" spans="4:15" x14ac:dyDescent="0.2">
      <c r="D2208" s="123"/>
      <c r="E2208" s="123"/>
      <c r="N2208" s="123"/>
      <c r="O2208" s="123"/>
    </row>
    <row r="2209" spans="4:15" x14ac:dyDescent="0.2">
      <c r="D2209" s="123"/>
      <c r="E2209" s="123"/>
      <c r="N2209" s="123"/>
      <c r="O2209" s="123"/>
    </row>
    <row r="2210" spans="4:15" x14ac:dyDescent="0.2">
      <c r="D2210" s="123"/>
      <c r="E2210" s="123"/>
      <c r="N2210" s="123"/>
      <c r="O2210" s="123"/>
    </row>
    <row r="2211" spans="4:15" x14ac:dyDescent="0.2">
      <c r="D2211" s="123"/>
      <c r="E2211" s="123"/>
      <c r="N2211" s="123"/>
      <c r="O2211" s="123"/>
    </row>
    <row r="2212" spans="4:15" x14ac:dyDescent="0.2">
      <c r="D2212" s="123"/>
      <c r="E2212" s="123"/>
      <c r="N2212" s="123"/>
      <c r="O2212" s="123"/>
    </row>
    <row r="2213" spans="4:15" x14ac:dyDescent="0.2">
      <c r="D2213" s="123"/>
      <c r="E2213" s="123"/>
      <c r="N2213" s="123"/>
      <c r="O2213" s="123"/>
    </row>
    <row r="2214" spans="4:15" x14ac:dyDescent="0.2">
      <c r="D2214" s="123"/>
      <c r="E2214" s="123"/>
      <c r="N2214" s="123"/>
      <c r="O2214" s="123"/>
    </row>
    <row r="2215" spans="4:15" x14ac:dyDescent="0.2">
      <c r="D2215" s="123"/>
      <c r="E2215" s="123"/>
      <c r="N2215" s="123"/>
      <c r="O2215" s="123"/>
    </row>
    <row r="2216" spans="4:15" x14ac:dyDescent="0.2">
      <c r="D2216" s="123"/>
      <c r="E2216" s="123"/>
      <c r="N2216" s="123"/>
      <c r="O2216" s="123"/>
    </row>
    <row r="2217" spans="4:15" x14ac:dyDescent="0.2">
      <c r="D2217" s="123"/>
      <c r="E2217" s="123"/>
      <c r="N2217" s="123"/>
      <c r="O2217" s="123"/>
    </row>
    <row r="2218" spans="4:15" x14ac:dyDescent="0.2">
      <c r="D2218" s="123"/>
      <c r="E2218" s="123"/>
      <c r="N2218" s="123"/>
      <c r="O2218" s="123"/>
    </row>
    <row r="2219" spans="4:15" x14ac:dyDescent="0.2">
      <c r="D2219" s="123"/>
      <c r="E2219" s="123"/>
      <c r="N2219" s="123"/>
      <c r="O2219" s="123"/>
    </row>
    <row r="2220" spans="4:15" x14ac:dyDescent="0.2">
      <c r="D2220" s="123"/>
      <c r="E2220" s="123"/>
      <c r="N2220" s="123"/>
      <c r="O2220" s="123"/>
    </row>
    <row r="2221" spans="4:15" x14ac:dyDescent="0.2">
      <c r="D2221" s="123"/>
      <c r="E2221" s="123"/>
      <c r="N2221" s="123"/>
      <c r="O2221" s="123"/>
    </row>
    <row r="2222" spans="4:15" x14ac:dyDescent="0.2">
      <c r="D2222" s="123"/>
      <c r="E2222" s="123"/>
      <c r="N2222" s="123"/>
      <c r="O2222" s="123"/>
    </row>
    <row r="2223" spans="4:15" x14ac:dyDescent="0.2">
      <c r="D2223" s="123"/>
      <c r="E2223" s="123"/>
      <c r="N2223" s="123"/>
      <c r="O2223" s="123"/>
    </row>
    <row r="2224" spans="4:15" x14ac:dyDescent="0.2">
      <c r="D2224" s="123"/>
      <c r="E2224" s="123"/>
      <c r="N2224" s="123"/>
      <c r="O2224" s="123"/>
    </row>
    <row r="2225" spans="4:15" x14ac:dyDescent="0.2">
      <c r="D2225" s="123"/>
      <c r="E2225" s="123"/>
      <c r="N2225" s="123"/>
      <c r="O2225" s="123"/>
    </row>
    <row r="2226" spans="4:15" x14ac:dyDescent="0.2">
      <c r="D2226" s="123"/>
      <c r="E2226" s="123"/>
      <c r="N2226" s="123"/>
      <c r="O2226" s="123"/>
    </row>
    <row r="2227" spans="4:15" x14ac:dyDescent="0.2">
      <c r="D2227" s="123"/>
      <c r="E2227" s="123"/>
      <c r="N2227" s="123"/>
      <c r="O2227" s="123"/>
    </row>
    <row r="2228" spans="4:15" x14ac:dyDescent="0.2">
      <c r="D2228" s="123"/>
      <c r="E2228" s="123"/>
      <c r="N2228" s="123"/>
      <c r="O2228" s="123"/>
    </row>
    <row r="2229" spans="4:15" x14ac:dyDescent="0.2">
      <c r="D2229" s="123"/>
      <c r="E2229" s="123"/>
      <c r="N2229" s="123"/>
      <c r="O2229" s="123"/>
    </row>
    <row r="2230" spans="4:15" x14ac:dyDescent="0.2">
      <c r="D2230" s="123"/>
      <c r="E2230" s="123"/>
      <c r="N2230" s="123"/>
      <c r="O2230" s="123"/>
    </row>
    <row r="2231" spans="4:15" x14ac:dyDescent="0.2">
      <c r="D2231" s="123"/>
      <c r="E2231" s="123"/>
      <c r="N2231" s="123"/>
      <c r="O2231" s="123"/>
    </row>
    <row r="2232" spans="4:15" x14ac:dyDescent="0.2">
      <c r="D2232" s="123"/>
      <c r="E2232" s="123"/>
      <c r="N2232" s="123"/>
      <c r="O2232" s="123"/>
    </row>
    <row r="2233" spans="4:15" x14ac:dyDescent="0.2">
      <c r="D2233" s="123"/>
      <c r="E2233" s="123"/>
      <c r="N2233" s="123"/>
      <c r="O2233" s="123"/>
    </row>
    <row r="2234" spans="4:15" x14ac:dyDescent="0.2">
      <c r="D2234" s="123"/>
      <c r="E2234" s="123"/>
      <c r="N2234" s="123"/>
      <c r="O2234" s="123"/>
    </row>
    <row r="2235" spans="4:15" x14ac:dyDescent="0.2">
      <c r="D2235" s="123"/>
      <c r="E2235" s="123"/>
      <c r="N2235" s="123"/>
      <c r="O2235" s="123"/>
    </row>
    <row r="2236" spans="4:15" x14ac:dyDescent="0.2">
      <c r="D2236" s="123"/>
      <c r="E2236" s="123"/>
      <c r="N2236" s="123"/>
      <c r="O2236" s="123"/>
    </row>
    <row r="2237" spans="4:15" x14ac:dyDescent="0.2">
      <c r="D2237" s="123"/>
      <c r="E2237" s="123"/>
      <c r="N2237" s="123"/>
      <c r="O2237" s="123"/>
    </row>
    <row r="2238" spans="4:15" x14ac:dyDescent="0.2">
      <c r="D2238" s="123"/>
      <c r="E2238" s="123"/>
      <c r="N2238" s="123"/>
      <c r="O2238" s="123"/>
    </row>
    <row r="2239" spans="4:15" x14ac:dyDescent="0.2">
      <c r="D2239" s="123"/>
      <c r="E2239" s="123"/>
      <c r="N2239" s="123"/>
      <c r="O2239" s="123"/>
    </row>
    <row r="2240" spans="4:15" x14ac:dyDescent="0.2">
      <c r="D2240" s="123"/>
      <c r="E2240" s="123"/>
      <c r="N2240" s="123"/>
      <c r="O2240" s="123"/>
    </row>
    <row r="2241" spans="4:15" x14ac:dyDescent="0.2">
      <c r="D2241" s="123"/>
      <c r="E2241" s="123"/>
      <c r="N2241" s="123"/>
      <c r="O2241" s="123"/>
    </row>
    <row r="2242" spans="4:15" x14ac:dyDescent="0.2">
      <c r="D2242" s="123"/>
      <c r="E2242" s="123"/>
      <c r="N2242" s="123"/>
      <c r="O2242" s="123"/>
    </row>
    <row r="2243" spans="4:15" x14ac:dyDescent="0.2">
      <c r="D2243" s="123"/>
      <c r="E2243" s="123"/>
      <c r="N2243" s="123"/>
      <c r="O2243" s="123"/>
    </row>
    <row r="2244" spans="4:15" x14ac:dyDescent="0.2">
      <c r="D2244" s="123"/>
      <c r="E2244" s="123"/>
      <c r="N2244" s="123"/>
      <c r="O2244" s="123"/>
    </row>
    <row r="2245" spans="4:15" x14ac:dyDescent="0.2">
      <c r="D2245" s="123"/>
      <c r="E2245" s="123"/>
      <c r="N2245" s="123"/>
      <c r="O2245" s="123"/>
    </row>
    <row r="2246" spans="4:15" x14ac:dyDescent="0.2">
      <c r="D2246" s="123"/>
      <c r="E2246" s="123"/>
      <c r="N2246" s="123"/>
      <c r="O2246" s="123"/>
    </row>
    <row r="2247" spans="4:15" x14ac:dyDescent="0.2">
      <c r="D2247" s="123"/>
      <c r="E2247" s="123"/>
      <c r="N2247" s="123"/>
      <c r="O2247" s="123"/>
    </row>
    <row r="2248" spans="4:15" x14ac:dyDescent="0.2">
      <c r="D2248" s="123"/>
      <c r="E2248" s="123"/>
      <c r="N2248" s="123"/>
      <c r="O2248" s="123"/>
    </row>
    <row r="2249" spans="4:15" x14ac:dyDescent="0.2">
      <c r="D2249" s="123"/>
      <c r="E2249" s="123"/>
      <c r="N2249" s="123"/>
      <c r="O2249" s="123"/>
    </row>
    <row r="2250" spans="4:15" x14ac:dyDescent="0.2">
      <c r="D2250" s="123"/>
      <c r="E2250" s="123"/>
      <c r="N2250" s="123"/>
      <c r="O2250" s="123"/>
    </row>
    <row r="2251" spans="4:15" x14ac:dyDescent="0.2">
      <c r="D2251" s="123"/>
      <c r="E2251" s="123"/>
      <c r="N2251" s="123"/>
      <c r="O2251" s="123"/>
    </row>
    <row r="2252" spans="4:15" x14ac:dyDescent="0.2">
      <c r="D2252" s="123"/>
      <c r="E2252" s="123"/>
      <c r="N2252" s="123"/>
      <c r="O2252" s="123"/>
    </row>
    <row r="2253" spans="4:15" x14ac:dyDescent="0.2">
      <c r="D2253" s="123"/>
      <c r="E2253" s="123"/>
      <c r="N2253" s="123"/>
      <c r="O2253" s="123"/>
    </row>
    <row r="2254" spans="4:15" x14ac:dyDescent="0.2">
      <c r="D2254" s="123"/>
      <c r="E2254" s="123"/>
      <c r="N2254" s="123"/>
      <c r="O2254" s="123"/>
    </row>
    <row r="2255" spans="4:15" x14ac:dyDescent="0.2">
      <c r="D2255" s="123"/>
      <c r="E2255" s="123"/>
      <c r="N2255" s="123"/>
      <c r="O2255" s="123"/>
    </row>
    <row r="2256" spans="4:15" x14ac:dyDescent="0.2">
      <c r="D2256" s="123"/>
      <c r="E2256" s="123"/>
      <c r="N2256" s="123"/>
      <c r="O2256" s="123"/>
    </row>
    <row r="2257" spans="4:15" x14ac:dyDescent="0.2">
      <c r="D2257" s="123"/>
      <c r="E2257" s="123"/>
      <c r="N2257" s="123"/>
      <c r="O2257" s="123"/>
    </row>
    <row r="2258" spans="4:15" x14ac:dyDescent="0.2">
      <c r="D2258" s="123"/>
      <c r="E2258" s="123"/>
      <c r="N2258" s="123"/>
      <c r="O2258" s="123"/>
    </row>
    <row r="2259" spans="4:15" x14ac:dyDescent="0.2">
      <c r="D2259" s="123"/>
      <c r="E2259" s="123"/>
      <c r="N2259" s="123"/>
      <c r="O2259" s="123"/>
    </row>
    <row r="2260" spans="4:15" x14ac:dyDescent="0.2">
      <c r="D2260" s="123"/>
      <c r="E2260" s="123"/>
      <c r="N2260" s="123"/>
      <c r="O2260" s="123"/>
    </row>
    <row r="2261" spans="4:15" x14ac:dyDescent="0.2">
      <c r="D2261" s="123"/>
      <c r="E2261" s="123"/>
      <c r="N2261" s="123"/>
      <c r="O2261" s="123"/>
    </row>
    <row r="2262" spans="4:15" x14ac:dyDescent="0.2">
      <c r="D2262" s="123"/>
      <c r="E2262" s="123"/>
      <c r="N2262" s="123"/>
      <c r="O2262" s="123"/>
    </row>
    <row r="2263" spans="4:15" x14ac:dyDescent="0.2">
      <c r="D2263" s="123"/>
      <c r="E2263" s="123"/>
      <c r="N2263" s="123"/>
      <c r="O2263" s="123"/>
    </row>
    <row r="2264" spans="4:15" x14ac:dyDescent="0.2">
      <c r="D2264" s="123"/>
      <c r="E2264" s="123"/>
      <c r="N2264" s="123"/>
      <c r="O2264" s="123"/>
    </row>
    <row r="2265" spans="4:15" x14ac:dyDescent="0.2">
      <c r="D2265" s="123"/>
      <c r="E2265" s="123"/>
      <c r="N2265" s="123"/>
      <c r="O2265" s="123"/>
    </row>
    <row r="2266" spans="4:15" x14ac:dyDescent="0.2">
      <c r="D2266" s="123"/>
      <c r="E2266" s="123"/>
      <c r="N2266" s="123"/>
      <c r="O2266" s="123"/>
    </row>
    <row r="2267" spans="4:15" x14ac:dyDescent="0.2">
      <c r="D2267" s="123"/>
      <c r="E2267" s="123"/>
      <c r="N2267" s="123"/>
      <c r="O2267" s="123"/>
    </row>
    <row r="2268" spans="4:15" x14ac:dyDescent="0.2">
      <c r="D2268" s="123"/>
      <c r="E2268" s="123"/>
      <c r="N2268" s="123"/>
      <c r="O2268" s="123"/>
    </row>
    <row r="2269" spans="4:15" x14ac:dyDescent="0.2">
      <c r="D2269" s="123"/>
      <c r="E2269" s="123"/>
      <c r="N2269" s="123"/>
      <c r="O2269" s="123"/>
    </row>
    <row r="2270" spans="4:15" x14ac:dyDescent="0.2">
      <c r="D2270" s="123"/>
      <c r="E2270" s="123"/>
      <c r="N2270" s="123"/>
      <c r="O2270" s="123"/>
    </row>
    <row r="2271" spans="4:15" x14ac:dyDescent="0.2">
      <c r="D2271" s="123"/>
      <c r="E2271" s="123"/>
      <c r="N2271" s="123"/>
      <c r="O2271" s="123"/>
    </row>
    <row r="2272" spans="4:15" x14ac:dyDescent="0.2">
      <c r="D2272" s="123"/>
      <c r="E2272" s="123"/>
      <c r="N2272" s="123"/>
      <c r="O2272" s="123"/>
    </row>
    <row r="2273" spans="4:15" x14ac:dyDescent="0.2">
      <c r="D2273" s="123"/>
      <c r="E2273" s="123"/>
      <c r="N2273" s="123"/>
      <c r="O2273" s="123"/>
    </row>
    <row r="2274" spans="4:15" x14ac:dyDescent="0.2">
      <c r="D2274" s="123"/>
      <c r="E2274" s="123"/>
      <c r="N2274" s="123"/>
      <c r="O2274" s="123"/>
    </row>
    <row r="2275" spans="4:15" x14ac:dyDescent="0.2">
      <c r="D2275" s="123"/>
      <c r="E2275" s="123"/>
      <c r="N2275" s="123"/>
      <c r="O2275" s="123"/>
    </row>
    <row r="2276" spans="4:15" x14ac:dyDescent="0.2">
      <c r="D2276" s="123"/>
      <c r="E2276" s="123"/>
      <c r="N2276" s="123"/>
      <c r="O2276" s="123"/>
    </row>
    <row r="2277" spans="4:15" x14ac:dyDescent="0.2">
      <c r="D2277" s="123"/>
      <c r="E2277" s="123"/>
      <c r="N2277" s="123"/>
      <c r="O2277" s="123"/>
    </row>
    <row r="2278" spans="4:15" x14ac:dyDescent="0.2">
      <c r="D2278" s="123"/>
      <c r="E2278" s="123"/>
      <c r="N2278" s="123"/>
      <c r="O2278" s="123"/>
    </row>
    <row r="2279" spans="4:15" x14ac:dyDescent="0.2">
      <c r="D2279" s="123"/>
      <c r="E2279" s="123"/>
      <c r="N2279" s="123"/>
      <c r="O2279" s="123"/>
    </row>
    <row r="2280" spans="4:15" x14ac:dyDescent="0.2">
      <c r="D2280" s="123"/>
      <c r="E2280" s="123"/>
      <c r="N2280" s="123"/>
      <c r="O2280" s="123"/>
    </row>
    <row r="2281" spans="4:15" x14ac:dyDescent="0.2">
      <c r="D2281" s="123"/>
      <c r="E2281" s="123"/>
      <c r="N2281" s="123"/>
      <c r="O2281" s="123"/>
    </row>
    <row r="2282" spans="4:15" x14ac:dyDescent="0.2">
      <c r="D2282" s="123"/>
      <c r="E2282" s="123"/>
      <c r="N2282" s="123"/>
      <c r="O2282" s="123"/>
    </row>
    <row r="2283" spans="4:15" x14ac:dyDescent="0.2">
      <c r="D2283" s="123"/>
      <c r="E2283" s="123"/>
      <c r="N2283" s="123"/>
      <c r="O2283" s="123"/>
    </row>
    <row r="2284" spans="4:15" x14ac:dyDescent="0.2">
      <c r="D2284" s="123"/>
      <c r="E2284" s="123"/>
      <c r="N2284" s="123"/>
      <c r="O2284" s="123"/>
    </row>
    <row r="2285" spans="4:15" x14ac:dyDescent="0.2">
      <c r="D2285" s="123"/>
      <c r="E2285" s="123"/>
      <c r="N2285" s="123"/>
      <c r="O2285" s="123"/>
    </row>
    <row r="2286" spans="4:15" x14ac:dyDescent="0.2">
      <c r="D2286" s="123"/>
      <c r="E2286" s="123"/>
      <c r="N2286" s="123"/>
      <c r="O2286" s="123"/>
    </row>
    <row r="2287" spans="4:15" x14ac:dyDescent="0.2">
      <c r="D2287" s="123"/>
      <c r="E2287" s="123"/>
      <c r="N2287" s="123"/>
      <c r="O2287" s="123"/>
    </row>
    <row r="2288" spans="4:15" x14ac:dyDescent="0.2">
      <c r="D2288" s="123"/>
      <c r="E2288" s="123"/>
      <c r="N2288" s="123"/>
      <c r="O2288" s="123"/>
    </row>
    <row r="2289" spans="4:15" x14ac:dyDescent="0.2">
      <c r="D2289" s="123"/>
      <c r="E2289" s="123"/>
      <c r="N2289" s="123"/>
      <c r="O2289" s="123"/>
    </row>
    <row r="2290" spans="4:15" x14ac:dyDescent="0.2">
      <c r="D2290" s="123"/>
      <c r="E2290" s="123"/>
      <c r="N2290" s="123"/>
      <c r="O2290" s="123"/>
    </row>
    <row r="2291" spans="4:15" x14ac:dyDescent="0.2">
      <c r="D2291" s="123"/>
      <c r="E2291" s="123"/>
      <c r="N2291" s="123"/>
      <c r="O2291" s="123"/>
    </row>
    <row r="2292" spans="4:15" x14ac:dyDescent="0.2">
      <c r="D2292" s="123"/>
      <c r="E2292" s="123"/>
      <c r="N2292" s="123"/>
      <c r="O2292" s="123"/>
    </row>
    <row r="2293" spans="4:15" x14ac:dyDescent="0.2">
      <c r="D2293" s="123"/>
      <c r="E2293" s="123"/>
      <c r="N2293" s="123"/>
      <c r="O2293" s="123"/>
    </row>
    <row r="2294" spans="4:15" x14ac:dyDescent="0.2">
      <c r="D2294" s="123"/>
      <c r="E2294" s="123"/>
      <c r="N2294" s="123"/>
      <c r="O2294" s="123"/>
    </row>
    <row r="2295" spans="4:15" x14ac:dyDescent="0.2">
      <c r="D2295" s="123"/>
      <c r="E2295" s="123"/>
      <c r="N2295" s="123"/>
      <c r="O2295" s="123"/>
    </row>
    <row r="2296" spans="4:15" x14ac:dyDescent="0.2">
      <c r="D2296" s="123"/>
      <c r="E2296" s="123"/>
      <c r="N2296" s="123"/>
      <c r="O2296" s="123"/>
    </row>
    <row r="2297" spans="4:15" x14ac:dyDescent="0.2">
      <c r="D2297" s="123"/>
      <c r="E2297" s="123"/>
      <c r="N2297" s="123"/>
      <c r="O2297" s="123"/>
    </row>
    <row r="2298" spans="4:15" x14ac:dyDescent="0.2">
      <c r="D2298" s="123"/>
      <c r="E2298" s="123"/>
      <c r="N2298" s="123"/>
      <c r="O2298" s="123"/>
    </row>
    <row r="2299" spans="4:15" x14ac:dyDescent="0.2">
      <c r="D2299" s="123"/>
      <c r="E2299" s="123"/>
      <c r="N2299" s="123"/>
      <c r="O2299" s="123"/>
    </row>
    <row r="2300" spans="4:15" x14ac:dyDescent="0.2">
      <c r="D2300" s="123"/>
      <c r="E2300" s="123"/>
      <c r="N2300" s="123"/>
      <c r="O2300" s="123"/>
    </row>
    <row r="2301" spans="4:15" x14ac:dyDescent="0.2">
      <c r="D2301" s="123"/>
      <c r="E2301" s="123"/>
      <c r="N2301" s="123"/>
      <c r="O2301" s="123"/>
    </row>
    <row r="2302" spans="4:15" x14ac:dyDescent="0.2">
      <c r="D2302" s="123"/>
      <c r="E2302" s="123"/>
      <c r="N2302" s="123"/>
      <c r="O2302" s="123"/>
    </row>
    <row r="2303" spans="4:15" x14ac:dyDescent="0.2">
      <c r="D2303" s="123"/>
      <c r="E2303" s="123"/>
      <c r="N2303" s="123"/>
      <c r="O2303" s="123"/>
    </row>
    <row r="2304" spans="4:15" x14ac:dyDescent="0.2">
      <c r="D2304" s="123"/>
      <c r="E2304" s="123"/>
      <c r="N2304" s="123"/>
      <c r="O2304" s="123"/>
    </row>
    <row r="2305" spans="4:15" x14ac:dyDescent="0.2">
      <c r="D2305" s="123"/>
      <c r="E2305" s="123"/>
      <c r="N2305" s="123"/>
      <c r="O2305" s="123"/>
    </row>
    <row r="2306" spans="4:15" x14ac:dyDescent="0.2">
      <c r="D2306" s="123"/>
      <c r="E2306" s="123"/>
      <c r="N2306" s="123"/>
      <c r="O2306" s="123"/>
    </row>
    <row r="2307" spans="4:15" x14ac:dyDescent="0.2">
      <c r="D2307" s="123"/>
      <c r="E2307" s="123"/>
      <c r="N2307" s="123"/>
      <c r="O2307" s="123"/>
    </row>
    <row r="2308" spans="4:15" x14ac:dyDescent="0.2">
      <c r="D2308" s="123"/>
      <c r="E2308" s="123"/>
      <c r="N2308" s="123"/>
      <c r="O2308" s="123"/>
    </row>
    <row r="2309" spans="4:15" x14ac:dyDescent="0.2">
      <c r="D2309" s="123"/>
      <c r="E2309" s="123"/>
      <c r="N2309" s="123"/>
      <c r="O2309" s="123"/>
    </row>
    <row r="2310" spans="4:15" x14ac:dyDescent="0.2">
      <c r="D2310" s="123"/>
      <c r="E2310" s="123"/>
      <c r="N2310" s="123"/>
      <c r="O2310" s="123"/>
    </row>
    <row r="2311" spans="4:15" x14ac:dyDescent="0.2">
      <c r="D2311" s="123"/>
      <c r="E2311" s="123"/>
      <c r="N2311" s="123"/>
      <c r="O2311" s="123"/>
    </row>
    <row r="2312" spans="4:15" x14ac:dyDescent="0.2">
      <c r="D2312" s="123"/>
      <c r="E2312" s="123"/>
      <c r="N2312" s="123"/>
      <c r="O2312" s="123"/>
    </row>
    <row r="2313" spans="4:15" x14ac:dyDescent="0.2">
      <c r="D2313" s="123"/>
      <c r="E2313" s="123"/>
      <c r="N2313" s="123"/>
      <c r="O2313" s="123"/>
    </row>
    <row r="2314" spans="4:15" x14ac:dyDescent="0.2">
      <c r="D2314" s="123"/>
      <c r="E2314" s="123"/>
      <c r="N2314" s="123"/>
      <c r="O2314" s="123"/>
    </row>
    <row r="2315" spans="4:15" x14ac:dyDescent="0.2">
      <c r="D2315" s="123"/>
      <c r="E2315" s="123"/>
      <c r="N2315" s="123"/>
      <c r="O2315" s="123"/>
    </row>
    <row r="2316" spans="4:15" x14ac:dyDescent="0.2">
      <c r="D2316" s="123"/>
      <c r="E2316" s="123"/>
      <c r="N2316" s="123"/>
      <c r="O2316" s="123"/>
    </row>
    <row r="2317" spans="4:15" x14ac:dyDescent="0.2">
      <c r="D2317" s="123"/>
      <c r="E2317" s="123"/>
      <c r="N2317" s="123"/>
      <c r="O2317" s="123"/>
    </row>
    <row r="2318" spans="4:15" x14ac:dyDescent="0.2">
      <c r="D2318" s="123"/>
      <c r="E2318" s="123"/>
      <c r="N2318" s="123"/>
      <c r="O2318" s="123"/>
    </row>
    <row r="2319" spans="4:15" x14ac:dyDescent="0.2">
      <c r="D2319" s="123"/>
      <c r="E2319" s="123"/>
      <c r="N2319" s="123"/>
      <c r="O2319" s="123"/>
    </row>
    <row r="2320" spans="4:15" x14ac:dyDescent="0.2">
      <c r="D2320" s="123"/>
      <c r="E2320" s="123"/>
      <c r="N2320" s="123"/>
      <c r="O2320" s="123"/>
    </row>
    <row r="2321" spans="4:15" x14ac:dyDescent="0.2">
      <c r="D2321" s="123"/>
      <c r="E2321" s="123"/>
      <c r="N2321" s="123"/>
      <c r="O2321" s="123"/>
    </row>
    <row r="2322" spans="4:15" x14ac:dyDescent="0.2">
      <c r="D2322" s="123"/>
      <c r="E2322" s="123"/>
      <c r="N2322" s="123"/>
      <c r="O2322" s="123"/>
    </row>
    <row r="2323" spans="4:15" x14ac:dyDescent="0.2">
      <c r="D2323" s="123"/>
      <c r="E2323" s="123"/>
      <c r="N2323" s="123"/>
      <c r="O2323" s="123"/>
    </row>
    <row r="2324" spans="4:15" x14ac:dyDescent="0.2">
      <c r="D2324" s="123"/>
      <c r="E2324" s="123"/>
      <c r="N2324" s="123"/>
      <c r="O2324" s="123"/>
    </row>
    <row r="2325" spans="4:15" x14ac:dyDescent="0.2">
      <c r="D2325" s="123"/>
      <c r="E2325" s="123"/>
      <c r="N2325" s="123"/>
      <c r="O2325" s="123"/>
    </row>
    <row r="2326" spans="4:15" x14ac:dyDescent="0.2">
      <c r="D2326" s="123"/>
      <c r="E2326" s="123"/>
      <c r="N2326" s="123"/>
      <c r="O2326" s="123"/>
    </row>
    <row r="2327" spans="4:15" x14ac:dyDescent="0.2">
      <c r="D2327" s="123"/>
      <c r="E2327" s="123"/>
      <c r="N2327" s="123"/>
      <c r="O2327" s="123"/>
    </row>
    <row r="2328" spans="4:15" x14ac:dyDescent="0.2">
      <c r="D2328" s="123"/>
      <c r="E2328" s="123"/>
      <c r="N2328" s="123"/>
      <c r="O2328" s="123"/>
    </row>
    <row r="2329" spans="4:15" x14ac:dyDescent="0.2">
      <c r="D2329" s="123"/>
      <c r="E2329" s="123"/>
      <c r="N2329" s="123"/>
      <c r="O2329" s="123"/>
    </row>
    <row r="2330" spans="4:15" x14ac:dyDescent="0.2">
      <c r="D2330" s="123"/>
      <c r="E2330" s="123"/>
      <c r="N2330" s="123"/>
      <c r="O2330" s="123"/>
    </row>
    <row r="2331" spans="4:15" x14ac:dyDescent="0.2">
      <c r="D2331" s="123"/>
      <c r="E2331" s="123"/>
      <c r="N2331" s="123"/>
      <c r="O2331" s="123"/>
    </row>
    <row r="2332" spans="4:15" x14ac:dyDescent="0.2">
      <c r="D2332" s="123"/>
      <c r="E2332" s="123"/>
      <c r="N2332" s="123"/>
      <c r="O2332" s="123"/>
    </row>
    <row r="2333" spans="4:15" x14ac:dyDescent="0.2">
      <c r="D2333" s="123"/>
      <c r="E2333" s="123"/>
      <c r="N2333" s="123"/>
      <c r="O2333" s="123"/>
    </row>
    <row r="2334" spans="4:15" x14ac:dyDescent="0.2">
      <c r="D2334" s="123"/>
      <c r="E2334" s="123"/>
      <c r="N2334" s="123"/>
      <c r="O2334" s="123"/>
    </row>
    <row r="2335" spans="4:15" x14ac:dyDescent="0.2">
      <c r="D2335" s="123"/>
      <c r="E2335" s="123"/>
      <c r="N2335" s="123"/>
      <c r="O2335" s="123"/>
    </row>
    <row r="2336" spans="4:15" x14ac:dyDescent="0.2">
      <c r="D2336" s="123"/>
      <c r="E2336" s="123"/>
      <c r="N2336" s="123"/>
      <c r="O2336" s="123"/>
    </row>
    <row r="2337" spans="4:15" x14ac:dyDescent="0.2">
      <c r="D2337" s="123"/>
      <c r="E2337" s="123"/>
      <c r="N2337" s="123"/>
      <c r="O2337" s="123"/>
    </row>
    <row r="2338" spans="4:15" x14ac:dyDescent="0.2">
      <c r="D2338" s="123"/>
      <c r="E2338" s="123"/>
      <c r="N2338" s="123"/>
      <c r="O2338" s="123"/>
    </row>
    <row r="2339" spans="4:15" x14ac:dyDescent="0.2">
      <c r="D2339" s="123"/>
      <c r="E2339" s="123"/>
      <c r="N2339" s="123"/>
      <c r="O2339" s="123"/>
    </row>
    <row r="2340" spans="4:15" x14ac:dyDescent="0.2">
      <c r="D2340" s="123"/>
      <c r="E2340" s="123"/>
      <c r="N2340" s="123"/>
      <c r="O2340" s="123"/>
    </row>
    <row r="2341" spans="4:15" x14ac:dyDescent="0.2">
      <c r="D2341" s="123"/>
      <c r="E2341" s="123"/>
      <c r="N2341" s="123"/>
      <c r="O2341" s="123"/>
    </row>
    <row r="2342" spans="4:15" x14ac:dyDescent="0.2">
      <c r="D2342" s="123"/>
      <c r="E2342" s="123"/>
      <c r="N2342" s="123"/>
      <c r="O2342" s="123"/>
    </row>
    <row r="2343" spans="4:15" x14ac:dyDescent="0.2">
      <c r="D2343" s="123"/>
      <c r="E2343" s="123"/>
      <c r="N2343" s="123"/>
      <c r="O2343" s="123"/>
    </row>
    <row r="2344" spans="4:15" x14ac:dyDescent="0.2">
      <c r="D2344" s="123"/>
      <c r="E2344" s="123"/>
      <c r="N2344" s="123"/>
      <c r="O2344" s="123"/>
    </row>
    <row r="2345" spans="4:15" x14ac:dyDescent="0.2">
      <c r="D2345" s="123"/>
      <c r="E2345" s="123"/>
      <c r="N2345" s="123"/>
      <c r="O2345" s="123"/>
    </row>
    <row r="2346" spans="4:15" x14ac:dyDescent="0.2">
      <c r="D2346" s="123"/>
      <c r="E2346" s="123"/>
      <c r="N2346" s="123"/>
      <c r="O2346" s="123"/>
    </row>
    <row r="2347" spans="4:15" x14ac:dyDescent="0.2">
      <c r="D2347" s="123"/>
      <c r="E2347" s="123"/>
      <c r="N2347" s="123"/>
      <c r="O2347" s="123"/>
    </row>
    <row r="2348" spans="4:15" x14ac:dyDescent="0.2">
      <c r="D2348" s="123"/>
      <c r="E2348" s="123"/>
      <c r="N2348" s="123"/>
      <c r="O2348" s="123"/>
    </row>
    <row r="2349" spans="4:15" x14ac:dyDescent="0.2">
      <c r="D2349" s="123"/>
      <c r="E2349" s="123"/>
      <c r="N2349" s="123"/>
      <c r="O2349" s="123"/>
    </row>
    <row r="2350" spans="4:15" x14ac:dyDescent="0.2">
      <c r="D2350" s="123"/>
      <c r="E2350" s="123"/>
      <c r="N2350" s="123"/>
      <c r="O2350" s="123"/>
    </row>
    <row r="2351" spans="4:15" x14ac:dyDescent="0.2">
      <c r="D2351" s="123"/>
      <c r="E2351" s="123"/>
      <c r="N2351" s="123"/>
      <c r="O2351" s="123"/>
    </row>
    <row r="2352" spans="4:15" x14ac:dyDescent="0.2">
      <c r="D2352" s="123"/>
      <c r="E2352" s="123"/>
      <c r="N2352" s="123"/>
      <c r="O2352" s="123"/>
    </row>
    <row r="2353" spans="4:15" x14ac:dyDescent="0.2">
      <c r="D2353" s="123"/>
      <c r="E2353" s="123"/>
      <c r="N2353" s="123"/>
      <c r="O2353" s="123"/>
    </row>
    <row r="2354" spans="4:15" x14ac:dyDescent="0.2">
      <c r="D2354" s="123"/>
      <c r="E2354" s="123"/>
      <c r="N2354" s="123"/>
      <c r="O2354" s="123"/>
    </row>
    <row r="2355" spans="4:15" x14ac:dyDescent="0.2">
      <c r="D2355" s="123"/>
      <c r="E2355" s="123"/>
      <c r="N2355" s="123"/>
      <c r="O2355" s="123"/>
    </row>
    <row r="2356" spans="4:15" x14ac:dyDescent="0.2">
      <c r="D2356" s="123"/>
      <c r="E2356" s="123"/>
      <c r="N2356" s="123"/>
      <c r="O2356" s="123"/>
    </row>
    <row r="2357" spans="4:15" x14ac:dyDescent="0.2">
      <c r="D2357" s="123"/>
      <c r="E2357" s="123"/>
      <c r="N2357" s="123"/>
      <c r="O2357" s="123"/>
    </row>
    <row r="2358" spans="4:15" x14ac:dyDescent="0.2">
      <c r="D2358" s="123"/>
      <c r="E2358" s="123"/>
      <c r="N2358" s="123"/>
      <c r="O2358" s="123"/>
    </row>
    <row r="2359" spans="4:15" x14ac:dyDescent="0.2">
      <c r="D2359" s="123"/>
      <c r="E2359" s="123"/>
      <c r="N2359" s="123"/>
      <c r="O2359" s="123"/>
    </row>
    <row r="2360" spans="4:15" x14ac:dyDescent="0.2">
      <c r="D2360" s="123"/>
      <c r="E2360" s="123"/>
      <c r="N2360" s="123"/>
      <c r="O2360" s="123"/>
    </row>
    <row r="2361" spans="4:15" x14ac:dyDescent="0.2">
      <c r="D2361" s="123"/>
      <c r="E2361" s="123"/>
      <c r="N2361" s="123"/>
      <c r="O2361" s="123"/>
    </row>
    <row r="2362" spans="4:15" x14ac:dyDescent="0.2">
      <c r="D2362" s="123"/>
      <c r="E2362" s="123"/>
      <c r="N2362" s="123"/>
      <c r="O2362" s="123"/>
    </row>
    <row r="2363" spans="4:15" x14ac:dyDescent="0.2">
      <c r="D2363" s="123"/>
      <c r="E2363" s="123"/>
      <c r="N2363" s="123"/>
      <c r="O2363" s="123"/>
    </row>
    <row r="2364" spans="4:15" x14ac:dyDescent="0.2">
      <c r="D2364" s="123"/>
      <c r="E2364" s="123"/>
      <c r="N2364" s="123"/>
      <c r="O2364" s="123"/>
    </row>
    <row r="2365" spans="4:15" x14ac:dyDescent="0.2">
      <c r="D2365" s="123"/>
      <c r="E2365" s="123"/>
      <c r="N2365" s="123"/>
      <c r="O2365" s="123"/>
    </row>
    <row r="2366" spans="4:15" x14ac:dyDescent="0.2">
      <c r="D2366" s="123"/>
      <c r="E2366" s="123"/>
      <c r="N2366" s="123"/>
      <c r="O2366" s="123"/>
    </row>
    <row r="2367" spans="4:15" x14ac:dyDescent="0.2">
      <c r="D2367" s="123"/>
      <c r="E2367" s="123"/>
      <c r="N2367" s="123"/>
      <c r="O2367" s="123"/>
    </row>
    <row r="2368" spans="4:15" x14ac:dyDescent="0.2">
      <c r="D2368" s="123"/>
      <c r="E2368" s="123"/>
      <c r="N2368" s="123"/>
      <c r="O2368" s="123"/>
    </row>
    <row r="2369" spans="4:15" x14ac:dyDescent="0.2">
      <c r="D2369" s="123"/>
      <c r="E2369" s="123"/>
      <c r="N2369" s="123"/>
      <c r="O2369" s="123"/>
    </row>
    <row r="2370" spans="4:15" x14ac:dyDescent="0.2">
      <c r="D2370" s="123"/>
      <c r="E2370" s="123"/>
      <c r="N2370" s="123"/>
      <c r="O2370" s="123"/>
    </row>
    <row r="2371" spans="4:15" x14ac:dyDescent="0.2">
      <c r="D2371" s="123"/>
      <c r="E2371" s="123"/>
      <c r="N2371" s="123"/>
      <c r="O2371" s="123"/>
    </row>
    <row r="2372" spans="4:15" x14ac:dyDescent="0.2">
      <c r="D2372" s="123"/>
      <c r="E2372" s="123"/>
      <c r="N2372" s="123"/>
      <c r="O2372" s="123"/>
    </row>
    <row r="2373" spans="4:15" x14ac:dyDescent="0.2">
      <c r="D2373" s="123"/>
      <c r="E2373" s="123"/>
      <c r="N2373" s="123"/>
      <c r="O2373" s="123"/>
    </row>
    <row r="2374" spans="4:15" x14ac:dyDescent="0.2">
      <c r="D2374" s="123"/>
      <c r="E2374" s="123"/>
      <c r="N2374" s="123"/>
      <c r="O2374" s="123"/>
    </row>
    <row r="2375" spans="4:15" x14ac:dyDescent="0.2">
      <c r="D2375" s="123"/>
      <c r="E2375" s="123"/>
      <c r="N2375" s="123"/>
      <c r="O2375" s="123"/>
    </row>
    <row r="2376" spans="4:15" x14ac:dyDescent="0.2">
      <c r="D2376" s="123"/>
      <c r="E2376" s="123"/>
      <c r="N2376" s="123"/>
      <c r="O2376" s="123"/>
    </row>
    <row r="2377" spans="4:15" x14ac:dyDescent="0.2">
      <c r="D2377" s="123"/>
      <c r="E2377" s="123"/>
      <c r="N2377" s="123"/>
      <c r="O2377" s="123"/>
    </row>
    <row r="2378" spans="4:15" x14ac:dyDescent="0.2">
      <c r="D2378" s="123"/>
      <c r="E2378" s="123"/>
      <c r="N2378" s="123"/>
      <c r="O2378" s="123"/>
    </row>
    <row r="2379" spans="4:15" x14ac:dyDescent="0.2">
      <c r="D2379" s="123"/>
      <c r="E2379" s="123"/>
      <c r="N2379" s="123"/>
      <c r="O2379" s="123"/>
    </row>
    <row r="2380" spans="4:15" x14ac:dyDescent="0.2">
      <c r="D2380" s="123"/>
      <c r="E2380" s="123"/>
      <c r="N2380" s="123"/>
      <c r="O2380" s="123"/>
    </row>
    <row r="2381" spans="4:15" x14ac:dyDescent="0.2">
      <c r="D2381" s="123"/>
      <c r="E2381" s="123"/>
      <c r="N2381" s="123"/>
      <c r="O2381" s="123"/>
    </row>
    <row r="2382" spans="4:15" x14ac:dyDescent="0.2">
      <c r="D2382" s="123"/>
      <c r="E2382" s="123"/>
      <c r="N2382" s="123"/>
      <c r="O2382" s="123"/>
    </row>
    <row r="2383" spans="4:15" x14ac:dyDescent="0.2">
      <c r="D2383" s="123"/>
      <c r="E2383" s="123"/>
      <c r="N2383" s="123"/>
      <c r="O2383" s="123"/>
    </row>
    <row r="2384" spans="4:15" x14ac:dyDescent="0.2">
      <c r="D2384" s="123"/>
      <c r="E2384" s="123"/>
      <c r="N2384" s="123"/>
      <c r="O2384" s="123"/>
    </row>
    <row r="2385" spans="4:15" x14ac:dyDescent="0.2">
      <c r="D2385" s="123"/>
      <c r="E2385" s="123"/>
      <c r="N2385" s="123"/>
      <c r="O2385" s="123"/>
    </row>
    <row r="2386" spans="4:15" x14ac:dyDescent="0.2">
      <c r="D2386" s="123"/>
      <c r="E2386" s="123"/>
      <c r="N2386" s="123"/>
      <c r="O2386" s="123"/>
    </row>
    <row r="2387" spans="4:15" x14ac:dyDescent="0.2">
      <c r="D2387" s="123"/>
      <c r="E2387" s="123"/>
      <c r="N2387" s="123"/>
      <c r="O2387" s="123"/>
    </row>
    <row r="2388" spans="4:15" x14ac:dyDescent="0.2">
      <c r="D2388" s="123"/>
      <c r="E2388" s="123"/>
      <c r="N2388" s="123"/>
      <c r="O2388" s="123"/>
    </row>
    <row r="2389" spans="4:15" x14ac:dyDescent="0.2">
      <c r="D2389" s="123"/>
      <c r="E2389" s="123"/>
      <c r="N2389" s="123"/>
      <c r="O2389" s="123"/>
    </row>
    <row r="2390" spans="4:15" x14ac:dyDescent="0.2">
      <c r="D2390" s="123"/>
      <c r="E2390" s="123"/>
      <c r="N2390" s="123"/>
      <c r="O2390" s="123"/>
    </row>
    <row r="2391" spans="4:15" x14ac:dyDescent="0.2">
      <c r="D2391" s="123"/>
      <c r="E2391" s="123"/>
      <c r="N2391" s="123"/>
      <c r="O2391" s="123"/>
    </row>
    <row r="2392" spans="4:15" x14ac:dyDescent="0.2">
      <c r="D2392" s="123"/>
      <c r="E2392" s="123"/>
      <c r="N2392" s="123"/>
      <c r="O2392" s="123"/>
    </row>
    <row r="2393" spans="4:15" x14ac:dyDescent="0.2">
      <c r="D2393" s="123"/>
      <c r="E2393" s="123"/>
      <c r="N2393" s="123"/>
      <c r="O2393" s="123"/>
    </row>
    <row r="2394" spans="4:15" x14ac:dyDescent="0.2">
      <c r="D2394" s="123"/>
      <c r="E2394" s="123"/>
      <c r="N2394" s="123"/>
      <c r="O2394" s="123"/>
    </row>
    <row r="2395" spans="4:15" x14ac:dyDescent="0.2">
      <c r="D2395" s="123"/>
      <c r="E2395" s="123"/>
      <c r="N2395" s="123"/>
      <c r="O2395" s="123"/>
    </row>
    <row r="2396" spans="4:15" x14ac:dyDescent="0.2">
      <c r="D2396" s="123"/>
      <c r="E2396" s="123"/>
      <c r="N2396" s="123"/>
      <c r="O2396" s="123"/>
    </row>
    <row r="2397" spans="4:15" x14ac:dyDescent="0.2">
      <c r="D2397" s="123"/>
      <c r="E2397" s="123"/>
      <c r="N2397" s="123"/>
      <c r="O2397" s="123"/>
    </row>
    <row r="2398" spans="4:15" x14ac:dyDescent="0.2">
      <c r="D2398" s="123"/>
      <c r="E2398" s="123"/>
      <c r="N2398" s="123"/>
      <c r="O2398" s="123"/>
    </row>
    <row r="2399" spans="4:15" x14ac:dyDescent="0.2">
      <c r="D2399" s="123"/>
      <c r="E2399" s="123"/>
      <c r="N2399" s="123"/>
      <c r="O2399" s="123"/>
    </row>
    <row r="2400" spans="4:15" x14ac:dyDescent="0.2">
      <c r="D2400" s="123"/>
      <c r="E2400" s="123"/>
      <c r="N2400" s="123"/>
      <c r="O2400" s="123"/>
    </row>
    <row r="2401" spans="4:15" x14ac:dyDescent="0.2">
      <c r="D2401" s="123"/>
      <c r="E2401" s="123"/>
      <c r="N2401" s="123"/>
      <c r="O2401" s="123"/>
    </row>
    <row r="2402" spans="4:15" x14ac:dyDescent="0.2">
      <c r="D2402" s="123"/>
      <c r="E2402" s="123"/>
      <c r="N2402" s="123"/>
      <c r="O2402" s="123"/>
    </row>
    <row r="2403" spans="4:15" x14ac:dyDescent="0.2">
      <c r="D2403" s="123"/>
      <c r="E2403" s="123"/>
      <c r="N2403" s="123"/>
      <c r="O2403" s="123"/>
    </row>
    <row r="2404" spans="4:15" x14ac:dyDescent="0.2">
      <c r="D2404" s="123"/>
      <c r="E2404" s="123"/>
      <c r="N2404" s="123"/>
      <c r="O2404" s="123"/>
    </row>
    <row r="2405" spans="4:15" x14ac:dyDescent="0.2">
      <c r="D2405" s="123"/>
      <c r="E2405" s="123"/>
      <c r="N2405" s="123"/>
      <c r="O2405" s="123"/>
    </row>
    <row r="2406" spans="4:15" x14ac:dyDescent="0.2">
      <c r="D2406" s="123"/>
      <c r="E2406" s="123"/>
      <c r="N2406" s="123"/>
      <c r="O2406" s="123"/>
    </row>
    <row r="2407" spans="4:15" x14ac:dyDescent="0.2">
      <c r="D2407" s="123"/>
      <c r="E2407" s="123"/>
      <c r="N2407" s="123"/>
      <c r="O2407" s="123"/>
    </row>
    <row r="2408" spans="4:15" x14ac:dyDescent="0.2">
      <c r="D2408" s="123"/>
      <c r="E2408" s="123"/>
      <c r="N2408" s="123"/>
      <c r="O2408" s="123"/>
    </row>
    <row r="2409" spans="4:15" x14ac:dyDescent="0.2">
      <c r="D2409" s="123"/>
      <c r="E2409" s="123"/>
      <c r="N2409" s="123"/>
      <c r="O2409" s="123"/>
    </row>
    <row r="2410" spans="4:15" x14ac:dyDescent="0.2">
      <c r="D2410" s="123"/>
      <c r="E2410" s="123"/>
      <c r="N2410" s="123"/>
      <c r="O2410" s="123"/>
    </row>
    <row r="2411" spans="4:15" x14ac:dyDescent="0.2">
      <c r="D2411" s="123"/>
      <c r="E2411" s="123"/>
      <c r="N2411" s="123"/>
      <c r="O2411" s="123"/>
    </row>
    <row r="2412" spans="4:15" x14ac:dyDescent="0.2">
      <c r="D2412" s="123"/>
      <c r="E2412" s="123"/>
      <c r="N2412" s="123"/>
      <c r="O2412" s="123"/>
    </row>
    <row r="2413" spans="4:15" x14ac:dyDescent="0.2">
      <c r="D2413" s="123"/>
      <c r="E2413" s="123"/>
      <c r="N2413" s="123"/>
      <c r="O2413" s="123"/>
    </row>
    <row r="2414" spans="4:15" x14ac:dyDescent="0.2">
      <c r="D2414" s="123"/>
      <c r="E2414" s="123"/>
      <c r="N2414" s="123"/>
      <c r="O2414" s="123"/>
    </row>
    <row r="2415" spans="4:15" x14ac:dyDescent="0.2">
      <c r="D2415" s="123"/>
      <c r="E2415" s="123"/>
      <c r="N2415" s="123"/>
      <c r="O2415" s="123"/>
    </row>
    <row r="2416" spans="4:15" x14ac:dyDescent="0.2">
      <c r="D2416" s="123"/>
      <c r="E2416" s="123"/>
      <c r="N2416" s="123"/>
      <c r="O2416" s="123"/>
    </row>
    <row r="2417" spans="4:15" x14ac:dyDescent="0.2">
      <c r="D2417" s="123"/>
      <c r="E2417" s="123"/>
      <c r="N2417" s="123"/>
      <c r="O2417" s="123"/>
    </row>
    <row r="2418" spans="4:15" x14ac:dyDescent="0.2">
      <c r="D2418" s="123"/>
      <c r="E2418" s="123"/>
      <c r="N2418" s="123"/>
      <c r="O2418" s="123"/>
    </row>
    <row r="2419" spans="4:15" x14ac:dyDescent="0.2">
      <c r="D2419" s="123"/>
      <c r="E2419" s="123"/>
      <c r="N2419" s="123"/>
      <c r="O2419" s="123"/>
    </row>
    <row r="2420" spans="4:15" x14ac:dyDescent="0.2">
      <c r="D2420" s="123"/>
      <c r="E2420" s="123"/>
      <c r="N2420" s="123"/>
      <c r="O2420" s="123"/>
    </row>
    <row r="2421" spans="4:15" x14ac:dyDescent="0.2">
      <c r="D2421" s="123"/>
      <c r="E2421" s="123"/>
      <c r="N2421" s="123"/>
      <c r="O2421" s="123"/>
    </row>
    <row r="2422" spans="4:15" x14ac:dyDescent="0.2">
      <c r="D2422" s="123"/>
      <c r="E2422" s="123"/>
      <c r="N2422" s="123"/>
      <c r="O2422" s="123"/>
    </row>
    <row r="2423" spans="4:15" x14ac:dyDescent="0.2">
      <c r="D2423" s="123"/>
      <c r="E2423" s="123"/>
      <c r="N2423" s="123"/>
      <c r="O2423" s="123"/>
    </row>
    <row r="2424" spans="4:15" x14ac:dyDescent="0.2">
      <c r="D2424" s="123"/>
      <c r="E2424" s="123"/>
      <c r="N2424" s="123"/>
      <c r="O2424" s="123"/>
    </row>
    <row r="2425" spans="4:15" x14ac:dyDescent="0.2">
      <c r="D2425" s="123"/>
      <c r="E2425" s="123"/>
      <c r="N2425" s="123"/>
      <c r="O2425" s="123"/>
    </row>
    <row r="2714" spans="4:5" x14ac:dyDescent="0.2">
      <c r="D2714" s="123"/>
      <c r="E2714" s="123"/>
    </row>
    <row r="2715" spans="4:5" x14ac:dyDescent="0.2">
      <c r="D2715" s="123"/>
      <c r="E2715" s="123"/>
    </row>
    <row r="2716" spans="4:5" x14ac:dyDescent="0.2">
      <c r="D2716" s="123"/>
      <c r="E2716" s="123"/>
    </row>
    <row r="2717" spans="4:5" x14ac:dyDescent="0.2">
      <c r="D2717" s="123"/>
      <c r="E2717" s="123"/>
    </row>
    <row r="2718" spans="4:5" x14ac:dyDescent="0.2">
      <c r="D2718" s="123"/>
      <c r="E2718" s="123"/>
    </row>
    <row r="2719" spans="4:5" x14ac:dyDescent="0.2">
      <c r="D2719" s="123"/>
      <c r="E2719" s="123"/>
    </row>
    <row r="2720" spans="4:5" x14ac:dyDescent="0.2">
      <c r="D2720" s="123"/>
      <c r="E2720" s="123"/>
    </row>
    <row r="2721" spans="4:5" x14ac:dyDescent="0.2">
      <c r="D2721" s="123"/>
      <c r="E2721" s="123"/>
    </row>
    <row r="2722" spans="4:5" x14ac:dyDescent="0.2">
      <c r="D2722" s="123"/>
      <c r="E2722" s="123"/>
    </row>
    <row r="2723" spans="4:5" x14ac:dyDescent="0.2">
      <c r="D2723" s="123"/>
      <c r="E2723" s="123"/>
    </row>
    <row r="2724" spans="4:5" x14ac:dyDescent="0.2">
      <c r="D2724" s="123"/>
      <c r="E2724" s="123"/>
    </row>
    <row r="2725" spans="4:5" x14ac:dyDescent="0.2">
      <c r="D2725" s="123"/>
      <c r="E2725" s="123"/>
    </row>
    <row r="2726" spans="4:5" x14ac:dyDescent="0.2">
      <c r="D2726" s="123"/>
      <c r="E2726" s="123"/>
    </row>
    <row r="2727" spans="4:5" x14ac:dyDescent="0.2">
      <c r="D2727" s="123"/>
      <c r="E2727" s="123"/>
    </row>
    <row r="2728" spans="4:5" x14ac:dyDescent="0.2">
      <c r="D2728" s="123"/>
      <c r="E2728" s="123"/>
    </row>
    <row r="2729" spans="4:5" x14ac:dyDescent="0.2">
      <c r="D2729" s="123"/>
      <c r="E2729" s="123"/>
    </row>
    <row r="2730" spans="4:5" x14ac:dyDescent="0.2">
      <c r="D2730" s="123"/>
      <c r="E2730" s="123"/>
    </row>
    <row r="2731" spans="4:5" x14ac:dyDescent="0.2">
      <c r="D2731" s="123"/>
      <c r="E2731" s="123"/>
    </row>
    <row r="2732" spans="4:5" x14ac:dyDescent="0.2">
      <c r="D2732" s="123"/>
      <c r="E2732" s="123"/>
    </row>
    <row r="2733" spans="4:5" x14ac:dyDescent="0.2">
      <c r="D2733" s="123"/>
      <c r="E2733" s="123"/>
    </row>
    <row r="2734" spans="4:5" x14ac:dyDescent="0.2">
      <c r="D2734" s="123"/>
      <c r="E2734" s="123"/>
    </row>
    <row r="2735" spans="4:5" x14ac:dyDescent="0.2">
      <c r="D2735" s="123"/>
      <c r="E2735" s="123"/>
    </row>
    <row r="2736" spans="4:5" x14ac:dyDescent="0.2">
      <c r="D2736" s="123"/>
      <c r="E2736" s="123"/>
    </row>
    <row r="2737" spans="4:5" x14ac:dyDescent="0.2">
      <c r="D2737" s="123"/>
      <c r="E2737" s="123"/>
    </row>
    <row r="2738" spans="4:5" x14ac:dyDescent="0.2">
      <c r="D2738" s="123"/>
      <c r="E2738" s="123"/>
    </row>
    <row r="2739" spans="4:5" x14ac:dyDescent="0.2">
      <c r="D2739" s="123"/>
      <c r="E2739" s="123"/>
    </row>
    <row r="2740" spans="4:5" x14ac:dyDescent="0.2">
      <c r="D2740" s="123"/>
      <c r="E2740" s="123"/>
    </row>
    <row r="2741" spans="4:5" x14ac:dyDescent="0.2">
      <c r="D2741" s="123"/>
      <c r="E2741" s="123"/>
    </row>
    <row r="2742" spans="4:5" x14ac:dyDescent="0.2">
      <c r="D2742" s="123"/>
      <c r="E2742" s="123"/>
    </row>
    <row r="2743" spans="4:5" x14ac:dyDescent="0.2">
      <c r="D2743" s="123"/>
      <c r="E2743" s="123"/>
    </row>
    <row r="2744" spans="4:5" x14ac:dyDescent="0.2">
      <c r="D2744" s="123"/>
      <c r="E2744" s="123"/>
    </row>
    <row r="2745" spans="4:5" x14ac:dyDescent="0.2">
      <c r="D2745" s="123"/>
      <c r="E2745" s="123"/>
    </row>
    <row r="2746" spans="4:5" x14ac:dyDescent="0.2">
      <c r="D2746" s="123"/>
      <c r="E2746" s="123"/>
    </row>
    <row r="2747" spans="4:5" x14ac:dyDescent="0.2">
      <c r="D2747" s="123"/>
      <c r="E2747" s="123"/>
    </row>
    <row r="2748" spans="4:5" x14ac:dyDescent="0.2">
      <c r="D2748" s="123"/>
      <c r="E2748" s="123"/>
    </row>
    <row r="2749" spans="4:5" x14ac:dyDescent="0.2">
      <c r="D2749" s="123"/>
      <c r="E2749" s="123"/>
    </row>
    <row r="2750" spans="4:5" x14ac:dyDescent="0.2">
      <c r="D2750" s="123"/>
      <c r="E2750" s="123"/>
    </row>
    <row r="2751" spans="4:5" x14ac:dyDescent="0.2">
      <c r="D2751" s="123"/>
      <c r="E2751" s="123"/>
    </row>
    <row r="2752" spans="4:5" x14ac:dyDescent="0.2">
      <c r="D2752" s="123"/>
      <c r="E2752" s="123"/>
    </row>
    <row r="2753" spans="4:5" x14ac:dyDescent="0.2">
      <c r="D2753" s="123"/>
      <c r="E2753" s="123"/>
    </row>
    <row r="2754" spans="4:5" x14ac:dyDescent="0.2">
      <c r="D2754" s="123"/>
      <c r="E2754" s="123"/>
    </row>
    <row r="2755" spans="4:5" x14ac:dyDescent="0.2">
      <c r="D2755" s="123"/>
      <c r="E2755" s="123"/>
    </row>
    <row r="2756" spans="4:5" x14ac:dyDescent="0.2">
      <c r="D2756" s="123"/>
      <c r="E2756" s="123"/>
    </row>
    <row r="2757" spans="4:5" x14ac:dyDescent="0.2">
      <c r="D2757" s="123"/>
      <c r="E2757" s="123"/>
    </row>
    <row r="2758" spans="4:5" x14ac:dyDescent="0.2">
      <c r="D2758" s="123"/>
      <c r="E2758" s="123"/>
    </row>
    <row r="2759" spans="4:5" x14ac:dyDescent="0.2">
      <c r="D2759" s="123"/>
      <c r="E2759" s="123"/>
    </row>
    <row r="2760" spans="4:5" x14ac:dyDescent="0.2">
      <c r="D2760" s="123"/>
      <c r="E2760" s="123"/>
    </row>
    <row r="2761" spans="4:5" x14ac:dyDescent="0.2">
      <c r="D2761" s="123"/>
      <c r="E2761" s="123"/>
    </row>
    <row r="2762" spans="4:5" x14ac:dyDescent="0.2">
      <c r="D2762" s="123"/>
      <c r="E2762" s="123"/>
    </row>
    <row r="2763" spans="4:5" x14ac:dyDescent="0.2">
      <c r="D2763" s="123"/>
      <c r="E2763" s="123"/>
    </row>
    <row r="2764" spans="4:5" x14ac:dyDescent="0.2">
      <c r="D2764" s="123"/>
      <c r="E2764" s="123"/>
    </row>
    <row r="2765" spans="4:5" x14ac:dyDescent="0.2">
      <c r="D2765" s="123"/>
      <c r="E2765" s="123"/>
    </row>
    <row r="2766" spans="4:5" x14ac:dyDescent="0.2">
      <c r="D2766" s="123"/>
      <c r="E2766" s="123"/>
    </row>
    <row r="2767" spans="4:5" x14ac:dyDescent="0.2">
      <c r="D2767" s="123"/>
      <c r="E2767" s="123"/>
    </row>
    <row r="2768" spans="4:5" x14ac:dyDescent="0.2">
      <c r="D2768" s="123"/>
      <c r="E2768" s="123"/>
    </row>
    <row r="2769" spans="4:5" x14ac:dyDescent="0.2">
      <c r="D2769" s="123"/>
      <c r="E2769" s="123"/>
    </row>
    <row r="2770" spans="4:5" x14ac:dyDescent="0.2">
      <c r="D2770" s="123"/>
      <c r="E2770" s="123"/>
    </row>
    <row r="2771" spans="4:5" x14ac:dyDescent="0.2">
      <c r="D2771" s="123"/>
      <c r="E2771" s="123"/>
    </row>
    <row r="2772" spans="4:5" x14ac:dyDescent="0.2">
      <c r="D2772" s="123"/>
      <c r="E2772" s="123"/>
    </row>
    <row r="2773" spans="4:5" x14ac:dyDescent="0.2">
      <c r="D2773" s="123"/>
      <c r="E2773" s="123"/>
    </row>
    <row r="2774" spans="4:5" x14ac:dyDescent="0.2">
      <c r="D2774" s="123"/>
      <c r="E2774" s="123"/>
    </row>
    <row r="2775" spans="4:5" x14ac:dyDescent="0.2">
      <c r="D2775" s="123"/>
      <c r="E2775" s="123"/>
    </row>
    <row r="2776" spans="4:5" x14ac:dyDescent="0.2">
      <c r="D2776" s="123"/>
      <c r="E2776" s="123"/>
    </row>
    <row r="2777" spans="4:5" x14ac:dyDescent="0.2">
      <c r="D2777" s="123"/>
      <c r="E2777" s="123"/>
    </row>
    <row r="2778" spans="4:5" x14ac:dyDescent="0.2">
      <c r="D2778" s="123"/>
      <c r="E2778" s="123"/>
    </row>
    <row r="2779" spans="4:5" x14ac:dyDescent="0.2">
      <c r="D2779" s="123"/>
      <c r="E2779" s="123"/>
    </row>
    <row r="2780" spans="4:5" x14ac:dyDescent="0.2">
      <c r="D2780" s="123"/>
      <c r="E2780" s="123"/>
    </row>
    <row r="2781" spans="4:5" x14ac:dyDescent="0.2">
      <c r="D2781" s="123"/>
      <c r="E2781" s="123"/>
    </row>
    <row r="2782" spans="4:5" x14ac:dyDescent="0.2">
      <c r="D2782" s="123"/>
      <c r="E2782" s="123"/>
    </row>
    <row r="2783" spans="4:5" x14ac:dyDescent="0.2">
      <c r="D2783" s="123"/>
      <c r="E2783" s="123"/>
    </row>
    <row r="2784" spans="4:5" x14ac:dyDescent="0.2">
      <c r="D2784" s="123"/>
      <c r="E2784" s="123"/>
    </row>
    <row r="2785" spans="4:5" x14ac:dyDescent="0.2">
      <c r="D2785" s="123"/>
      <c r="E2785" s="123"/>
    </row>
    <row r="2786" spans="4:5" x14ac:dyDescent="0.2">
      <c r="D2786" s="123"/>
      <c r="E2786" s="123"/>
    </row>
    <row r="2787" spans="4:5" x14ac:dyDescent="0.2">
      <c r="D2787" s="123"/>
      <c r="E2787" s="123"/>
    </row>
    <row r="2788" spans="4:5" x14ac:dyDescent="0.2">
      <c r="D2788" s="123"/>
      <c r="E2788" s="123"/>
    </row>
    <row r="2789" spans="4:5" x14ac:dyDescent="0.2">
      <c r="D2789" s="123"/>
      <c r="E2789" s="123"/>
    </row>
    <row r="2790" spans="4:5" x14ac:dyDescent="0.2">
      <c r="D2790" s="123"/>
      <c r="E2790" s="123"/>
    </row>
    <row r="2791" spans="4:5" x14ac:dyDescent="0.2">
      <c r="D2791" s="123"/>
      <c r="E2791" s="123"/>
    </row>
    <row r="2792" spans="4:5" x14ac:dyDescent="0.2">
      <c r="D2792" s="123"/>
      <c r="E2792" s="123"/>
    </row>
    <row r="2793" spans="4:5" x14ac:dyDescent="0.2">
      <c r="D2793" s="123"/>
      <c r="E2793" s="123"/>
    </row>
    <row r="2794" spans="4:5" x14ac:dyDescent="0.2">
      <c r="D2794" s="123"/>
      <c r="E2794" s="123"/>
    </row>
    <row r="2795" spans="4:5" x14ac:dyDescent="0.2">
      <c r="D2795" s="123"/>
      <c r="E2795" s="123"/>
    </row>
    <row r="2796" spans="4:5" x14ac:dyDescent="0.2">
      <c r="D2796" s="123"/>
      <c r="E2796" s="123"/>
    </row>
    <row r="2797" spans="4:5" x14ac:dyDescent="0.2">
      <c r="D2797" s="123"/>
      <c r="E2797" s="123"/>
    </row>
    <row r="2798" spans="4:5" x14ac:dyDescent="0.2">
      <c r="D2798" s="123"/>
      <c r="E2798" s="123"/>
    </row>
    <row r="2799" spans="4:5" x14ac:dyDescent="0.2">
      <c r="D2799" s="123"/>
      <c r="E2799" s="123"/>
    </row>
    <row r="2800" spans="4:5" x14ac:dyDescent="0.2">
      <c r="D2800" s="123"/>
      <c r="E2800" s="123"/>
    </row>
    <row r="2801" spans="4:5" x14ac:dyDescent="0.2">
      <c r="D2801" s="123"/>
      <c r="E2801" s="123"/>
    </row>
    <row r="2802" spans="4:5" x14ac:dyDescent="0.2">
      <c r="D2802" s="123"/>
      <c r="E2802" s="123"/>
    </row>
    <row r="2803" spans="4:5" x14ac:dyDescent="0.2">
      <c r="D2803" s="123"/>
      <c r="E2803" s="123"/>
    </row>
    <row r="2804" spans="4:5" x14ac:dyDescent="0.2">
      <c r="D2804" s="123"/>
      <c r="E2804" s="123"/>
    </row>
    <row r="2805" spans="4:5" x14ac:dyDescent="0.2">
      <c r="D2805" s="123"/>
      <c r="E2805" s="123"/>
    </row>
    <row r="2806" spans="4:5" x14ac:dyDescent="0.2">
      <c r="D2806" s="123"/>
      <c r="E2806" s="123"/>
    </row>
    <row r="2807" spans="4:5" x14ac:dyDescent="0.2">
      <c r="D2807" s="123"/>
      <c r="E2807" s="123"/>
    </row>
    <row r="2808" spans="4:5" x14ac:dyDescent="0.2">
      <c r="D2808" s="123"/>
      <c r="E2808" s="123"/>
    </row>
    <row r="2809" spans="4:5" x14ac:dyDescent="0.2">
      <c r="D2809" s="123"/>
      <c r="E2809" s="123"/>
    </row>
    <row r="2810" spans="4:5" x14ac:dyDescent="0.2">
      <c r="D2810" s="123"/>
      <c r="E2810" s="123"/>
    </row>
    <row r="2811" spans="4:5" x14ac:dyDescent="0.2">
      <c r="D2811" s="123"/>
      <c r="E2811" s="123"/>
    </row>
    <row r="2812" spans="4:5" x14ac:dyDescent="0.2">
      <c r="D2812" s="123"/>
      <c r="E2812" s="123"/>
    </row>
    <row r="2813" spans="4:5" x14ac:dyDescent="0.2">
      <c r="D2813" s="123"/>
      <c r="E2813" s="123"/>
    </row>
    <row r="2814" spans="4:5" x14ac:dyDescent="0.2">
      <c r="D2814" s="123"/>
      <c r="E2814" s="123"/>
    </row>
    <row r="2815" spans="4:5" x14ac:dyDescent="0.2">
      <c r="D2815" s="123"/>
      <c r="E2815" s="123"/>
    </row>
    <row r="2816" spans="4:5" x14ac:dyDescent="0.2">
      <c r="D2816" s="123"/>
      <c r="E2816" s="123"/>
    </row>
    <row r="2817" spans="4:5" x14ac:dyDescent="0.2">
      <c r="D2817" s="123"/>
      <c r="E2817" s="123"/>
    </row>
    <row r="2818" spans="4:5" x14ac:dyDescent="0.2">
      <c r="D2818" s="123"/>
      <c r="E2818" s="123"/>
    </row>
    <row r="2819" spans="4:5" x14ac:dyDescent="0.2">
      <c r="D2819" s="123"/>
      <c r="E2819" s="123"/>
    </row>
    <row r="2820" spans="4:5" x14ac:dyDescent="0.2">
      <c r="D2820" s="123"/>
      <c r="E2820" s="123"/>
    </row>
    <row r="2821" spans="4:5" x14ac:dyDescent="0.2">
      <c r="D2821" s="123"/>
      <c r="E2821" s="123"/>
    </row>
    <row r="2822" spans="4:5" x14ac:dyDescent="0.2">
      <c r="D2822" s="123"/>
      <c r="E2822" s="123"/>
    </row>
    <row r="2823" spans="4:5" x14ac:dyDescent="0.2">
      <c r="D2823" s="123"/>
      <c r="E2823" s="123"/>
    </row>
    <row r="2824" spans="4:5" x14ac:dyDescent="0.2">
      <c r="D2824" s="123"/>
      <c r="E2824" s="123"/>
    </row>
    <row r="2825" spans="4:5" x14ac:dyDescent="0.2">
      <c r="D2825" s="123"/>
      <c r="E2825" s="123"/>
    </row>
    <row r="2826" spans="4:5" x14ac:dyDescent="0.2">
      <c r="D2826" s="123"/>
      <c r="E2826" s="123"/>
    </row>
    <row r="2827" spans="4:5" x14ac:dyDescent="0.2">
      <c r="D2827" s="123"/>
      <c r="E2827" s="123"/>
    </row>
    <row r="2828" spans="4:5" x14ac:dyDescent="0.2">
      <c r="D2828" s="123"/>
      <c r="E2828" s="123"/>
    </row>
    <row r="2829" spans="4:5" x14ac:dyDescent="0.2">
      <c r="D2829" s="123"/>
      <c r="E2829" s="123"/>
    </row>
    <row r="2830" spans="4:5" x14ac:dyDescent="0.2">
      <c r="D2830" s="123"/>
      <c r="E2830" s="123"/>
    </row>
    <row r="2831" spans="4:5" x14ac:dyDescent="0.2">
      <c r="D2831" s="123"/>
      <c r="E2831" s="123"/>
    </row>
    <row r="2832" spans="4:5" x14ac:dyDescent="0.2">
      <c r="D2832" s="123"/>
      <c r="E2832" s="123"/>
    </row>
    <row r="2833" spans="4:5" x14ac:dyDescent="0.2">
      <c r="D2833" s="123"/>
      <c r="E2833" s="123"/>
    </row>
    <row r="2834" spans="4:5" x14ac:dyDescent="0.2">
      <c r="D2834" s="123"/>
      <c r="E2834" s="123"/>
    </row>
    <row r="2835" spans="4:5" x14ac:dyDescent="0.2">
      <c r="D2835" s="123"/>
      <c r="E2835" s="123"/>
    </row>
    <row r="2836" spans="4:5" x14ac:dyDescent="0.2">
      <c r="D2836" s="123"/>
      <c r="E2836" s="123"/>
    </row>
    <row r="2837" spans="4:5" x14ac:dyDescent="0.2">
      <c r="D2837" s="123"/>
      <c r="E2837" s="123"/>
    </row>
    <row r="2838" spans="4:5" x14ac:dyDescent="0.2">
      <c r="D2838" s="123"/>
      <c r="E2838" s="123"/>
    </row>
    <row r="2839" spans="4:5" x14ac:dyDescent="0.2">
      <c r="D2839" s="123"/>
      <c r="E2839" s="123"/>
    </row>
    <row r="2840" spans="4:5" x14ac:dyDescent="0.2">
      <c r="D2840" s="123"/>
      <c r="E2840" s="123"/>
    </row>
    <row r="2841" spans="4:5" x14ac:dyDescent="0.2">
      <c r="D2841" s="123"/>
      <c r="E2841" s="123"/>
    </row>
    <row r="2842" spans="4:5" x14ac:dyDescent="0.2">
      <c r="D2842" s="123"/>
      <c r="E2842" s="123"/>
    </row>
    <row r="2843" spans="4:5" x14ac:dyDescent="0.2">
      <c r="D2843" s="123"/>
      <c r="E2843" s="123"/>
    </row>
    <row r="2844" spans="4:5" x14ac:dyDescent="0.2">
      <c r="D2844" s="123"/>
      <c r="E2844" s="123"/>
    </row>
    <row r="2845" spans="4:5" x14ac:dyDescent="0.2">
      <c r="D2845" s="123"/>
      <c r="E2845" s="123"/>
    </row>
    <row r="2846" spans="4:5" x14ac:dyDescent="0.2">
      <c r="D2846" s="123"/>
      <c r="E2846" s="123"/>
    </row>
    <row r="2847" spans="4:5" x14ac:dyDescent="0.2">
      <c r="D2847" s="123"/>
      <c r="E2847" s="123"/>
    </row>
    <row r="2848" spans="4:5" x14ac:dyDescent="0.2">
      <c r="D2848" s="123"/>
      <c r="E2848" s="123"/>
    </row>
    <row r="2849" spans="4:5" x14ac:dyDescent="0.2">
      <c r="D2849" s="123"/>
      <c r="E2849" s="123"/>
    </row>
    <row r="2850" spans="4:5" x14ac:dyDescent="0.2">
      <c r="D2850" s="123"/>
      <c r="E2850" s="123"/>
    </row>
    <row r="2851" spans="4:5" x14ac:dyDescent="0.2">
      <c r="D2851" s="123"/>
      <c r="E2851" s="123"/>
    </row>
    <row r="2852" spans="4:5" x14ac:dyDescent="0.2">
      <c r="D2852" s="123"/>
      <c r="E2852" s="123"/>
    </row>
    <row r="2853" spans="4:5" x14ac:dyDescent="0.2">
      <c r="D2853" s="123"/>
      <c r="E2853" s="123"/>
    </row>
    <row r="2854" spans="4:5" x14ac:dyDescent="0.2">
      <c r="D2854" s="123"/>
      <c r="E2854" s="123"/>
    </row>
    <row r="2855" spans="4:5" x14ac:dyDescent="0.2">
      <c r="D2855" s="123"/>
      <c r="E2855" s="123"/>
    </row>
    <row r="2856" spans="4:5" x14ac:dyDescent="0.2">
      <c r="D2856" s="123"/>
      <c r="E2856" s="123"/>
    </row>
    <row r="2857" spans="4:5" x14ac:dyDescent="0.2">
      <c r="D2857" s="123"/>
      <c r="E2857" s="123"/>
    </row>
    <row r="2858" spans="4:5" x14ac:dyDescent="0.2">
      <c r="D2858" s="123"/>
      <c r="E2858" s="123"/>
    </row>
    <row r="2859" spans="4:5" x14ac:dyDescent="0.2">
      <c r="D2859" s="123"/>
      <c r="E2859" s="123"/>
    </row>
    <row r="2860" spans="4:5" x14ac:dyDescent="0.2">
      <c r="D2860" s="123"/>
      <c r="E2860" s="123"/>
    </row>
    <row r="2861" spans="4:5" x14ac:dyDescent="0.2">
      <c r="D2861" s="123"/>
      <c r="E2861" s="123"/>
    </row>
    <row r="2862" spans="4:5" x14ac:dyDescent="0.2">
      <c r="D2862" s="123"/>
      <c r="E2862" s="123"/>
    </row>
    <row r="2863" spans="4:5" x14ac:dyDescent="0.2">
      <c r="D2863" s="123"/>
      <c r="E2863" s="123"/>
    </row>
    <row r="2864" spans="4:5" x14ac:dyDescent="0.2">
      <c r="D2864" s="123"/>
      <c r="E2864" s="123"/>
    </row>
    <row r="2865" spans="4:5" x14ac:dyDescent="0.2">
      <c r="D2865" s="123"/>
      <c r="E2865" s="123"/>
    </row>
    <row r="2866" spans="4:5" x14ac:dyDescent="0.2">
      <c r="D2866" s="123"/>
      <c r="E2866" s="123"/>
    </row>
    <row r="2867" spans="4:5" x14ac:dyDescent="0.2">
      <c r="D2867" s="123"/>
      <c r="E2867" s="123"/>
    </row>
    <row r="2868" spans="4:5" x14ac:dyDescent="0.2">
      <c r="D2868" s="123"/>
      <c r="E2868" s="123"/>
    </row>
    <row r="2869" spans="4:5" x14ac:dyDescent="0.2">
      <c r="D2869" s="123"/>
      <c r="E2869" s="123"/>
    </row>
    <row r="2870" spans="4:5" x14ac:dyDescent="0.2">
      <c r="D2870" s="123"/>
      <c r="E2870" s="123"/>
    </row>
    <row r="2871" spans="4:5" x14ac:dyDescent="0.2">
      <c r="D2871" s="123"/>
      <c r="E2871" s="123"/>
    </row>
    <row r="2872" spans="4:5" x14ac:dyDescent="0.2">
      <c r="D2872" s="123"/>
      <c r="E2872" s="123"/>
    </row>
    <row r="2873" spans="4:5" x14ac:dyDescent="0.2">
      <c r="D2873" s="123"/>
      <c r="E2873" s="123"/>
    </row>
    <row r="2874" spans="4:5" x14ac:dyDescent="0.2">
      <c r="D2874" s="123"/>
      <c r="E2874" s="123"/>
    </row>
    <row r="2875" spans="4:5" x14ac:dyDescent="0.2">
      <c r="D2875" s="123"/>
      <c r="E2875" s="123"/>
    </row>
    <row r="2876" spans="4:5" x14ac:dyDescent="0.2">
      <c r="D2876" s="123"/>
      <c r="E2876" s="123"/>
    </row>
    <row r="2877" spans="4:5" x14ac:dyDescent="0.2">
      <c r="D2877" s="123"/>
      <c r="E2877" s="123"/>
    </row>
    <row r="2878" spans="4:5" x14ac:dyDescent="0.2">
      <c r="D2878" s="123"/>
      <c r="E2878" s="123"/>
    </row>
    <row r="2879" spans="4:5" x14ac:dyDescent="0.2">
      <c r="D2879" s="123"/>
      <c r="E2879" s="123"/>
    </row>
    <row r="2880" spans="4:5" x14ac:dyDescent="0.2">
      <c r="D2880" s="123"/>
      <c r="E2880" s="123"/>
    </row>
    <row r="2881" spans="4:5" x14ac:dyDescent="0.2">
      <c r="D2881" s="123"/>
      <c r="E2881" s="123"/>
    </row>
    <row r="2882" spans="4:5" x14ac:dyDescent="0.2">
      <c r="D2882" s="123"/>
      <c r="E2882" s="123"/>
    </row>
    <row r="2883" spans="4:5" x14ac:dyDescent="0.2">
      <c r="D2883" s="123"/>
      <c r="E2883" s="123"/>
    </row>
    <row r="2884" spans="4:5" x14ac:dyDescent="0.2">
      <c r="D2884" s="123"/>
      <c r="E2884" s="123"/>
    </row>
    <row r="2885" spans="4:5" x14ac:dyDescent="0.2">
      <c r="D2885" s="123"/>
      <c r="E2885" s="123"/>
    </row>
    <row r="2886" spans="4:5" x14ac:dyDescent="0.2">
      <c r="D2886" s="123"/>
      <c r="E2886" s="123"/>
    </row>
    <row r="2887" spans="4:5" x14ac:dyDescent="0.2">
      <c r="D2887" s="123"/>
      <c r="E2887" s="123"/>
    </row>
    <row r="2888" spans="4:5" x14ac:dyDescent="0.2">
      <c r="D2888" s="123"/>
      <c r="E2888" s="123"/>
    </row>
    <row r="2889" spans="4:5" x14ac:dyDescent="0.2">
      <c r="D2889" s="123"/>
      <c r="E2889" s="123"/>
    </row>
    <row r="2890" spans="4:5" x14ac:dyDescent="0.2">
      <c r="D2890" s="123"/>
      <c r="E2890" s="123"/>
    </row>
    <row r="2891" spans="4:5" x14ac:dyDescent="0.2">
      <c r="D2891" s="123"/>
      <c r="E2891" s="123"/>
    </row>
    <row r="2892" spans="4:5" x14ac:dyDescent="0.2">
      <c r="D2892" s="123"/>
      <c r="E2892" s="123"/>
    </row>
    <row r="2893" spans="4:5" x14ac:dyDescent="0.2">
      <c r="D2893" s="123"/>
      <c r="E2893" s="123"/>
    </row>
    <row r="2894" spans="4:5" x14ac:dyDescent="0.2">
      <c r="D2894" s="123"/>
      <c r="E2894" s="123"/>
    </row>
    <row r="2895" spans="4:5" x14ac:dyDescent="0.2">
      <c r="D2895" s="123"/>
      <c r="E2895" s="123"/>
    </row>
    <row r="2896" spans="4:5" x14ac:dyDescent="0.2">
      <c r="D2896" s="123"/>
      <c r="E2896" s="123"/>
    </row>
    <row r="2897" spans="4:5" x14ac:dyDescent="0.2">
      <c r="D2897" s="123"/>
      <c r="E2897" s="123"/>
    </row>
    <row r="2898" spans="4:5" x14ac:dyDescent="0.2">
      <c r="D2898" s="123"/>
      <c r="E2898" s="123"/>
    </row>
    <row r="2899" spans="4:5" x14ac:dyDescent="0.2">
      <c r="D2899" s="123"/>
      <c r="E2899" s="123"/>
    </row>
    <row r="2900" spans="4:5" x14ac:dyDescent="0.2">
      <c r="D2900" s="123"/>
      <c r="E2900" s="123"/>
    </row>
    <row r="2901" spans="4:5" x14ac:dyDescent="0.2">
      <c r="D2901" s="123"/>
      <c r="E2901" s="123"/>
    </row>
    <row r="2902" spans="4:5" x14ac:dyDescent="0.2">
      <c r="D2902" s="123"/>
      <c r="E2902" s="123"/>
    </row>
    <row r="2903" spans="4:5" x14ac:dyDescent="0.2">
      <c r="D2903" s="123"/>
      <c r="E2903" s="123"/>
    </row>
    <row r="2904" spans="4:5" x14ac:dyDescent="0.2">
      <c r="D2904" s="123"/>
      <c r="E2904" s="123"/>
    </row>
    <row r="2905" spans="4:5" x14ac:dyDescent="0.2">
      <c r="D2905" s="123"/>
      <c r="E2905" s="123"/>
    </row>
    <row r="2906" spans="4:5" x14ac:dyDescent="0.2">
      <c r="D2906" s="123"/>
      <c r="E2906" s="123"/>
    </row>
    <row r="2907" spans="4:5" x14ac:dyDescent="0.2">
      <c r="D2907" s="123"/>
      <c r="E2907" s="123"/>
    </row>
    <row r="2908" spans="4:5" x14ac:dyDescent="0.2">
      <c r="D2908" s="123"/>
      <c r="E2908" s="123"/>
    </row>
    <row r="2909" spans="4:5" x14ac:dyDescent="0.2">
      <c r="D2909" s="123"/>
      <c r="E2909" s="123"/>
    </row>
    <row r="2910" spans="4:5" x14ac:dyDescent="0.2">
      <c r="D2910" s="123"/>
      <c r="E2910" s="123"/>
    </row>
    <row r="2911" spans="4:5" x14ac:dyDescent="0.2">
      <c r="D2911" s="123"/>
      <c r="E2911" s="123"/>
    </row>
    <row r="2912" spans="4:5" x14ac:dyDescent="0.2">
      <c r="D2912" s="123"/>
      <c r="E2912" s="123"/>
    </row>
    <row r="2913" spans="4:5" x14ac:dyDescent="0.2">
      <c r="D2913" s="123"/>
      <c r="E2913" s="123"/>
    </row>
    <row r="2914" spans="4:5" x14ac:dyDescent="0.2">
      <c r="D2914" s="123"/>
      <c r="E2914" s="123"/>
    </row>
    <row r="2915" spans="4:5" x14ac:dyDescent="0.2">
      <c r="D2915" s="123"/>
      <c r="E2915" s="123"/>
    </row>
    <row r="2916" spans="4:5" x14ac:dyDescent="0.2">
      <c r="D2916" s="123"/>
      <c r="E2916" s="123"/>
    </row>
    <row r="2917" spans="4:5" x14ac:dyDescent="0.2">
      <c r="D2917" s="123"/>
      <c r="E2917" s="123"/>
    </row>
    <row r="2918" spans="4:5" x14ac:dyDescent="0.2">
      <c r="D2918" s="123"/>
      <c r="E2918" s="123"/>
    </row>
    <row r="2919" spans="4:5" x14ac:dyDescent="0.2">
      <c r="D2919" s="123"/>
      <c r="E2919" s="123"/>
    </row>
    <row r="2920" spans="4:5" x14ac:dyDescent="0.2">
      <c r="D2920" s="123"/>
      <c r="E2920" s="123"/>
    </row>
    <row r="2921" spans="4:5" x14ac:dyDescent="0.2">
      <c r="D2921" s="123"/>
      <c r="E2921" s="123"/>
    </row>
    <row r="2922" spans="4:5" x14ac:dyDescent="0.2">
      <c r="D2922" s="123"/>
      <c r="E2922" s="123"/>
    </row>
    <row r="2923" spans="4:5" x14ac:dyDescent="0.2">
      <c r="D2923" s="123"/>
      <c r="E2923" s="123"/>
    </row>
    <row r="2924" spans="4:5" x14ac:dyDescent="0.2">
      <c r="D2924" s="123"/>
      <c r="E2924" s="123"/>
    </row>
    <row r="2925" spans="4:5" x14ac:dyDescent="0.2">
      <c r="D2925" s="123"/>
      <c r="E2925" s="123"/>
    </row>
    <row r="2926" spans="4:5" x14ac:dyDescent="0.2">
      <c r="D2926" s="123"/>
      <c r="E2926" s="123"/>
    </row>
    <row r="2927" spans="4:5" x14ac:dyDescent="0.2">
      <c r="D2927" s="123"/>
      <c r="E2927" s="123"/>
    </row>
    <row r="2928" spans="4:5" x14ac:dyDescent="0.2">
      <c r="D2928" s="123"/>
      <c r="E2928" s="123"/>
    </row>
    <row r="2929" spans="4:5" x14ac:dyDescent="0.2">
      <c r="D2929" s="123"/>
      <c r="E2929" s="123"/>
    </row>
    <row r="2930" spans="4:5" x14ac:dyDescent="0.2">
      <c r="D2930" s="123"/>
      <c r="E2930" s="123"/>
    </row>
    <row r="2931" spans="4:5" x14ac:dyDescent="0.2">
      <c r="D2931" s="123"/>
      <c r="E2931" s="123"/>
    </row>
    <row r="2932" spans="4:5" x14ac:dyDescent="0.2">
      <c r="D2932" s="123"/>
      <c r="E2932" s="123"/>
    </row>
    <row r="2933" spans="4:5" x14ac:dyDescent="0.2">
      <c r="D2933" s="123"/>
      <c r="E2933" s="123"/>
    </row>
    <row r="2934" spans="4:5" x14ac:dyDescent="0.2">
      <c r="D2934" s="123"/>
      <c r="E2934" s="123"/>
    </row>
    <row r="2935" spans="4:5" x14ac:dyDescent="0.2">
      <c r="D2935" s="123"/>
      <c r="E2935" s="123"/>
    </row>
    <row r="2936" spans="4:5" x14ac:dyDescent="0.2">
      <c r="D2936" s="123"/>
      <c r="E2936" s="123"/>
    </row>
    <row r="2937" spans="4:5" x14ac:dyDescent="0.2">
      <c r="D2937" s="123"/>
      <c r="E2937" s="123"/>
    </row>
    <row r="2938" spans="4:5" x14ac:dyDescent="0.2">
      <c r="D2938" s="123"/>
      <c r="E2938" s="123"/>
    </row>
    <row r="2939" spans="4:5" x14ac:dyDescent="0.2">
      <c r="D2939" s="123"/>
      <c r="E2939" s="123"/>
    </row>
    <row r="2940" spans="4:5" x14ac:dyDescent="0.2">
      <c r="D2940" s="123"/>
      <c r="E2940" s="123"/>
    </row>
    <row r="2941" spans="4:5" x14ac:dyDescent="0.2">
      <c r="D2941" s="123"/>
      <c r="E2941" s="123"/>
    </row>
    <row r="2942" spans="4:5" x14ac:dyDescent="0.2">
      <c r="D2942" s="123"/>
      <c r="E2942" s="123"/>
    </row>
    <row r="2943" spans="4:5" x14ac:dyDescent="0.2">
      <c r="D2943" s="123"/>
      <c r="E2943" s="123"/>
    </row>
    <row r="2944" spans="4:5" x14ac:dyDescent="0.2">
      <c r="D2944" s="123"/>
      <c r="E2944" s="123"/>
    </row>
    <row r="2945" spans="4:5" x14ac:dyDescent="0.2">
      <c r="D2945" s="123"/>
      <c r="E2945" s="123"/>
    </row>
    <row r="2946" spans="4:5" x14ac:dyDescent="0.2">
      <c r="D2946" s="123"/>
      <c r="E2946" s="123"/>
    </row>
    <row r="2947" spans="4:5" x14ac:dyDescent="0.2">
      <c r="D2947" s="123"/>
      <c r="E2947" s="123"/>
    </row>
    <row r="2948" spans="4:5" x14ac:dyDescent="0.2">
      <c r="D2948" s="123"/>
      <c r="E2948" s="123"/>
    </row>
    <row r="2949" spans="4:5" x14ac:dyDescent="0.2">
      <c r="D2949" s="123"/>
      <c r="E2949" s="123"/>
    </row>
    <row r="2950" spans="4:5" x14ac:dyDescent="0.2">
      <c r="D2950" s="123"/>
      <c r="E2950" s="123"/>
    </row>
    <row r="2951" spans="4:5" x14ac:dyDescent="0.2">
      <c r="D2951" s="123"/>
      <c r="E2951" s="123"/>
    </row>
    <row r="2952" spans="4:5" x14ac:dyDescent="0.2">
      <c r="D2952" s="123"/>
      <c r="E2952" s="123"/>
    </row>
    <row r="2953" spans="4:5" x14ac:dyDescent="0.2">
      <c r="D2953" s="123"/>
      <c r="E2953" s="123"/>
    </row>
    <row r="2954" spans="4:5" x14ac:dyDescent="0.2">
      <c r="D2954" s="123"/>
      <c r="E2954" s="123"/>
    </row>
    <row r="2955" spans="4:5" x14ac:dyDescent="0.2">
      <c r="D2955" s="123"/>
      <c r="E2955" s="123"/>
    </row>
    <row r="2956" spans="4:5" x14ac:dyDescent="0.2">
      <c r="D2956" s="123"/>
      <c r="E2956" s="123"/>
    </row>
    <row r="2957" spans="4:5" x14ac:dyDescent="0.2">
      <c r="D2957" s="123"/>
      <c r="E2957" s="123"/>
    </row>
    <row r="2958" spans="4:5" x14ac:dyDescent="0.2">
      <c r="D2958" s="123"/>
      <c r="E2958" s="123"/>
    </row>
    <row r="2959" spans="4:5" x14ac:dyDescent="0.2">
      <c r="D2959" s="123"/>
      <c r="E2959" s="123"/>
    </row>
    <row r="2960" spans="4:5" x14ac:dyDescent="0.2">
      <c r="D2960" s="123"/>
      <c r="E2960" s="123"/>
    </row>
    <row r="2961" spans="4:5" x14ac:dyDescent="0.2">
      <c r="D2961" s="123"/>
      <c r="E2961" s="123"/>
    </row>
    <row r="2962" spans="4:5" x14ac:dyDescent="0.2">
      <c r="D2962" s="123"/>
      <c r="E2962" s="123"/>
    </row>
    <row r="2963" spans="4:5" x14ac:dyDescent="0.2">
      <c r="D2963" s="123"/>
      <c r="E2963" s="123"/>
    </row>
    <row r="2964" spans="4:5" x14ac:dyDescent="0.2">
      <c r="D2964" s="123"/>
      <c r="E2964" s="123"/>
    </row>
    <row r="2965" spans="4:5" x14ac:dyDescent="0.2">
      <c r="D2965" s="123"/>
      <c r="E2965" s="123"/>
    </row>
    <row r="2966" spans="4:5" x14ac:dyDescent="0.2">
      <c r="D2966" s="123"/>
      <c r="E2966" s="123"/>
    </row>
    <row r="2967" spans="4:5" x14ac:dyDescent="0.2">
      <c r="D2967" s="123"/>
      <c r="E2967" s="123"/>
    </row>
    <row r="2968" spans="4:5" x14ac:dyDescent="0.2">
      <c r="D2968" s="123"/>
      <c r="E2968" s="123"/>
    </row>
    <row r="2969" spans="4:5" x14ac:dyDescent="0.2">
      <c r="D2969" s="123"/>
      <c r="E2969" s="123"/>
    </row>
    <row r="2970" spans="4:5" x14ac:dyDescent="0.2">
      <c r="D2970" s="123"/>
      <c r="E2970" s="123"/>
    </row>
    <row r="2971" spans="4:5" x14ac:dyDescent="0.2">
      <c r="D2971" s="123"/>
      <c r="E2971" s="123"/>
    </row>
    <row r="2972" spans="4:5" x14ac:dyDescent="0.2">
      <c r="D2972" s="123"/>
      <c r="E2972" s="123"/>
    </row>
    <row r="2973" spans="4:5" x14ac:dyDescent="0.2">
      <c r="D2973" s="123"/>
      <c r="E2973" s="123"/>
    </row>
    <row r="2974" spans="4:5" x14ac:dyDescent="0.2">
      <c r="D2974" s="123"/>
      <c r="E2974" s="123"/>
    </row>
    <row r="2975" spans="4:5" x14ac:dyDescent="0.2">
      <c r="D2975" s="123"/>
      <c r="E2975" s="123"/>
    </row>
    <row r="2976" spans="4:5" x14ac:dyDescent="0.2">
      <c r="D2976" s="123"/>
      <c r="E2976" s="123"/>
    </row>
    <row r="2977" spans="4:5" x14ac:dyDescent="0.2">
      <c r="D2977" s="123"/>
      <c r="E2977" s="123"/>
    </row>
    <row r="2978" spans="4:5" x14ac:dyDescent="0.2">
      <c r="D2978" s="123"/>
      <c r="E2978" s="123"/>
    </row>
    <row r="2979" spans="4:5" x14ac:dyDescent="0.2">
      <c r="D2979" s="123"/>
      <c r="E2979" s="123"/>
    </row>
    <row r="2980" spans="4:5" x14ac:dyDescent="0.2">
      <c r="D2980" s="123"/>
      <c r="E2980" s="123"/>
    </row>
    <row r="2981" spans="4:5" x14ac:dyDescent="0.2">
      <c r="D2981" s="123"/>
      <c r="E2981" s="123"/>
    </row>
    <row r="2982" spans="4:5" x14ac:dyDescent="0.2">
      <c r="D2982" s="123"/>
      <c r="E2982" s="123"/>
    </row>
    <row r="2983" spans="4:5" x14ac:dyDescent="0.2">
      <c r="D2983" s="123"/>
      <c r="E2983" s="123"/>
    </row>
    <row r="2984" spans="4:5" x14ac:dyDescent="0.2">
      <c r="D2984" s="123"/>
      <c r="E2984" s="123"/>
    </row>
    <row r="2985" spans="4:5" x14ac:dyDescent="0.2">
      <c r="D2985" s="123"/>
      <c r="E2985" s="123"/>
    </row>
    <row r="2986" spans="4:5" x14ac:dyDescent="0.2">
      <c r="D2986" s="123"/>
      <c r="E2986" s="123"/>
    </row>
    <row r="2987" spans="4:5" x14ac:dyDescent="0.2">
      <c r="D2987" s="123"/>
      <c r="E2987" s="123"/>
    </row>
    <row r="2988" spans="4:5" x14ac:dyDescent="0.2">
      <c r="D2988" s="123"/>
      <c r="E2988" s="123"/>
    </row>
    <row r="2989" spans="4:5" x14ac:dyDescent="0.2">
      <c r="D2989" s="123"/>
      <c r="E2989" s="123"/>
    </row>
    <row r="2990" spans="4:5" x14ac:dyDescent="0.2">
      <c r="D2990" s="123"/>
      <c r="E2990" s="123"/>
    </row>
    <row r="2991" spans="4:5" x14ac:dyDescent="0.2">
      <c r="D2991" s="123"/>
      <c r="E2991" s="123"/>
    </row>
    <row r="2992" spans="4:5" x14ac:dyDescent="0.2">
      <c r="D2992" s="123"/>
      <c r="E2992" s="123"/>
    </row>
    <row r="2993" spans="4:5" x14ac:dyDescent="0.2">
      <c r="D2993" s="123"/>
      <c r="E2993" s="123"/>
    </row>
    <row r="2994" spans="4:5" x14ac:dyDescent="0.2">
      <c r="D2994" s="123"/>
      <c r="E2994" s="123"/>
    </row>
    <row r="2995" spans="4:5" x14ac:dyDescent="0.2">
      <c r="D2995" s="123"/>
      <c r="E2995" s="123"/>
    </row>
    <row r="2996" spans="4:5" x14ac:dyDescent="0.2">
      <c r="D2996" s="123"/>
      <c r="E2996" s="123"/>
    </row>
    <row r="2997" spans="4:5" x14ac:dyDescent="0.2">
      <c r="D2997" s="123"/>
      <c r="E2997" s="123"/>
    </row>
    <row r="2998" spans="4:5" x14ac:dyDescent="0.2">
      <c r="D2998" s="123"/>
      <c r="E2998" s="123"/>
    </row>
    <row r="2999" spans="4:5" x14ac:dyDescent="0.2">
      <c r="D2999" s="123"/>
      <c r="E2999" s="123"/>
    </row>
    <row r="3000" spans="4:5" x14ac:dyDescent="0.2">
      <c r="D3000" s="123"/>
      <c r="E3000" s="123"/>
    </row>
    <row r="3001" spans="4:5" x14ac:dyDescent="0.2">
      <c r="D3001" s="123"/>
      <c r="E3001" s="123"/>
    </row>
    <row r="3002" spans="4:5" x14ac:dyDescent="0.2">
      <c r="D3002" s="123"/>
      <c r="E3002" s="123"/>
    </row>
    <row r="3003" spans="4:5" x14ac:dyDescent="0.2">
      <c r="D3003" s="123"/>
      <c r="E3003" s="123"/>
    </row>
    <row r="3004" spans="4:5" x14ac:dyDescent="0.2">
      <c r="D3004" s="123"/>
      <c r="E3004" s="123"/>
    </row>
    <row r="3005" spans="4:5" x14ac:dyDescent="0.2">
      <c r="D3005" s="123"/>
      <c r="E3005" s="123"/>
    </row>
    <row r="3006" spans="4:5" x14ac:dyDescent="0.2">
      <c r="D3006" s="123"/>
      <c r="E3006" s="123"/>
    </row>
    <row r="3007" spans="4:5" x14ac:dyDescent="0.2">
      <c r="D3007" s="123"/>
      <c r="E3007" s="123"/>
    </row>
    <row r="3008" spans="4:5" x14ac:dyDescent="0.2">
      <c r="D3008" s="123"/>
      <c r="E3008" s="123"/>
    </row>
    <row r="3009" spans="4:5" x14ac:dyDescent="0.2">
      <c r="D3009" s="123"/>
      <c r="E3009" s="123"/>
    </row>
    <row r="3010" spans="4:5" x14ac:dyDescent="0.2">
      <c r="D3010" s="123"/>
      <c r="E3010" s="123"/>
    </row>
    <row r="3011" spans="4:5" x14ac:dyDescent="0.2">
      <c r="D3011" s="123"/>
      <c r="E3011" s="123"/>
    </row>
    <row r="3012" spans="4:5" x14ac:dyDescent="0.2">
      <c r="D3012" s="123"/>
      <c r="E3012" s="123"/>
    </row>
    <row r="3013" spans="4:5" x14ac:dyDescent="0.2">
      <c r="D3013" s="123"/>
      <c r="E3013" s="123"/>
    </row>
    <row r="3014" spans="4:5" x14ac:dyDescent="0.2">
      <c r="D3014" s="123"/>
      <c r="E3014" s="123"/>
    </row>
    <row r="3015" spans="4:5" x14ac:dyDescent="0.2">
      <c r="D3015" s="123"/>
      <c r="E3015" s="123"/>
    </row>
    <row r="3016" spans="4:5" x14ac:dyDescent="0.2">
      <c r="D3016" s="123"/>
      <c r="E3016" s="123"/>
    </row>
    <row r="3017" spans="4:5" x14ac:dyDescent="0.2">
      <c r="D3017" s="123"/>
      <c r="E3017" s="123"/>
    </row>
    <row r="3018" spans="4:5" x14ac:dyDescent="0.2">
      <c r="D3018" s="123"/>
      <c r="E3018" s="123"/>
    </row>
    <row r="3019" spans="4:5" x14ac:dyDescent="0.2">
      <c r="D3019" s="123"/>
      <c r="E3019" s="123"/>
    </row>
    <row r="3686" spans="4:5" x14ac:dyDescent="0.2">
      <c r="D3686" s="123"/>
      <c r="E3686" s="123"/>
    </row>
    <row r="3687" spans="4:5" x14ac:dyDescent="0.2">
      <c r="D3687" s="123"/>
      <c r="E3687" s="123"/>
    </row>
    <row r="3688" spans="4:5" x14ac:dyDescent="0.2">
      <c r="D3688" s="123"/>
      <c r="E3688" s="123"/>
    </row>
    <row r="3689" spans="4:5" x14ac:dyDescent="0.2">
      <c r="D3689" s="123"/>
      <c r="E3689" s="123"/>
    </row>
    <row r="3690" spans="4:5" x14ac:dyDescent="0.2">
      <c r="D3690" s="123"/>
      <c r="E3690" s="123"/>
    </row>
    <row r="3691" spans="4:5" x14ac:dyDescent="0.2">
      <c r="D3691" s="123"/>
      <c r="E3691" s="123"/>
    </row>
    <row r="3692" spans="4:5" x14ac:dyDescent="0.2">
      <c r="D3692" s="123"/>
      <c r="E3692" s="123"/>
    </row>
    <row r="3693" spans="4:5" x14ac:dyDescent="0.2">
      <c r="D3693" s="123"/>
      <c r="E3693" s="123"/>
    </row>
    <row r="3694" spans="4:5" x14ac:dyDescent="0.2">
      <c r="D3694" s="123"/>
      <c r="E3694" s="123"/>
    </row>
    <row r="3695" spans="4:5" x14ac:dyDescent="0.2">
      <c r="D3695" s="123"/>
      <c r="E3695" s="123"/>
    </row>
    <row r="3696" spans="4:5" x14ac:dyDescent="0.2">
      <c r="D3696" s="123"/>
      <c r="E3696" s="123"/>
    </row>
    <row r="3697" spans="4:5" x14ac:dyDescent="0.2">
      <c r="D3697" s="123"/>
      <c r="E3697" s="123"/>
    </row>
    <row r="3698" spans="4:5" x14ac:dyDescent="0.2">
      <c r="D3698" s="123"/>
      <c r="E3698" s="123"/>
    </row>
    <row r="3699" spans="4:5" x14ac:dyDescent="0.2">
      <c r="D3699" s="123"/>
      <c r="E3699" s="123"/>
    </row>
    <row r="3700" spans="4:5" x14ac:dyDescent="0.2">
      <c r="D3700" s="123"/>
      <c r="E3700" s="123"/>
    </row>
    <row r="3701" spans="4:5" x14ac:dyDescent="0.2">
      <c r="D3701" s="123"/>
      <c r="E3701" s="123"/>
    </row>
    <row r="3702" spans="4:5" x14ac:dyDescent="0.2">
      <c r="D3702" s="123"/>
      <c r="E3702" s="123"/>
    </row>
    <row r="3703" spans="4:5" x14ac:dyDescent="0.2">
      <c r="D3703" s="123"/>
      <c r="E3703" s="123"/>
    </row>
    <row r="3704" spans="4:5" x14ac:dyDescent="0.2">
      <c r="D3704" s="123"/>
      <c r="E3704" s="123"/>
    </row>
    <row r="3705" spans="4:5" x14ac:dyDescent="0.2">
      <c r="D3705" s="123"/>
      <c r="E3705" s="123"/>
    </row>
    <row r="3706" spans="4:5" x14ac:dyDescent="0.2">
      <c r="D3706" s="123"/>
      <c r="E3706" s="123"/>
    </row>
    <row r="3707" spans="4:5" x14ac:dyDescent="0.2">
      <c r="D3707" s="123"/>
      <c r="E3707" s="123"/>
    </row>
    <row r="3708" spans="4:5" x14ac:dyDescent="0.2">
      <c r="D3708" s="123"/>
      <c r="E3708" s="123"/>
    </row>
    <row r="3709" spans="4:5" x14ac:dyDescent="0.2">
      <c r="D3709" s="123"/>
      <c r="E3709" s="123"/>
    </row>
    <row r="3710" spans="4:5" x14ac:dyDescent="0.2">
      <c r="D3710" s="123"/>
      <c r="E3710" s="123"/>
    </row>
    <row r="3711" spans="4:5" x14ac:dyDescent="0.2">
      <c r="D3711" s="123"/>
      <c r="E3711" s="123"/>
    </row>
    <row r="3712" spans="4:5" x14ac:dyDescent="0.2">
      <c r="D3712" s="123"/>
      <c r="E3712" s="123"/>
    </row>
    <row r="3713" spans="4:5" x14ac:dyDescent="0.2">
      <c r="D3713" s="123"/>
      <c r="E3713" s="123"/>
    </row>
    <row r="3714" spans="4:5" x14ac:dyDescent="0.2">
      <c r="D3714" s="123"/>
      <c r="E3714" s="123"/>
    </row>
    <row r="3715" spans="4:5" x14ac:dyDescent="0.2">
      <c r="D3715" s="123"/>
      <c r="E3715" s="123"/>
    </row>
    <row r="3716" spans="4:5" x14ac:dyDescent="0.2">
      <c r="D3716" s="123"/>
      <c r="E3716" s="123"/>
    </row>
    <row r="3717" spans="4:5" x14ac:dyDescent="0.2">
      <c r="D3717" s="123"/>
      <c r="E3717" s="123"/>
    </row>
    <row r="3718" spans="4:5" x14ac:dyDescent="0.2">
      <c r="D3718" s="123"/>
      <c r="E3718" s="123"/>
    </row>
    <row r="3719" spans="4:5" x14ac:dyDescent="0.2">
      <c r="D3719" s="123"/>
      <c r="E3719" s="123"/>
    </row>
    <row r="3720" spans="4:5" x14ac:dyDescent="0.2">
      <c r="D3720" s="123"/>
      <c r="E3720" s="123"/>
    </row>
    <row r="3721" spans="4:5" x14ac:dyDescent="0.2">
      <c r="D3721" s="123"/>
      <c r="E3721" s="123"/>
    </row>
    <row r="3722" spans="4:5" x14ac:dyDescent="0.2">
      <c r="D3722" s="123"/>
      <c r="E3722" s="123"/>
    </row>
    <row r="3723" spans="4:5" x14ac:dyDescent="0.2">
      <c r="D3723" s="123"/>
      <c r="E3723" s="123"/>
    </row>
    <row r="3724" spans="4:5" x14ac:dyDescent="0.2">
      <c r="D3724" s="123"/>
      <c r="E3724" s="123"/>
    </row>
    <row r="3725" spans="4:5" x14ac:dyDescent="0.2">
      <c r="D3725" s="123"/>
      <c r="E3725" s="123"/>
    </row>
    <row r="3726" spans="4:5" x14ac:dyDescent="0.2">
      <c r="D3726" s="123"/>
      <c r="E3726" s="123"/>
    </row>
    <row r="3727" spans="4:5" x14ac:dyDescent="0.2">
      <c r="D3727" s="123"/>
      <c r="E3727" s="123"/>
    </row>
    <row r="3728" spans="4:5" x14ac:dyDescent="0.2">
      <c r="D3728" s="123"/>
      <c r="E3728" s="123"/>
    </row>
    <row r="3729" spans="4:5" x14ac:dyDescent="0.2">
      <c r="D3729" s="123"/>
      <c r="E3729" s="123"/>
    </row>
    <row r="3730" spans="4:5" x14ac:dyDescent="0.2">
      <c r="D3730" s="123"/>
      <c r="E3730" s="123"/>
    </row>
    <row r="3731" spans="4:5" x14ac:dyDescent="0.2">
      <c r="D3731" s="123"/>
      <c r="E3731" s="123"/>
    </row>
    <row r="3732" spans="4:5" x14ac:dyDescent="0.2">
      <c r="D3732" s="123"/>
      <c r="E3732" s="123"/>
    </row>
    <row r="3733" spans="4:5" x14ac:dyDescent="0.2">
      <c r="D3733" s="123"/>
      <c r="E3733" s="123"/>
    </row>
    <row r="3734" spans="4:5" x14ac:dyDescent="0.2">
      <c r="D3734" s="123"/>
      <c r="E3734" s="123"/>
    </row>
    <row r="3735" spans="4:5" x14ac:dyDescent="0.2">
      <c r="D3735" s="123"/>
      <c r="E3735" s="123"/>
    </row>
    <row r="3736" spans="4:5" x14ac:dyDescent="0.2">
      <c r="D3736" s="123"/>
      <c r="E3736" s="123"/>
    </row>
    <row r="3737" spans="4:5" x14ac:dyDescent="0.2">
      <c r="D3737" s="123"/>
      <c r="E3737" s="123"/>
    </row>
    <row r="3738" spans="4:5" x14ac:dyDescent="0.2">
      <c r="D3738" s="123"/>
      <c r="E3738" s="123"/>
    </row>
    <row r="3739" spans="4:5" x14ac:dyDescent="0.2">
      <c r="D3739" s="123"/>
      <c r="E3739" s="123"/>
    </row>
    <row r="3740" spans="4:5" x14ac:dyDescent="0.2">
      <c r="D3740" s="123"/>
      <c r="E3740" s="123"/>
    </row>
    <row r="3741" spans="4:5" x14ac:dyDescent="0.2">
      <c r="D3741" s="123"/>
      <c r="E3741" s="123"/>
    </row>
    <row r="3742" spans="4:5" x14ac:dyDescent="0.2">
      <c r="D3742" s="123"/>
      <c r="E3742" s="123"/>
    </row>
    <row r="3743" spans="4:5" x14ac:dyDescent="0.2">
      <c r="D3743" s="123"/>
      <c r="E3743" s="123"/>
    </row>
    <row r="3744" spans="4:5" x14ac:dyDescent="0.2">
      <c r="D3744" s="123"/>
      <c r="E3744" s="123"/>
    </row>
    <row r="3745" spans="4:5" x14ac:dyDescent="0.2">
      <c r="D3745" s="123"/>
      <c r="E3745" s="123"/>
    </row>
    <row r="3746" spans="4:5" x14ac:dyDescent="0.2">
      <c r="D3746" s="123"/>
      <c r="E3746" s="123"/>
    </row>
    <row r="3747" spans="4:5" x14ac:dyDescent="0.2">
      <c r="D3747" s="123"/>
      <c r="E3747" s="123"/>
    </row>
    <row r="3748" spans="4:5" x14ac:dyDescent="0.2">
      <c r="D3748" s="123"/>
      <c r="E3748" s="123"/>
    </row>
    <row r="3749" spans="4:5" x14ac:dyDescent="0.2">
      <c r="D3749" s="123"/>
      <c r="E3749" s="123"/>
    </row>
    <row r="3750" spans="4:5" x14ac:dyDescent="0.2">
      <c r="D3750" s="123"/>
      <c r="E3750" s="123"/>
    </row>
    <row r="3751" spans="4:5" x14ac:dyDescent="0.2">
      <c r="D3751" s="123"/>
      <c r="E3751" s="123"/>
    </row>
    <row r="3752" spans="4:5" x14ac:dyDescent="0.2">
      <c r="D3752" s="123"/>
      <c r="E3752" s="123"/>
    </row>
    <row r="3753" spans="4:5" x14ac:dyDescent="0.2">
      <c r="D3753" s="123"/>
      <c r="E3753" s="123"/>
    </row>
    <row r="3754" spans="4:5" x14ac:dyDescent="0.2">
      <c r="D3754" s="123"/>
      <c r="E3754" s="123"/>
    </row>
    <row r="3755" spans="4:5" x14ac:dyDescent="0.2">
      <c r="D3755" s="123"/>
      <c r="E3755" s="123"/>
    </row>
    <row r="3756" spans="4:5" x14ac:dyDescent="0.2">
      <c r="D3756" s="123"/>
      <c r="E3756" s="123"/>
    </row>
    <row r="3757" spans="4:5" x14ac:dyDescent="0.2">
      <c r="D3757" s="123"/>
      <c r="E3757" s="123"/>
    </row>
    <row r="3758" spans="4:5" x14ac:dyDescent="0.2">
      <c r="D3758" s="123"/>
      <c r="E3758" s="123"/>
    </row>
    <row r="3759" spans="4:5" x14ac:dyDescent="0.2">
      <c r="D3759" s="123"/>
      <c r="E3759" s="123"/>
    </row>
    <row r="3760" spans="4:5" x14ac:dyDescent="0.2">
      <c r="D3760" s="123"/>
      <c r="E3760" s="123"/>
    </row>
    <row r="3761" spans="4:5" x14ac:dyDescent="0.2">
      <c r="D3761" s="123"/>
      <c r="E3761" s="123"/>
    </row>
    <row r="3762" spans="4:5" x14ac:dyDescent="0.2">
      <c r="D3762" s="123"/>
      <c r="E3762" s="123"/>
    </row>
    <row r="3763" spans="4:5" x14ac:dyDescent="0.2">
      <c r="D3763" s="123"/>
      <c r="E3763" s="123"/>
    </row>
    <row r="3764" spans="4:5" x14ac:dyDescent="0.2">
      <c r="D3764" s="123"/>
      <c r="E3764" s="123"/>
    </row>
    <row r="3765" spans="4:5" x14ac:dyDescent="0.2">
      <c r="D3765" s="123"/>
      <c r="E3765" s="123"/>
    </row>
    <row r="3766" spans="4:5" x14ac:dyDescent="0.2">
      <c r="D3766" s="123"/>
      <c r="E3766" s="123"/>
    </row>
    <row r="3767" spans="4:5" x14ac:dyDescent="0.2">
      <c r="D3767" s="123"/>
      <c r="E3767" s="123"/>
    </row>
    <row r="3768" spans="4:5" x14ac:dyDescent="0.2">
      <c r="D3768" s="123"/>
      <c r="E3768" s="123"/>
    </row>
    <row r="3769" spans="4:5" x14ac:dyDescent="0.2">
      <c r="D3769" s="123"/>
      <c r="E3769" s="123"/>
    </row>
    <row r="3770" spans="4:5" x14ac:dyDescent="0.2">
      <c r="D3770" s="123"/>
      <c r="E3770" s="123"/>
    </row>
    <row r="3771" spans="4:5" x14ac:dyDescent="0.2">
      <c r="D3771" s="123"/>
      <c r="E3771" s="123"/>
    </row>
    <row r="3772" spans="4:5" x14ac:dyDescent="0.2">
      <c r="D3772" s="123"/>
      <c r="E3772" s="123"/>
    </row>
    <row r="3773" spans="4:5" x14ac:dyDescent="0.2">
      <c r="D3773" s="123"/>
      <c r="E3773" s="123"/>
    </row>
    <row r="3774" spans="4:5" x14ac:dyDescent="0.2">
      <c r="D3774" s="123"/>
      <c r="E3774" s="123"/>
    </row>
    <row r="3775" spans="4:5" x14ac:dyDescent="0.2">
      <c r="D3775" s="123"/>
      <c r="E3775" s="123"/>
    </row>
    <row r="3776" spans="4:5" x14ac:dyDescent="0.2">
      <c r="D3776" s="123"/>
      <c r="E3776" s="123"/>
    </row>
    <row r="3777" spans="4:5" x14ac:dyDescent="0.2">
      <c r="D3777" s="123"/>
      <c r="E3777" s="123"/>
    </row>
    <row r="3778" spans="4:5" x14ac:dyDescent="0.2">
      <c r="D3778" s="123"/>
      <c r="E3778" s="123"/>
    </row>
    <row r="3779" spans="4:5" x14ac:dyDescent="0.2">
      <c r="D3779" s="123"/>
      <c r="E3779" s="123"/>
    </row>
    <row r="3780" spans="4:5" x14ac:dyDescent="0.2">
      <c r="D3780" s="123"/>
      <c r="E3780" s="123"/>
    </row>
    <row r="3781" spans="4:5" x14ac:dyDescent="0.2">
      <c r="D3781" s="123"/>
      <c r="E3781" s="123"/>
    </row>
    <row r="3782" spans="4:5" x14ac:dyDescent="0.2">
      <c r="D3782" s="123"/>
      <c r="E3782" s="123"/>
    </row>
    <row r="3783" spans="4:5" x14ac:dyDescent="0.2">
      <c r="D3783" s="123"/>
      <c r="E3783" s="123"/>
    </row>
    <row r="3784" spans="4:5" x14ac:dyDescent="0.2">
      <c r="D3784" s="123"/>
      <c r="E3784" s="123"/>
    </row>
    <row r="3785" spans="4:5" x14ac:dyDescent="0.2">
      <c r="D3785" s="123"/>
      <c r="E3785" s="123"/>
    </row>
    <row r="3786" spans="4:5" x14ac:dyDescent="0.2">
      <c r="D3786" s="123"/>
      <c r="E3786" s="123"/>
    </row>
    <row r="3787" spans="4:5" x14ac:dyDescent="0.2">
      <c r="D3787" s="123"/>
      <c r="E3787" s="123"/>
    </row>
    <row r="3788" spans="4:5" x14ac:dyDescent="0.2">
      <c r="D3788" s="123"/>
      <c r="E3788" s="123"/>
    </row>
    <row r="3789" spans="4:5" x14ac:dyDescent="0.2">
      <c r="D3789" s="123"/>
      <c r="E3789" s="123"/>
    </row>
    <row r="3790" spans="4:5" x14ac:dyDescent="0.2">
      <c r="D3790" s="123"/>
      <c r="E3790" s="123"/>
    </row>
    <row r="3791" spans="4:5" x14ac:dyDescent="0.2">
      <c r="D3791" s="123"/>
      <c r="E3791" s="123"/>
    </row>
    <row r="3792" spans="4:5" x14ac:dyDescent="0.2">
      <c r="D3792" s="123"/>
      <c r="E3792" s="123"/>
    </row>
    <row r="3793" spans="4:5" x14ac:dyDescent="0.2">
      <c r="D3793" s="123"/>
      <c r="E3793" s="123"/>
    </row>
    <row r="3794" spans="4:5" x14ac:dyDescent="0.2">
      <c r="D3794" s="123"/>
      <c r="E3794" s="123"/>
    </row>
    <row r="3795" spans="4:5" x14ac:dyDescent="0.2">
      <c r="D3795" s="123"/>
      <c r="E3795" s="123"/>
    </row>
    <row r="3796" spans="4:5" x14ac:dyDescent="0.2">
      <c r="D3796" s="123"/>
      <c r="E3796" s="123"/>
    </row>
    <row r="3797" spans="4:5" x14ac:dyDescent="0.2">
      <c r="D3797" s="123"/>
      <c r="E3797" s="123"/>
    </row>
    <row r="3798" spans="4:5" x14ac:dyDescent="0.2">
      <c r="D3798" s="123"/>
      <c r="E3798" s="123"/>
    </row>
    <row r="3799" spans="4:5" x14ac:dyDescent="0.2">
      <c r="D3799" s="123"/>
      <c r="E3799" s="123"/>
    </row>
    <row r="3800" spans="4:5" x14ac:dyDescent="0.2">
      <c r="D3800" s="123"/>
      <c r="E3800" s="123"/>
    </row>
    <row r="3801" spans="4:5" x14ac:dyDescent="0.2">
      <c r="D3801" s="123"/>
      <c r="E3801" s="123"/>
    </row>
    <row r="3802" spans="4:5" x14ac:dyDescent="0.2">
      <c r="D3802" s="123"/>
      <c r="E3802" s="123"/>
    </row>
    <row r="3803" spans="4:5" x14ac:dyDescent="0.2">
      <c r="D3803" s="123"/>
      <c r="E3803" s="123"/>
    </row>
    <row r="3804" spans="4:5" x14ac:dyDescent="0.2">
      <c r="D3804" s="123"/>
      <c r="E3804" s="123"/>
    </row>
    <row r="3805" spans="4:5" x14ac:dyDescent="0.2">
      <c r="D3805" s="123"/>
      <c r="E3805" s="123"/>
    </row>
    <row r="3806" spans="4:5" x14ac:dyDescent="0.2">
      <c r="D3806" s="123"/>
      <c r="E3806" s="123"/>
    </row>
    <row r="3807" spans="4:5" x14ac:dyDescent="0.2">
      <c r="D3807" s="123"/>
      <c r="E3807" s="123"/>
    </row>
    <row r="3808" spans="4:5" x14ac:dyDescent="0.2">
      <c r="D3808" s="123"/>
      <c r="E3808" s="123"/>
    </row>
    <row r="3809" spans="4:5" x14ac:dyDescent="0.2">
      <c r="D3809" s="123"/>
      <c r="E3809" s="123"/>
    </row>
    <row r="3810" spans="4:5" x14ac:dyDescent="0.2">
      <c r="D3810" s="123"/>
      <c r="E3810" s="123"/>
    </row>
    <row r="3811" spans="4:5" x14ac:dyDescent="0.2">
      <c r="D3811" s="123"/>
      <c r="E3811" s="123"/>
    </row>
    <row r="3812" spans="4:5" x14ac:dyDescent="0.2">
      <c r="D3812" s="123"/>
      <c r="E3812" s="123"/>
    </row>
    <row r="3813" spans="4:5" x14ac:dyDescent="0.2">
      <c r="D3813" s="123"/>
      <c r="E3813" s="123"/>
    </row>
    <row r="3814" spans="4:5" x14ac:dyDescent="0.2">
      <c r="D3814" s="123"/>
      <c r="E3814" s="123"/>
    </row>
    <row r="3815" spans="4:5" x14ac:dyDescent="0.2">
      <c r="D3815" s="123"/>
      <c r="E3815" s="123"/>
    </row>
    <row r="3816" spans="4:5" x14ac:dyDescent="0.2">
      <c r="D3816" s="123"/>
      <c r="E3816" s="123"/>
    </row>
    <row r="3817" spans="4:5" x14ac:dyDescent="0.2">
      <c r="D3817" s="123"/>
      <c r="E3817" s="123"/>
    </row>
    <row r="3818" spans="4:5" x14ac:dyDescent="0.2">
      <c r="D3818" s="123"/>
      <c r="E3818" s="123"/>
    </row>
    <row r="3819" spans="4:5" x14ac:dyDescent="0.2">
      <c r="D3819" s="123"/>
      <c r="E3819" s="123"/>
    </row>
    <row r="3820" spans="4:5" x14ac:dyDescent="0.2">
      <c r="D3820" s="123"/>
      <c r="E3820" s="123"/>
    </row>
    <row r="3821" spans="4:5" x14ac:dyDescent="0.2">
      <c r="D3821" s="123"/>
      <c r="E3821" s="123"/>
    </row>
    <row r="3822" spans="4:5" x14ac:dyDescent="0.2">
      <c r="D3822" s="123"/>
      <c r="E3822" s="123"/>
    </row>
    <row r="3823" spans="4:5" x14ac:dyDescent="0.2">
      <c r="D3823" s="123"/>
      <c r="E3823" s="123"/>
    </row>
    <row r="3824" spans="4:5" x14ac:dyDescent="0.2">
      <c r="D3824" s="123"/>
      <c r="E3824" s="123"/>
    </row>
    <row r="3825" spans="4:5" x14ac:dyDescent="0.2">
      <c r="D3825" s="123"/>
      <c r="E3825" s="123"/>
    </row>
    <row r="3826" spans="4:5" x14ac:dyDescent="0.2">
      <c r="D3826" s="123"/>
      <c r="E3826" s="123"/>
    </row>
    <row r="3827" spans="4:5" x14ac:dyDescent="0.2">
      <c r="D3827" s="123"/>
      <c r="E3827" s="123"/>
    </row>
    <row r="3828" spans="4:5" x14ac:dyDescent="0.2">
      <c r="D3828" s="123"/>
      <c r="E3828" s="123"/>
    </row>
    <row r="3829" spans="4:5" x14ac:dyDescent="0.2">
      <c r="D3829" s="123"/>
      <c r="E3829" s="123"/>
    </row>
    <row r="3830" spans="4:5" x14ac:dyDescent="0.2">
      <c r="D3830" s="123"/>
      <c r="E3830" s="123"/>
    </row>
    <row r="3831" spans="4:5" x14ac:dyDescent="0.2">
      <c r="D3831" s="123"/>
      <c r="E3831" s="123"/>
    </row>
    <row r="3832" spans="4:5" x14ac:dyDescent="0.2">
      <c r="D3832" s="123"/>
      <c r="E3832" s="123"/>
    </row>
    <row r="3833" spans="4:5" x14ac:dyDescent="0.2">
      <c r="D3833" s="123"/>
      <c r="E3833" s="123"/>
    </row>
    <row r="3834" spans="4:5" x14ac:dyDescent="0.2">
      <c r="D3834" s="123"/>
      <c r="E3834" s="123"/>
    </row>
    <row r="3835" spans="4:5" x14ac:dyDescent="0.2">
      <c r="D3835" s="123"/>
      <c r="E3835" s="123"/>
    </row>
    <row r="3836" spans="4:5" x14ac:dyDescent="0.2">
      <c r="D3836" s="123"/>
      <c r="E3836" s="123"/>
    </row>
    <row r="3837" spans="4:5" x14ac:dyDescent="0.2">
      <c r="D3837" s="123"/>
      <c r="E3837" s="123"/>
    </row>
    <row r="3838" spans="4:5" x14ac:dyDescent="0.2">
      <c r="D3838" s="123"/>
      <c r="E3838" s="123"/>
    </row>
    <row r="3839" spans="4:5" x14ac:dyDescent="0.2">
      <c r="D3839" s="123"/>
      <c r="E3839" s="123"/>
    </row>
    <row r="3840" spans="4:5" x14ac:dyDescent="0.2">
      <c r="D3840" s="123"/>
      <c r="E3840" s="123"/>
    </row>
    <row r="3841" spans="4:5" x14ac:dyDescent="0.2">
      <c r="D3841" s="123"/>
      <c r="E3841" s="123"/>
    </row>
    <row r="3842" spans="4:5" x14ac:dyDescent="0.2">
      <c r="D3842" s="123"/>
      <c r="E3842" s="123"/>
    </row>
    <row r="3843" spans="4:5" x14ac:dyDescent="0.2">
      <c r="D3843" s="123"/>
      <c r="E3843" s="123"/>
    </row>
    <row r="3844" spans="4:5" x14ac:dyDescent="0.2">
      <c r="D3844" s="123"/>
      <c r="E3844" s="123"/>
    </row>
    <row r="3845" spans="4:5" x14ac:dyDescent="0.2">
      <c r="D3845" s="123"/>
      <c r="E3845" s="123"/>
    </row>
    <row r="3846" spans="4:5" x14ac:dyDescent="0.2">
      <c r="D3846" s="123"/>
      <c r="E3846" s="123"/>
    </row>
    <row r="3847" spans="4:5" x14ac:dyDescent="0.2">
      <c r="D3847" s="123"/>
      <c r="E3847" s="123"/>
    </row>
    <row r="3848" spans="4:5" x14ac:dyDescent="0.2">
      <c r="D3848" s="123"/>
      <c r="E3848" s="123"/>
    </row>
    <row r="3849" spans="4:5" x14ac:dyDescent="0.2">
      <c r="D3849" s="123"/>
      <c r="E3849" s="123"/>
    </row>
    <row r="3850" spans="4:5" x14ac:dyDescent="0.2">
      <c r="D3850" s="123"/>
      <c r="E3850" s="123"/>
    </row>
    <row r="3851" spans="4:5" x14ac:dyDescent="0.2">
      <c r="D3851" s="123"/>
      <c r="E3851" s="123"/>
    </row>
    <row r="3852" spans="4:5" x14ac:dyDescent="0.2">
      <c r="D3852" s="123"/>
      <c r="E3852" s="123"/>
    </row>
    <row r="3853" spans="4:5" x14ac:dyDescent="0.2">
      <c r="D3853" s="123"/>
      <c r="E3853" s="123"/>
    </row>
    <row r="3854" spans="4:5" x14ac:dyDescent="0.2">
      <c r="D3854" s="123"/>
      <c r="E3854" s="123"/>
    </row>
    <row r="3855" spans="4:5" x14ac:dyDescent="0.2">
      <c r="D3855" s="123"/>
      <c r="E3855" s="123"/>
    </row>
    <row r="3856" spans="4:5" x14ac:dyDescent="0.2">
      <c r="D3856" s="123"/>
      <c r="E3856" s="123"/>
    </row>
    <row r="3857" spans="4:5" x14ac:dyDescent="0.2">
      <c r="D3857" s="123"/>
      <c r="E3857" s="123"/>
    </row>
    <row r="3858" spans="4:5" x14ac:dyDescent="0.2">
      <c r="D3858" s="123"/>
      <c r="E3858" s="123"/>
    </row>
    <row r="3859" spans="4:5" x14ac:dyDescent="0.2">
      <c r="D3859" s="123"/>
      <c r="E3859" s="123"/>
    </row>
    <row r="3860" spans="4:5" x14ac:dyDescent="0.2">
      <c r="D3860" s="123"/>
      <c r="E3860" s="123"/>
    </row>
    <row r="3861" spans="4:5" x14ac:dyDescent="0.2">
      <c r="D3861" s="123"/>
      <c r="E3861" s="123"/>
    </row>
    <row r="3862" spans="4:5" x14ac:dyDescent="0.2">
      <c r="D3862" s="123"/>
      <c r="E3862" s="123"/>
    </row>
    <row r="3863" spans="4:5" x14ac:dyDescent="0.2">
      <c r="D3863" s="123"/>
      <c r="E3863" s="123"/>
    </row>
    <row r="3864" spans="4:5" x14ac:dyDescent="0.2">
      <c r="D3864" s="123"/>
      <c r="E3864" s="123"/>
    </row>
    <row r="3865" spans="4:5" x14ac:dyDescent="0.2">
      <c r="D3865" s="123"/>
      <c r="E3865" s="123"/>
    </row>
    <row r="3866" spans="4:5" x14ac:dyDescent="0.2">
      <c r="D3866" s="123"/>
      <c r="E3866" s="123"/>
    </row>
    <row r="3867" spans="4:5" x14ac:dyDescent="0.2">
      <c r="D3867" s="123"/>
      <c r="E3867" s="123"/>
    </row>
    <row r="3868" spans="4:5" x14ac:dyDescent="0.2">
      <c r="D3868" s="123"/>
      <c r="E3868" s="123"/>
    </row>
    <row r="3869" spans="4:5" x14ac:dyDescent="0.2">
      <c r="D3869" s="123"/>
      <c r="E3869" s="123"/>
    </row>
    <row r="3870" spans="4:5" x14ac:dyDescent="0.2">
      <c r="D3870" s="123"/>
      <c r="E3870" s="123"/>
    </row>
    <row r="3871" spans="4:5" x14ac:dyDescent="0.2">
      <c r="D3871" s="123"/>
      <c r="E3871" s="123"/>
    </row>
    <row r="3872" spans="4:5" x14ac:dyDescent="0.2">
      <c r="D3872" s="123"/>
      <c r="E3872" s="123"/>
    </row>
    <row r="3873" spans="4:5" x14ac:dyDescent="0.2">
      <c r="D3873" s="123"/>
      <c r="E3873" s="123"/>
    </row>
    <row r="3874" spans="4:5" x14ac:dyDescent="0.2">
      <c r="D3874" s="123"/>
      <c r="E3874" s="123"/>
    </row>
    <row r="3875" spans="4:5" x14ac:dyDescent="0.2">
      <c r="D3875" s="123"/>
      <c r="E3875" s="123"/>
    </row>
    <row r="3876" spans="4:5" x14ac:dyDescent="0.2">
      <c r="D3876" s="123"/>
      <c r="E3876" s="123"/>
    </row>
    <row r="3877" spans="4:5" x14ac:dyDescent="0.2">
      <c r="D3877" s="123"/>
      <c r="E3877" s="123"/>
    </row>
    <row r="3878" spans="4:5" x14ac:dyDescent="0.2">
      <c r="D3878" s="123"/>
      <c r="E3878" s="123"/>
    </row>
    <row r="3879" spans="4:5" x14ac:dyDescent="0.2">
      <c r="D3879" s="123"/>
      <c r="E3879" s="123"/>
    </row>
    <row r="3880" spans="4:5" x14ac:dyDescent="0.2">
      <c r="D3880" s="123"/>
      <c r="E3880" s="123"/>
    </row>
    <row r="3881" spans="4:5" x14ac:dyDescent="0.2">
      <c r="D3881" s="123"/>
      <c r="E3881" s="123"/>
    </row>
    <row r="3882" spans="4:5" x14ac:dyDescent="0.2">
      <c r="D3882" s="123"/>
      <c r="E3882" s="123"/>
    </row>
    <row r="3883" spans="4:5" x14ac:dyDescent="0.2">
      <c r="D3883" s="123"/>
      <c r="E3883" s="123"/>
    </row>
    <row r="3884" spans="4:5" x14ac:dyDescent="0.2">
      <c r="D3884" s="123"/>
      <c r="E3884" s="123"/>
    </row>
    <row r="3885" spans="4:5" x14ac:dyDescent="0.2">
      <c r="D3885" s="123"/>
      <c r="E3885" s="123"/>
    </row>
    <row r="3886" spans="4:5" x14ac:dyDescent="0.2">
      <c r="D3886" s="123"/>
      <c r="E3886" s="123"/>
    </row>
    <row r="3887" spans="4:5" x14ac:dyDescent="0.2">
      <c r="D3887" s="123"/>
      <c r="E3887" s="123"/>
    </row>
    <row r="3888" spans="4:5" x14ac:dyDescent="0.2">
      <c r="D3888" s="123"/>
      <c r="E3888" s="123"/>
    </row>
    <row r="3889" spans="4:5" x14ac:dyDescent="0.2">
      <c r="D3889" s="123"/>
      <c r="E3889" s="123"/>
    </row>
    <row r="3890" spans="4:5" x14ac:dyDescent="0.2">
      <c r="D3890" s="123"/>
      <c r="E3890" s="123"/>
    </row>
    <row r="3891" spans="4:5" x14ac:dyDescent="0.2">
      <c r="D3891" s="123"/>
      <c r="E3891" s="123"/>
    </row>
    <row r="3892" spans="4:5" x14ac:dyDescent="0.2">
      <c r="D3892" s="123"/>
      <c r="E3892" s="123"/>
    </row>
    <row r="3893" spans="4:5" x14ac:dyDescent="0.2">
      <c r="D3893" s="123"/>
      <c r="E3893" s="123"/>
    </row>
    <row r="3894" spans="4:5" x14ac:dyDescent="0.2">
      <c r="D3894" s="123"/>
      <c r="E3894" s="123"/>
    </row>
    <row r="3895" spans="4:5" x14ac:dyDescent="0.2">
      <c r="D3895" s="123"/>
      <c r="E3895" s="123"/>
    </row>
    <row r="3896" spans="4:5" x14ac:dyDescent="0.2">
      <c r="D3896" s="123"/>
      <c r="E3896" s="123"/>
    </row>
    <row r="3897" spans="4:5" x14ac:dyDescent="0.2">
      <c r="D3897" s="123"/>
      <c r="E3897" s="123"/>
    </row>
    <row r="3898" spans="4:5" x14ac:dyDescent="0.2">
      <c r="D3898" s="123"/>
      <c r="E3898" s="123"/>
    </row>
    <row r="3899" spans="4:5" x14ac:dyDescent="0.2">
      <c r="D3899" s="123"/>
      <c r="E3899" s="123"/>
    </row>
    <row r="3900" spans="4:5" x14ac:dyDescent="0.2">
      <c r="D3900" s="123"/>
      <c r="E3900" s="123"/>
    </row>
    <row r="3901" spans="4:5" x14ac:dyDescent="0.2">
      <c r="D3901" s="123"/>
      <c r="E3901" s="123"/>
    </row>
    <row r="3902" spans="4:5" x14ac:dyDescent="0.2">
      <c r="D3902" s="123"/>
      <c r="E3902" s="123"/>
    </row>
    <row r="3903" spans="4:5" x14ac:dyDescent="0.2">
      <c r="D3903" s="123"/>
      <c r="E3903" s="123"/>
    </row>
    <row r="3904" spans="4:5" x14ac:dyDescent="0.2">
      <c r="D3904" s="123"/>
      <c r="E3904" s="123"/>
    </row>
    <row r="3905" spans="4:5" x14ac:dyDescent="0.2">
      <c r="D3905" s="123"/>
      <c r="E3905" s="123"/>
    </row>
    <row r="3906" spans="4:5" x14ac:dyDescent="0.2">
      <c r="D3906" s="123"/>
      <c r="E3906" s="123"/>
    </row>
    <row r="3907" spans="4:5" x14ac:dyDescent="0.2">
      <c r="D3907" s="123"/>
      <c r="E3907" s="123"/>
    </row>
    <row r="3908" spans="4:5" x14ac:dyDescent="0.2">
      <c r="D3908" s="123"/>
      <c r="E3908" s="123"/>
    </row>
    <row r="3909" spans="4:5" x14ac:dyDescent="0.2">
      <c r="D3909" s="123"/>
      <c r="E3909" s="123"/>
    </row>
    <row r="3910" spans="4:5" x14ac:dyDescent="0.2">
      <c r="D3910" s="123"/>
      <c r="E3910" s="123"/>
    </row>
    <row r="3911" spans="4:5" x14ac:dyDescent="0.2">
      <c r="D3911" s="123"/>
      <c r="E3911" s="123"/>
    </row>
    <row r="3912" spans="4:5" x14ac:dyDescent="0.2">
      <c r="D3912" s="123"/>
      <c r="E3912" s="123"/>
    </row>
    <row r="3913" spans="4:5" x14ac:dyDescent="0.2">
      <c r="D3913" s="123"/>
      <c r="E3913" s="123"/>
    </row>
    <row r="3914" spans="4:5" x14ac:dyDescent="0.2">
      <c r="D3914" s="123"/>
      <c r="E3914" s="123"/>
    </row>
    <row r="3915" spans="4:5" x14ac:dyDescent="0.2">
      <c r="D3915" s="123"/>
      <c r="E3915" s="123"/>
    </row>
    <row r="3916" spans="4:5" x14ac:dyDescent="0.2">
      <c r="D3916" s="123"/>
      <c r="E3916" s="123"/>
    </row>
    <row r="3917" spans="4:5" x14ac:dyDescent="0.2">
      <c r="D3917" s="123"/>
      <c r="E3917" s="123"/>
    </row>
    <row r="3918" spans="4:5" x14ac:dyDescent="0.2">
      <c r="D3918" s="123"/>
      <c r="E3918" s="123"/>
    </row>
    <row r="3919" spans="4:5" x14ac:dyDescent="0.2">
      <c r="D3919" s="123"/>
      <c r="E3919" s="123"/>
    </row>
    <row r="3920" spans="4:5" x14ac:dyDescent="0.2">
      <c r="D3920" s="123"/>
      <c r="E3920" s="123"/>
    </row>
    <row r="3921" spans="4:5" x14ac:dyDescent="0.2">
      <c r="D3921" s="123"/>
      <c r="E3921" s="123"/>
    </row>
    <row r="3922" spans="4:5" x14ac:dyDescent="0.2">
      <c r="D3922" s="123"/>
      <c r="E3922" s="123"/>
    </row>
    <row r="3923" spans="4:5" x14ac:dyDescent="0.2">
      <c r="D3923" s="123"/>
      <c r="E3923" s="123"/>
    </row>
    <row r="3924" spans="4:5" x14ac:dyDescent="0.2">
      <c r="D3924" s="123"/>
      <c r="E3924" s="123"/>
    </row>
    <row r="3925" spans="4:5" x14ac:dyDescent="0.2">
      <c r="D3925" s="123"/>
      <c r="E3925" s="123"/>
    </row>
    <row r="3926" spans="4:5" x14ac:dyDescent="0.2">
      <c r="D3926" s="123"/>
      <c r="E3926" s="123"/>
    </row>
    <row r="3927" spans="4:5" x14ac:dyDescent="0.2">
      <c r="D3927" s="123"/>
      <c r="E3927" s="123"/>
    </row>
    <row r="3928" spans="4:5" x14ac:dyDescent="0.2">
      <c r="D3928" s="123"/>
      <c r="E3928" s="123"/>
    </row>
    <row r="3929" spans="4:5" x14ac:dyDescent="0.2">
      <c r="D3929" s="123"/>
      <c r="E3929" s="123"/>
    </row>
    <row r="3930" spans="4:5" x14ac:dyDescent="0.2">
      <c r="D3930" s="123"/>
      <c r="E3930" s="123"/>
    </row>
    <row r="3931" spans="4:5" x14ac:dyDescent="0.2">
      <c r="D3931" s="123"/>
      <c r="E3931" s="123"/>
    </row>
    <row r="3932" spans="4:5" x14ac:dyDescent="0.2">
      <c r="D3932" s="123"/>
      <c r="E3932" s="123"/>
    </row>
    <row r="3933" spans="4:5" x14ac:dyDescent="0.2">
      <c r="D3933" s="123"/>
      <c r="E3933" s="123"/>
    </row>
    <row r="3934" spans="4:5" x14ac:dyDescent="0.2">
      <c r="D3934" s="123"/>
      <c r="E3934" s="123"/>
    </row>
    <row r="3935" spans="4:5" x14ac:dyDescent="0.2">
      <c r="D3935" s="123"/>
      <c r="E3935" s="123"/>
    </row>
    <row r="3936" spans="4:5" x14ac:dyDescent="0.2">
      <c r="D3936" s="123"/>
      <c r="E3936" s="123"/>
    </row>
    <row r="3937" spans="4:5" x14ac:dyDescent="0.2">
      <c r="D3937" s="123"/>
      <c r="E3937" s="123"/>
    </row>
    <row r="3938" spans="4:5" x14ac:dyDescent="0.2">
      <c r="D3938" s="123"/>
      <c r="E3938" s="123"/>
    </row>
    <row r="3939" spans="4:5" x14ac:dyDescent="0.2">
      <c r="D3939" s="123"/>
      <c r="E3939" s="123"/>
    </row>
    <row r="3940" spans="4:5" x14ac:dyDescent="0.2">
      <c r="D3940" s="123"/>
      <c r="E3940" s="123"/>
    </row>
    <row r="3941" spans="4:5" x14ac:dyDescent="0.2">
      <c r="D3941" s="123"/>
      <c r="E3941" s="123"/>
    </row>
    <row r="3942" spans="4:5" x14ac:dyDescent="0.2">
      <c r="D3942" s="123"/>
      <c r="E3942" s="123"/>
    </row>
    <row r="3943" spans="4:5" x14ac:dyDescent="0.2">
      <c r="D3943" s="123"/>
      <c r="E3943" s="123"/>
    </row>
    <row r="3944" spans="4:5" x14ac:dyDescent="0.2">
      <c r="D3944" s="123"/>
      <c r="E3944" s="123"/>
    </row>
    <row r="3945" spans="4:5" x14ac:dyDescent="0.2">
      <c r="D3945" s="123"/>
      <c r="E3945" s="123"/>
    </row>
    <row r="3946" spans="4:5" x14ac:dyDescent="0.2">
      <c r="D3946" s="123"/>
      <c r="E3946" s="123"/>
    </row>
    <row r="3947" spans="4:5" x14ac:dyDescent="0.2">
      <c r="D3947" s="123"/>
      <c r="E3947" s="123"/>
    </row>
    <row r="3948" spans="4:5" x14ac:dyDescent="0.2">
      <c r="D3948" s="123"/>
      <c r="E3948" s="123"/>
    </row>
    <row r="3949" spans="4:5" x14ac:dyDescent="0.2">
      <c r="D3949" s="123"/>
      <c r="E3949" s="123"/>
    </row>
    <row r="3950" spans="4:5" x14ac:dyDescent="0.2">
      <c r="D3950" s="123"/>
      <c r="E3950" s="123"/>
    </row>
    <row r="3951" spans="4:5" x14ac:dyDescent="0.2">
      <c r="D3951" s="123"/>
      <c r="E3951" s="123"/>
    </row>
    <row r="3952" spans="4:5" x14ac:dyDescent="0.2">
      <c r="D3952" s="123"/>
      <c r="E3952" s="123"/>
    </row>
    <row r="3953" spans="4:5" x14ac:dyDescent="0.2">
      <c r="D3953" s="123"/>
      <c r="E3953" s="123"/>
    </row>
    <row r="3954" spans="4:5" x14ac:dyDescent="0.2">
      <c r="D3954" s="123"/>
      <c r="E3954" s="123"/>
    </row>
    <row r="3955" spans="4:5" x14ac:dyDescent="0.2">
      <c r="D3955" s="123"/>
      <c r="E3955" s="123"/>
    </row>
    <row r="3956" spans="4:5" x14ac:dyDescent="0.2">
      <c r="D3956" s="123"/>
      <c r="E3956" s="123"/>
    </row>
    <row r="3957" spans="4:5" x14ac:dyDescent="0.2">
      <c r="D3957" s="123"/>
      <c r="E3957" s="123"/>
    </row>
    <row r="3958" spans="4:5" x14ac:dyDescent="0.2">
      <c r="D3958" s="123"/>
      <c r="E3958" s="123"/>
    </row>
    <row r="3959" spans="4:5" x14ac:dyDescent="0.2">
      <c r="D3959" s="123"/>
      <c r="E3959" s="123"/>
    </row>
    <row r="3960" spans="4:5" x14ac:dyDescent="0.2">
      <c r="D3960" s="123"/>
      <c r="E3960" s="123"/>
    </row>
    <row r="3961" spans="4:5" x14ac:dyDescent="0.2">
      <c r="D3961" s="123"/>
      <c r="E3961" s="123"/>
    </row>
    <row r="3962" spans="4:5" x14ac:dyDescent="0.2">
      <c r="D3962" s="123"/>
      <c r="E3962" s="123"/>
    </row>
    <row r="3963" spans="4:5" x14ac:dyDescent="0.2">
      <c r="D3963" s="123"/>
      <c r="E3963" s="123"/>
    </row>
    <row r="3964" spans="4:5" x14ac:dyDescent="0.2">
      <c r="D3964" s="123"/>
      <c r="E3964" s="123"/>
    </row>
    <row r="3965" spans="4:5" x14ac:dyDescent="0.2">
      <c r="D3965" s="123"/>
      <c r="E3965" s="123"/>
    </row>
    <row r="3966" spans="4:5" x14ac:dyDescent="0.2">
      <c r="D3966" s="123"/>
      <c r="E3966" s="123"/>
    </row>
    <row r="3967" spans="4:5" x14ac:dyDescent="0.2">
      <c r="D3967" s="123"/>
      <c r="E3967" s="123"/>
    </row>
    <row r="3968" spans="4:5" x14ac:dyDescent="0.2">
      <c r="D3968" s="123"/>
      <c r="E3968" s="123"/>
    </row>
    <row r="3969" spans="4:5" x14ac:dyDescent="0.2">
      <c r="D3969" s="123"/>
      <c r="E3969" s="123"/>
    </row>
    <row r="3970" spans="4:5" x14ac:dyDescent="0.2">
      <c r="D3970" s="123"/>
      <c r="E3970" s="123"/>
    </row>
    <row r="3971" spans="4:5" x14ac:dyDescent="0.2">
      <c r="D3971" s="123"/>
      <c r="E3971" s="123"/>
    </row>
    <row r="3972" spans="4:5" x14ac:dyDescent="0.2">
      <c r="D3972" s="123"/>
      <c r="E3972" s="123"/>
    </row>
    <row r="3973" spans="4:5" x14ac:dyDescent="0.2">
      <c r="D3973" s="123"/>
      <c r="E3973" s="123"/>
    </row>
    <row r="3974" spans="4:5" x14ac:dyDescent="0.2">
      <c r="D3974" s="123"/>
      <c r="E3974" s="123"/>
    </row>
    <row r="3975" spans="4:5" x14ac:dyDescent="0.2">
      <c r="D3975" s="123"/>
      <c r="E3975" s="123"/>
    </row>
    <row r="3976" spans="4:5" x14ac:dyDescent="0.2">
      <c r="D3976" s="123"/>
      <c r="E3976" s="123"/>
    </row>
    <row r="3977" spans="4:5" x14ac:dyDescent="0.2">
      <c r="D3977" s="123"/>
      <c r="E3977" s="123"/>
    </row>
    <row r="3978" spans="4:5" x14ac:dyDescent="0.2">
      <c r="D3978" s="123"/>
      <c r="E3978" s="123"/>
    </row>
    <row r="3979" spans="4:5" x14ac:dyDescent="0.2">
      <c r="D3979" s="123"/>
      <c r="E3979" s="123"/>
    </row>
    <row r="3980" spans="4:5" x14ac:dyDescent="0.2">
      <c r="D3980" s="123"/>
      <c r="E3980" s="123"/>
    </row>
    <row r="3981" spans="4:5" x14ac:dyDescent="0.2">
      <c r="D3981" s="123"/>
      <c r="E3981" s="123"/>
    </row>
    <row r="3982" spans="4:5" x14ac:dyDescent="0.2">
      <c r="D3982" s="123"/>
      <c r="E3982" s="123"/>
    </row>
    <row r="3983" spans="4:5" x14ac:dyDescent="0.2">
      <c r="D3983" s="123"/>
      <c r="E3983" s="123"/>
    </row>
    <row r="3984" spans="4:5" x14ac:dyDescent="0.2">
      <c r="D3984" s="123"/>
      <c r="E3984" s="123"/>
    </row>
    <row r="3985" spans="4:5" x14ac:dyDescent="0.2">
      <c r="D3985" s="123"/>
      <c r="E3985" s="123"/>
    </row>
    <row r="3986" spans="4:5" x14ac:dyDescent="0.2">
      <c r="D3986" s="123"/>
      <c r="E3986" s="123"/>
    </row>
    <row r="3987" spans="4:5" x14ac:dyDescent="0.2">
      <c r="D3987" s="123"/>
      <c r="E3987" s="123"/>
    </row>
    <row r="3988" spans="4:5" x14ac:dyDescent="0.2">
      <c r="D3988" s="123"/>
      <c r="E3988" s="123"/>
    </row>
    <row r="3989" spans="4:5" x14ac:dyDescent="0.2">
      <c r="D3989" s="123"/>
      <c r="E3989" s="123"/>
    </row>
    <row r="3990" spans="4:5" x14ac:dyDescent="0.2">
      <c r="D3990" s="123"/>
      <c r="E3990" s="123"/>
    </row>
    <row r="3991" spans="4:5" x14ac:dyDescent="0.2">
      <c r="D3991" s="123"/>
      <c r="E3991" s="123"/>
    </row>
    <row r="3992" spans="4:5" x14ac:dyDescent="0.2">
      <c r="D3992" s="123"/>
      <c r="E3992" s="123"/>
    </row>
    <row r="3993" spans="4:5" x14ac:dyDescent="0.2">
      <c r="D3993" s="123"/>
      <c r="E3993" s="123"/>
    </row>
    <row r="3994" spans="4:5" x14ac:dyDescent="0.2">
      <c r="D3994" s="123"/>
      <c r="E3994" s="123"/>
    </row>
    <row r="3995" spans="4:5" x14ac:dyDescent="0.2">
      <c r="D3995" s="123"/>
      <c r="E3995" s="123"/>
    </row>
    <row r="3996" spans="4:5" x14ac:dyDescent="0.2">
      <c r="D3996" s="123"/>
      <c r="E3996" s="123"/>
    </row>
    <row r="3997" spans="4:5" x14ac:dyDescent="0.2">
      <c r="D3997" s="123"/>
      <c r="E3997" s="123"/>
    </row>
    <row r="3998" spans="4:5" x14ac:dyDescent="0.2">
      <c r="D3998" s="123"/>
      <c r="E3998" s="123"/>
    </row>
    <row r="3999" spans="4:5" x14ac:dyDescent="0.2">
      <c r="D3999" s="123"/>
      <c r="E3999" s="123"/>
    </row>
    <row r="4000" spans="4:5" x14ac:dyDescent="0.2">
      <c r="D4000" s="123"/>
      <c r="E4000" s="123"/>
    </row>
    <row r="4001" spans="4:5" x14ac:dyDescent="0.2">
      <c r="D4001" s="123"/>
      <c r="E4001" s="123"/>
    </row>
    <row r="4002" spans="4:5" x14ac:dyDescent="0.2">
      <c r="D4002" s="123"/>
      <c r="E4002" s="123"/>
    </row>
    <row r="4003" spans="4:5" x14ac:dyDescent="0.2">
      <c r="D4003" s="123"/>
      <c r="E4003" s="123"/>
    </row>
    <row r="4004" spans="4:5" x14ac:dyDescent="0.2">
      <c r="D4004" s="123"/>
      <c r="E4004" s="123"/>
    </row>
    <row r="4005" spans="4:5" x14ac:dyDescent="0.2">
      <c r="D4005" s="123"/>
      <c r="E4005" s="123"/>
    </row>
    <row r="4006" spans="4:5" x14ac:dyDescent="0.2">
      <c r="D4006" s="123"/>
      <c r="E4006" s="123"/>
    </row>
    <row r="4007" spans="4:5" x14ac:dyDescent="0.2">
      <c r="D4007" s="123"/>
      <c r="E4007" s="123"/>
    </row>
    <row r="4008" spans="4:5" x14ac:dyDescent="0.2">
      <c r="D4008" s="123"/>
      <c r="E4008" s="123"/>
    </row>
    <row r="4009" spans="4:5" x14ac:dyDescent="0.2">
      <c r="D4009" s="123"/>
      <c r="E4009" s="123"/>
    </row>
    <row r="4010" spans="4:5" x14ac:dyDescent="0.2">
      <c r="D4010" s="123"/>
      <c r="E4010" s="123"/>
    </row>
    <row r="4011" spans="4:5" x14ac:dyDescent="0.2">
      <c r="D4011" s="123"/>
      <c r="E4011" s="123"/>
    </row>
    <row r="4012" spans="4:5" x14ac:dyDescent="0.2">
      <c r="D4012" s="123"/>
      <c r="E4012" s="123"/>
    </row>
    <row r="4013" spans="4:5" x14ac:dyDescent="0.2">
      <c r="D4013" s="123"/>
      <c r="E4013" s="123"/>
    </row>
    <row r="4014" spans="4:5" x14ac:dyDescent="0.2">
      <c r="D4014" s="123"/>
      <c r="E4014" s="123"/>
    </row>
    <row r="4015" spans="4:5" x14ac:dyDescent="0.2">
      <c r="D4015" s="123"/>
      <c r="E4015" s="123"/>
    </row>
    <row r="4016" spans="4:5" x14ac:dyDescent="0.2">
      <c r="D4016" s="123"/>
      <c r="E4016" s="123"/>
    </row>
    <row r="4017" spans="4:5" x14ac:dyDescent="0.2">
      <c r="D4017" s="123"/>
      <c r="E4017" s="123"/>
    </row>
    <row r="4018" spans="4:5" x14ac:dyDescent="0.2">
      <c r="D4018" s="123"/>
      <c r="E4018" s="123"/>
    </row>
    <row r="4019" spans="4:5" x14ac:dyDescent="0.2">
      <c r="D4019" s="123"/>
      <c r="E4019" s="123"/>
    </row>
    <row r="4020" spans="4:5" x14ac:dyDescent="0.2">
      <c r="D4020" s="123"/>
      <c r="E4020" s="123"/>
    </row>
    <row r="4021" spans="4:5" x14ac:dyDescent="0.2">
      <c r="D4021" s="123"/>
      <c r="E4021" s="123"/>
    </row>
    <row r="4022" spans="4:5" x14ac:dyDescent="0.2">
      <c r="D4022" s="123"/>
      <c r="E4022" s="123"/>
    </row>
    <row r="4023" spans="4:5" x14ac:dyDescent="0.2">
      <c r="D4023" s="123"/>
      <c r="E4023" s="123"/>
    </row>
    <row r="4024" spans="4:5" x14ac:dyDescent="0.2">
      <c r="D4024" s="123"/>
      <c r="E4024" s="123"/>
    </row>
    <row r="4025" spans="4:5" x14ac:dyDescent="0.2">
      <c r="D4025" s="123"/>
      <c r="E4025" s="123"/>
    </row>
    <row r="4026" spans="4:5" x14ac:dyDescent="0.2">
      <c r="D4026" s="123"/>
      <c r="E4026" s="123"/>
    </row>
    <row r="4027" spans="4:5" x14ac:dyDescent="0.2">
      <c r="D4027" s="123"/>
      <c r="E4027" s="123"/>
    </row>
    <row r="4028" spans="4:5" x14ac:dyDescent="0.2">
      <c r="D4028" s="123"/>
      <c r="E4028" s="123"/>
    </row>
    <row r="4029" spans="4:5" x14ac:dyDescent="0.2">
      <c r="D4029" s="123"/>
      <c r="E4029" s="123"/>
    </row>
    <row r="4030" spans="4:5" x14ac:dyDescent="0.2">
      <c r="D4030" s="123"/>
      <c r="E4030" s="123"/>
    </row>
    <row r="4031" spans="4:5" x14ac:dyDescent="0.2">
      <c r="D4031" s="123"/>
      <c r="E4031" s="123"/>
    </row>
    <row r="4032" spans="4:5" x14ac:dyDescent="0.2">
      <c r="D4032" s="123"/>
      <c r="E4032" s="123"/>
    </row>
    <row r="4033" spans="4:5" x14ac:dyDescent="0.2">
      <c r="D4033" s="123"/>
      <c r="E4033" s="123"/>
    </row>
    <row r="4034" spans="4:5" x14ac:dyDescent="0.2">
      <c r="D4034" s="123"/>
      <c r="E4034" s="123"/>
    </row>
    <row r="4035" spans="4:5" x14ac:dyDescent="0.2">
      <c r="D4035" s="123"/>
      <c r="E4035" s="123"/>
    </row>
    <row r="4036" spans="4:5" x14ac:dyDescent="0.2">
      <c r="D4036" s="123"/>
      <c r="E4036" s="123"/>
    </row>
    <row r="4037" spans="4:5" x14ac:dyDescent="0.2">
      <c r="D4037" s="123"/>
      <c r="E4037" s="123"/>
    </row>
    <row r="4038" spans="4:5" x14ac:dyDescent="0.2">
      <c r="D4038" s="123"/>
      <c r="E4038" s="123"/>
    </row>
    <row r="4039" spans="4:5" x14ac:dyDescent="0.2">
      <c r="D4039" s="123"/>
      <c r="E4039" s="123"/>
    </row>
    <row r="4040" spans="4:5" x14ac:dyDescent="0.2">
      <c r="D4040" s="123"/>
      <c r="E4040" s="123"/>
    </row>
    <row r="4041" spans="4:5" x14ac:dyDescent="0.2">
      <c r="D4041" s="123"/>
      <c r="E4041" s="123"/>
    </row>
    <row r="4042" spans="4:5" x14ac:dyDescent="0.2">
      <c r="D4042" s="123"/>
      <c r="E4042" s="123"/>
    </row>
    <row r="4043" spans="4:5" x14ac:dyDescent="0.2">
      <c r="D4043" s="123"/>
      <c r="E4043" s="123"/>
    </row>
    <row r="4044" spans="4:5" x14ac:dyDescent="0.2">
      <c r="D4044" s="123"/>
      <c r="E4044" s="123"/>
    </row>
    <row r="4045" spans="4:5" x14ac:dyDescent="0.2">
      <c r="D4045" s="123"/>
      <c r="E4045" s="123"/>
    </row>
    <row r="4046" spans="4:5" x14ac:dyDescent="0.2">
      <c r="D4046" s="123"/>
      <c r="E4046" s="123"/>
    </row>
    <row r="4047" spans="4:5" x14ac:dyDescent="0.2">
      <c r="D4047" s="123"/>
      <c r="E4047" s="123"/>
    </row>
    <row r="4048" spans="4:5" x14ac:dyDescent="0.2">
      <c r="D4048" s="123"/>
      <c r="E4048" s="123"/>
    </row>
    <row r="4049" spans="4:5" x14ac:dyDescent="0.2">
      <c r="D4049" s="123"/>
      <c r="E4049" s="123"/>
    </row>
    <row r="4050" spans="4:5" x14ac:dyDescent="0.2">
      <c r="D4050" s="123"/>
      <c r="E4050" s="123"/>
    </row>
    <row r="4051" spans="4:5" x14ac:dyDescent="0.2">
      <c r="D4051" s="123"/>
      <c r="E4051" s="123"/>
    </row>
    <row r="4052" spans="4:5" x14ac:dyDescent="0.2">
      <c r="D4052" s="123"/>
      <c r="E4052" s="123"/>
    </row>
    <row r="4053" spans="4:5" x14ac:dyDescent="0.2">
      <c r="D4053" s="123"/>
      <c r="E4053" s="123"/>
    </row>
    <row r="4054" spans="4:5" x14ac:dyDescent="0.2">
      <c r="D4054" s="123"/>
      <c r="E4054" s="123"/>
    </row>
    <row r="4055" spans="4:5" x14ac:dyDescent="0.2">
      <c r="D4055" s="123"/>
      <c r="E4055" s="123"/>
    </row>
    <row r="4056" spans="4:5" x14ac:dyDescent="0.2">
      <c r="D4056" s="123"/>
      <c r="E4056" s="123"/>
    </row>
    <row r="4057" spans="4:5" x14ac:dyDescent="0.2">
      <c r="D4057" s="123"/>
      <c r="E4057" s="123"/>
    </row>
    <row r="4058" spans="4:5" x14ac:dyDescent="0.2">
      <c r="D4058" s="123"/>
      <c r="E4058" s="123"/>
    </row>
    <row r="4059" spans="4:5" x14ac:dyDescent="0.2">
      <c r="D4059" s="123"/>
      <c r="E4059" s="123"/>
    </row>
    <row r="4060" spans="4:5" x14ac:dyDescent="0.2">
      <c r="D4060" s="123"/>
      <c r="E4060" s="123"/>
    </row>
    <row r="4061" spans="4:5" x14ac:dyDescent="0.2">
      <c r="D4061" s="123"/>
      <c r="E4061" s="123"/>
    </row>
    <row r="4062" spans="4:5" x14ac:dyDescent="0.2">
      <c r="D4062" s="123"/>
      <c r="E4062" s="123"/>
    </row>
    <row r="4063" spans="4:5" x14ac:dyDescent="0.2">
      <c r="D4063" s="123"/>
      <c r="E4063" s="123"/>
    </row>
    <row r="4064" spans="4:5" x14ac:dyDescent="0.2">
      <c r="D4064" s="123"/>
      <c r="E4064" s="123"/>
    </row>
    <row r="4065" spans="4:5" x14ac:dyDescent="0.2">
      <c r="D4065" s="123"/>
      <c r="E4065" s="123"/>
    </row>
    <row r="4066" spans="4:5" x14ac:dyDescent="0.2">
      <c r="D4066" s="123"/>
      <c r="E4066" s="123"/>
    </row>
    <row r="4067" spans="4:5" x14ac:dyDescent="0.2">
      <c r="D4067" s="123"/>
      <c r="E4067" s="123"/>
    </row>
    <row r="4068" spans="4:5" x14ac:dyDescent="0.2">
      <c r="D4068" s="123"/>
      <c r="E4068" s="123"/>
    </row>
    <row r="4069" spans="4:5" x14ac:dyDescent="0.2">
      <c r="D4069" s="123"/>
      <c r="E4069" s="123"/>
    </row>
    <row r="4070" spans="4:5" x14ac:dyDescent="0.2">
      <c r="D4070" s="123"/>
      <c r="E4070" s="123"/>
    </row>
    <row r="4071" spans="4:5" x14ac:dyDescent="0.2">
      <c r="D4071" s="123"/>
      <c r="E4071" s="123"/>
    </row>
    <row r="4072" spans="4:5" x14ac:dyDescent="0.2">
      <c r="D4072" s="123"/>
      <c r="E4072" s="123"/>
    </row>
    <row r="4073" spans="4:5" x14ac:dyDescent="0.2">
      <c r="D4073" s="123"/>
      <c r="E4073" s="123"/>
    </row>
    <row r="4074" spans="4:5" x14ac:dyDescent="0.2">
      <c r="D4074" s="123"/>
      <c r="E4074" s="123"/>
    </row>
    <row r="4075" spans="4:5" x14ac:dyDescent="0.2">
      <c r="D4075" s="123"/>
      <c r="E4075" s="123"/>
    </row>
    <row r="4076" spans="4:5" x14ac:dyDescent="0.2">
      <c r="D4076" s="123"/>
      <c r="E4076" s="123"/>
    </row>
    <row r="4077" spans="4:5" x14ac:dyDescent="0.2">
      <c r="D4077" s="123"/>
      <c r="E4077" s="123"/>
    </row>
    <row r="4078" spans="4:5" x14ac:dyDescent="0.2">
      <c r="D4078" s="123"/>
      <c r="E4078" s="123"/>
    </row>
    <row r="4079" spans="4:5" x14ac:dyDescent="0.2">
      <c r="D4079" s="123"/>
      <c r="E4079" s="123"/>
    </row>
    <row r="4080" spans="4:5" x14ac:dyDescent="0.2">
      <c r="D4080" s="123"/>
      <c r="E4080" s="123"/>
    </row>
    <row r="4081" spans="4:5" x14ac:dyDescent="0.2">
      <c r="D4081" s="123"/>
      <c r="E4081" s="123"/>
    </row>
    <row r="4082" spans="4:5" x14ac:dyDescent="0.2">
      <c r="D4082" s="123"/>
      <c r="E4082" s="123"/>
    </row>
    <row r="4083" spans="4:5" x14ac:dyDescent="0.2">
      <c r="D4083" s="123"/>
      <c r="E4083" s="123"/>
    </row>
    <row r="4084" spans="4:5" x14ac:dyDescent="0.2">
      <c r="D4084" s="123"/>
      <c r="E4084" s="123"/>
    </row>
    <row r="4085" spans="4:5" x14ac:dyDescent="0.2">
      <c r="D4085" s="123"/>
      <c r="E4085" s="123"/>
    </row>
    <row r="4086" spans="4:5" x14ac:dyDescent="0.2">
      <c r="D4086" s="123"/>
      <c r="E4086" s="123"/>
    </row>
    <row r="4087" spans="4:5" x14ac:dyDescent="0.2">
      <c r="D4087" s="123"/>
      <c r="E4087" s="123"/>
    </row>
    <row r="4088" spans="4:5" x14ac:dyDescent="0.2">
      <c r="D4088" s="123"/>
      <c r="E4088" s="123"/>
    </row>
    <row r="4089" spans="4:5" x14ac:dyDescent="0.2">
      <c r="D4089" s="123"/>
      <c r="E4089" s="123"/>
    </row>
    <row r="4090" spans="4:5" x14ac:dyDescent="0.2">
      <c r="D4090" s="123"/>
      <c r="E4090" s="123"/>
    </row>
    <row r="4091" spans="4:5" x14ac:dyDescent="0.2">
      <c r="D4091" s="123"/>
      <c r="E4091" s="123"/>
    </row>
    <row r="4092" spans="4:5" x14ac:dyDescent="0.2">
      <c r="D4092" s="123"/>
      <c r="E4092" s="123"/>
    </row>
    <row r="4093" spans="4:5" x14ac:dyDescent="0.2">
      <c r="D4093" s="123"/>
      <c r="E4093" s="123"/>
    </row>
    <row r="4094" spans="4:5" x14ac:dyDescent="0.2">
      <c r="D4094" s="123"/>
      <c r="E4094" s="123"/>
    </row>
    <row r="4095" spans="4:5" x14ac:dyDescent="0.2">
      <c r="D4095" s="123"/>
      <c r="E4095" s="123"/>
    </row>
    <row r="4096" spans="4:5" x14ac:dyDescent="0.2">
      <c r="D4096" s="123"/>
      <c r="E4096" s="123"/>
    </row>
    <row r="4097" spans="4:5" x14ac:dyDescent="0.2">
      <c r="D4097" s="123"/>
      <c r="E4097" s="123"/>
    </row>
    <row r="4098" spans="4:5" x14ac:dyDescent="0.2">
      <c r="D4098" s="123"/>
      <c r="E4098" s="123"/>
    </row>
    <row r="4099" spans="4:5" x14ac:dyDescent="0.2">
      <c r="D4099" s="123"/>
      <c r="E4099" s="123"/>
    </row>
    <row r="4100" spans="4:5" x14ac:dyDescent="0.2">
      <c r="D4100" s="123"/>
      <c r="E4100" s="123"/>
    </row>
    <row r="4101" spans="4:5" x14ac:dyDescent="0.2">
      <c r="D4101" s="123"/>
      <c r="E4101" s="123"/>
    </row>
    <row r="4102" spans="4:5" x14ac:dyDescent="0.2">
      <c r="D4102" s="123"/>
      <c r="E4102" s="123"/>
    </row>
    <row r="4103" spans="4:5" x14ac:dyDescent="0.2">
      <c r="D4103" s="123"/>
      <c r="E4103" s="123"/>
    </row>
    <row r="4104" spans="4:5" x14ac:dyDescent="0.2">
      <c r="D4104" s="123"/>
      <c r="E4104" s="123"/>
    </row>
    <row r="4105" spans="4:5" x14ac:dyDescent="0.2">
      <c r="D4105" s="123"/>
      <c r="E4105" s="123"/>
    </row>
    <row r="4106" spans="4:5" x14ac:dyDescent="0.2">
      <c r="D4106" s="123"/>
      <c r="E4106" s="123"/>
    </row>
    <row r="4107" spans="4:5" x14ac:dyDescent="0.2">
      <c r="D4107" s="123"/>
      <c r="E4107" s="123"/>
    </row>
    <row r="4108" spans="4:5" x14ac:dyDescent="0.2">
      <c r="D4108" s="123"/>
      <c r="E4108" s="123"/>
    </row>
    <row r="4109" spans="4:5" x14ac:dyDescent="0.2">
      <c r="D4109" s="123"/>
      <c r="E4109" s="123"/>
    </row>
    <row r="4110" spans="4:5" x14ac:dyDescent="0.2">
      <c r="D4110" s="123"/>
      <c r="E4110" s="123"/>
    </row>
    <row r="4111" spans="4:5" x14ac:dyDescent="0.2">
      <c r="D4111" s="123"/>
      <c r="E4111" s="123"/>
    </row>
    <row r="4112" spans="4:5" x14ac:dyDescent="0.2">
      <c r="D4112" s="123"/>
      <c r="E4112" s="123"/>
    </row>
    <row r="4113" spans="4:5" x14ac:dyDescent="0.2">
      <c r="D4113" s="123"/>
      <c r="E4113" s="123"/>
    </row>
    <row r="4114" spans="4:5" x14ac:dyDescent="0.2">
      <c r="D4114" s="123"/>
      <c r="E4114" s="123"/>
    </row>
    <row r="4115" spans="4:5" x14ac:dyDescent="0.2">
      <c r="D4115" s="123"/>
      <c r="E4115" s="123"/>
    </row>
    <row r="4116" spans="4:5" x14ac:dyDescent="0.2">
      <c r="D4116" s="123"/>
      <c r="E4116" s="123"/>
    </row>
    <row r="4117" spans="4:5" x14ac:dyDescent="0.2">
      <c r="D4117" s="123"/>
      <c r="E4117" s="123"/>
    </row>
    <row r="4118" spans="4:5" x14ac:dyDescent="0.2">
      <c r="D4118" s="123"/>
      <c r="E4118" s="123"/>
    </row>
    <row r="4119" spans="4:5" x14ac:dyDescent="0.2">
      <c r="D4119" s="123"/>
      <c r="E4119" s="123"/>
    </row>
    <row r="4120" spans="4:5" x14ac:dyDescent="0.2">
      <c r="D4120" s="123"/>
      <c r="E4120" s="123"/>
    </row>
    <row r="4121" spans="4:5" x14ac:dyDescent="0.2">
      <c r="D4121" s="123"/>
      <c r="E4121" s="123"/>
    </row>
    <row r="4122" spans="4:5" x14ac:dyDescent="0.2">
      <c r="D4122" s="123"/>
      <c r="E4122" s="123"/>
    </row>
    <row r="4123" spans="4:5" x14ac:dyDescent="0.2">
      <c r="D4123" s="123"/>
      <c r="E4123" s="123"/>
    </row>
    <row r="4124" spans="4:5" x14ac:dyDescent="0.2">
      <c r="D4124" s="123"/>
      <c r="E4124" s="123"/>
    </row>
    <row r="4125" spans="4:5" x14ac:dyDescent="0.2">
      <c r="D4125" s="123"/>
      <c r="E4125" s="123"/>
    </row>
    <row r="4126" spans="4:5" x14ac:dyDescent="0.2">
      <c r="D4126" s="123"/>
      <c r="E4126" s="123"/>
    </row>
    <row r="4127" spans="4:5" x14ac:dyDescent="0.2">
      <c r="D4127" s="123"/>
      <c r="E4127" s="123"/>
    </row>
    <row r="4128" spans="4:5" x14ac:dyDescent="0.2">
      <c r="D4128" s="123"/>
      <c r="E4128" s="123"/>
    </row>
    <row r="4129" spans="4:5" x14ac:dyDescent="0.2">
      <c r="D4129" s="123"/>
      <c r="E4129" s="123"/>
    </row>
    <row r="4130" spans="4:5" x14ac:dyDescent="0.2">
      <c r="D4130" s="123"/>
      <c r="E4130" s="123"/>
    </row>
    <row r="4131" spans="4:5" x14ac:dyDescent="0.2">
      <c r="D4131" s="123"/>
      <c r="E4131" s="123"/>
    </row>
    <row r="4132" spans="4:5" x14ac:dyDescent="0.2">
      <c r="D4132" s="123"/>
      <c r="E4132" s="123"/>
    </row>
    <row r="4133" spans="4:5" x14ac:dyDescent="0.2">
      <c r="D4133" s="123"/>
      <c r="E4133" s="123"/>
    </row>
    <row r="4134" spans="4:5" x14ac:dyDescent="0.2">
      <c r="D4134" s="123"/>
      <c r="E4134" s="123"/>
    </row>
    <row r="4135" spans="4:5" x14ac:dyDescent="0.2">
      <c r="D4135" s="123"/>
      <c r="E4135" s="123"/>
    </row>
    <row r="4136" spans="4:5" x14ac:dyDescent="0.2">
      <c r="D4136" s="123"/>
      <c r="E4136" s="123"/>
    </row>
    <row r="4137" spans="4:5" x14ac:dyDescent="0.2">
      <c r="D4137" s="123"/>
      <c r="E4137" s="123"/>
    </row>
    <row r="4138" spans="4:5" x14ac:dyDescent="0.2">
      <c r="D4138" s="123"/>
      <c r="E4138" s="123"/>
    </row>
    <row r="4139" spans="4:5" x14ac:dyDescent="0.2">
      <c r="D4139" s="123"/>
      <c r="E4139" s="123"/>
    </row>
    <row r="4140" spans="4:5" x14ac:dyDescent="0.2">
      <c r="D4140" s="123"/>
      <c r="E4140" s="123"/>
    </row>
    <row r="4141" spans="4:5" x14ac:dyDescent="0.2">
      <c r="D4141" s="123"/>
      <c r="E4141" s="123"/>
    </row>
    <row r="4142" spans="4:5" x14ac:dyDescent="0.2">
      <c r="D4142" s="123"/>
      <c r="E4142" s="123"/>
    </row>
    <row r="4143" spans="4:5" x14ac:dyDescent="0.2">
      <c r="D4143" s="123"/>
      <c r="E4143" s="123"/>
    </row>
    <row r="4144" spans="4:5" x14ac:dyDescent="0.2">
      <c r="D4144" s="123"/>
      <c r="E4144" s="123"/>
    </row>
    <row r="4145" spans="4:5" x14ac:dyDescent="0.2">
      <c r="D4145" s="123"/>
      <c r="E4145" s="123"/>
    </row>
    <row r="4146" spans="4:5" x14ac:dyDescent="0.2">
      <c r="D4146" s="123"/>
      <c r="E4146" s="123"/>
    </row>
    <row r="4147" spans="4:5" x14ac:dyDescent="0.2">
      <c r="D4147" s="123"/>
      <c r="E4147" s="123"/>
    </row>
    <row r="4148" spans="4:5" x14ac:dyDescent="0.2">
      <c r="D4148" s="123"/>
      <c r="E4148" s="123"/>
    </row>
    <row r="4149" spans="4:5" x14ac:dyDescent="0.2">
      <c r="D4149" s="123"/>
      <c r="E4149" s="123"/>
    </row>
    <row r="4150" spans="4:5" x14ac:dyDescent="0.2">
      <c r="D4150" s="123"/>
      <c r="E4150" s="123"/>
    </row>
    <row r="4151" spans="4:5" x14ac:dyDescent="0.2">
      <c r="D4151" s="123"/>
      <c r="E4151" s="123"/>
    </row>
    <row r="4152" spans="4:5" x14ac:dyDescent="0.2">
      <c r="D4152" s="123"/>
      <c r="E4152" s="123"/>
    </row>
    <row r="4153" spans="4:5" x14ac:dyDescent="0.2">
      <c r="D4153" s="123"/>
      <c r="E4153" s="123"/>
    </row>
    <row r="4154" spans="4:5" x14ac:dyDescent="0.2">
      <c r="D4154" s="123"/>
      <c r="E4154" s="123"/>
    </row>
    <row r="4155" spans="4:5" x14ac:dyDescent="0.2">
      <c r="D4155" s="123"/>
      <c r="E4155" s="123"/>
    </row>
    <row r="4156" spans="4:5" x14ac:dyDescent="0.2">
      <c r="D4156" s="123"/>
      <c r="E4156" s="123"/>
    </row>
    <row r="4157" spans="4:5" x14ac:dyDescent="0.2">
      <c r="D4157" s="123"/>
      <c r="E4157" s="123"/>
    </row>
    <row r="4158" spans="4:5" x14ac:dyDescent="0.2">
      <c r="D4158" s="123"/>
      <c r="E4158" s="123"/>
    </row>
    <row r="4159" spans="4:5" x14ac:dyDescent="0.2">
      <c r="D4159" s="123"/>
      <c r="E4159" s="123"/>
    </row>
    <row r="4160" spans="4:5" x14ac:dyDescent="0.2">
      <c r="D4160" s="123"/>
      <c r="E4160" s="123"/>
    </row>
    <row r="4161" spans="4:5" x14ac:dyDescent="0.2">
      <c r="D4161" s="123"/>
      <c r="E4161" s="123"/>
    </row>
    <row r="4162" spans="4:5" x14ac:dyDescent="0.2">
      <c r="D4162" s="123"/>
      <c r="E4162" s="123"/>
    </row>
    <row r="4163" spans="4:5" x14ac:dyDescent="0.2">
      <c r="D4163" s="123"/>
      <c r="E4163" s="123"/>
    </row>
    <row r="4164" spans="4:5" x14ac:dyDescent="0.2">
      <c r="D4164" s="123"/>
      <c r="E4164" s="123"/>
    </row>
    <row r="4165" spans="4:5" x14ac:dyDescent="0.2">
      <c r="D4165" s="123"/>
      <c r="E4165" s="123"/>
    </row>
    <row r="4166" spans="4:5" x14ac:dyDescent="0.2">
      <c r="D4166" s="123"/>
      <c r="E4166" s="123"/>
    </row>
    <row r="4167" spans="4:5" x14ac:dyDescent="0.2">
      <c r="D4167" s="123"/>
      <c r="E4167" s="123"/>
    </row>
    <row r="4168" spans="4:5" x14ac:dyDescent="0.2">
      <c r="D4168" s="123"/>
      <c r="E4168" s="123"/>
    </row>
    <row r="4169" spans="4:5" x14ac:dyDescent="0.2">
      <c r="D4169" s="123"/>
      <c r="E4169" s="123"/>
    </row>
    <row r="4170" spans="4:5" x14ac:dyDescent="0.2">
      <c r="D4170" s="123"/>
      <c r="E4170" s="123"/>
    </row>
    <row r="4171" spans="4:5" x14ac:dyDescent="0.2">
      <c r="D4171" s="123"/>
      <c r="E4171" s="123"/>
    </row>
    <row r="4172" spans="4:5" x14ac:dyDescent="0.2">
      <c r="D4172" s="123"/>
      <c r="E4172" s="123"/>
    </row>
    <row r="4173" spans="4:5" x14ac:dyDescent="0.2">
      <c r="D4173" s="123"/>
      <c r="E4173" s="123"/>
    </row>
    <row r="4174" spans="4:5" x14ac:dyDescent="0.2">
      <c r="D4174" s="123"/>
      <c r="E4174" s="123"/>
    </row>
    <row r="4175" spans="4:5" x14ac:dyDescent="0.2">
      <c r="D4175" s="123"/>
      <c r="E4175" s="123"/>
    </row>
    <row r="4176" spans="4:5" x14ac:dyDescent="0.2">
      <c r="D4176" s="123"/>
      <c r="E4176" s="123"/>
    </row>
    <row r="4177" spans="4:5" x14ac:dyDescent="0.2">
      <c r="D4177" s="123"/>
      <c r="E4177" s="123"/>
    </row>
    <row r="4178" spans="4:5" x14ac:dyDescent="0.2">
      <c r="D4178" s="123"/>
      <c r="E4178" s="123"/>
    </row>
    <row r="4179" spans="4:5" x14ac:dyDescent="0.2">
      <c r="D4179" s="123"/>
      <c r="E4179" s="123"/>
    </row>
    <row r="4180" spans="4:5" x14ac:dyDescent="0.2">
      <c r="D4180" s="123"/>
      <c r="E4180" s="123"/>
    </row>
    <row r="4181" spans="4:5" x14ac:dyDescent="0.2">
      <c r="D4181" s="123"/>
      <c r="E4181" s="123"/>
    </row>
    <row r="4182" spans="4:5" x14ac:dyDescent="0.2">
      <c r="D4182" s="123"/>
      <c r="E4182" s="123"/>
    </row>
    <row r="4183" spans="4:5" x14ac:dyDescent="0.2">
      <c r="D4183" s="123"/>
      <c r="E4183" s="123"/>
    </row>
    <row r="4184" spans="4:5" x14ac:dyDescent="0.2">
      <c r="D4184" s="123"/>
      <c r="E4184" s="123"/>
    </row>
    <row r="4185" spans="4:5" x14ac:dyDescent="0.2">
      <c r="D4185" s="123"/>
      <c r="E4185" s="123"/>
    </row>
    <row r="4186" spans="4:5" x14ac:dyDescent="0.2">
      <c r="D4186" s="123"/>
      <c r="E4186" s="123"/>
    </row>
    <row r="4187" spans="4:5" x14ac:dyDescent="0.2">
      <c r="D4187" s="123"/>
      <c r="E4187" s="123"/>
    </row>
    <row r="4188" spans="4:5" x14ac:dyDescent="0.2">
      <c r="D4188" s="123"/>
      <c r="E4188" s="123"/>
    </row>
    <row r="4189" spans="4:5" x14ac:dyDescent="0.2">
      <c r="D4189" s="123"/>
      <c r="E4189" s="123"/>
    </row>
    <row r="4190" spans="4:5" x14ac:dyDescent="0.2">
      <c r="D4190" s="123"/>
      <c r="E4190" s="123"/>
    </row>
    <row r="4191" spans="4:5" x14ac:dyDescent="0.2">
      <c r="D4191" s="123"/>
      <c r="E4191" s="123"/>
    </row>
    <row r="4192" spans="4:5" x14ac:dyDescent="0.2">
      <c r="D4192" s="123"/>
      <c r="E4192" s="123"/>
    </row>
    <row r="4193" spans="4:5" x14ac:dyDescent="0.2">
      <c r="D4193" s="123"/>
      <c r="E4193" s="123"/>
    </row>
    <row r="4194" spans="4:5" x14ac:dyDescent="0.2">
      <c r="D4194" s="123"/>
      <c r="E4194" s="123"/>
    </row>
    <row r="4195" spans="4:5" x14ac:dyDescent="0.2">
      <c r="D4195" s="123"/>
      <c r="E4195" s="123"/>
    </row>
    <row r="4196" spans="4:5" x14ac:dyDescent="0.2">
      <c r="D4196" s="123"/>
      <c r="E4196" s="123"/>
    </row>
    <row r="4197" spans="4:5" x14ac:dyDescent="0.2">
      <c r="D4197" s="123"/>
      <c r="E4197" s="123"/>
    </row>
    <row r="4198" spans="4:5" x14ac:dyDescent="0.2">
      <c r="D4198" s="123"/>
      <c r="E4198" s="123"/>
    </row>
    <row r="4199" spans="4:5" x14ac:dyDescent="0.2">
      <c r="D4199" s="123"/>
      <c r="E4199" s="123"/>
    </row>
    <row r="4200" spans="4:5" x14ac:dyDescent="0.2">
      <c r="D4200" s="123"/>
      <c r="E4200" s="123"/>
    </row>
    <row r="4201" spans="4:5" x14ac:dyDescent="0.2">
      <c r="D4201" s="123"/>
      <c r="E4201" s="123"/>
    </row>
    <row r="4202" spans="4:5" x14ac:dyDescent="0.2">
      <c r="D4202" s="123"/>
      <c r="E4202" s="123"/>
    </row>
    <row r="4203" spans="4:5" x14ac:dyDescent="0.2">
      <c r="D4203" s="123"/>
      <c r="E4203" s="123"/>
    </row>
    <row r="4204" spans="4:5" x14ac:dyDescent="0.2">
      <c r="D4204" s="123"/>
      <c r="E4204" s="123"/>
    </row>
    <row r="4205" spans="4:5" x14ac:dyDescent="0.2">
      <c r="D4205" s="123"/>
      <c r="E4205" s="123"/>
    </row>
    <row r="4206" spans="4:5" x14ac:dyDescent="0.2">
      <c r="D4206" s="123"/>
      <c r="E4206" s="123"/>
    </row>
    <row r="4207" spans="4:5" x14ac:dyDescent="0.2">
      <c r="D4207" s="123"/>
      <c r="E4207" s="123"/>
    </row>
    <row r="4208" spans="4:5" x14ac:dyDescent="0.2">
      <c r="D4208" s="123"/>
      <c r="E4208" s="123"/>
    </row>
    <row r="4209" spans="4:5" x14ac:dyDescent="0.2">
      <c r="D4209" s="123"/>
      <c r="E4209" s="123"/>
    </row>
    <row r="4210" spans="4:5" x14ac:dyDescent="0.2">
      <c r="D4210" s="123"/>
      <c r="E4210" s="123"/>
    </row>
    <row r="4211" spans="4:5" x14ac:dyDescent="0.2">
      <c r="D4211" s="123"/>
      <c r="E4211" s="123"/>
    </row>
    <row r="4212" spans="4:5" x14ac:dyDescent="0.2">
      <c r="D4212" s="123"/>
      <c r="E4212" s="123"/>
    </row>
    <row r="4213" spans="4:5" x14ac:dyDescent="0.2">
      <c r="D4213" s="123"/>
      <c r="E4213" s="123"/>
    </row>
    <row r="4214" spans="4:5" x14ac:dyDescent="0.2">
      <c r="D4214" s="123"/>
      <c r="E4214" s="123"/>
    </row>
    <row r="4215" spans="4:5" x14ac:dyDescent="0.2">
      <c r="D4215" s="123"/>
      <c r="E4215" s="123"/>
    </row>
    <row r="4216" spans="4:5" x14ac:dyDescent="0.2">
      <c r="D4216" s="123"/>
      <c r="E4216" s="123"/>
    </row>
    <row r="4217" spans="4:5" x14ac:dyDescent="0.2">
      <c r="D4217" s="123"/>
      <c r="E4217" s="123"/>
    </row>
    <row r="4218" spans="4:5" x14ac:dyDescent="0.2">
      <c r="D4218" s="123"/>
      <c r="E4218" s="123"/>
    </row>
    <row r="4219" spans="4:5" x14ac:dyDescent="0.2">
      <c r="D4219" s="123"/>
      <c r="E4219" s="123"/>
    </row>
    <row r="4220" spans="4:5" x14ac:dyDescent="0.2">
      <c r="D4220" s="123"/>
      <c r="E4220" s="123"/>
    </row>
    <row r="4221" spans="4:5" x14ac:dyDescent="0.2">
      <c r="D4221" s="123"/>
      <c r="E4221" s="123"/>
    </row>
    <row r="4222" spans="4:5" x14ac:dyDescent="0.2">
      <c r="D4222" s="123"/>
      <c r="E4222" s="123"/>
    </row>
    <row r="4223" spans="4:5" x14ac:dyDescent="0.2">
      <c r="D4223" s="123"/>
      <c r="E4223" s="123"/>
    </row>
    <row r="4224" spans="4:5" x14ac:dyDescent="0.2">
      <c r="D4224" s="123"/>
      <c r="E4224" s="123"/>
    </row>
    <row r="4225" spans="4:5" x14ac:dyDescent="0.2">
      <c r="D4225" s="123"/>
      <c r="E4225" s="123"/>
    </row>
    <row r="4226" spans="4:5" x14ac:dyDescent="0.2">
      <c r="D4226" s="123"/>
      <c r="E4226" s="123"/>
    </row>
    <row r="4227" spans="4:5" x14ac:dyDescent="0.2">
      <c r="D4227" s="123"/>
      <c r="E4227" s="123"/>
    </row>
    <row r="4228" spans="4:5" x14ac:dyDescent="0.2">
      <c r="D4228" s="123"/>
      <c r="E4228" s="123"/>
    </row>
    <row r="4229" spans="4:5" x14ac:dyDescent="0.2">
      <c r="D4229" s="123"/>
      <c r="E4229" s="123"/>
    </row>
    <row r="4230" spans="4:5" x14ac:dyDescent="0.2">
      <c r="D4230" s="123"/>
      <c r="E4230" s="123"/>
    </row>
    <row r="4231" spans="4:5" x14ac:dyDescent="0.2">
      <c r="D4231" s="123"/>
      <c r="E4231" s="123"/>
    </row>
    <row r="4232" spans="4:5" x14ac:dyDescent="0.2">
      <c r="D4232" s="123"/>
      <c r="E4232" s="123"/>
    </row>
    <row r="4233" spans="4:5" x14ac:dyDescent="0.2">
      <c r="D4233" s="123"/>
      <c r="E4233" s="123"/>
    </row>
    <row r="4234" spans="4:5" x14ac:dyDescent="0.2">
      <c r="D4234" s="123"/>
      <c r="E4234" s="123"/>
    </row>
    <row r="4235" spans="4:5" x14ac:dyDescent="0.2">
      <c r="D4235" s="123"/>
      <c r="E4235" s="123"/>
    </row>
    <row r="4236" spans="4:5" x14ac:dyDescent="0.2">
      <c r="D4236" s="123"/>
      <c r="E4236" s="123"/>
    </row>
    <row r="4237" spans="4:5" x14ac:dyDescent="0.2">
      <c r="D4237" s="123"/>
      <c r="E4237" s="123"/>
    </row>
    <row r="4238" spans="4:5" x14ac:dyDescent="0.2">
      <c r="D4238" s="123"/>
      <c r="E4238" s="123"/>
    </row>
    <row r="4239" spans="4:5" x14ac:dyDescent="0.2">
      <c r="D4239" s="123"/>
      <c r="E4239" s="123"/>
    </row>
    <row r="4240" spans="4:5" x14ac:dyDescent="0.2">
      <c r="D4240" s="123"/>
      <c r="E4240" s="123"/>
    </row>
    <row r="4241" spans="4:5" x14ac:dyDescent="0.2">
      <c r="D4241" s="123"/>
      <c r="E4241" s="123"/>
    </row>
    <row r="4242" spans="4:5" x14ac:dyDescent="0.2">
      <c r="D4242" s="123"/>
      <c r="E4242" s="123"/>
    </row>
    <row r="4243" spans="4:5" x14ac:dyDescent="0.2">
      <c r="D4243" s="123"/>
      <c r="E4243" s="123"/>
    </row>
    <row r="4244" spans="4:5" x14ac:dyDescent="0.2">
      <c r="D4244" s="123"/>
      <c r="E4244" s="123"/>
    </row>
    <row r="4245" spans="4:5" x14ac:dyDescent="0.2">
      <c r="D4245" s="123"/>
      <c r="E4245" s="123"/>
    </row>
    <row r="4246" spans="4:5" x14ac:dyDescent="0.2">
      <c r="D4246" s="123"/>
      <c r="E4246" s="123"/>
    </row>
    <row r="4247" spans="4:5" x14ac:dyDescent="0.2">
      <c r="D4247" s="123"/>
      <c r="E4247" s="123"/>
    </row>
    <row r="4248" spans="4:5" x14ac:dyDescent="0.2">
      <c r="D4248" s="123"/>
      <c r="E4248" s="123"/>
    </row>
    <row r="4249" spans="4:5" x14ac:dyDescent="0.2">
      <c r="D4249" s="123"/>
      <c r="E4249" s="123"/>
    </row>
    <row r="4250" spans="4:5" x14ac:dyDescent="0.2">
      <c r="D4250" s="123"/>
      <c r="E4250" s="123"/>
    </row>
    <row r="4251" spans="4:5" x14ac:dyDescent="0.2">
      <c r="D4251" s="123"/>
      <c r="E4251" s="123"/>
    </row>
    <row r="4252" spans="4:5" x14ac:dyDescent="0.2">
      <c r="D4252" s="123"/>
      <c r="E4252" s="123"/>
    </row>
    <row r="4253" spans="4:5" x14ac:dyDescent="0.2">
      <c r="D4253" s="123"/>
      <c r="E4253" s="123"/>
    </row>
    <row r="4254" spans="4:5" x14ac:dyDescent="0.2">
      <c r="D4254" s="123"/>
      <c r="E4254" s="123"/>
    </row>
    <row r="4255" spans="4:5" x14ac:dyDescent="0.2">
      <c r="D4255" s="123"/>
      <c r="E4255" s="123"/>
    </row>
    <row r="4256" spans="4:5" x14ac:dyDescent="0.2">
      <c r="D4256" s="123"/>
      <c r="E4256" s="123"/>
    </row>
    <row r="4257" spans="4:5" x14ac:dyDescent="0.2">
      <c r="D4257" s="123"/>
      <c r="E4257" s="123"/>
    </row>
    <row r="4258" spans="4:5" x14ac:dyDescent="0.2">
      <c r="D4258" s="123"/>
      <c r="E4258" s="123"/>
    </row>
    <row r="4259" spans="4:5" x14ac:dyDescent="0.2">
      <c r="D4259" s="123"/>
      <c r="E4259" s="123"/>
    </row>
    <row r="4260" spans="4:5" x14ac:dyDescent="0.2">
      <c r="D4260" s="123"/>
      <c r="E4260" s="123"/>
    </row>
    <row r="4261" spans="4:5" x14ac:dyDescent="0.2">
      <c r="D4261" s="123"/>
      <c r="E4261" s="123"/>
    </row>
    <row r="4262" spans="4:5" x14ac:dyDescent="0.2">
      <c r="D4262" s="123"/>
      <c r="E4262" s="123"/>
    </row>
    <row r="4263" spans="4:5" x14ac:dyDescent="0.2">
      <c r="D4263" s="123"/>
      <c r="E4263" s="123"/>
    </row>
    <row r="4264" spans="4:5" x14ac:dyDescent="0.2">
      <c r="D4264" s="123"/>
      <c r="E4264" s="123"/>
    </row>
    <row r="4265" spans="4:5" x14ac:dyDescent="0.2">
      <c r="D4265" s="123"/>
      <c r="E4265" s="123"/>
    </row>
    <row r="4266" spans="4:5" x14ac:dyDescent="0.2">
      <c r="D4266" s="123"/>
      <c r="E4266" s="123"/>
    </row>
    <row r="4267" spans="4:5" x14ac:dyDescent="0.2">
      <c r="D4267" s="123"/>
      <c r="E4267" s="123"/>
    </row>
    <row r="4268" spans="4:5" x14ac:dyDescent="0.2">
      <c r="D4268" s="123"/>
      <c r="E4268" s="123"/>
    </row>
    <row r="4269" spans="4:5" x14ac:dyDescent="0.2">
      <c r="D4269" s="123"/>
      <c r="E4269" s="123"/>
    </row>
    <row r="4270" spans="4:5" x14ac:dyDescent="0.2">
      <c r="D4270" s="123"/>
      <c r="E4270" s="123"/>
    </row>
    <row r="4271" spans="4:5" x14ac:dyDescent="0.2">
      <c r="D4271" s="123"/>
      <c r="E4271" s="123"/>
    </row>
    <row r="4272" spans="4:5" x14ac:dyDescent="0.2">
      <c r="D4272" s="123"/>
      <c r="E4272" s="123"/>
    </row>
    <row r="4273" spans="4:5" x14ac:dyDescent="0.2">
      <c r="D4273" s="123"/>
      <c r="E4273" s="123"/>
    </row>
    <row r="4274" spans="4:5" x14ac:dyDescent="0.2">
      <c r="D4274" s="123"/>
      <c r="E4274" s="123"/>
    </row>
    <row r="4275" spans="4:5" x14ac:dyDescent="0.2">
      <c r="D4275" s="123"/>
      <c r="E4275" s="123"/>
    </row>
    <row r="4276" spans="4:5" x14ac:dyDescent="0.2">
      <c r="D4276" s="123"/>
      <c r="E4276" s="123"/>
    </row>
    <row r="4277" spans="4:5" x14ac:dyDescent="0.2">
      <c r="D4277" s="123"/>
      <c r="E4277" s="123"/>
    </row>
    <row r="4278" spans="4:5" x14ac:dyDescent="0.2">
      <c r="D4278" s="123"/>
      <c r="E4278" s="123"/>
    </row>
    <row r="4279" spans="4:5" x14ac:dyDescent="0.2">
      <c r="D4279" s="123"/>
      <c r="E4279" s="123"/>
    </row>
    <row r="4280" spans="4:5" x14ac:dyDescent="0.2">
      <c r="D4280" s="123"/>
      <c r="E4280" s="123"/>
    </row>
    <row r="4281" spans="4:5" x14ac:dyDescent="0.2">
      <c r="D4281" s="123"/>
      <c r="E4281" s="123"/>
    </row>
    <row r="4282" spans="4:5" x14ac:dyDescent="0.2">
      <c r="D4282" s="123"/>
      <c r="E4282" s="123"/>
    </row>
    <row r="4283" spans="4:5" x14ac:dyDescent="0.2">
      <c r="D4283" s="123"/>
      <c r="E4283" s="123"/>
    </row>
    <row r="4284" spans="4:5" x14ac:dyDescent="0.2">
      <c r="D4284" s="123"/>
      <c r="E4284" s="123"/>
    </row>
    <row r="4285" spans="4:5" x14ac:dyDescent="0.2">
      <c r="D4285" s="123"/>
      <c r="E4285" s="123"/>
    </row>
    <row r="4286" spans="4:5" x14ac:dyDescent="0.2">
      <c r="D4286" s="123"/>
      <c r="E4286" s="123"/>
    </row>
    <row r="4287" spans="4:5" x14ac:dyDescent="0.2">
      <c r="D4287" s="123"/>
      <c r="E4287" s="123"/>
    </row>
    <row r="4288" spans="4:5" x14ac:dyDescent="0.2">
      <c r="D4288" s="123"/>
      <c r="E4288" s="123"/>
    </row>
    <row r="4289" spans="4:5" x14ac:dyDescent="0.2">
      <c r="D4289" s="123"/>
      <c r="E4289" s="123"/>
    </row>
    <row r="4290" spans="4:5" x14ac:dyDescent="0.2">
      <c r="D4290" s="123"/>
      <c r="E4290" s="123"/>
    </row>
    <row r="4291" spans="4:5" x14ac:dyDescent="0.2">
      <c r="D4291" s="123"/>
      <c r="E4291" s="123"/>
    </row>
    <row r="4292" spans="4:5" x14ac:dyDescent="0.2">
      <c r="D4292" s="123"/>
      <c r="E4292" s="123"/>
    </row>
    <row r="4293" spans="4:5" x14ac:dyDescent="0.2">
      <c r="D4293" s="123"/>
      <c r="E4293" s="123"/>
    </row>
    <row r="4294" spans="4:5" x14ac:dyDescent="0.2">
      <c r="D4294" s="123"/>
      <c r="E4294" s="123"/>
    </row>
    <row r="4295" spans="4:5" x14ac:dyDescent="0.2">
      <c r="D4295" s="123"/>
      <c r="E4295" s="123"/>
    </row>
    <row r="4296" spans="4:5" x14ac:dyDescent="0.2">
      <c r="D4296" s="123"/>
      <c r="E4296" s="123"/>
    </row>
    <row r="4297" spans="4:5" x14ac:dyDescent="0.2">
      <c r="D4297" s="123"/>
      <c r="E4297" s="123"/>
    </row>
    <row r="4298" spans="4:5" x14ac:dyDescent="0.2">
      <c r="D4298" s="123"/>
      <c r="E4298" s="123"/>
    </row>
    <row r="4299" spans="4:5" x14ac:dyDescent="0.2">
      <c r="D4299" s="123"/>
      <c r="E4299" s="123"/>
    </row>
    <row r="4300" spans="4:5" x14ac:dyDescent="0.2">
      <c r="D4300" s="123"/>
      <c r="E4300" s="123"/>
    </row>
    <row r="4301" spans="4:5" x14ac:dyDescent="0.2">
      <c r="D4301" s="123"/>
      <c r="E4301" s="123"/>
    </row>
    <row r="4302" spans="4:5" x14ac:dyDescent="0.2">
      <c r="D4302" s="123"/>
      <c r="E4302" s="123"/>
    </row>
    <row r="4303" spans="4:5" x14ac:dyDescent="0.2">
      <c r="D4303" s="123"/>
      <c r="E4303" s="123"/>
    </row>
    <row r="4304" spans="4:5" x14ac:dyDescent="0.2">
      <c r="D4304" s="123"/>
      <c r="E4304" s="123"/>
    </row>
    <row r="4305" spans="4:5" x14ac:dyDescent="0.2">
      <c r="D4305" s="123"/>
      <c r="E4305" s="123"/>
    </row>
    <row r="4306" spans="4:5" x14ac:dyDescent="0.2">
      <c r="D4306" s="123"/>
      <c r="E4306" s="123"/>
    </row>
    <row r="4307" spans="4:5" x14ac:dyDescent="0.2">
      <c r="D4307" s="123"/>
      <c r="E4307" s="123"/>
    </row>
    <row r="4308" spans="4:5" x14ac:dyDescent="0.2">
      <c r="D4308" s="123"/>
      <c r="E4308" s="123"/>
    </row>
    <row r="4309" spans="4:5" x14ac:dyDescent="0.2">
      <c r="D4309" s="123"/>
      <c r="E4309" s="123"/>
    </row>
    <row r="4310" spans="4:5" x14ac:dyDescent="0.2">
      <c r="D4310" s="123"/>
      <c r="E4310" s="123"/>
    </row>
    <row r="4311" spans="4:5" x14ac:dyDescent="0.2">
      <c r="D4311" s="123"/>
      <c r="E4311" s="123"/>
    </row>
    <row r="4312" spans="4:5" x14ac:dyDescent="0.2">
      <c r="D4312" s="123"/>
      <c r="E4312" s="123"/>
    </row>
    <row r="4313" spans="4:5" x14ac:dyDescent="0.2">
      <c r="D4313" s="123"/>
      <c r="E4313" s="123"/>
    </row>
    <row r="4314" spans="4:5" x14ac:dyDescent="0.2">
      <c r="D4314" s="123"/>
      <c r="E4314" s="123"/>
    </row>
    <row r="4315" spans="4:5" x14ac:dyDescent="0.2">
      <c r="D4315" s="123"/>
      <c r="E4315" s="123"/>
    </row>
    <row r="4316" spans="4:5" x14ac:dyDescent="0.2">
      <c r="D4316" s="123"/>
      <c r="E4316" s="123"/>
    </row>
    <row r="4317" spans="4:5" x14ac:dyDescent="0.2">
      <c r="D4317" s="123"/>
      <c r="E4317" s="123"/>
    </row>
    <row r="4318" spans="4:5" x14ac:dyDescent="0.2">
      <c r="D4318" s="123"/>
      <c r="E4318" s="123"/>
    </row>
    <row r="4319" spans="4:5" x14ac:dyDescent="0.2">
      <c r="D4319" s="123"/>
      <c r="E4319" s="123"/>
    </row>
    <row r="4320" spans="4:5" x14ac:dyDescent="0.2">
      <c r="D4320" s="123"/>
      <c r="E4320" s="123"/>
    </row>
    <row r="4321" spans="4:5" x14ac:dyDescent="0.2">
      <c r="D4321" s="123"/>
      <c r="E4321" s="123"/>
    </row>
    <row r="4322" spans="4:5" x14ac:dyDescent="0.2">
      <c r="D4322" s="123"/>
      <c r="E4322" s="123"/>
    </row>
    <row r="4323" spans="4:5" x14ac:dyDescent="0.2">
      <c r="D4323" s="123"/>
      <c r="E4323" s="123"/>
    </row>
    <row r="4324" spans="4:5" x14ac:dyDescent="0.2">
      <c r="D4324" s="123"/>
      <c r="E4324" s="123"/>
    </row>
    <row r="4325" spans="4:5" x14ac:dyDescent="0.2">
      <c r="D4325" s="123"/>
      <c r="E4325" s="123"/>
    </row>
    <row r="4326" spans="4:5" x14ac:dyDescent="0.2">
      <c r="D4326" s="123"/>
      <c r="E4326" s="123"/>
    </row>
    <row r="4327" spans="4:5" x14ac:dyDescent="0.2">
      <c r="D4327" s="123"/>
      <c r="E4327" s="123"/>
    </row>
    <row r="4328" spans="4:5" x14ac:dyDescent="0.2">
      <c r="D4328" s="123"/>
      <c r="E4328" s="123"/>
    </row>
    <row r="4329" spans="4:5" x14ac:dyDescent="0.2">
      <c r="D4329" s="123"/>
      <c r="E4329" s="123"/>
    </row>
    <row r="4330" spans="4:5" x14ac:dyDescent="0.2">
      <c r="D4330" s="123"/>
      <c r="E4330" s="123"/>
    </row>
    <row r="4331" spans="4:5" x14ac:dyDescent="0.2">
      <c r="D4331" s="123"/>
      <c r="E4331" s="123"/>
    </row>
    <row r="4332" spans="4:5" x14ac:dyDescent="0.2">
      <c r="D4332" s="123"/>
      <c r="E4332" s="123"/>
    </row>
    <row r="4333" spans="4:5" x14ac:dyDescent="0.2">
      <c r="D4333" s="123"/>
      <c r="E4333" s="123"/>
    </row>
    <row r="4334" spans="4:5" x14ac:dyDescent="0.2">
      <c r="D4334" s="123"/>
      <c r="E4334" s="123"/>
    </row>
    <row r="4335" spans="4:5" x14ac:dyDescent="0.2">
      <c r="D4335" s="123"/>
      <c r="E4335" s="123"/>
    </row>
    <row r="4336" spans="4:5" x14ac:dyDescent="0.2">
      <c r="D4336" s="123"/>
      <c r="E4336" s="123"/>
    </row>
    <row r="4337" spans="4:5" x14ac:dyDescent="0.2">
      <c r="D4337" s="123"/>
      <c r="E4337" s="123"/>
    </row>
    <row r="4338" spans="4:5" x14ac:dyDescent="0.2">
      <c r="D4338" s="123"/>
      <c r="E4338" s="123"/>
    </row>
    <row r="4339" spans="4:5" x14ac:dyDescent="0.2">
      <c r="D4339" s="123"/>
      <c r="E4339" s="123"/>
    </row>
    <row r="4340" spans="4:5" x14ac:dyDescent="0.2">
      <c r="D4340" s="123"/>
      <c r="E4340" s="123"/>
    </row>
    <row r="4341" spans="4:5" x14ac:dyDescent="0.2">
      <c r="D4341" s="123"/>
      <c r="E4341" s="123"/>
    </row>
    <row r="4342" spans="4:5" x14ac:dyDescent="0.2">
      <c r="D4342" s="123"/>
      <c r="E4342" s="123"/>
    </row>
    <row r="4343" spans="4:5" x14ac:dyDescent="0.2">
      <c r="D4343" s="123"/>
      <c r="E4343" s="123"/>
    </row>
    <row r="4344" spans="4:5" x14ac:dyDescent="0.2">
      <c r="D4344" s="123"/>
      <c r="E4344" s="123"/>
    </row>
    <row r="4345" spans="4:5" x14ac:dyDescent="0.2">
      <c r="D4345" s="123"/>
      <c r="E4345" s="123"/>
    </row>
    <row r="4346" spans="4:5" x14ac:dyDescent="0.2">
      <c r="D4346" s="123"/>
      <c r="E4346" s="123"/>
    </row>
    <row r="4347" spans="4:5" x14ac:dyDescent="0.2">
      <c r="D4347" s="123"/>
      <c r="E4347" s="123"/>
    </row>
    <row r="4348" spans="4:5" x14ac:dyDescent="0.2">
      <c r="D4348" s="123"/>
      <c r="E4348" s="123"/>
    </row>
    <row r="4349" spans="4:5" x14ac:dyDescent="0.2">
      <c r="D4349" s="123"/>
      <c r="E4349" s="123"/>
    </row>
    <row r="4350" spans="4:5" x14ac:dyDescent="0.2">
      <c r="D4350" s="123"/>
      <c r="E4350" s="123"/>
    </row>
    <row r="4351" spans="4:5" x14ac:dyDescent="0.2">
      <c r="D4351" s="123"/>
      <c r="E4351" s="123"/>
    </row>
    <row r="4352" spans="4:5" x14ac:dyDescent="0.2">
      <c r="D4352" s="123"/>
      <c r="E4352" s="123"/>
    </row>
    <row r="4353" spans="4:5" x14ac:dyDescent="0.2">
      <c r="D4353" s="123"/>
      <c r="E4353" s="123"/>
    </row>
    <row r="4354" spans="4:5" x14ac:dyDescent="0.2">
      <c r="D4354" s="123"/>
      <c r="E4354" s="123"/>
    </row>
    <row r="4355" spans="4:5" x14ac:dyDescent="0.2">
      <c r="D4355" s="123"/>
      <c r="E4355" s="123"/>
    </row>
    <row r="4356" spans="4:5" x14ac:dyDescent="0.2">
      <c r="D4356" s="123"/>
      <c r="E4356" s="123"/>
    </row>
    <row r="4357" spans="4:5" x14ac:dyDescent="0.2">
      <c r="D4357" s="123"/>
      <c r="E4357" s="123"/>
    </row>
    <row r="4358" spans="4:5" x14ac:dyDescent="0.2">
      <c r="D4358" s="123"/>
      <c r="E4358" s="123"/>
    </row>
    <row r="4359" spans="4:5" x14ac:dyDescent="0.2">
      <c r="D4359" s="123"/>
      <c r="E4359" s="123"/>
    </row>
    <row r="4360" spans="4:5" x14ac:dyDescent="0.2">
      <c r="D4360" s="123"/>
      <c r="E4360" s="123"/>
    </row>
    <row r="4361" spans="4:5" x14ac:dyDescent="0.2">
      <c r="D4361" s="123"/>
      <c r="E4361" s="123"/>
    </row>
    <row r="4362" spans="4:5" x14ac:dyDescent="0.2">
      <c r="D4362" s="123"/>
      <c r="E4362" s="123"/>
    </row>
    <row r="4363" spans="4:5" x14ac:dyDescent="0.2">
      <c r="D4363" s="123"/>
      <c r="E4363" s="123"/>
    </row>
    <row r="4364" spans="4:5" x14ac:dyDescent="0.2">
      <c r="D4364" s="123"/>
      <c r="E4364" s="123"/>
    </row>
    <row r="4365" spans="4:5" x14ac:dyDescent="0.2">
      <c r="D4365" s="123"/>
      <c r="E4365" s="123"/>
    </row>
    <row r="4366" spans="4:5" x14ac:dyDescent="0.2">
      <c r="D4366" s="123"/>
      <c r="E4366" s="123"/>
    </row>
    <row r="4367" spans="4:5" x14ac:dyDescent="0.2">
      <c r="D4367" s="123"/>
      <c r="E4367" s="123"/>
    </row>
    <row r="4368" spans="4:5" x14ac:dyDescent="0.2">
      <c r="D4368" s="123"/>
      <c r="E4368" s="123"/>
    </row>
    <row r="4369" spans="4:5" x14ac:dyDescent="0.2">
      <c r="D4369" s="123"/>
      <c r="E4369" s="123"/>
    </row>
    <row r="4370" spans="4:5" x14ac:dyDescent="0.2">
      <c r="D4370" s="123"/>
      <c r="E4370" s="123"/>
    </row>
    <row r="4371" spans="4:5" x14ac:dyDescent="0.2">
      <c r="D4371" s="123"/>
      <c r="E4371" s="123"/>
    </row>
    <row r="4372" spans="4:5" x14ac:dyDescent="0.2">
      <c r="D4372" s="123"/>
      <c r="E4372" s="123"/>
    </row>
    <row r="4373" spans="4:5" x14ac:dyDescent="0.2">
      <c r="D4373" s="123"/>
      <c r="E4373" s="123"/>
    </row>
    <row r="4374" spans="4:5" x14ac:dyDescent="0.2">
      <c r="D4374" s="123"/>
      <c r="E4374" s="123"/>
    </row>
    <row r="4375" spans="4:5" x14ac:dyDescent="0.2">
      <c r="D4375" s="123"/>
      <c r="E4375" s="123"/>
    </row>
    <row r="4376" spans="4:5" x14ac:dyDescent="0.2">
      <c r="D4376" s="123"/>
      <c r="E4376" s="123"/>
    </row>
    <row r="4377" spans="4:5" x14ac:dyDescent="0.2">
      <c r="D4377" s="123"/>
      <c r="E4377" s="123"/>
    </row>
    <row r="4378" spans="4:5" x14ac:dyDescent="0.2">
      <c r="D4378" s="123"/>
      <c r="E4378" s="123"/>
    </row>
    <row r="4379" spans="4:5" x14ac:dyDescent="0.2">
      <c r="D4379" s="123"/>
      <c r="E4379" s="123"/>
    </row>
    <row r="4380" spans="4:5" x14ac:dyDescent="0.2">
      <c r="D4380" s="123"/>
      <c r="E4380" s="123"/>
    </row>
    <row r="4381" spans="4:5" x14ac:dyDescent="0.2">
      <c r="D4381" s="123"/>
      <c r="E4381" s="123"/>
    </row>
    <row r="4382" spans="4:5" x14ac:dyDescent="0.2">
      <c r="D4382" s="123"/>
      <c r="E4382" s="123"/>
    </row>
    <row r="4383" spans="4:5" x14ac:dyDescent="0.2">
      <c r="D4383" s="123"/>
      <c r="E4383" s="123"/>
    </row>
    <row r="4384" spans="4:5" x14ac:dyDescent="0.2">
      <c r="D4384" s="123"/>
      <c r="E4384" s="123"/>
    </row>
    <row r="4385" spans="4:5" x14ac:dyDescent="0.2">
      <c r="D4385" s="123"/>
      <c r="E4385" s="123"/>
    </row>
    <row r="4386" spans="4:5" x14ac:dyDescent="0.2">
      <c r="D4386" s="123"/>
      <c r="E4386" s="123"/>
    </row>
    <row r="4387" spans="4:5" x14ac:dyDescent="0.2">
      <c r="D4387" s="123"/>
      <c r="E4387" s="123"/>
    </row>
    <row r="4388" spans="4:5" x14ac:dyDescent="0.2">
      <c r="D4388" s="123"/>
      <c r="E4388" s="123"/>
    </row>
    <row r="4389" spans="4:5" x14ac:dyDescent="0.2">
      <c r="D4389" s="123"/>
      <c r="E4389" s="123"/>
    </row>
    <row r="4390" spans="4:5" x14ac:dyDescent="0.2">
      <c r="D4390" s="123"/>
      <c r="E4390" s="123"/>
    </row>
    <row r="4391" spans="4:5" x14ac:dyDescent="0.2">
      <c r="D4391" s="123"/>
      <c r="E4391" s="123"/>
    </row>
    <row r="4392" spans="4:5" x14ac:dyDescent="0.2">
      <c r="D4392" s="123"/>
      <c r="E4392" s="123"/>
    </row>
    <row r="4393" spans="4:5" x14ac:dyDescent="0.2">
      <c r="D4393" s="123"/>
      <c r="E4393" s="123"/>
    </row>
    <row r="4394" spans="4:5" x14ac:dyDescent="0.2">
      <c r="D4394" s="123"/>
      <c r="E4394" s="123"/>
    </row>
    <row r="4395" spans="4:5" x14ac:dyDescent="0.2">
      <c r="D4395" s="123"/>
      <c r="E4395" s="123"/>
    </row>
    <row r="4396" spans="4:5" x14ac:dyDescent="0.2">
      <c r="D4396" s="123"/>
      <c r="E4396" s="123"/>
    </row>
    <row r="4397" spans="4:5" x14ac:dyDescent="0.2">
      <c r="D4397" s="123"/>
      <c r="E4397" s="123"/>
    </row>
    <row r="4398" spans="4:5" x14ac:dyDescent="0.2">
      <c r="D4398" s="123"/>
      <c r="E4398" s="123"/>
    </row>
    <row r="4399" spans="4:5" x14ac:dyDescent="0.2">
      <c r="D4399" s="123"/>
      <c r="E4399" s="123"/>
    </row>
    <row r="4400" spans="4:5" x14ac:dyDescent="0.2">
      <c r="D4400" s="123"/>
      <c r="E4400" s="123"/>
    </row>
    <row r="4401" spans="4:5" x14ac:dyDescent="0.2">
      <c r="D4401" s="123"/>
      <c r="E4401" s="123"/>
    </row>
    <row r="4402" spans="4:5" x14ac:dyDescent="0.2">
      <c r="D4402" s="123"/>
      <c r="E4402" s="123"/>
    </row>
    <row r="4403" spans="4:5" x14ac:dyDescent="0.2">
      <c r="D4403" s="123"/>
      <c r="E4403" s="123"/>
    </row>
    <row r="4404" spans="4:5" x14ac:dyDescent="0.2">
      <c r="D4404" s="123"/>
      <c r="E4404" s="123"/>
    </row>
    <row r="4405" spans="4:5" x14ac:dyDescent="0.2">
      <c r="D4405" s="123"/>
      <c r="E4405" s="123"/>
    </row>
    <row r="4406" spans="4:5" x14ac:dyDescent="0.2">
      <c r="D4406" s="123"/>
      <c r="E4406" s="123"/>
    </row>
    <row r="4407" spans="4:5" x14ac:dyDescent="0.2">
      <c r="D4407" s="123"/>
      <c r="E4407" s="123"/>
    </row>
    <row r="4408" spans="4:5" x14ac:dyDescent="0.2">
      <c r="D4408" s="123"/>
      <c r="E4408" s="123"/>
    </row>
    <row r="4409" spans="4:5" x14ac:dyDescent="0.2">
      <c r="D4409" s="123"/>
      <c r="E4409" s="123"/>
    </row>
    <row r="4410" spans="4:5" x14ac:dyDescent="0.2">
      <c r="D4410" s="123"/>
      <c r="E4410" s="123"/>
    </row>
    <row r="4411" spans="4:5" x14ac:dyDescent="0.2">
      <c r="D4411" s="123"/>
      <c r="E4411" s="123"/>
    </row>
    <row r="4412" spans="4:5" x14ac:dyDescent="0.2">
      <c r="D4412" s="123"/>
      <c r="E4412" s="123"/>
    </row>
    <row r="4413" spans="4:5" x14ac:dyDescent="0.2">
      <c r="D4413" s="123"/>
      <c r="E4413" s="123"/>
    </row>
    <row r="4414" spans="4:5" x14ac:dyDescent="0.2">
      <c r="D4414" s="123"/>
      <c r="E4414" s="123"/>
    </row>
    <row r="4415" spans="4:5" x14ac:dyDescent="0.2">
      <c r="D4415" s="123"/>
      <c r="E4415" s="123"/>
    </row>
    <row r="4416" spans="4:5" x14ac:dyDescent="0.2">
      <c r="D4416" s="123"/>
      <c r="E4416" s="123"/>
    </row>
    <row r="4417" spans="4:5" x14ac:dyDescent="0.2">
      <c r="D4417" s="123"/>
      <c r="E4417" s="123"/>
    </row>
    <row r="4418" spans="4:5" x14ac:dyDescent="0.2">
      <c r="D4418" s="123"/>
      <c r="E4418" s="123"/>
    </row>
    <row r="4419" spans="4:5" x14ac:dyDescent="0.2">
      <c r="D4419" s="123"/>
      <c r="E4419" s="123"/>
    </row>
    <row r="4420" spans="4:5" x14ac:dyDescent="0.2">
      <c r="D4420" s="123"/>
      <c r="E4420" s="123"/>
    </row>
    <row r="4421" spans="4:5" x14ac:dyDescent="0.2">
      <c r="D4421" s="123"/>
      <c r="E4421" s="123"/>
    </row>
    <row r="4422" spans="4:5" x14ac:dyDescent="0.2">
      <c r="D4422" s="123"/>
      <c r="E4422" s="123"/>
    </row>
    <row r="4423" spans="4:5" x14ac:dyDescent="0.2">
      <c r="D4423" s="123"/>
      <c r="E4423" s="123"/>
    </row>
    <row r="4424" spans="4:5" x14ac:dyDescent="0.2">
      <c r="D4424" s="123"/>
      <c r="E4424" s="123"/>
    </row>
    <row r="4425" spans="4:5" x14ac:dyDescent="0.2">
      <c r="D4425" s="123"/>
      <c r="E4425" s="123"/>
    </row>
    <row r="4426" spans="4:5" x14ac:dyDescent="0.2">
      <c r="D4426" s="123"/>
      <c r="E4426" s="123"/>
    </row>
    <row r="4427" spans="4:5" x14ac:dyDescent="0.2">
      <c r="D4427" s="123"/>
      <c r="E4427" s="123"/>
    </row>
    <row r="4428" spans="4:5" x14ac:dyDescent="0.2">
      <c r="D4428" s="123"/>
      <c r="E4428" s="123"/>
    </row>
    <row r="4429" spans="4:5" x14ac:dyDescent="0.2">
      <c r="D4429" s="123"/>
      <c r="E4429" s="123"/>
    </row>
    <row r="4430" spans="4:5" x14ac:dyDescent="0.2">
      <c r="D4430" s="123"/>
      <c r="E4430" s="123"/>
    </row>
    <row r="4431" spans="4:5" x14ac:dyDescent="0.2">
      <c r="D4431" s="123"/>
      <c r="E4431" s="123"/>
    </row>
    <row r="4432" spans="4:5" x14ac:dyDescent="0.2">
      <c r="D4432" s="123"/>
      <c r="E4432" s="123"/>
    </row>
    <row r="4433" spans="4:5" x14ac:dyDescent="0.2">
      <c r="D4433" s="123"/>
      <c r="E4433" s="123"/>
    </row>
    <row r="4434" spans="4:5" x14ac:dyDescent="0.2">
      <c r="D4434" s="123"/>
      <c r="E4434" s="123"/>
    </row>
    <row r="4435" spans="4:5" x14ac:dyDescent="0.2">
      <c r="D4435" s="123"/>
      <c r="E4435" s="123"/>
    </row>
    <row r="4436" spans="4:5" x14ac:dyDescent="0.2">
      <c r="D4436" s="123"/>
      <c r="E4436" s="123"/>
    </row>
    <row r="4437" spans="4:5" x14ac:dyDescent="0.2">
      <c r="D4437" s="123"/>
      <c r="E4437" s="123"/>
    </row>
    <row r="4438" spans="4:5" x14ac:dyDescent="0.2">
      <c r="D4438" s="123"/>
      <c r="E4438" s="123"/>
    </row>
    <row r="4439" spans="4:5" x14ac:dyDescent="0.2">
      <c r="D4439" s="123"/>
      <c r="E4439" s="123"/>
    </row>
    <row r="4440" spans="4:5" x14ac:dyDescent="0.2">
      <c r="D4440" s="123"/>
      <c r="E4440" s="123"/>
    </row>
    <row r="4441" spans="4:5" x14ac:dyDescent="0.2">
      <c r="D4441" s="123"/>
      <c r="E4441" s="123"/>
    </row>
    <row r="4442" spans="4:5" x14ac:dyDescent="0.2">
      <c r="D4442" s="123"/>
      <c r="E4442" s="123"/>
    </row>
    <row r="4443" spans="4:5" x14ac:dyDescent="0.2">
      <c r="D4443" s="123"/>
      <c r="E4443" s="123"/>
    </row>
    <row r="4444" spans="4:5" x14ac:dyDescent="0.2">
      <c r="D4444" s="123"/>
      <c r="E4444" s="123"/>
    </row>
    <row r="4445" spans="4:5" x14ac:dyDescent="0.2">
      <c r="D4445" s="123"/>
      <c r="E4445" s="123"/>
    </row>
    <row r="4446" spans="4:5" x14ac:dyDescent="0.2">
      <c r="D4446" s="123"/>
      <c r="E4446" s="123"/>
    </row>
    <row r="4447" spans="4:5" x14ac:dyDescent="0.2">
      <c r="D4447" s="123"/>
      <c r="E4447" s="123"/>
    </row>
    <row r="4448" spans="4:5" x14ac:dyDescent="0.2">
      <c r="D4448" s="123"/>
      <c r="E4448" s="123"/>
    </row>
    <row r="4449" spans="4:5" x14ac:dyDescent="0.2">
      <c r="D4449" s="123"/>
      <c r="E4449" s="123"/>
    </row>
    <row r="4450" spans="4:5" x14ac:dyDescent="0.2">
      <c r="D4450" s="123"/>
      <c r="E4450" s="123"/>
    </row>
    <row r="4451" spans="4:5" x14ac:dyDescent="0.2">
      <c r="D4451" s="123"/>
      <c r="E4451" s="123"/>
    </row>
    <row r="4452" spans="4:5" x14ac:dyDescent="0.2">
      <c r="D4452" s="123"/>
      <c r="E4452" s="123"/>
    </row>
    <row r="4453" spans="4:5" x14ac:dyDescent="0.2">
      <c r="D4453" s="123"/>
      <c r="E4453" s="123"/>
    </row>
    <row r="4454" spans="4:5" x14ac:dyDescent="0.2">
      <c r="D4454" s="123"/>
      <c r="E4454" s="123"/>
    </row>
    <row r="4455" spans="4:5" x14ac:dyDescent="0.2">
      <c r="D4455" s="123"/>
      <c r="E4455" s="123"/>
    </row>
    <row r="4456" spans="4:5" x14ac:dyDescent="0.2">
      <c r="D4456" s="123"/>
      <c r="E4456" s="123"/>
    </row>
    <row r="4457" spans="4:5" x14ac:dyDescent="0.2">
      <c r="D4457" s="123"/>
      <c r="E4457" s="123"/>
    </row>
    <row r="4458" spans="4:5" x14ac:dyDescent="0.2">
      <c r="D4458" s="123"/>
      <c r="E4458" s="123"/>
    </row>
    <row r="4459" spans="4:5" x14ac:dyDescent="0.2">
      <c r="D4459" s="123"/>
      <c r="E4459" s="123"/>
    </row>
    <row r="4460" spans="4:5" x14ac:dyDescent="0.2">
      <c r="D4460" s="123"/>
      <c r="E4460" s="123"/>
    </row>
    <row r="4461" spans="4:5" x14ac:dyDescent="0.2">
      <c r="D4461" s="123"/>
      <c r="E4461" s="123"/>
    </row>
    <row r="4462" spans="4:5" x14ac:dyDescent="0.2">
      <c r="D4462" s="123"/>
      <c r="E4462" s="123"/>
    </row>
    <row r="4463" spans="4:5" x14ac:dyDescent="0.2">
      <c r="D4463" s="123"/>
      <c r="E4463" s="123"/>
    </row>
    <row r="4464" spans="4:5" x14ac:dyDescent="0.2">
      <c r="D4464" s="123"/>
      <c r="E4464" s="123"/>
    </row>
    <row r="4465" spans="4:5" x14ac:dyDescent="0.2">
      <c r="D4465" s="123"/>
      <c r="E4465" s="123"/>
    </row>
    <row r="4466" spans="4:5" x14ac:dyDescent="0.2">
      <c r="D4466" s="123"/>
      <c r="E4466" s="123"/>
    </row>
    <row r="4467" spans="4:5" x14ac:dyDescent="0.2">
      <c r="D4467" s="123"/>
      <c r="E4467" s="123"/>
    </row>
    <row r="4468" spans="4:5" x14ac:dyDescent="0.2">
      <c r="D4468" s="123"/>
      <c r="E4468" s="123"/>
    </row>
    <row r="4469" spans="4:5" x14ac:dyDescent="0.2">
      <c r="D4469" s="123"/>
      <c r="E4469" s="123"/>
    </row>
    <row r="4470" spans="4:5" x14ac:dyDescent="0.2">
      <c r="D4470" s="123"/>
      <c r="E4470" s="123"/>
    </row>
    <row r="4471" spans="4:5" x14ac:dyDescent="0.2">
      <c r="D4471" s="123"/>
      <c r="E4471" s="123"/>
    </row>
    <row r="4472" spans="4:5" x14ac:dyDescent="0.2">
      <c r="D4472" s="123"/>
      <c r="E4472" s="123"/>
    </row>
    <row r="4473" spans="4:5" x14ac:dyDescent="0.2">
      <c r="D4473" s="123"/>
      <c r="E4473" s="123"/>
    </row>
    <row r="4474" spans="4:5" x14ac:dyDescent="0.2">
      <c r="D4474" s="123"/>
      <c r="E4474" s="123"/>
    </row>
    <row r="4475" spans="4:5" x14ac:dyDescent="0.2">
      <c r="D4475" s="123"/>
      <c r="E4475" s="123"/>
    </row>
    <row r="4476" spans="4:5" x14ac:dyDescent="0.2">
      <c r="D4476" s="123"/>
      <c r="E4476" s="123"/>
    </row>
    <row r="4477" spans="4:5" x14ac:dyDescent="0.2">
      <c r="D4477" s="123"/>
      <c r="E4477" s="123"/>
    </row>
    <row r="4478" spans="4:5" x14ac:dyDescent="0.2">
      <c r="D4478" s="123"/>
      <c r="E4478" s="123"/>
    </row>
    <row r="4479" spans="4:5" x14ac:dyDescent="0.2">
      <c r="D4479" s="123"/>
      <c r="E4479" s="123"/>
    </row>
    <row r="4480" spans="4:5" x14ac:dyDescent="0.2">
      <c r="D4480" s="123"/>
      <c r="E4480" s="123"/>
    </row>
    <row r="4481" spans="4:5" x14ac:dyDescent="0.2">
      <c r="D4481" s="123"/>
      <c r="E4481" s="123"/>
    </row>
    <row r="4482" spans="4:5" x14ac:dyDescent="0.2">
      <c r="D4482" s="123"/>
      <c r="E4482" s="123"/>
    </row>
    <row r="4483" spans="4:5" x14ac:dyDescent="0.2">
      <c r="D4483" s="123"/>
      <c r="E4483" s="123"/>
    </row>
    <row r="4484" spans="4:5" x14ac:dyDescent="0.2">
      <c r="D4484" s="123"/>
      <c r="E4484" s="123"/>
    </row>
    <row r="4485" spans="4:5" x14ac:dyDescent="0.2">
      <c r="D4485" s="123"/>
      <c r="E4485" s="123"/>
    </row>
    <row r="4486" spans="4:5" x14ac:dyDescent="0.2">
      <c r="D4486" s="123"/>
      <c r="E4486" s="123"/>
    </row>
    <row r="4487" spans="4:5" x14ac:dyDescent="0.2">
      <c r="D4487" s="123"/>
      <c r="E4487" s="123"/>
    </row>
    <row r="4488" spans="4:5" x14ac:dyDescent="0.2">
      <c r="D4488" s="123"/>
      <c r="E4488" s="123"/>
    </row>
    <row r="4489" spans="4:5" x14ac:dyDescent="0.2">
      <c r="D4489" s="123"/>
      <c r="E4489" s="123"/>
    </row>
    <row r="4490" spans="4:5" x14ac:dyDescent="0.2">
      <c r="D4490" s="123"/>
      <c r="E4490" s="123"/>
    </row>
    <row r="4491" spans="4:5" x14ac:dyDescent="0.2">
      <c r="D4491" s="123"/>
      <c r="E4491" s="123"/>
    </row>
    <row r="4492" spans="4:5" x14ac:dyDescent="0.2">
      <c r="D4492" s="123"/>
      <c r="E4492" s="123"/>
    </row>
    <row r="4493" spans="4:5" x14ac:dyDescent="0.2">
      <c r="D4493" s="123"/>
      <c r="E4493" s="123"/>
    </row>
    <row r="4494" spans="4:5" x14ac:dyDescent="0.2">
      <c r="D4494" s="123"/>
      <c r="E4494" s="123"/>
    </row>
    <row r="4495" spans="4:5" x14ac:dyDescent="0.2">
      <c r="D4495" s="123"/>
      <c r="E4495" s="123"/>
    </row>
    <row r="4496" spans="4:5" x14ac:dyDescent="0.2">
      <c r="D4496" s="123"/>
      <c r="E4496" s="123"/>
    </row>
    <row r="4497" spans="4:5" x14ac:dyDescent="0.2">
      <c r="D4497" s="123"/>
      <c r="E4497" s="123"/>
    </row>
    <row r="4498" spans="4:5" x14ac:dyDescent="0.2">
      <c r="D4498" s="123"/>
      <c r="E4498" s="123"/>
    </row>
    <row r="4499" spans="4:5" x14ac:dyDescent="0.2">
      <c r="D4499" s="123"/>
      <c r="E4499" s="123"/>
    </row>
    <row r="4500" spans="4:5" x14ac:dyDescent="0.2">
      <c r="D4500" s="123"/>
      <c r="E4500" s="123"/>
    </row>
    <row r="4501" spans="4:5" x14ac:dyDescent="0.2">
      <c r="D4501" s="123"/>
      <c r="E4501" s="123"/>
    </row>
    <row r="4502" spans="4:5" x14ac:dyDescent="0.2">
      <c r="D4502" s="123"/>
      <c r="E4502" s="123"/>
    </row>
    <row r="4503" spans="4:5" x14ac:dyDescent="0.2">
      <c r="D4503" s="123"/>
      <c r="E4503" s="123"/>
    </row>
    <row r="4504" spans="4:5" x14ac:dyDescent="0.2">
      <c r="D4504" s="123"/>
      <c r="E4504" s="123"/>
    </row>
    <row r="4505" spans="4:5" x14ac:dyDescent="0.2">
      <c r="D4505" s="123"/>
      <c r="E4505" s="123"/>
    </row>
    <row r="4506" spans="4:5" x14ac:dyDescent="0.2">
      <c r="D4506" s="123"/>
      <c r="E4506" s="123"/>
    </row>
    <row r="4507" spans="4:5" x14ac:dyDescent="0.2">
      <c r="D4507" s="123"/>
      <c r="E4507" s="123"/>
    </row>
    <row r="4508" spans="4:5" x14ac:dyDescent="0.2">
      <c r="D4508" s="123"/>
      <c r="E4508" s="123"/>
    </row>
    <row r="4509" spans="4:5" x14ac:dyDescent="0.2">
      <c r="D4509" s="123"/>
      <c r="E4509" s="123"/>
    </row>
    <row r="4510" spans="4:5" x14ac:dyDescent="0.2">
      <c r="D4510" s="123"/>
      <c r="E4510" s="123"/>
    </row>
    <row r="4511" spans="4:5" x14ac:dyDescent="0.2">
      <c r="D4511" s="123"/>
      <c r="E4511" s="123"/>
    </row>
    <row r="4512" spans="4:5" x14ac:dyDescent="0.2">
      <c r="D4512" s="123"/>
      <c r="E4512" s="123"/>
    </row>
    <row r="4513" spans="4:5" x14ac:dyDescent="0.2">
      <c r="D4513" s="123"/>
      <c r="E4513" s="123"/>
    </row>
    <row r="4514" spans="4:5" x14ac:dyDescent="0.2">
      <c r="D4514" s="123"/>
      <c r="E4514" s="123"/>
    </row>
    <row r="4515" spans="4:5" x14ac:dyDescent="0.2">
      <c r="D4515" s="123"/>
      <c r="E4515" s="123"/>
    </row>
    <row r="4516" spans="4:5" x14ac:dyDescent="0.2">
      <c r="D4516" s="123"/>
      <c r="E4516" s="123"/>
    </row>
    <row r="4517" spans="4:5" x14ac:dyDescent="0.2">
      <c r="D4517" s="123"/>
      <c r="E4517" s="123"/>
    </row>
    <row r="4518" spans="4:5" x14ac:dyDescent="0.2">
      <c r="D4518" s="123"/>
      <c r="E4518" s="123"/>
    </row>
    <row r="4519" spans="4:5" x14ac:dyDescent="0.2">
      <c r="D4519" s="123"/>
      <c r="E4519" s="123"/>
    </row>
    <row r="4520" spans="4:5" x14ac:dyDescent="0.2">
      <c r="D4520" s="123"/>
      <c r="E4520" s="123"/>
    </row>
    <row r="4521" spans="4:5" x14ac:dyDescent="0.2">
      <c r="D4521" s="123"/>
      <c r="E4521" s="123"/>
    </row>
    <row r="4522" spans="4:5" x14ac:dyDescent="0.2">
      <c r="D4522" s="123"/>
      <c r="E4522" s="123"/>
    </row>
    <row r="4523" spans="4:5" x14ac:dyDescent="0.2">
      <c r="D4523" s="123"/>
      <c r="E4523" s="123"/>
    </row>
    <row r="4524" spans="4:5" x14ac:dyDescent="0.2">
      <c r="D4524" s="123"/>
      <c r="E4524" s="123"/>
    </row>
    <row r="4525" spans="4:5" x14ac:dyDescent="0.2">
      <c r="D4525" s="123"/>
      <c r="E4525" s="123"/>
    </row>
    <row r="4526" spans="4:5" x14ac:dyDescent="0.2">
      <c r="D4526" s="123"/>
      <c r="E4526" s="123"/>
    </row>
    <row r="4527" spans="4:5" x14ac:dyDescent="0.2">
      <c r="D4527" s="123"/>
      <c r="E4527" s="123"/>
    </row>
    <row r="4528" spans="4:5" x14ac:dyDescent="0.2">
      <c r="D4528" s="123"/>
      <c r="E4528" s="123"/>
    </row>
    <row r="4529" spans="4:5" x14ac:dyDescent="0.2">
      <c r="D4529" s="123"/>
      <c r="E4529" s="123"/>
    </row>
    <row r="4530" spans="4:5" x14ac:dyDescent="0.2">
      <c r="D4530" s="123"/>
      <c r="E4530" s="123"/>
    </row>
    <row r="4531" spans="4:5" x14ac:dyDescent="0.2">
      <c r="D4531" s="123"/>
      <c r="E4531" s="123"/>
    </row>
    <row r="4532" spans="4:5" x14ac:dyDescent="0.2">
      <c r="D4532" s="123"/>
      <c r="E4532" s="123"/>
    </row>
    <row r="4533" spans="4:5" x14ac:dyDescent="0.2">
      <c r="D4533" s="123"/>
      <c r="E4533" s="123"/>
    </row>
    <row r="4534" spans="4:5" x14ac:dyDescent="0.2">
      <c r="D4534" s="123"/>
      <c r="E4534" s="123"/>
    </row>
    <row r="4535" spans="4:5" x14ac:dyDescent="0.2">
      <c r="D4535" s="123"/>
      <c r="E4535" s="123"/>
    </row>
    <row r="4536" spans="4:5" x14ac:dyDescent="0.2">
      <c r="D4536" s="123"/>
      <c r="E4536" s="123"/>
    </row>
    <row r="4537" spans="4:5" x14ac:dyDescent="0.2">
      <c r="D4537" s="123"/>
      <c r="E4537" s="123"/>
    </row>
    <row r="4538" spans="4:5" x14ac:dyDescent="0.2">
      <c r="D4538" s="123"/>
      <c r="E4538" s="123"/>
    </row>
    <row r="4539" spans="4:5" x14ac:dyDescent="0.2">
      <c r="D4539" s="123"/>
      <c r="E4539" s="123"/>
    </row>
    <row r="4540" spans="4:5" x14ac:dyDescent="0.2">
      <c r="D4540" s="123"/>
      <c r="E4540" s="123"/>
    </row>
    <row r="4541" spans="4:5" x14ac:dyDescent="0.2">
      <c r="D4541" s="123"/>
      <c r="E4541" s="123"/>
    </row>
    <row r="4542" spans="4:5" x14ac:dyDescent="0.2">
      <c r="D4542" s="123"/>
      <c r="E4542" s="123"/>
    </row>
    <row r="4543" spans="4:5" x14ac:dyDescent="0.2">
      <c r="D4543" s="123"/>
      <c r="E4543" s="123"/>
    </row>
    <row r="4544" spans="4:5" x14ac:dyDescent="0.2">
      <c r="D4544" s="123"/>
      <c r="E4544" s="123"/>
    </row>
    <row r="4545" spans="4:5" x14ac:dyDescent="0.2">
      <c r="D4545" s="123"/>
      <c r="E4545" s="123"/>
    </row>
    <row r="4546" spans="4:5" x14ac:dyDescent="0.2">
      <c r="D4546" s="123"/>
      <c r="E4546" s="123"/>
    </row>
    <row r="4547" spans="4:5" x14ac:dyDescent="0.2">
      <c r="D4547" s="123"/>
      <c r="E4547" s="123"/>
    </row>
    <row r="4548" spans="4:5" x14ac:dyDescent="0.2">
      <c r="D4548" s="123"/>
      <c r="E4548" s="123"/>
    </row>
    <row r="4549" spans="4:5" x14ac:dyDescent="0.2">
      <c r="D4549" s="123"/>
      <c r="E4549" s="123"/>
    </row>
    <row r="4550" spans="4:5" x14ac:dyDescent="0.2">
      <c r="D4550" s="123"/>
      <c r="E4550" s="123"/>
    </row>
    <row r="4551" spans="4:5" x14ac:dyDescent="0.2">
      <c r="D4551" s="123"/>
      <c r="E4551" s="123"/>
    </row>
    <row r="4552" spans="4:5" x14ac:dyDescent="0.2">
      <c r="D4552" s="123"/>
      <c r="E4552" s="123"/>
    </row>
    <row r="4553" spans="4:5" x14ac:dyDescent="0.2">
      <c r="D4553" s="123"/>
      <c r="E4553" s="123"/>
    </row>
    <row r="4554" spans="4:5" x14ac:dyDescent="0.2">
      <c r="D4554" s="123"/>
      <c r="E4554" s="123"/>
    </row>
    <row r="4555" spans="4:5" x14ac:dyDescent="0.2">
      <c r="D4555" s="123"/>
      <c r="E4555" s="123"/>
    </row>
    <row r="4556" spans="4:5" x14ac:dyDescent="0.2">
      <c r="D4556" s="123"/>
      <c r="E4556" s="123"/>
    </row>
    <row r="4557" spans="4:5" x14ac:dyDescent="0.2">
      <c r="D4557" s="123"/>
      <c r="E4557" s="123"/>
    </row>
    <row r="4558" spans="4:5" x14ac:dyDescent="0.2">
      <c r="D4558" s="123"/>
      <c r="E4558" s="123"/>
    </row>
    <row r="4559" spans="4:5" x14ac:dyDescent="0.2">
      <c r="D4559" s="123"/>
      <c r="E4559" s="123"/>
    </row>
    <row r="4560" spans="4:5" x14ac:dyDescent="0.2">
      <c r="D4560" s="123"/>
      <c r="E4560" s="123"/>
    </row>
    <row r="4561" spans="4:5" x14ac:dyDescent="0.2">
      <c r="D4561" s="123"/>
      <c r="E4561" s="123"/>
    </row>
    <row r="4562" spans="4:5" x14ac:dyDescent="0.2">
      <c r="D4562" s="123"/>
      <c r="E4562" s="123"/>
    </row>
    <row r="4563" spans="4:5" x14ac:dyDescent="0.2">
      <c r="D4563" s="123"/>
      <c r="E4563" s="123"/>
    </row>
    <row r="4564" spans="4:5" x14ac:dyDescent="0.2">
      <c r="D4564" s="123"/>
      <c r="E4564" s="123"/>
    </row>
    <row r="4565" spans="4:5" x14ac:dyDescent="0.2">
      <c r="D4565" s="123"/>
      <c r="E4565" s="123"/>
    </row>
    <row r="4566" spans="4:5" x14ac:dyDescent="0.2">
      <c r="D4566" s="123"/>
      <c r="E4566" s="123"/>
    </row>
    <row r="4567" spans="4:5" x14ac:dyDescent="0.2">
      <c r="D4567" s="123"/>
      <c r="E4567" s="123"/>
    </row>
    <row r="4568" spans="4:5" x14ac:dyDescent="0.2">
      <c r="D4568" s="123"/>
      <c r="E4568" s="123"/>
    </row>
    <row r="4569" spans="4:5" x14ac:dyDescent="0.2">
      <c r="D4569" s="123"/>
      <c r="E4569" s="123"/>
    </row>
    <row r="4570" spans="4:5" x14ac:dyDescent="0.2">
      <c r="D4570" s="123"/>
      <c r="E4570" s="123"/>
    </row>
    <row r="4571" spans="4:5" x14ac:dyDescent="0.2">
      <c r="D4571" s="123"/>
      <c r="E4571" s="123"/>
    </row>
    <row r="4572" spans="4:5" x14ac:dyDescent="0.2">
      <c r="D4572" s="123"/>
      <c r="E4572" s="123"/>
    </row>
    <row r="4573" spans="4:5" x14ac:dyDescent="0.2">
      <c r="D4573" s="123"/>
      <c r="E4573" s="123"/>
    </row>
    <row r="4574" spans="4:5" x14ac:dyDescent="0.2">
      <c r="D4574" s="123"/>
      <c r="E4574" s="123"/>
    </row>
    <row r="4575" spans="4:5" x14ac:dyDescent="0.2">
      <c r="D4575" s="123"/>
      <c r="E4575" s="123"/>
    </row>
    <row r="4576" spans="4:5" x14ac:dyDescent="0.2">
      <c r="D4576" s="123"/>
      <c r="E4576" s="123"/>
    </row>
    <row r="4577" spans="4:5" x14ac:dyDescent="0.2">
      <c r="D4577" s="123"/>
      <c r="E4577" s="123"/>
    </row>
    <row r="4578" spans="4:5" x14ac:dyDescent="0.2">
      <c r="D4578" s="123"/>
      <c r="E4578" s="123"/>
    </row>
    <row r="4579" spans="4:5" x14ac:dyDescent="0.2">
      <c r="D4579" s="123"/>
      <c r="E4579" s="123"/>
    </row>
    <row r="4580" spans="4:5" x14ac:dyDescent="0.2">
      <c r="D4580" s="123"/>
      <c r="E4580" s="123"/>
    </row>
    <row r="4581" spans="4:5" x14ac:dyDescent="0.2">
      <c r="D4581" s="123"/>
      <c r="E4581" s="123"/>
    </row>
    <row r="4582" spans="4:5" x14ac:dyDescent="0.2">
      <c r="D4582" s="123"/>
      <c r="E4582" s="123"/>
    </row>
    <row r="4583" spans="4:5" x14ac:dyDescent="0.2">
      <c r="D4583" s="123"/>
      <c r="E4583" s="123"/>
    </row>
    <row r="4584" spans="4:5" x14ac:dyDescent="0.2">
      <c r="D4584" s="123"/>
      <c r="E4584" s="123"/>
    </row>
    <row r="4585" spans="4:5" x14ac:dyDescent="0.2">
      <c r="D4585" s="123"/>
      <c r="E4585" s="123"/>
    </row>
    <row r="4586" spans="4:5" x14ac:dyDescent="0.2">
      <c r="D4586" s="123"/>
      <c r="E4586" s="123"/>
    </row>
    <row r="4587" spans="4:5" x14ac:dyDescent="0.2">
      <c r="D4587" s="123"/>
      <c r="E4587" s="123"/>
    </row>
    <row r="4588" spans="4:5" x14ac:dyDescent="0.2">
      <c r="D4588" s="123"/>
      <c r="E4588" s="123"/>
    </row>
    <row r="4589" spans="4:5" x14ac:dyDescent="0.2">
      <c r="D4589" s="123"/>
      <c r="E4589" s="123"/>
    </row>
    <row r="4590" spans="4:5" x14ac:dyDescent="0.2">
      <c r="D4590" s="123"/>
      <c r="E4590" s="123"/>
    </row>
    <row r="4591" spans="4:5" x14ac:dyDescent="0.2">
      <c r="D4591" s="123"/>
      <c r="E4591" s="123"/>
    </row>
    <row r="4592" spans="4:5" x14ac:dyDescent="0.2">
      <c r="D4592" s="123"/>
      <c r="E4592" s="123"/>
    </row>
    <row r="4593" spans="4:5" x14ac:dyDescent="0.2">
      <c r="D4593" s="123"/>
      <c r="E4593" s="123"/>
    </row>
    <row r="4594" spans="4:5" x14ac:dyDescent="0.2">
      <c r="D4594" s="123"/>
      <c r="E4594" s="123"/>
    </row>
    <row r="4595" spans="4:5" x14ac:dyDescent="0.2">
      <c r="D4595" s="123"/>
      <c r="E4595" s="123"/>
    </row>
    <row r="4596" spans="4:5" x14ac:dyDescent="0.2">
      <c r="D4596" s="123"/>
      <c r="E4596" s="123"/>
    </row>
    <row r="4597" spans="4:5" x14ac:dyDescent="0.2">
      <c r="D4597" s="123"/>
      <c r="E4597" s="123"/>
    </row>
    <row r="4598" spans="4:5" x14ac:dyDescent="0.2">
      <c r="D4598" s="123"/>
      <c r="E4598" s="123"/>
    </row>
    <row r="4599" spans="4:5" x14ac:dyDescent="0.2">
      <c r="D4599" s="123"/>
      <c r="E4599" s="123"/>
    </row>
    <row r="4600" spans="4:5" x14ac:dyDescent="0.2">
      <c r="D4600" s="123"/>
      <c r="E4600" s="123"/>
    </row>
    <row r="4601" spans="4:5" x14ac:dyDescent="0.2">
      <c r="D4601" s="123"/>
      <c r="E4601" s="123"/>
    </row>
    <row r="4602" spans="4:5" x14ac:dyDescent="0.2">
      <c r="D4602" s="123"/>
      <c r="E4602" s="123"/>
    </row>
    <row r="4603" spans="4:5" x14ac:dyDescent="0.2">
      <c r="D4603" s="123"/>
      <c r="E4603" s="123"/>
    </row>
    <row r="4604" spans="4:5" x14ac:dyDescent="0.2">
      <c r="D4604" s="123"/>
      <c r="E4604" s="123"/>
    </row>
    <row r="4605" spans="4:5" x14ac:dyDescent="0.2">
      <c r="D4605" s="123"/>
      <c r="E4605" s="123"/>
    </row>
    <row r="4606" spans="4:5" x14ac:dyDescent="0.2">
      <c r="D4606" s="123"/>
      <c r="E4606" s="123"/>
    </row>
    <row r="4607" spans="4:5" x14ac:dyDescent="0.2">
      <c r="D4607" s="123"/>
      <c r="E4607" s="123"/>
    </row>
    <row r="4608" spans="4:5" x14ac:dyDescent="0.2">
      <c r="D4608" s="123"/>
      <c r="E4608" s="123"/>
    </row>
    <row r="4609" spans="4:5" x14ac:dyDescent="0.2">
      <c r="D4609" s="123"/>
      <c r="E4609" s="123"/>
    </row>
    <row r="4610" spans="4:5" x14ac:dyDescent="0.2">
      <c r="D4610" s="123"/>
      <c r="E4610" s="123"/>
    </row>
    <row r="4611" spans="4:5" x14ac:dyDescent="0.2">
      <c r="D4611" s="123"/>
      <c r="E4611" s="123"/>
    </row>
    <row r="4612" spans="4:5" x14ac:dyDescent="0.2">
      <c r="D4612" s="123"/>
      <c r="E4612" s="123"/>
    </row>
    <row r="4613" spans="4:5" x14ac:dyDescent="0.2">
      <c r="D4613" s="123"/>
      <c r="E4613" s="123"/>
    </row>
    <row r="4614" spans="4:5" x14ac:dyDescent="0.2">
      <c r="D4614" s="123"/>
      <c r="E4614" s="123"/>
    </row>
    <row r="4615" spans="4:5" x14ac:dyDescent="0.2">
      <c r="D4615" s="123"/>
      <c r="E4615" s="123"/>
    </row>
    <row r="4616" spans="4:5" x14ac:dyDescent="0.2">
      <c r="D4616" s="123"/>
      <c r="E4616" s="123"/>
    </row>
    <row r="4617" spans="4:5" x14ac:dyDescent="0.2">
      <c r="D4617" s="123"/>
      <c r="E4617" s="123"/>
    </row>
    <row r="4618" spans="4:5" x14ac:dyDescent="0.2">
      <c r="D4618" s="123"/>
      <c r="E4618" s="123"/>
    </row>
    <row r="4619" spans="4:5" x14ac:dyDescent="0.2">
      <c r="D4619" s="123"/>
      <c r="E4619" s="123"/>
    </row>
    <row r="4620" spans="4:5" x14ac:dyDescent="0.2">
      <c r="D4620" s="123"/>
      <c r="E4620" s="123"/>
    </row>
    <row r="4621" spans="4:5" x14ac:dyDescent="0.2">
      <c r="D4621" s="123"/>
      <c r="E4621" s="123"/>
    </row>
    <row r="4622" spans="4:5" x14ac:dyDescent="0.2">
      <c r="D4622" s="123"/>
      <c r="E4622" s="123"/>
    </row>
    <row r="4623" spans="4:5" x14ac:dyDescent="0.2">
      <c r="D4623" s="123"/>
      <c r="E4623" s="123"/>
    </row>
    <row r="4624" spans="4:5" x14ac:dyDescent="0.2">
      <c r="D4624" s="123"/>
      <c r="E4624" s="123"/>
    </row>
    <row r="4625" spans="4:5" x14ac:dyDescent="0.2">
      <c r="D4625" s="123"/>
      <c r="E4625" s="123"/>
    </row>
    <row r="4626" spans="4:5" x14ac:dyDescent="0.2">
      <c r="D4626" s="123"/>
      <c r="E4626" s="123"/>
    </row>
    <row r="4627" spans="4:5" x14ac:dyDescent="0.2">
      <c r="D4627" s="123"/>
      <c r="E4627" s="123"/>
    </row>
    <row r="4628" spans="4:5" x14ac:dyDescent="0.2">
      <c r="D4628" s="123"/>
      <c r="E4628" s="123"/>
    </row>
    <row r="4629" spans="4:5" x14ac:dyDescent="0.2">
      <c r="D4629" s="123"/>
      <c r="E4629" s="123"/>
    </row>
    <row r="4630" spans="4:5" x14ac:dyDescent="0.2">
      <c r="D4630" s="123"/>
      <c r="E4630" s="123"/>
    </row>
    <row r="4631" spans="4:5" x14ac:dyDescent="0.2">
      <c r="D4631" s="123"/>
      <c r="E4631" s="123"/>
    </row>
    <row r="4632" spans="4:5" x14ac:dyDescent="0.2">
      <c r="D4632" s="123"/>
      <c r="E4632" s="123"/>
    </row>
    <row r="4633" spans="4:5" x14ac:dyDescent="0.2">
      <c r="D4633" s="123"/>
      <c r="E4633" s="123"/>
    </row>
    <row r="4634" spans="4:5" x14ac:dyDescent="0.2">
      <c r="D4634" s="123"/>
      <c r="E4634" s="123"/>
    </row>
    <row r="4635" spans="4:5" x14ac:dyDescent="0.2">
      <c r="D4635" s="123"/>
      <c r="E4635" s="123"/>
    </row>
    <row r="4636" spans="4:5" x14ac:dyDescent="0.2">
      <c r="D4636" s="123"/>
      <c r="E4636" s="123"/>
    </row>
    <row r="4637" spans="4:5" x14ac:dyDescent="0.2">
      <c r="D4637" s="123"/>
      <c r="E4637" s="123"/>
    </row>
    <row r="4638" spans="4:5" x14ac:dyDescent="0.2">
      <c r="D4638" s="123"/>
      <c r="E4638" s="123"/>
    </row>
    <row r="4639" spans="4:5" x14ac:dyDescent="0.2">
      <c r="D4639" s="123"/>
      <c r="E4639" s="123"/>
    </row>
    <row r="4640" spans="4:5" x14ac:dyDescent="0.2">
      <c r="D4640" s="123"/>
      <c r="E4640" s="123"/>
    </row>
    <row r="4641" spans="4:5" x14ac:dyDescent="0.2">
      <c r="D4641" s="123"/>
      <c r="E4641" s="123"/>
    </row>
    <row r="4642" spans="4:5" x14ac:dyDescent="0.2">
      <c r="D4642" s="123"/>
      <c r="E4642" s="123"/>
    </row>
    <row r="4643" spans="4:5" x14ac:dyDescent="0.2">
      <c r="D4643" s="123"/>
      <c r="E4643" s="123"/>
    </row>
    <row r="4644" spans="4:5" x14ac:dyDescent="0.2">
      <c r="D4644" s="123"/>
      <c r="E4644" s="123"/>
    </row>
    <row r="4645" spans="4:5" x14ac:dyDescent="0.2">
      <c r="D4645" s="123"/>
      <c r="E4645" s="123"/>
    </row>
    <row r="4646" spans="4:5" x14ac:dyDescent="0.2">
      <c r="D4646" s="123"/>
      <c r="E4646" s="123"/>
    </row>
    <row r="4647" spans="4:5" x14ac:dyDescent="0.2">
      <c r="D4647" s="123"/>
      <c r="E4647" s="123"/>
    </row>
    <row r="4648" spans="4:5" x14ac:dyDescent="0.2">
      <c r="D4648" s="123"/>
      <c r="E4648" s="123"/>
    </row>
    <row r="4649" spans="4:5" x14ac:dyDescent="0.2">
      <c r="D4649" s="123"/>
      <c r="E4649" s="123"/>
    </row>
    <row r="4650" spans="4:5" x14ac:dyDescent="0.2">
      <c r="D4650" s="123"/>
      <c r="E4650" s="123"/>
    </row>
    <row r="4651" spans="4:5" x14ac:dyDescent="0.2">
      <c r="D4651" s="123"/>
      <c r="E4651" s="123"/>
    </row>
    <row r="4652" spans="4:5" x14ac:dyDescent="0.2">
      <c r="D4652" s="123"/>
      <c r="E4652" s="123"/>
    </row>
    <row r="4653" spans="4:5" x14ac:dyDescent="0.2">
      <c r="D4653" s="123"/>
      <c r="E4653" s="123"/>
    </row>
    <row r="4654" spans="4:5" x14ac:dyDescent="0.2">
      <c r="D4654" s="123"/>
      <c r="E4654" s="123"/>
    </row>
    <row r="4655" spans="4:5" x14ac:dyDescent="0.2">
      <c r="D4655" s="123"/>
      <c r="E4655" s="123"/>
    </row>
    <row r="4656" spans="4:5" x14ac:dyDescent="0.2">
      <c r="D4656" s="123"/>
      <c r="E4656" s="123"/>
    </row>
    <row r="4657" spans="4:5" x14ac:dyDescent="0.2">
      <c r="D4657" s="123"/>
      <c r="E4657" s="123"/>
    </row>
    <row r="4658" spans="4:5" x14ac:dyDescent="0.2">
      <c r="D4658" s="123"/>
      <c r="E4658" s="123"/>
    </row>
    <row r="4659" spans="4:5" x14ac:dyDescent="0.2">
      <c r="D4659" s="123"/>
      <c r="E4659" s="123"/>
    </row>
    <row r="4660" spans="4:5" x14ac:dyDescent="0.2">
      <c r="D4660" s="123"/>
      <c r="E4660" s="123"/>
    </row>
    <row r="4661" spans="4:5" x14ac:dyDescent="0.2">
      <c r="D4661" s="123"/>
      <c r="E4661" s="123"/>
    </row>
    <row r="4662" spans="4:5" x14ac:dyDescent="0.2">
      <c r="D4662" s="123"/>
      <c r="E4662" s="123"/>
    </row>
    <row r="4663" spans="4:5" x14ac:dyDescent="0.2">
      <c r="D4663" s="123"/>
      <c r="E4663" s="123"/>
    </row>
    <row r="4664" spans="4:5" x14ac:dyDescent="0.2">
      <c r="D4664" s="123"/>
      <c r="E4664" s="123"/>
    </row>
    <row r="4665" spans="4:5" x14ac:dyDescent="0.2">
      <c r="D4665" s="123"/>
      <c r="E4665" s="123"/>
    </row>
    <row r="4666" spans="4:5" x14ac:dyDescent="0.2">
      <c r="D4666" s="123"/>
      <c r="E4666" s="123"/>
    </row>
    <row r="4667" spans="4:5" x14ac:dyDescent="0.2">
      <c r="D4667" s="123"/>
      <c r="E4667" s="123"/>
    </row>
    <row r="4668" spans="4:5" x14ac:dyDescent="0.2">
      <c r="D4668" s="123"/>
      <c r="E4668" s="123"/>
    </row>
    <row r="4669" spans="4:5" x14ac:dyDescent="0.2">
      <c r="D4669" s="123"/>
      <c r="E4669" s="123"/>
    </row>
    <row r="4670" spans="4:5" x14ac:dyDescent="0.2">
      <c r="D4670" s="123"/>
      <c r="E4670" s="123"/>
    </row>
    <row r="4671" spans="4:5" x14ac:dyDescent="0.2">
      <c r="D4671" s="123"/>
      <c r="E4671" s="123"/>
    </row>
    <row r="4672" spans="4:5" x14ac:dyDescent="0.2">
      <c r="D4672" s="123"/>
      <c r="E4672" s="123"/>
    </row>
    <row r="4673" spans="4:5" x14ac:dyDescent="0.2">
      <c r="D4673" s="123"/>
      <c r="E4673" s="123"/>
    </row>
    <row r="4674" spans="4:5" x14ac:dyDescent="0.2">
      <c r="D4674" s="123"/>
      <c r="E4674" s="123"/>
    </row>
    <row r="4675" spans="4:5" x14ac:dyDescent="0.2">
      <c r="D4675" s="123"/>
      <c r="E4675" s="123"/>
    </row>
    <row r="4676" spans="4:5" x14ac:dyDescent="0.2">
      <c r="D4676" s="123"/>
      <c r="E4676" s="123"/>
    </row>
    <row r="4677" spans="4:5" x14ac:dyDescent="0.2">
      <c r="D4677" s="123"/>
      <c r="E4677" s="123"/>
    </row>
    <row r="4678" spans="4:5" x14ac:dyDescent="0.2">
      <c r="D4678" s="123"/>
      <c r="E4678" s="123"/>
    </row>
    <row r="4679" spans="4:5" x14ac:dyDescent="0.2">
      <c r="D4679" s="123"/>
      <c r="E4679" s="123"/>
    </row>
    <row r="4680" spans="4:5" x14ac:dyDescent="0.2">
      <c r="D4680" s="123"/>
      <c r="E4680" s="123"/>
    </row>
    <row r="4681" spans="4:5" x14ac:dyDescent="0.2">
      <c r="D4681" s="123"/>
      <c r="E4681" s="123"/>
    </row>
    <row r="4682" spans="4:5" x14ac:dyDescent="0.2">
      <c r="D4682" s="123"/>
      <c r="E4682" s="123"/>
    </row>
    <row r="4683" spans="4:5" x14ac:dyDescent="0.2">
      <c r="D4683" s="123"/>
      <c r="E4683" s="123"/>
    </row>
    <row r="4684" spans="4:5" x14ac:dyDescent="0.2">
      <c r="D4684" s="123"/>
      <c r="E4684" s="123"/>
    </row>
    <row r="4685" spans="4:5" x14ac:dyDescent="0.2">
      <c r="D4685" s="123"/>
      <c r="E4685" s="123"/>
    </row>
    <row r="4686" spans="4:5" x14ac:dyDescent="0.2">
      <c r="D4686" s="123"/>
      <c r="E4686" s="123"/>
    </row>
    <row r="4687" spans="4:5" x14ac:dyDescent="0.2">
      <c r="D4687" s="123"/>
      <c r="E4687" s="123"/>
    </row>
    <row r="4688" spans="4:5" x14ac:dyDescent="0.2">
      <c r="D4688" s="123"/>
      <c r="E4688" s="123"/>
    </row>
    <row r="4689" spans="4:5" x14ac:dyDescent="0.2">
      <c r="D4689" s="123"/>
      <c r="E4689" s="123"/>
    </row>
    <row r="4690" spans="4:5" x14ac:dyDescent="0.2">
      <c r="D4690" s="123"/>
      <c r="E4690" s="123"/>
    </row>
    <row r="4691" spans="4:5" x14ac:dyDescent="0.2">
      <c r="D4691" s="123"/>
      <c r="E4691" s="123"/>
    </row>
    <row r="4692" spans="4:5" x14ac:dyDescent="0.2">
      <c r="D4692" s="123"/>
      <c r="E4692" s="123"/>
    </row>
    <row r="4693" spans="4:5" x14ac:dyDescent="0.2">
      <c r="D4693" s="123"/>
      <c r="E4693" s="123"/>
    </row>
    <row r="4694" spans="4:5" x14ac:dyDescent="0.2">
      <c r="D4694" s="123"/>
      <c r="E4694" s="123"/>
    </row>
    <row r="4695" spans="4:5" x14ac:dyDescent="0.2">
      <c r="D4695" s="123"/>
      <c r="E4695" s="123"/>
    </row>
    <row r="4696" spans="4:5" x14ac:dyDescent="0.2">
      <c r="D4696" s="123"/>
      <c r="E4696" s="123"/>
    </row>
    <row r="4697" spans="4:5" x14ac:dyDescent="0.2">
      <c r="D4697" s="123"/>
      <c r="E4697" s="123"/>
    </row>
    <row r="4698" spans="4:5" x14ac:dyDescent="0.2">
      <c r="D4698" s="123"/>
      <c r="E4698" s="123"/>
    </row>
    <row r="4699" spans="4:5" x14ac:dyDescent="0.2">
      <c r="D4699" s="123"/>
      <c r="E4699" s="123"/>
    </row>
    <row r="4700" spans="4:5" x14ac:dyDescent="0.2">
      <c r="D4700" s="123"/>
      <c r="E4700" s="123"/>
    </row>
    <row r="4701" spans="4:5" x14ac:dyDescent="0.2">
      <c r="D4701" s="123"/>
      <c r="E4701" s="123"/>
    </row>
    <row r="4702" spans="4:5" x14ac:dyDescent="0.2">
      <c r="D4702" s="123"/>
      <c r="E4702" s="123"/>
    </row>
    <row r="4703" spans="4:5" x14ac:dyDescent="0.2">
      <c r="D4703" s="123"/>
      <c r="E4703" s="123"/>
    </row>
    <row r="4704" spans="4:5" x14ac:dyDescent="0.2">
      <c r="D4704" s="123"/>
      <c r="E4704" s="123"/>
    </row>
    <row r="4705" spans="4:5" x14ac:dyDescent="0.2">
      <c r="D4705" s="123"/>
      <c r="E4705" s="123"/>
    </row>
    <row r="4706" spans="4:5" x14ac:dyDescent="0.2">
      <c r="D4706" s="123"/>
      <c r="E4706" s="123"/>
    </row>
    <row r="4707" spans="4:5" x14ac:dyDescent="0.2">
      <c r="D4707" s="123"/>
      <c r="E4707" s="123"/>
    </row>
    <row r="4708" spans="4:5" x14ac:dyDescent="0.2">
      <c r="D4708" s="123"/>
      <c r="E4708" s="123"/>
    </row>
    <row r="4709" spans="4:5" x14ac:dyDescent="0.2">
      <c r="D4709" s="123"/>
      <c r="E4709" s="123"/>
    </row>
    <row r="4710" spans="4:5" x14ac:dyDescent="0.2">
      <c r="D4710" s="123"/>
      <c r="E4710" s="123"/>
    </row>
    <row r="4711" spans="4:5" x14ac:dyDescent="0.2">
      <c r="D4711" s="123"/>
      <c r="E4711" s="123"/>
    </row>
    <row r="4712" spans="4:5" x14ac:dyDescent="0.2">
      <c r="D4712" s="123"/>
      <c r="E4712" s="123"/>
    </row>
    <row r="4713" spans="4:5" x14ac:dyDescent="0.2">
      <c r="D4713" s="123"/>
      <c r="E4713" s="123"/>
    </row>
    <row r="4714" spans="4:5" x14ac:dyDescent="0.2">
      <c r="D4714" s="123"/>
      <c r="E4714" s="123"/>
    </row>
    <row r="4715" spans="4:5" x14ac:dyDescent="0.2">
      <c r="D4715" s="123"/>
      <c r="E4715" s="123"/>
    </row>
    <row r="4716" spans="4:5" x14ac:dyDescent="0.2">
      <c r="D4716" s="123"/>
      <c r="E4716" s="123"/>
    </row>
    <row r="4717" spans="4:5" x14ac:dyDescent="0.2">
      <c r="D4717" s="123"/>
      <c r="E4717" s="123"/>
    </row>
    <row r="4718" spans="4:5" x14ac:dyDescent="0.2">
      <c r="D4718" s="123"/>
      <c r="E4718" s="123"/>
    </row>
    <row r="4719" spans="4:5" x14ac:dyDescent="0.2">
      <c r="D4719" s="123"/>
      <c r="E4719" s="123"/>
    </row>
    <row r="4720" spans="4:5" x14ac:dyDescent="0.2">
      <c r="D4720" s="123"/>
      <c r="E4720" s="123"/>
    </row>
    <row r="4721" spans="4:5" x14ac:dyDescent="0.2">
      <c r="D4721" s="123"/>
      <c r="E4721" s="123"/>
    </row>
    <row r="4722" spans="4:5" x14ac:dyDescent="0.2">
      <c r="D4722" s="123"/>
      <c r="E4722" s="123"/>
    </row>
    <row r="4723" spans="4:5" x14ac:dyDescent="0.2">
      <c r="D4723" s="123"/>
      <c r="E4723" s="123"/>
    </row>
    <row r="4724" spans="4:5" x14ac:dyDescent="0.2">
      <c r="D4724" s="123"/>
      <c r="E4724" s="123"/>
    </row>
    <row r="4725" spans="4:5" x14ac:dyDescent="0.2">
      <c r="D4725" s="123"/>
      <c r="E4725" s="123"/>
    </row>
    <row r="4726" spans="4:5" x14ac:dyDescent="0.2">
      <c r="D4726" s="123"/>
      <c r="E4726" s="123"/>
    </row>
    <row r="4727" spans="4:5" x14ac:dyDescent="0.2">
      <c r="D4727" s="123"/>
      <c r="E4727" s="123"/>
    </row>
    <row r="4728" spans="4:5" x14ac:dyDescent="0.2">
      <c r="D4728" s="123"/>
      <c r="E4728" s="123"/>
    </row>
    <row r="4729" spans="4:5" x14ac:dyDescent="0.2">
      <c r="D4729" s="123"/>
      <c r="E4729" s="123"/>
    </row>
    <row r="4730" spans="4:5" x14ac:dyDescent="0.2">
      <c r="D4730" s="123"/>
      <c r="E4730" s="123"/>
    </row>
    <row r="4731" spans="4:5" x14ac:dyDescent="0.2">
      <c r="D4731" s="123"/>
      <c r="E4731" s="123"/>
    </row>
    <row r="4732" spans="4:5" x14ac:dyDescent="0.2">
      <c r="D4732" s="123"/>
      <c r="E4732" s="123"/>
    </row>
    <row r="4733" spans="4:5" x14ac:dyDescent="0.2">
      <c r="D4733" s="123"/>
      <c r="E4733" s="123"/>
    </row>
    <row r="4734" spans="4:5" x14ac:dyDescent="0.2">
      <c r="D4734" s="123"/>
      <c r="E4734" s="123"/>
    </row>
    <row r="4735" spans="4:5" x14ac:dyDescent="0.2">
      <c r="D4735" s="123"/>
      <c r="E4735" s="123"/>
    </row>
    <row r="4736" spans="4:5" x14ac:dyDescent="0.2">
      <c r="D4736" s="123"/>
      <c r="E4736" s="123"/>
    </row>
    <row r="4737" spans="4:5" x14ac:dyDescent="0.2">
      <c r="D4737" s="123"/>
      <c r="E4737" s="123"/>
    </row>
    <row r="4738" spans="4:5" x14ac:dyDescent="0.2">
      <c r="D4738" s="123"/>
      <c r="E4738" s="123"/>
    </row>
    <row r="4739" spans="4:5" x14ac:dyDescent="0.2">
      <c r="D4739" s="123"/>
      <c r="E4739" s="123"/>
    </row>
    <row r="4740" spans="4:5" x14ac:dyDescent="0.2">
      <c r="D4740" s="123"/>
      <c r="E4740" s="123"/>
    </row>
    <row r="4741" spans="4:5" x14ac:dyDescent="0.2">
      <c r="D4741" s="123"/>
      <c r="E4741" s="123"/>
    </row>
    <row r="4742" spans="4:5" x14ac:dyDescent="0.2">
      <c r="D4742" s="123"/>
      <c r="E4742" s="123"/>
    </row>
    <row r="4743" spans="4:5" x14ac:dyDescent="0.2">
      <c r="D4743" s="123"/>
      <c r="E4743" s="123"/>
    </row>
    <row r="4744" spans="4:5" x14ac:dyDescent="0.2">
      <c r="D4744" s="123"/>
      <c r="E4744" s="123"/>
    </row>
    <row r="4745" spans="4:5" x14ac:dyDescent="0.2">
      <c r="D4745" s="123"/>
      <c r="E4745" s="123"/>
    </row>
    <row r="4746" spans="4:5" x14ac:dyDescent="0.2">
      <c r="D4746" s="123"/>
      <c r="E4746" s="123"/>
    </row>
    <row r="4747" spans="4:5" x14ac:dyDescent="0.2">
      <c r="D4747" s="123"/>
      <c r="E4747" s="123"/>
    </row>
    <row r="4748" spans="4:5" x14ac:dyDescent="0.2">
      <c r="D4748" s="123"/>
      <c r="E4748" s="123"/>
    </row>
    <row r="4749" spans="4:5" x14ac:dyDescent="0.2">
      <c r="D4749" s="123"/>
      <c r="E4749" s="123"/>
    </row>
    <row r="4750" spans="4:5" x14ac:dyDescent="0.2">
      <c r="D4750" s="123"/>
      <c r="E4750" s="123"/>
    </row>
    <row r="4751" spans="4:5" x14ac:dyDescent="0.2">
      <c r="D4751" s="123"/>
      <c r="E4751" s="123"/>
    </row>
    <row r="4752" spans="4:5" x14ac:dyDescent="0.2">
      <c r="D4752" s="123"/>
      <c r="E4752" s="123"/>
    </row>
    <row r="4753" spans="4:5" x14ac:dyDescent="0.2">
      <c r="D4753" s="123"/>
      <c r="E4753" s="123"/>
    </row>
    <row r="4754" spans="4:5" x14ac:dyDescent="0.2">
      <c r="D4754" s="123"/>
      <c r="E4754" s="123"/>
    </row>
    <row r="4755" spans="4:5" x14ac:dyDescent="0.2">
      <c r="D4755" s="123"/>
      <c r="E4755" s="123"/>
    </row>
    <row r="4756" spans="4:5" x14ac:dyDescent="0.2">
      <c r="D4756" s="123"/>
      <c r="E4756" s="123"/>
    </row>
    <row r="4757" spans="4:5" x14ac:dyDescent="0.2">
      <c r="D4757" s="123"/>
      <c r="E4757" s="123"/>
    </row>
    <row r="4758" spans="4:5" x14ac:dyDescent="0.2">
      <c r="D4758" s="123"/>
      <c r="E4758" s="123"/>
    </row>
    <row r="4759" spans="4:5" x14ac:dyDescent="0.2">
      <c r="D4759" s="123"/>
      <c r="E4759" s="123"/>
    </row>
    <row r="4760" spans="4:5" x14ac:dyDescent="0.2">
      <c r="D4760" s="123"/>
      <c r="E4760" s="123"/>
    </row>
    <row r="4761" spans="4:5" x14ac:dyDescent="0.2">
      <c r="D4761" s="123"/>
      <c r="E4761" s="123"/>
    </row>
    <row r="4762" spans="4:5" x14ac:dyDescent="0.2">
      <c r="D4762" s="123"/>
      <c r="E4762" s="123"/>
    </row>
    <row r="4763" spans="4:5" x14ac:dyDescent="0.2">
      <c r="D4763" s="123"/>
      <c r="E4763" s="123"/>
    </row>
    <row r="4764" spans="4:5" x14ac:dyDescent="0.2">
      <c r="D4764" s="123"/>
      <c r="E4764" s="123"/>
    </row>
    <row r="4765" spans="4:5" x14ac:dyDescent="0.2">
      <c r="D4765" s="123"/>
      <c r="E4765" s="123"/>
    </row>
    <row r="4766" spans="4:5" x14ac:dyDescent="0.2">
      <c r="D4766" s="123"/>
      <c r="E4766" s="123"/>
    </row>
    <row r="4767" spans="4:5" x14ac:dyDescent="0.2">
      <c r="D4767" s="123"/>
      <c r="E4767" s="123"/>
    </row>
    <row r="4768" spans="4:5" x14ac:dyDescent="0.2">
      <c r="D4768" s="123"/>
      <c r="E4768" s="123"/>
    </row>
    <row r="4769" spans="4:5" x14ac:dyDescent="0.2">
      <c r="D4769" s="123"/>
      <c r="E4769" s="123"/>
    </row>
    <row r="4770" spans="4:5" x14ac:dyDescent="0.2">
      <c r="D4770" s="123"/>
      <c r="E4770" s="123"/>
    </row>
    <row r="4771" spans="4:5" x14ac:dyDescent="0.2">
      <c r="D4771" s="123"/>
      <c r="E4771" s="123"/>
    </row>
    <row r="4772" spans="4:5" x14ac:dyDescent="0.2">
      <c r="D4772" s="123"/>
      <c r="E4772" s="123"/>
    </row>
    <row r="4773" spans="4:5" x14ac:dyDescent="0.2">
      <c r="D4773" s="123"/>
      <c r="E4773" s="123"/>
    </row>
    <row r="4774" spans="4:5" x14ac:dyDescent="0.2">
      <c r="D4774" s="123"/>
      <c r="E4774" s="123"/>
    </row>
    <row r="4775" spans="4:5" x14ac:dyDescent="0.2">
      <c r="D4775" s="123"/>
      <c r="E4775" s="123"/>
    </row>
    <row r="4776" spans="4:5" x14ac:dyDescent="0.2">
      <c r="D4776" s="123"/>
      <c r="E4776" s="123"/>
    </row>
    <row r="4777" spans="4:5" x14ac:dyDescent="0.2">
      <c r="D4777" s="123"/>
      <c r="E4777" s="123"/>
    </row>
    <row r="4778" spans="4:5" x14ac:dyDescent="0.2">
      <c r="D4778" s="123"/>
      <c r="E4778" s="123"/>
    </row>
    <row r="4779" spans="4:5" x14ac:dyDescent="0.2">
      <c r="D4779" s="123"/>
      <c r="E4779" s="123"/>
    </row>
    <row r="4780" spans="4:5" x14ac:dyDescent="0.2">
      <c r="D4780" s="123"/>
      <c r="E4780" s="123"/>
    </row>
    <row r="4781" spans="4:5" x14ac:dyDescent="0.2">
      <c r="D4781" s="123"/>
      <c r="E4781" s="123"/>
    </row>
    <row r="4782" spans="4:5" x14ac:dyDescent="0.2">
      <c r="D4782" s="123"/>
      <c r="E4782" s="123"/>
    </row>
    <row r="4783" spans="4:5" x14ac:dyDescent="0.2">
      <c r="D4783" s="123"/>
      <c r="E4783" s="123"/>
    </row>
    <row r="4784" spans="4:5" x14ac:dyDescent="0.2">
      <c r="D4784" s="123"/>
      <c r="E4784" s="123"/>
    </row>
    <row r="4785" spans="4:5" x14ac:dyDescent="0.2">
      <c r="D4785" s="123"/>
      <c r="E4785" s="123"/>
    </row>
    <row r="4786" spans="4:5" x14ac:dyDescent="0.2">
      <c r="D4786" s="123"/>
      <c r="E4786" s="123"/>
    </row>
    <row r="4787" spans="4:5" x14ac:dyDescent="0.2">
      <c r="D4787" s="123"/>
      <c r="E4787" s="123"/>
    </row>
    <row r="4788" spans="4:5" x14ac:dyDescent="0.2">
      <c r="D4788" s="123"/>
      <c r="E4788" s="123"/>
    </row>
    <row r="4789" spans="4:5" x14ac:dyDescent="0.2">
      <c r="D4789" s="123"/>
      <c r="E4789" s="123"/>
    </row>
    <row r="4790" spans="4:5" x14ac:dyDescent="0.2">
      <c r="D4790" s="123"/>
      <c r="E4790" s="123"/>
    </row>
    <row r="4791" spans="4:5" x14ac:dyDescent="0.2">
      <c r="D4791" s="123"/>
      <c r="E4791" s="123"/>
    </row>
    <row r="4792" spans="4:5" x14ac:dyDescent="0.2">
      <c r="D4792" s="123"/>
      <c r="E4792" s="123"/>
    </row>
    <row r="4793" spans="4:5" x14ac:dyDescent="0.2">
      <c r="D4793" s="123"/>
      <c r="E4793" s="123"/>
    </row>
    <row r="4794" spans="4:5" x14ac:dyDescent="0.2">
      <c r="D4794" s="123"/>
      <c r="E4794" s="123"/>
    </row>
    <row r="4795" spans="4:5" x14ac:dyDescent="0.2">
      <c r="D4795" s="123"/>
      <c r="E4795" s="123"/>
    </row>
    <row r="4796" spans="4:5" x14ac:dyDescent="0.2">
      <c r="D4796" s="123"/>
      <c r="E4796" s="123"/>
    </row>
    <row r="4797" spans="4:5" x14ac:dyDescent="0.2">
      <c r="D4797" s="123"/>
      <c r="E4797" s="123"/>
    </row>
    <row r="4798" spans="4:5" x14ac:dyDescent="0.2">
      <c r="D4798" s="123"/>
      <c r="E4798" s="123"/>
    </row>
    <row r="4799" spans="4:5" x14ac:dyDescent="0.2">
      <c r="D4799" s="123"/>
      <c r="E4799" s="123"/>
    </row>
    <row r="4800" spans="4:5" x14ac:dyDescent="0.2">
      <c r="D4800" s="123"/>
      <c r="E4800" s="123"/>
    </row>
    <row r="4801" spans="4:5" x14ac:dyDescent="0.2">
      <c r="D4801" s="123"/>
      <c r="E4801" s="123"/>
    </row>
    <row r="4802" spans="4:5" x14ac:dyDescent="0.2">
      <c r="D4802" s="123"/>
      <c r="E4802" s="123"/>
    </row>
    <row r="4803" spans="4:5" x14ac:dyDescent="0.2">
      <c r="D4803" s="123"/>
      <c r="E4803" s="123"/>
    </row>
    <row r="4804" spans="4:5" x14ac:dyDescent="0.2">
      <c r="D4804" s="123"/>
      <c r="E4804" s="123"/>
    </row>
    <row r="4805" spans="4:5" x14ac:dyDescent="0.2">
      <c r="D4805" s="123"/>
      <c r="E4805" s="123"/>
    </row>
    <row r="4806" spans="4:5" x14ac:dyDescent="0.2">
      <c r="D4806" s="123"/>
      <c r="E4806" s="123"/>
    </row>
    <row r="4807" spans="4:5" x14ac:dyDescent="0.2">
      <c r="D4807" s="123"/>
      <c r="E4807" s="123"/>
    </row>
    <row r="4808" spans="4:5" x14ac:dyDescent="0.2">
      <c r="D4808" s="123"/>
      <c r="E4808" s="123"/>
    </row>
    <row r="4809" spans="4:5" x14ac:dyDescent="0.2">
      <c r="D4809" s="123"/>
      <c r="E4809" s="123"/>
    </row>
    <row r="4810" spans="4:5" x14ac:dyDescent="0.2">
      <c r="D4810" s="123"/>
      <c r="E4810" s="123"/>
    </row>
    <row r="4811" spans="4:5" x14ac:dyDescent="0.2">
      <c r="D4811" s="123"/>
      <c r="E4811" s="123"/>
    </row>
    <row r="4812" spans="4:5" x14ac:dyDescent="0.2">
      <c r="D4812" s="123"/>
      <c r="E4812" s="123"/>
    </row>
    <row r="4813" spans="4:5" x14ac:dyDescent="0.2">
      <c r="D4813" s="123"/>
      <c r="E4813" s="123"/>
    </row>
    <row r="4814" spans="4:5" x14ac:dyDescent="0.2">
      <c r="D4814" s="123"/>
      <c r="E4814" s="123"/>
    </row>
    <row r="4815" spans="4:5" x14ac:dyDescent="0.2">
      <c r="D4815" s="123"/>
      <c r="E4815" s="123"/>
    </row>
    <row r="4816" spans="4:5" x14ac:dyDescent="0.2">
      <c r="D4816" s="123"/>
      <c r="E4816" s="123"/>
    </row>
    <row r="4817" spans="4:5" x14ac:dyDescent="0.2">
      <c r="D4817" s="123"/>
      <c r="E4817" s="123"/>
    </row>
    <row r="4818" spans="4:5" x14ac:dyDescent="0.2">
      <c r="D4818" s="123"/>
      <c r="E4818" s="123"/>
    </row>
    <row r="4819" spans="4:5" x14ac:dyDescent="0.2">
      <c r="D4819" s="123"/>
      <c r="E4819" s="123"/>
    </row>
    <row r="4820" spans="4:5" x14ac:dyDescent="0.2">
      <c r="D4820" s="123"/>
      <c r="E4820" s="123"/>
    </row>
    <row r="4821" spans="4:5" x14ac:dyDescent="0.2">
      <c r="D4821" s="123"/>
      <c r="E4821" s="123"/>
    </row>
    <row r="4822" spans="4:5" x14ac:dyDescent="0.2">
      <c r="D4822" s="123"/>
      <c r="E4822" s="123"/>
    </row>
    <row r="4823" spans="4:5" x14ac:dyDescent="0.2">
      <c r="D4823" s="123"/>
      <c r="E4823" s="123"/>
    </row>
    <row r="4824" spans="4:5" x14ac:dyDescent="0.2">
      <c r="D4824" s="123"/>
      <c r="E4824" s="123"/>
    </row>
    <row r="4825" spans="4:5" x14ac:dyDescent="0.2">
      <c r="D4825" s="123"/>
      <c r="E4825" s="123"/>
    </row>
    <row r="4826" spans="4:5" x14ac:dyDescent="0.2">
      <c r="D4826" s="123"/>
      <c r="E4826" s="123"/>
    </row>
    <row r="4827" spans="4:5" x14ac:dyDescent="0.2">
      <c r="D4827" s="123"/>
      <c r="E4827" s="123"/>
    </row>
    <row r="4828" spans="4:5" x14ac:dyDescent="0.2">
      <c r="D4828" s="123"/>
      <c r="E4828" s="123"/>
    </row>
    <row r="4829" spans="4:5" x14ac:dyDescent="0.2">
      <c r="D4829" s="123"/>
      <c r="E4829" s="123"/>
    </row>
    <row r="4830" spans="4:5" x14ac:dyDescent="0.2">
      <c r="D4830" s="123"/>
      <c r="E4830" s="123"/>
    </row>
    <row r="4831" spans="4:5" x14ac:dyDescent="0.2">
      <c r="D4831" s="123"/>
      <c r="E4831" s="123"/>
    </row>
    <row r="4832" spans="4:5" x14ac:dyDescent="0.2">
      <c r="D4832" s="123"/>
      <c r="E4832" s="123"/>
    </row>
    <row r="4833" spans="4:5" x14ac:dyDescent="0.2">
      <c r="D4833" s="123"/>
      <c r="E4833" s="123"/>
    </row>
    <row r="4834" spans="4:5" x14ac:dyDescent="0.2">
      <c r="D4834" s="123"/>
      <c r="E4834" s="123"/>
    </row>
    <row r="4835" spans="4:5" x14ac:dyDescent="0.2">
      <c r="D4835" s="123"/>
      <c r="E4835" s="123"/>
    </row>
    <row r="4836" spans="4:5" x14ac:dyDescent="0.2">
      <c r="D4836" s="123"/>
      <c r="E4836" s="123"/>
    </row>
    <row r="4837" spans="4:5" x14ac:dyDescent="0.2">
      <c r="D4837" s="123"/>
      <c r="E4837" s="123"/>
    </row>
    <row r="4838" spans="4:5" x14ac:dyDescent="0.2">
      <c r="D4838" s="123"/>
      <c r="E4838" s="123"/>
    </row>
    <row r="4839" spans="4:5" x14ac:dyDescent="0.2">
      <c r="D4839" s="123"/>
      <c r="E4839" s="123"/>
    </row>
    <row r="4840" spans="4:5" x14ac:dyDescent="0.2">
      <c r="D4840" s="123"/>
      <c r="E4840" s="123"/>
    </row>
    <row r="4841" spans="4:5" x14ac:dyDescent="0.2">
      <c r="D4841" s="123"/>
      <c r="E4841" s="123"/>
    </row>
    <row r="4842" spans="4:5" x14ac:dyDescent="0.2">
      <c r="D4842" s="123"/>
      <c r="E4842" s="123"/>
    </row>
    <row r="4843" spans="4:5" x14ac:dyDescent="0.2">
      <c r="D4843" s="123"/>
      <c r="E4843" s="123"/>
    </row>
    <row r="4844" spans="4:5" x14ac:dyDescent="0.2">
      <c r="D4844" s="123"/>
      <c r="E4844" s="123"/>
    </row>
    <row r="4845" spans="4:5" x14ac:dyDescent="0.2">
      <c r="D4845" s="123"/>
      <c r="E4845" s="123"/>
    </row>
    <row r="4846" spans="4:5" x14ac:dyDescent="0.2">
      <c r="D4846" s="123"/>
      <c r="E4846" s="123"/>
    </row>
    <row r="4847" spans="4:5" x14ac:dyDescent="0.2">
      <c r="D4847" s="123"/>
      <c r="E4847" s="123"/>
    </row>
    <row r="4848" spans="4:5" x14ac:dyDescent="0.2">
      <c r="D4848" s="123"/>
      <c r="E4848" s="123"/>
    </row>
    <row r="4849" spans="4:5" x14ac:dyDescent="0.2">
      <c r="D4849" s="123"/>
      <c r="E4849" s="123"/>
    </row>
    <row r="4850" spans="4:5" x14ac:dyDescent="0.2">
      <c r="D4850" s="123"/>
      <c r="E4850" s="123"/>
    </row>
    <row r="4851" spans="4:5" x14ac:dyDescent="0.2">
      <c r="D4851" s="123"/>
      <c r="E4851" s="123"/>
    </row>
    <row r="4852" spans="4:5" x14ac:dyDescent="0.2">
      <c r="D4852" s="123"/>
      <c r="E4852" s="123"/>
    </row>
    <row r="4853" spans="4:5" x14ac:dyDescent="0.2">
      <c r="D4853" s="123"/>
      <c r="E4853" s="123"/>
    </row>
    <row r="4854" spans="4:5" x14ac:dyDescent="0.2">
      <c r="D4854" s="123"/>
      <c r="E4854" s="123"/>
    </row>
    <row r="4855" spans="4:5" x14ac:dyDescent="0.2">
      <c r="D4855" s="123"/>
      <c r="E4855" s="123"/>
    </row>
    <row r="4856" spans="4:5" x14ac:dyDescent="0.2">
      <c r="D4856" s="123"/>
      <c r="E4856" s="123"/>
    </row>
    <row r="4857" spans="4:5" x14ac:dyDescent="0.2">
      <c r="D4857" s="123"/>
      <c r="E4857" s="123"/>
    </row>
    <row r="4858" spans="4:5" x14ac:dyDescent="0.2">
      <c r="D4858" s="123"/>
      <c r="E4858" s="123"/>
    </row>
    <row r="4859" spans="4:5" x14ac:dyDescent="0.2">
      <c r="D4859" s="123"/>
      <c r="E4859" s="123"/>
    </row>
    <row r="4860" spans="4:5" x14ac:dyDescent="0.2">
      <c r="D4860" s="123"/>
      <c r="E4860" s="123"/>
    </row>
    <row r="4861" spans="4:5" x14ac:dyDescent="0.2">
      <c r="D4861" s="123"/>
      <c r="E4861" s="123"/>
    </row>
    <row r="4862" spans="4:5" x14ac:dyDescent="0.2">
      <c r="D4862" s="123"/>
      <c r="E4862" s="123"/>
    </row>
    <row r="4863" spans="4:5" x14ac:dyDescent="0.2">
      <c r="D4863" s="123"/>
      <c r="E4863" s="123"/>
    </row>
    <row r="4864" spans="4:5" x14ac:dyDescent="0.2">
      <c r="D4864" s="123"/>
      <c r="E4864" s="123"/>
    </row>
    <row r="4865" spans="4:5" x14ac:dyDescent="0.2">
      <c r="D4865" s="123"/>
      <c r="E4865" s="123"/>
    </row>
    <row r="4866" spans="4:5" x14ac:dyDescent="0.2">
      <c r="D4866" s="123"/>
      <c r="E4866" s="123"/>
    </row>
    <row r="4867" spans="4:5" x14ac:dyDescent="0.2">
      <c r="D4867" s="123"/>
      <c r="E4867" s="123"/>
    </row>
    <row r="4868" spans="4:5" x14ac:dyDescent="0.2">
      <c r="D4868" s="123"/>
      <c r="E4868" s="123"/>
    </row>
    <row r="4869" spans="4:5" x14ac:dyDescent="0.2">
      <c r="D4869" s="123"/>
      <c r="E4869" s="123"/>
    </row>
    <row r="4870" spans="4:5" x14ac:dyDescent="0.2">
      <c r="D4870" s="123"/>
      <c r="E4870" s="123"/>
    </row>
    <row r="4871" spans="4:5" x14ac:dyDescent="0.2">
      <c r="D4871" s="123"/>
      <c r="E4871" s="123"/>
    </row>
    <row r="4872" spans="4:5" x14ac:dyDescent="0.2">
      <c r="D4872" s="123"/>
      <c r="E4872" s="123"/>
    </row>
    <row r="4873" spans="4:5" x14ac:dyDescent="0.2">
      <c r="D4873" s="123"/>
      <c r="E4873" s="123"/>
    </row>
    <row r="4874" spans="4:5" x14ac:dyDescent="0.2">
      <c r="D4874" s="123"/>
      <c r="E4874" s="123"/>
    </row>
    <row r="4875" spans="4:5" x14ac:dyDescent="0.2">
      <c r="D4875" s="123"/>
      <c r="E4875" s="123"/>
    </row>
    <row r="4876" spans="4:5" x14ac:dyDescent="0.2">
      <c r="D4876" s="123"/>
      <c r="E4876" s="123"/>
    </row>
    <row r="4877" spans="4:5" x14ac:dyDescent="0.2">
      <c r="D4877" s="123"/>
      <c r="E4877" s="123"/>
    </row>
    <row r="4878" spans="4:5" x14ac:dyDescent="0.2">
      <c r="D4878" s="123"/>
      <c r="E4878" s="123"/>
    </row>
    <row r="4879" spans="4:5" x14ac:dyDescent="0.2">
      <c r="D4879" s="123"/>
      <c r="E4879" s="123"/>
    </row>
    <row r="4880" spans="4:5" x14ac:dyDescent="0.2">
      <c r="D4880" s="123"/>
      <c r="E4880" s="123"/>
    </row>
    <row r="4881" spans="4:5" x14ac:dyDescent="0.2">
      <c r="D4881" s="123"/>
      <c r="E4881" s="123"/>
    </row>
    <row r="4882" spans="4:5" x14ac:dyDescent="0.2">
      <c r="D4882" s="123"/>
      <c r="E4882" s="123"/>
    </row>
    <row r="4883" spans="4:5" x14ac:dyDescent="0.2">
      <c r="D4883" s="123"/>
      <c r="E4883" s="123"/>
    </row>
    <row r="4884" spans="4:5" x14ac:dyDescent="0.2">
      <c r="D4884" s="123"/>
      <c r="E4884" s="123"/>
    </row>
    <row r="4885" spans="4:5" x14ac:dyDescent="0.2">
      <c r="D4885" s="123"/>
      <c r="E4885" s="123"/>
    </row>
    <row r="4886" spans="4:5" x14ac:dyDescent="0.2">
      <c r="D4886" s="123"/>
      <c r="E4886" s="123"/>
    </row>
    <row r="4887" spans="4:5" x14ac:dyDescent="0.2">
      <c r="D4887" s="123"/>
      <c r="E4887" s="123"/>
    </row>
    <row r="4888" spans="4:5" x14ac:dyDescent="0.2">
      <c r="D4888" s="123"/>
      <c r="E4888" s="123"/>
    </row>
    <row r="4889" spans="4:5" x14ac:dyDescent="0.2">
      <c r="D4889" s="123"/>
      <c r="E4889" s="123"/>
    </row>
    <row r="4890" spans="4:5" x14ac:dyDescent="0.2">
      <c r="D4890" s="123"/>
      <c r="E4890" s="123"/>
    </row>
    <row r="4891" spans="4:5" x14ac:dyDescent="0.2">
      <c r="D4891" s="123"/>
      <c r="E4891" s="123"/>
    </row>
    <row r="4892" spans="4:5" x14ac:dyDescent="0.2">
      <c r="D4892" s="123"/>
      <c r="E4892" s="123"/>
    </row>
    <row r="4893" spans="4:5" x14ac:dyDescent="0.2">
      <c r="D4893" s="123"/>
      <c r="E4893" s="123"/>
    </row>
    <row r="4894" spans="4:5" x14ac:dyDescent="0.2">
      <c r="D4894" s="123"/>
      <c r="E4894" s="123"/>
    </row>
    <row r="4895" spans="4:5" x14ac:dyDescent="0.2">
      <c r="D4895" s="123"/>
      <c r="E4895" s="123"/>
    </row>
    <row r="4896" spans="4:5" x14ac:dyDescent="0.2">
      <c r="D4896" s="123"/>
      <c r="E4896" s="123"/>
    </row>
    <row r="4897" spans="4:5" x14ac:dyDescent="0.2">
      <c r="D4897" s="123"/>
      <c r="E4897" s="123"/>
    </row>
    <row r="4898" spans="4:5" x14ac:dyDescent="0.2">
      <c r="D4898" s="123"/>
      <c r="E4898" s="123"/>
    </row>
    <row r="4899" spans="4:5" x14ac:dyDescent="0.2">
      <c r="D4899" s="123"/>
      <c r="E4899" s="123"/>
    </row>
    <row r="4900" spans="4:5" x14ac:dyDescent="0.2">
      <c r="D4900" s="123"/>
      <c r="E4900" s="123"/>
    </row>
    <row r="4901" spans="4:5" x14ac:dyDescent="0.2">
      <c r="D4901" s="123"/>
      <c r="E4901" s="123"/>
    </row>
    <row r="4902" spans="4:5" x14ac:dyDescent="0.2">
      <c r="D4902" s="123"/>
      <c r="E4902" s="123"/>
    </row>
    <row r="4903" spans="4:5" x14ac:dyDescent="0.2">
      <c r="D4903" s="123"/>
      <c r="E4903" s="123"/>
    </row>
    <row r="4904" spans="4:5" x14ac:dyDescent="0.2">
      <c r="D4904" s="123"/>
      <c r="E4904" s="123"/>
    </row>
    <row r="4905" spans="4:5" x14ac:dyDescent="0.2">
      <c r="D4905" s="123"/>
      <c r="E4905" s="123"/>
    </row>
    <row r="4906" spans="4:5" x14ac:dyDescent="0.2">
      <c r="D4906" s="123"/>
      <c r="E4906" s="123"/>
    </row>
    <row r="4907" spans="4:5" x14ac:dyDescent="0.2">
      <c r="D4907" s="123"/>
      <c r="E4907" s="123"/>
    </row>
    <row r="4908" spans="4:5" x14ac:dyDescent="0.2">
      <c r="D4908" s="123"/>
      <c r="E4908" s="123"/>
    </row>
    <row r="4909" spans="4:5" x14ac:dyDescent="0.2">
      <c r="D4909" s="123"/>
      <c r="E4909" s="123"/>
    </row>
    <row r="4910" spans="4:5" x14ac:dyDescent="0.2">
      <c r="D4910" s="123"/>
      <c r="E4910" s="123"/>
    </row>
    <row r="4911" spans="4:5" x14ac:dyDescent="0.2">
      <c r="D4911" s="123"/>
      <c r="E4911" s="123"/>
    </row>
    <row r="4912" spans="4:5" x14ac:dyDescent="0.2">
      <c r="D4912" s="123"/>
      <c r="E4912" s="123"/>
    </row>
    <row r="4913" spans="4:5" x14ac:dyDescent="0.2">
      <c r="D4913" s="123"/>
      <c r="E4913" s="123"/>
    </row>
    <row r="4914" spans="4:5" x14ac:dyDescent="0.2">
      <c r="D4914" s="123"/>
      <c r="E4914" s="123"/>
    </row>
    <row r="4915" spans="4:5" x14ac:dyDescent="0.2">
      <c r="D4915" s="123"/>
      <c r="E4915" s="123"/>
    </row>
    <row r="4916" spans="4:5" x14ac:dyDescent="0.2">
      <c r="D4916" s="123"/>
      <c r="E4916" s="123"/>
    </row>
    <row r="4917" spans="4:5" x14ac:dyDescent="0.2">
      <c r="D4917" s="123"/>
      <c r="E4917" s="123"/>
    </row>
    <row r="4918" spans="4:5" x14ac:dyDescent="0.2">
      <c r="D4918" s="123"/>
      <c r="E4918" s="123"/>
    </row>
    <row r="4919" spans="4:5" x14ac:dyDescent="0.2">
      <c r="D4919" s="123"/>
      <c r="E4919" s="123"/>
    </row>
    <row r="4920" spans="4:5" x14ac:dyDescent="0.2">
      <c r="D4920" s="123"/>
      <c r="E4920" s="123"/>
    </row>
    <row r="4921" spans="4:5" x14ac:dyDescent="0.2">
      <c r="D4921" s="123"/>
      <c r="E4921" s="123"/>
    </row>
    <row r="4922" spans="4:5" x14ac:dyDescent="0.2">
      <c r="D4922" s="123"/>
      <c r="E4922" s="123"/>
    </row>
    <row r="4923" spans="4:5" x14ac:dyDescent="0.2">
      <c r="D4923" s="123"/>
      <c r="E4923" s="123"/>
    </row>
    <row r="4924" spans="4:5" x14ac:dyDescent="0.2">
      <c r="D4924" s="123"/>
      <c r="E4924" s="123"/>
    </row>
    <row r="4925" spans="4:5" x14ac:dyDescent="0.2">
      <c r="D4925" s="123"/>
      <c r="E4925" s="123"/>
    </row>
    <row r="4926" spans="4:5" x14ac:dyDescent="0.2">
      <c r="D4926" s="123"/>
      <c r="E4926" s="123"/>
    </row>
    <row r="4927" spans="4:5" x14ac:dyDescent="0.2">
      <c r="D4927" s="123"/>
      <c r="E4927" s="123"/>
    </row>
    <row r="4928" spans="4:5" x14ac:dyDescent="0.2">
      <c r="D4928" s="123"/>
      <c r="E4928" s="123"/>
    </row>
    <row r="4929" spans="4:5" x14ac:dyDescent="0.2">
      <c r="D4929" s="123"/>
      <c r="E4929" s="123"/>
    </row>
    <row r="4930" spans="4:5" x14ac:dyDescent="0.2">
      <c r="D4930" s="123"/>
      <c r="E4930" s="123"/>
    </row>
    <row r="4931" spans="4:5" x14ac:dyDescent="0.2">
      <c r="D4931" s="123"/>
      <c r="E4931" s="123"/>
    </row>
    <row r="4932" spans="4:5" x14ac:dyDescent="0.2">
      <c r="D4932" s="123"/>
      <c r="E4932" s="123"/>
    </row>
    <row r="4933" spans="4:5" x14ac:dyDescent="0.2">
      <c r="D4933" s="123"/>
      <c r="E4933" s="123"/>
    </row>
    <row r="4934" spans="4:5" x14ac:dyDescent="0.2">
      <c r="D4934" s="123"/>
      <c r="E4934" s="123"/>
    </row>
    <row r="4935" spans="4:5" x14ac:dyDescent="0.2">
      <c r="D4935" s="123"/>
      <c r="E4935" s="123"/>
    </row>
    <row r="4936" spans="4:5" x14ac:dyDescent="0.2">
      <c r="D4936" s="123"/>
      <c r="E4936" s="123"/>
    </row>
    <row r="4937" spans="4:5" x14ac:dyDescent="0.2">
      <c r="D4937" s="123"/>
      <c r="E4937" s="123"/>
    </row>
    <row r="4938" spans="4:5" x14ac:dyDescent="0.2">
      <c r="D4938" s="123"/>
      <c r="E4938" s="123"/>
    </row>
    <row r="4939" spans="4:5" x14ac:dyDescent="0.2">
      <c r="D4939" s="123"/>
      <c r="E4939" s="123"/>
    </row>
    <row r="4940" spans="4:5" x14ac:dyDescent="0.2">
      <c r="D4940" s="123"/>
      <c r="E4940" s="123"/>
    </row>
    <row r="4941" spans="4:5" x14ac:dyDescent="0.2">
      <c r="D4941" s="123"/>
      <c r="E4941" s="123"/>
    </row>
    <row r="4942" spans="4:5" x14ac:dyDescent="0.2">
      <c r="D4942" s="123"/>
      <c r="E4942" s="123"/>
    </row>
    <row r="4943" spans="4:5" x14ac:dyDescent="0.2">
      <c r="D4943" s="123"/>
      <c r="E4943" s="123"/>
    </row>
    <row r="4944" spans="4:5" x14ac:dyDescent="0.2">
      <c r="D4944" s="123"/>
      <c r="E4944" s="123"/>
    </row>
    <row r="4945" spans="4:5" x14ac:dyDescent="0.2">
      <c r="D4945" s="123"/>
      <c r="E4945" s="123"/>
    </row>
    <row r="4946" spans="4:5" x14ac:dyDescent="0.2">
      <c r="D4946" s="123"/>
      <c r="E4946" s="123"/>
    </row>
    <row r="4947" spans="4:5" x14ac:dyDescent="0.2">
      <c r="D4947" s="123"/>
      <c r="E4947" s="123"/>
    </row>
    <row r="4948" spans="4:5" x14ac:dyDescent="0.2">
      <c r="D4948" s="123"/>
      <c r="E4948" s="123"/>
    </row>
    <row r="4949" spans="4:5" x14ac:dyDescent="0.2">
      <c r="D4949" s="123"/>
      <c r="E4949" s="123"/>
    </row>
    <row r="4950" spans="4:5" x14ac:dyDescent="0.2">
      <c r="D4950" s="123"/>
      <c r="E4950" s="123"/>
    </row>
    <row r="4951" spans="4:5" x14ac:dyDescent="0.2">
      <c r="D4951" s="123"/>
      <c r="E4951" s="123"/>
    </row>
    <row r="4952" spans="4:5" x14ac:dyDescent="0.2">
      <c r="D4952" s="123"/>
      <c r="E4952" s="123"/>
    </row>
    <row r="4953" spans="4:5" x14ac:dyDescent="0.2">
      <c r="D4953" s="123"/>
      <c r="E4953" s="123"/>
    </row>
    <row r="4954" spans="4:5" x14ac:dyDescent="0.2">
      <c r="D4954" s="123"/>
      <c r="E4954" s="123"/>
    </row>
    <row r="4955" spans="4:5" x14ac:dyDescent="0.2">
      <c r="D4955" s="123"/>
      <c r="E4955" s="123"/>
    </row>
    <row r="4956" spans="4:5" x14ac:dyDescent="0.2">
      <c r="D4956" s="123"/>
      <c r="E4956" s="123"/>
    </row>
    <row r="4957" spans="4:5" x14ac:dyDescent="0.2">
      <c r="D4957" s="123"/>
      <c r="E4957" s="123"/>
    </row>
    <row r="4958" spans="4:5" x14ac:dyDescent="0.2">
      <c r="D4958" s="123"/>
      <c r="E4958" s="123"/>
    </row>
    <row r="4959" spans="4:5" x14ac:dyDescent="0.2">
      <c r="D4959" s="123"/>
      <c r="E4959" s="123"/>
    </row>
    <row r="4960" spans="4:5" x14ac:dyDescent="0.2">
      <c r="D4960" s="123"/>
      <c r="E4960" s="123"/>
    </row>
    <row r="4961" spans="4:5" x14ac:dyDescent="0.2">
      <c r="D4961" s="123"/>
      <c r="E4961" s="123"/>
    </row>
    <row r="4962" spans="4:5" x14ac:dyDescent="0.2">
      <c r="D4962" s="123"/>
      <c r="E4962" s="123"/>
    </row>
    <row r="4963" spans="4:5" x14ac:dyDescent="0.2">
      <c r="D4963" s="123"/>
      <c r="E4963" s="123"/>
    </row>
    <row r="4964" spans="4:5" x14ac:dyDescent="0.2">
      <c r="D4964" s="123"/>
      <c r="E4964" s="123"/>
    </row>
    <row r="4965" spans="4:5" x14ac:dyDescent="0.2">
      <c r="D4965" s="123"/>
      <c r="E4965" s="123"/>
    </row>
    <row r="4966" spans="4:5" x14ac:dyDescent="0.2">
      <c r="D4966" s="123"/>
      <c r="E4966" s="123"/>
    </row>
    <row r="4967" spans="4:5" x14ac:dyDescent="0.2">
      <c r="D4967" s="123"/>
      <c r="E4967" s="123"/>
    </row>
    <row r="4968" spans="4:5" x14ac:dyDescent="0.2">
      <c r="D4968" s="123"/>
      <c r="E4968" s="123"/>
    </row>
    <row r="4969" spans="4:5" x14ac:dyDescent="0.2">
      <c r="D4969" s="123"/>
      <c r="E4969" s="123"/>
    </row>
    <row r="4970" spans="4:5" x14ac:dyDescent="0.2">
      <c r="D4970" s="123"/>
      <c r="E4970" s="123"/>
    </row>
    <row r="4971" spans="4:5" x14ac:dyDescent="0.2">
      <c r="D4971" s="123"/>
      <c r="E4971" s="123"/>
    </row>
    <row r="4972" spans="4:5" x14ac:dyDescent="0.2">
      <c r="D4972" s="123"/>
      <c r="E4972" s="123"/>
    </row>
    <row r="4973" spans="4:5" x14ac:dyDescent="0.2">
      <c r="D4973" s="123"/>
      <c r="E4973" s="123"/>
    </row>
    <row r="4974" spans="4:5" x14ac:dyDescent="0.2">
      <c r="D4974" s="123"/>
      <c r="E4974" s="123"/>
    </row>
    <row r="4975" spans="4:5" x14ac:dyDescent="0.2">
      <c r="D4975" s="123"/>
      <c r="E4975" s="123"/>
    </row>
    <row r="4976" spans="4:5" x14ac:dyDescent="0.2">
      <c r="D4976" s="123"/>
      <c r="E4976" s="123"/>
    </row>
    <row r="4977" spans="4:5" x14ac:dyDescent="0.2">
      <c r="D4977" s="123"/>
      <c r="E4977" s="123"/>
    </row>
    <row r="4978" spans="4:5" x14ac:dyDescent="0.2">
      <c r="D4978" s="123"/>
      <c r="E4978" s="123"/>
    </row>
    <row r="4979" spans="4:5" x14ac:dyDescent="0.2">
      <c r="D4979" s="123"/>
      <c r="E4979" s="123"/>
    </row>
    <row r="4980" spans="4:5" x14ac:dyDescent="0.2">
      <c r="D4980" s="123"/>
      <c r="E4980" s="123"/>
    </row>
    <row r="4981" spans="4:5" x14ac:dyDescent="0.2">
      <c r="D4981" s="123"/>
      <c r="E4981" s="123"/>
    </row>
    <row r="4982" spans="4:5" x14ac:dyDescent="0.2">
      <c r="D4982" s="123"/>
      <c r="E4982" s="123"/>
    </row>
    <row r="4983" spans="4:5" x14ac:dyDescent="0.2">
      <c r="D4983" s="123"/>
      <c r="E4983" s="123"/>
    </row>
    <row r="4984" spans="4:5" x14ac:dyDescent="0.2">
      <c r="D4984" s="123"/>
      <c r="E4984" s="123"/>
    </row>
    <row r="4985" spans="4:5" x14ac:dyDescent="0.2">
      <c r="D4985" s="123"/>
      <c r="E4985" s="123"/>
    </row>
    <row r="4986" spans="4:5" x14ac:dyDescent="0.2">
      <c r="D4986" s="123"/>
      <c r="E4986" s="123"/>
    </row>
    <row r="4987" spans="4:5" x14ac:dyDescent="0.2">
      <c r="D4987" s="123"/>
      <c r="E4987" s="123"/>
    </row>
    <row r="4988" spans="4:5" x14ac:dyDescent="0.2">
      <c r="D4988" s="123"/>
      <c r="E4988" s="123"/>
    </row>
    <row r="4989" spans="4:5" x14ac:dyDescent="0.2">
      <c r="D4989" s="123"/>
      <c r="E4989" s="123"/>
    </row>
    <row r="4990" spans="4:5" x14ac:dyDescent="0.2">
      <c r="D4990" s="123"/>
      <c r="E4990" s="123"/>
    </row>
    <row r="4991" spans="4:5" x14ac:dyDescent="0.2">
      <c r="D4991" s="123"/>
      <c r="E4991" s="123"/>
    </row>
    <row r="4992" spans="4:5" x14ac:dyDescent="0.2">
      <c r="D4992" s="123"/>
      <c r="E4992" s="123"/>
    </row>
    <row r="4993" spans="4:5" x14ac:dyDescent="0.2">
      <c r="D4993" s="123"/>
      <c r="E4993" s="123"/>
    </row>
    <row r="4994" spans="4:5" x14ac:dyDescent="0.2">
      <c r="D4994" s="123"/>
      <c r="E4994" s="123"/>
    </row>
    <row r="4995" spans="4:5" x14ac:dyDescent="0.2">
      <c r="D4995" s="123"/>
      <c r="E4995" s="123"/>
    </row>
    <row r="4996" spans="4:5" x14ac:dyDescent="0.2">
      <c r="D4996" s="123"/>
      <c r="E4996" s="123"/>
    </row>
    <row r="4997" spans="4:5" x14ac:dyDescent="0.2">
      <c r="D4997" s="123"/>
      <c r="E4997" s="123"/>
    </row>
    <row r="4998" spans="4:5" x14ac:dyDescent="0.2">
      <c r="D4998" s="123"/>
      <c r="E4998" s="123"/>
    </row>
    <row r="4999" spans="4:5" x14ac:dyDescent="0.2">
      <c r="D4999" s="123"/>
      <c r="E4999" s="123"/>
    </row>
    <row r="5000" spans="4:5" x14ac:dyDescent="0.2">
      <c r="D5000" s="123"/>
      <c r="E5000" s="123"/>
    </row>
    <row r="5001" spans="4:5" x14ac:dyDescent="0.2">
      <c r="D5001" s="123"/>
      <c r="E5001" s="123"/>
    </row>
    <row r="5002" spans="4:5" x14ac:dyDescent="0.2">
      <c r="D5002" s="123"/>
      <c r="E5002" s="123"/>
    </row>
    <row r="5003" spans="4:5" x14ac:dyDescent="0.2">
      <c r="D5003" s="123"/>
      <c r="E5003" s="123"/>
    </row>
    <row r="5004" spans="4:5" x14ac:dyDescent="0.2">
      <c r="D5004" s="123"/>
      <c r="E5004" s="123"/>
    </row>
    <row r="5005" spans="4:5" x14ac:dyDescent="0.2">
      <c r="D5005" s="123"/>
      <c r="E5005" s="123"/>
    </row>
    <row r="5006" spans="4:5" x14ac:dyDescent="0.2">
      <c r="D5006" s="123"/>
      <c r="E5006" s="123"/>
    </row>
    <row r="5007" spans="4:5" x14ac:dyDescent="0.2">
      <c r="D5007" s="123"/>
      <c r="E5007" s="123"/>
    </row>
    <row r="5008" spans="4:5" x14ac:dyDescent="0.2">
      <c r="D5008" s="123"/>
      <c r="E5008" s="123"/>
    </row>
    <row r="5009" spans="4:5" x14ac:dyDescent="0.2">
      <c r="D5009" s="123"/>
      <c r="E5009" s="123"/>
    </row>
    <row r="5010" spans="4:5" x14ac:dyDescent="0.2">
      <c r="D5010" s="123"/>
      <c r="E5010" s="123"/>
    </row>
    <row r="5011" spans="4:5" x14ac:dyDescent="0.2">
      <c r="D5011" s="123"/>
      <c r="E5011" s="123"/>
    </row>
    <row r="5012" spans="4:5" x14ac:dyDescent="0.2">
      <c r="D5012" s="123"/>
      <c r="E5012" s="123"/>
    </row>
    <row r="5013" spans="4:5" x14ac:dyDescent="0.2">
      <c r="D5013" s="123"/>
      <c r="E5013" s="123"/>
    </row>
    <row r="5014" spans="4:5" x14ac:dyDescent="0.2">
      <c r="D5014" s="123"/>
      <c r="E5014" s="123"/>
    </row>
    <row r="5015" spans="4:5" x14ac:dyDescent="0.2">
      <c r="D5015" s="123"/>
      <c r="E5015" s="123"/>
    </row>
    <row r="5016" spans="4:5" x14ac:dyDescent="0.2">
      <c r="D5016" s="123"/>
      <c r="E5016" s="123"/>
    </row>
    <row r="5017" spans="4:5" x14ac:dyDescent="0.2">
      <c r="D5017" s="123"/>
      <c r="E5017" s="123"/>
    </row>
    <row r="5018" spans="4:5" x14ac:dyDescent="0.2">
      <c r="D5018" s="123"/>
      <c r="E5018" s="123"/>
    </row>
    <row r="5019" spans="4:5" x14ac:dyDescent="0.2">
      <c r="D5019" s="123"/>
      <c r="E5019" s="123"/>
    </row>
    <row r="5020" spans="4:5" x14ac:dyDescent="0.2">
      <c r="D5020" s="123"/>
      <c r="E5020" s="123"/>
    </row>
    <row r="5021" spans="4:5" x14ac:dyDescent="0.2">
      <c r="D5021" s="123"/>
      <c r="E5021" s="123"/>
    </row>
    <row r="5022" spans="4:5" x14ac:dyDescent="0.2">
      <c r="D5022" s="123"/>
      <c r="E5022" s="123"/>
    </row>
    <row r="5023" spans="4:5" x14ac:dyDescent="0.2">
      <c r="D5023" s="123"/>
      <c r="E5023" s="123"/>
    </row>
    <row r="5024" spans="4:5" x14ac:dyDescent="0.2">
      <c r="D5024" s="123"/>
      <c r="E5024" s="123"/>
    </row>
    <row r="5025" spans="4:5" x14ac:dyDescent="0.2">
      <c r="D5025" s="123"/>
      <c r="E5025" s="123"/>
    </row>
    <row r="5026" spans="4:5" x14ac:dyDescent="0.2">
      <c r="D5026" s="123"/>
      <c r="E5026" s="123"/>
    </row>
    <row r="5027" spans="4:5" x14ac:dyDescent="0.2">
      <c r="D5027" s="123"/>
      <c r="E5027" s="123"/>
    </row>
    <row r="5028" spans="4:5" x14ac:dyDescent="0.2">
      <c r="D5028" s="123"/>
      <c r="E5028" s="123"/>
    </row>
    <row r="5029" spans="4:5" x14ac:dyDescent="0.2">
      <c r="D5029" s="123"/>
      <c r="E5029" s="123"/>
    </row>
    <row r="5030" spans="4:5" x14ac:dyDescent="0.2">
      <c r="D5030" s="123"/>
      <c r="E5030" s="123"/>
    </row>
    <row r="5031" spans="4:5" x14ac:dyDescent="0.2">
      <c r="D5031" s="123"/>
      <c r="E5031" s="123"/>
    </row>
    <row r="5032" spans="4:5" x14ac:dyDescent="0.2">
      <c r="D5032" s="123"/>
      <c r="E5032" s="123"/>
    </row>
    <row r="5033" spans="4:5" x14ac:dyDescent="0.2">
      <c r="D5033" s="123"/>
      <c r="E5033" s="123"/>
    </row>
    <row r="5034" spans="4:5" x14ac:dyDescent="0.2">
      <c r="D5034" s="123"/>
      <c r="E5034" s="123"/>
    </row>
    <row r="5035" spans="4:5" x14ac:dyDescent="0.2">
      <c r="D5035" s="123"/>
      <c r="E5035" s="123"/>
    </row>
    <row r="5036" spans="4:5" x14ac:dyDescent="0.2">
      <c r="D5036" s="123"/>
      <c r="E5036" s="123"/>
    </row>
    <row r="5037" spans="4:5" x14ac:dyDescent="0.2">
      <c r="D5037" s="123"/>
      <c r="E5037" s="123"/>
    </row>
    <row r="5038" spans="4:5" x14ac:dyDescent="0.2">
      <c r="D5038" s="123"/>
      <c r="E5038" s="123"/>
    </row>
    <row r="5039" spans="4:5" x14ac:dyDescent="0.2">
      <c r="D5039" s="123"/>
      <c r="E5039" s="123"/>
    </row>
    <row r="5040" spans="4:5" x14ac:dyDescent="0.2">
      <c r="D5040" s="123"/>
      <c r="E5040" s="123"/>
    </row>
    <row r="5041" spans="4:5" x14ac:dyDescent="0.2">
      <c r="D5041" s="123"/>
      <c r="E5041" s="123"/>
    </row>
    <row r="5042" spans="4:5" x14ac:dyDescent="0.2">
      <c r="D5042" s="123"/>
      <c r="E5042" s="123"/>
    </row>
    <row r="5043" spans="4:5" x14ac:dyDescent="0.2">
      <c r="D5043" s="123"/>
      <c r="E5043" s="123"/>
    </row>
    <row r="5044" spans="4:5" x14ac:dyDescent="0.2">
      <c r="D5044" s="123"/>
      <c r="E5044" s="123"/>
    </row>
    <row r="5045" spans="4:5" x14ac:dyDescent="0.2">
      <c r="D5045" s="123"/>
      <c r="E5045" s="123"/>
    </row>
    <row r="5046" spans="4:5" x14ac:dyDescent="0.2">
      <c r="D5046" s="123"/>
      <c r="E5046" s="123"/>
    </row>
    <row r="5047" spans="4:5" x14ac:dyDescent="0.2">
      <c r="D5047" s="123"/>
      <c r="E5047" s="123"/>
    </row>
    <row r="5048" spans="4:5" x14ac:dyDescent="0.2">
      <c r="D5048" s="123"/>
      <c r="E5048" s="123"/>
    </row>
    <row r="5049" spans="4:5" x14ac:dyDescent="0.2">
      <c r="D5049" s="123"/>
      <c r="E5049" s="123"/>
    </row>
    <row r="5050" spans="4:5" x14ac:dyDescent="0.2">
      <c r="D5050" s="123"/>
      <c r="E5050" s="123"/>
    </row>
    <row r="5051" spans="4:5" x14ac:dyDescent="0.2">
      <c r="D5051" s="123"/>
      <c r="E5051" s="123"/>
    </row>
    <row r="5052" spans="4:5" x14ac:dyDescent="0.2">
      <c r="D5052" s="123"/>
      <c r="E5052" s="123"/>
    </row>
    <row r="5053" spans="4:5" x14ac:dyDescent="0.2">
      <c r="D5053" s="123"/>
      <c r="E5053" s="123"/>
    </row>
    <row r="5054" spans="4:5" x14ac:dyDescent="0.2">
      <c r="D5054" s="123"/>
      <c r="E5054" s="123"/>
    </row>
    <row r="5055" spans="4:5" x14ac:dyDescent="0.2">
      <c r="D5055" s="123"/>
      <c r="E5055" s="123"/>
    </row>
    <row r="5056" spans="4:5" x14ac:dyDescent="0.2">
      <c r="D5056" s="123"/>
      <c r="E5056" s="123"/>
    </row>
    <row r="5057" spans="4:5" x14ac:dyDescent="0.2">
      <c r="D5057" s="123"/>
      <c r="E5057" s="123"/>
    </row>
    <row r="5058" spans="4:5" x14ac:dyDescent="0.2">
      <c r="D5058" s="123"/>
      <c r="E5058" s="123"/>
    </row>
    <row r="5059" spans="4:5" x14ac:dyDescent="0.2">
      <c r="D5059" s="123"/>
      <c r="E5059" s="123"/>
    </row>
    <row r="5060" spans="4:5" x14ac:dyDescent="0.2">
      <c r="D5060" s="123"/>
      <c r="E5060" s="123"/>
    </row>
    <row r="5061" spans="4:5" x14ac:dyDescent="0.2">
      <c r="D5061" s="123"/>
      <c r="E5061" s="123"/>
    </row>
    <row r="5062" spans="4:5" x14ac:dyDescent="0.2">
      <c r="D5062" s="123"/>
      <c r="E5062" s="123"/>
    </row>
    <row r="5063" spans="4:5" x14ac:dyDescent="0.2">
      <c r="D5063" s="123"/>
      <c r="E5063" s="123"/>
    </row>
    <row r="5064" spans="4:5" x14ac:dyDescent="0.2">
      <c r="D5064" s="123"/>
      <c r="E5064" s="123"/>
    </row>
    <row r="5065" spans="4:5" x14ac:dyDescent="0.2">
      <c r="D5065" s="123"/>
      <c r="E5065" s="123"/>
    </row>
    <row r="5066" spans="4:5" x14ac:dyDescent="0.2">
      <c r="D5066" s="123"/>
      <c r="E5066" s="123"/>
    </row>
    <row r="5067" spans="4:5" x14ac:dyDescent="0.2">
      <c r="D5067" s="123"/>
      <c r="E5067" s="123"/>
    </row>
    <row r="5068" spans="4:5" x14ac:dyDescent="0.2">
      <c r="D5068" s="123"/>
      <c r="E5068" s="123"/>
    </row>
    <row r="5069" spans="4:5" x14ac:dyDescent="0.2">
      <c r="D5069" s="123"/>
      <c r="E5069" s="123"/>
    </row>
    <row r="5070" spans="4:5" x14ac:dyDescent="0.2">
      <c r="D5070" s="123"/>
      <c r="E5070" s="123"/>
    </row>
    <row r="5071" spans="4:5" x14ac:dyDescent="0.2">
      <c r="D5071" s="123"/>
      <c r="E5071" s="123"/>
    </row>
    <row r="5072" spans="4:5" x14ac:dyDescent="0.2">
      <c r="D5072" s="123"/>
      <c r="E5072" s="123"/>
    </row>
    <row r="5073" spans="4:5" x14ac:dyDescent="0.2">
      <c r="D5073" s="123"/>
      <c r="E5073" s="123"/>
    </row>
    <row r="5074" spans="4:5" x14ac:dyDescent="0.2">
      <c r="D5074" s="123"/>
      <c r="E5074" s="123"/>
    </row>
    <row r="5075" spans="4:5" x14ac:dyDescent="0.2">
      <c r="D5075" s="123"/>
      <c r="E5075" s="123"/>
    </row>
    <row r="5076" spans="4:5" x14ac:dyDescent="0.2">
      <c r="D5076" s="123"/>
      <c r="E5076" s="123"/>
    </row>
    <row r="5077" spans="4:5" x14ac:dyDescent="0.2">
      <c r="D5077" s="123"/>
      <c r="E5077" s="123"/>
    </row>
    <row r="5078" spans="4:5" x14ac:dyDescent="0.2">
      <c r="D5078" s="123"/>
      <c r="E5078" s="123"/>
    </row>
    <row r="5079" spans="4:5" x14ac:dyDescent="0.2">
      <c r="D5079" s="123"/>
      <c r="E5079" s="123"/>
    </row>
    <row r="5080" spans="4:5" x14ac:dyDescent="0.2">
      <c r="D5080" s="123"/>
      <c r="E5080" s="123"/>
    </row>
    <row r="5081" spans="4:5" x14ac:dyDescent="0.2">
      <c r="D5081" s="123"/>
      <c r="E5081" s="123"/>
    </row>
    <row r="5082" spans="4:5" x14ac:dyDescent="0.2">
      <c r="D5082" s="123"/>
      <c r="E5082" s="123"/>
    </row>
    <row r="5083" spans="4:5" x14ac:dyDescent="0.2">
      <c r="D5083" s="123"/>
      <c r="E5083" s="123"/>
    </row>
    <row r="5084" spans="4:5" x14ac:dyDescent="0.2">
      <c r="D5084" s="123"/>
      <c r="E5084" s="123"/>
    </row>
    <row r="5085" spans="4:5" x14ac:dyDescent="0.2">
      <c r="D5085" s="123"/>
      <c r="E5085" s="123"/>
    </row>
    <row r="5086" spans="4:5" x14ac:dyDescent="0.2">
      <c r="D5086" s="123"/>
      <c r="E5086" s="123"/>
    </row>
    <row r="5087" spans="4:5" x14ac:dyDescent="0.2">
      <c r="D5087" s="123"/>
      <c r="E5087" s="123"/>
    </row>
    <row r="5088" spans="4:5" x14ac:dyDescent="0.2">
      <c r="D5088" s="123"/>
      <c r="E5088" s="123"/>
    </row>
    <row r="5089" spans="4:5" x14ac:dyDescent="0.2">
      <c r="D5089" s="123"/>
      <c r="E5089" s="123"/>
    </row>
    <row r="5090" spans="4:5" x14ac:dyDescent="0.2">
      <c r="D5090" s="123"/>
      <c r="E5090" s="123"/>
    </row>
    <row r="5091" spans="4:5" x14ac:dyDescent="0.2">
      <c r="D5091" s="123"/>
      <c r="E5091" s="123"/>
    </row>
    <row r="5092" spans="4:5" x14ac:dyDescent="0.2">
      <c r="D5092" s="123"/>
      <c r="E5092" s="123"/>
    </row>
    <row r="5093" spans="4:5" x14ac:dyDescent="0.2">
      <c r="D5093" s="123"/>
      <c r="E5093" s="123"/>
    </row>
    <row r="5094" spans="4:5" x14ac:dyDescent="0.2">
      <c r="D5094" s="123"/>
      <c r="E5094" s="123"/>
    </row>
    <row r="5095" spans="4:5" x14ac:dyDescent="0.2">
      <c r="D5095" s="123"/>
      <c r="E5095" s="123"/>
    </row>
    <row r="5096" spans="4:5" x14ac:dyDescent="0.2">
      <c r="D5096" s="123"/>
      <c r="E5096" s="123"/>
    </row>
    <row r="5097" spans="4:5" x14ac:dyDescent="0.2">
      <c r="D5097" s="123"/>
      <c r="E5097" s="123"/>
    </row>
    <row r="5098" spans="4:5" x14ac:dyDescent="0.2">
      <c r="D5098" s="123"/>
      <c r="E5098" s="123"/>
    </row>
    <row r="5099" spans="4:5" x14ac:dyDescent="0.2">
      <c r="D5099" s="123"/>
      <c r="E5099" s="123"/>
    </row>
    <row r="5100" spans="4:5" x14ac:dyDescent="0.2">
      <c r="D5100" s="123"/>
      <c r="E5100" s="123"/>
    </row>
    <row r="5101" spans="4:5" x14ac:dyDescent="0.2">
      <c r="D5101" s="123"/>
      <c r="E5101" s="123"/>
    </row>
    <row r="5102" spans="4:5" x14ac:dyDescent="0.2">
      <c r="D5102" s="123"/>
      <c r="E5102" s="123"/>
    </row>
    <row r="5103" spans="4:5" x14ac:dyDescent="0.2">
      <c r="D5103" s="123"/>
      <c r="E5103" s="123"/>
    </row>
    <row r="5104" spans="4:5" x14ac:dyDescent="0.2">
      <c r="D5104" s="123"/>
      <c r="E5104" s="123"/>
    </row>
    <row r="5105" spans="4:5" x14ac:dyDescent="0.2">
      <c r="D5105" s="123"/>
      <c r="E5105" s="123"/>
    </row>
    <row r="5106" spans="4:5" x14ac:dyDescent="0.2">
      <c r="D5106" s="123"/>
      <c r="E5106" s="123"/>
    </row>
    <row r="5107" spans="4:5" x14ac:dyDescent="0.2">
      <c r="D5107" s="123"/>
      <c r="E5107" s="123"/>
    </row>
    <row r="5108" spans="4:5" x14ac:dyDescent="0.2">
      <c r="D5108" s="123"/>
      <c r="E5108" s="123"/>
    </row>
    <row r="5109" spans="4:5" x14ac:dyDescent="0.2">
      <c r="D5109" s="123"/>
      <c r="E5109" s="123"/>
    </row>
    <row r="5110" spans="4:5" x14ac:dyDescent="0.2">
      <c r="D5110" s="123"/>
      <c r="E5110" s="123"/>
    </row>
    <row r="5111" spans="4:5" x14ac:dyDescent="0.2">
      <c r="D5111" s="123"/>
      <c r="E5111" s="123"/>
    </row>
    <row r="5112" spans="4:5" x14ac:dyDescent="0.2">
      <c r="D5112" s="123"/>
      <c r="E5112" s="123"/>
    </row>
    <row r="5113" spans="4:5" x14ac:dyDescent="0.2">
      <c r="D5113" s="123"/>
      <c r="E5113" s="123"/>
    </row>
    <row r="5114" spans="4:5" x14ac:dyDescent="0.2">
      <c r="D5114" s="123"/>
      <c r="E5114" s="123"/>
    </row>
    <row r="5115" spans="4:5" x14ac:dyDescent="0.2">
      <c r="D5115" s="123"/>
      <c r="E5115" s="123"/>
    </row>
    <row r="5116" spans="4:5" x14ac:dyDescent="0.2">
      <c r="D5116" s="123"/>
      <c r="E5116" s="123"/>
    </row>
    <row r="5117" spans="4:5" x14ac:dyDescent="0.2">
      <c r="D5117" s="123"/>
      <c r="E5117" s="123"/>
    </row>
    <row r="5118" spans="4:5" x14ac:dyDescent="0.2">
      <c r="D5118" s="123"/>
      <c r="E5118" s="123"/>
    </row>
    <row r="5119" spans="4:5" x14ac:dyDescent="0.2">
      <c r="D5119" s="123"/>
      <c r="E5119" s="123"/>
    </row>
    <row r="5120" spans="4:5" x14ac:dyDescent="0.2">
      <c r="D5120" s="123"/>
      <c r="E5120" s="123"/>
    </row>
    <row r="5121" spans="4:5" x14ac:dyDescent="0.2">
      <c r="D5121" s="123"/>
      <c r="E5121" s="123"/>
    </row>
    <row r="5122" spans="4:5" x14ac:dyDescent="0.2">
      <c r="D5122" s="123"/>
      <c r="E5122" s="123"/>
    </row>
    <row r="5123" spans="4:5" x14ac:dyDescent="0.2">
      <c r="D5123" s="123"/>
      <c r="E5123" s="123"/>
    </row>
    <row r="5124" spans="4:5" x14ac:dyDescent="0.2">
      <c r="D5124" s="123"/>
      <c r="E5124" s="123"/>
    </row>
    <row r="5125" spans="4:5" x14ac:dyDescent="0.2">
      <c r="D5125" s="123"/>
      <c r="E5125" s="123"/>
    </row>
    <row r="5126" spans="4:5" x14ac:dyDescent="0.2">
      <c r="D5126" s="123"/>
      <c r="E5126" s="123"/>
    </row>
    <row r="5127" spans="4:5" x14ac:dyDescent="0.2">
      <c r="D5127" s="123"/>
      <c r="E5127" s="123"/>
    </row>
    <row r="5128" spans="4:5" x14ac:dyDescent="0.2">
      <c r="D5128" s="123"/>
      <c r="E5128" s="123"/>
    </row>
    <row r="5129" spans="4:5" x14ac:dyDescent="0.2">
      <c r="D5129" s="123"/>
      <c r="E5129" s="123"/>
    </row>
    <row r="5130" spans="4:5" x14ac:dyDescent="0.2">
      <c r="D5130" s="123"/>
      <c r="E5130" s="123"/>
    </row>
    <row r="5131" spans="4:5" x14ac:dyDescent="0.2">
      <c r="D5131" s="123"/>
      <c r="E5131" s="123"/>
    </row>
    <row r="5132" spans="4:5" x14ac:dyDescent="0.2">
      <c r="D5132" s="123"/>
      <c r="E5132" s="123"/>
    </row>
    <row r="5133" spans="4:5" x14ac:dyDescent="0.2">
      <c r="D5133" s="123"/>
      <c r="E5133" s="123"/>
    </row>
    <row r="5134" spans="4:5" x14ac:dyDescent="0.2">
      <c r="D5134" s="123"/>
      <c r="E5134" s="123"/>
    </row>
    <row r="5135" spans="4:5" x14ac:dyDescent="0.2">
      <c r="D5135" s="123"/>
      <c r="E5135" s="123"/>
    </row>
    <row r="5136" spans="4:5" x14ac:dyDescent="0.2">
      <c r="D5136" s="123"/>
      <c r="E5136" s="123"/>
    </row>
    <row r="5137" spans="4:5" x14ac:dyDescent="0.2">
      <c r="D5137" s="123"/>
      <c r="E5137" s="123"/>
    </row>
    <row r="5138" spans="4:5" x14ac:dyDescent="0.2">
      <c r="D5138" s="123"/>
      <c r="E5138" s="123"/>
    </row>
    <row r="5139" spans="4:5" x14ac:dyDescent="0.2">
      <c r="D5139" s="123"/>
      <c r="E5139" s="123"/>
    </row>
    <row r="5140" spans="4:5" x14ac:dyDescent="0.2">
      <c r="D5140" s="123"/>
      <c r="E5140" s="123"/>
    </row>
    <row r="5141" spans="4:5" x14ac:dyDescent="0.2">
      <c r="D5141" s="123"/>
      <c r="E5141" s="123"/>
    </row>
    <row r="5142" spans="4:5" x14ac:dyDescent="0.2">
      <c r="D5142" s="123"/>
      <c r="E5142" s="123"/>
    </row>
    <row r="5143" spans="4:5" x14ac:dyDescent="0.2">
      <c r="D5143" s="123"/>
      <c r="E5143" s="123"/>
    </row>
    <row r="5144" spans="4:5" x14ac:dyDescent="0.2">
      <c r="D5144" s="123"/>
      <c r="E5144" s="123"/>
    </row>
    <row r="5145" spans="4:5" x14ac:dyDescent="0.2">
      <c r="D5145" s="123"/>
      <c r="E5145" s="123"/>
    </row>
    <row r="5146" spans="4:5" x14ac:dyDescent="0.2">
      <c r="D5146" s="123"/>
      <c r="E5146" s="123"/>
    </row>
    <row r="5147" spans="4:5" x14ac:dyDescent="0.2">
      <c r="D5147" s="123"/>
      <c r="E5147" s="123"/>
    </row>
    <row r="5148" spans="4:5" x14ac:dyDescent="0.2">
      <c r="D5148" s="123"/>
      <c r="E5148" s="123"/>
    </row>
    <row r="5149" spans="4:5" x14ac:dyDescent="0.2">
      <c r="D5149" s="123"/>
      <c r="E5149" s="123"/>
    </row>
    <row r="5150" spans="4:5" x14ac:dyDescent="0.2">
      <c r="D5150" s="123"/>
      <c r="E5150" s="123"/>
    </row>
    <row r="5151" spans="4:5" x14ac:dyDescent="0.2">
      <c r="D5151" s="123"/>
      <c r="E5151" s="123"/>
    </row>
    <row r="5152" spans="4:5" x14ac:dyDescent="0.2">
      <c r="D5152" s="123"/>
      <c r="E5152" s="123"/>
    </row>
    <row r="5153" spans="4:5" x14ac:dyDescent="0.2">
      <c r="D5153" s="123"/>
      <c r="E5153" s="123"/>
    </row>
    <row r="5154" spans="4:5" x14ac:dyDescent="0.2">
      <c r="D5154" s="123"/>
      <c r="E5154" s="123"/>
    </row>
    <row r="5155" spans="4:5" x14ac:dyDescent="0.2">
      <c r="D5155" s="123"/>
      <c r="E5155" s="123"/>
    </row>
    <row r="5156" spans="4:5" x14ac:dyDescent="0.2">
      <c r="D5156" s="123"/>
      <c r="E5156" s="123"/>
    </row>
    <row r="5157" spans="4:5" x14ac:dyDescent="0.2">
      <c r="D5157" s="123"/>
      <c r="E5157" s="123"/>
    </row>
    <row r="5158" spans="4:5" x14ac:dyDescent="0.2">
      <c r="D5158" s="123"/>
      <c r="E5158" s="123"/>
    </row>
    <row r="5159" spans="4:5" x14ac:dyDescent="0.2">
      <c r="D5159" s="123"/>
      <c r="E5159" s="123"/>
    </row>
    <row r="5160" spans="4:5" x14ac:dyDescent="0.2">
      <c r="D5160" s="123"/>
      <c r="E5160" s="123"/>
    </row>
    <row r="5161" spans="4:5" x14ac:dyDescent="0.2">
      <c r="D5161" s="123"/>
      <c r="E5161" s="123"/>
    </row>
    <row r="5162" spans="4:5" x14ac:dyDescent="0.2">
      <c r="D5162" s="123"/>
      <c r="E5162" s="123"/>
    </row>
    <row r="5163" spans="4:5" x14ac:dyDescent="0.2">
      <c r="D5163" s="123"/>
      <c r="E5163" s="123"/>
    </row>
    <row r="5164" spans="4:5" x14ac:dyDescent="0.2">
      <c r="D5164" s="123"/>
      <c r="E5164" s="123"/>
    </row>
    <row r="5165" spans="4:5" x14ac:dyDescent="0.2">
      <c r="D5165" s="123"/>
      <c r="E5165" s="123"/>
    </row>
    <row r="5166" spans="4:5" x14ac:dyDescent="0.2">
      <c r="D5166" s="123"/>
      <c r="E5166" s="123"/>
    </row>
    <row r="5167" spans="4:5" x14ac:dyDescent="0.2">
      <c r="D5167" s="123"/>
      <c r="E5167" s="123"/>
    </row>
    <row r="5168" spans="4:5" x14ac:dyDescent="0.2">
      <c r="D5168" s="123"/>
      <c r="E5168" s="123"/>
    </row>
    <row r="5169" spans="4:5" x14ac:dyDescent="0.2">
      <c r="D5169" s="123"/>
      <c r="E5169" s="123"/>
    </row>
    <row r="5170" spans="4:5" x14ac:dyDescent="0.2">
      <c r="D5170" s="123"/>
      <c r="E5170" s="123"/>
    </row>
    <row r="5171" spans="4:5" x14ac:dyDescent="0.2">
      <c r="D5171" s="123"/>
      <c r="E5171" s="123"/>
    </row>
    <row r="5172" spans="4:5" x14ac:dyDescent="0.2">
      <c r="D5172" s="123"/>
      <c r="E5172" s="123"/>
    </row>
    <row r="5173" spans="4:5" x14ac:dyDescent="0.2">
      <c r="D5173" s="123"/>
      <c r="E5173" s="123"/>
    </row>
    <row r="5174" spans="4:5" x14ac:dyDescent="0.2">
      <c r="D5174" s="123"/>
      <c r="E5174" s="123"/>
    </row>
    <row r="5175" spans="4:5" x14ac:dyDescent="0.2">
      <c r="D5175" s="123"/>
      <c r="E5175" s="123"/>
    </row>
    <row r="5176" spans="4:5" x14ac:dyDescent="0.2">
      <c r="D5176" s="123"/>
      <c r="E5176" s="123"/>
    </row>
    <row r="5177" spans="4:5" x14ac:dyDescent="0.2">
      <c r="D5177" s="123"/>
      <c r="E5177" s="123"/>
    </row>
    <row r="5178" spans="4:5" x14ac:dyDescent="0.2">
      <c r="D5178" s="123"/>
      <c r="E5178" s="123"/>
    </row>
    <row r="5179" spans="4:5" x14ac:dyDescent="0.2">
      <c r="D5179" s="123"/>
      <c r="E5179" s="123"/>
    </row>
    <row r="5180" spans="4:5" x14ac:dyDescent="0.2">
      <c r="D5180" s="123"/>
      <c r="E5180" s="123"/>
    </row>
    <row r="5181" spans="4:5" x14ac:dyDescent="0.2">
      <c r="D5181" s="123"/>
      <c r="E5181" s="123"/>
    </row>
    <row r="5182" spans="4:5" x14ac:dyDescent="0.2">
      <c r="D5182" s="123"/>
      <c r="E5182" s="123"/>
    </row>
    <row r="5183" spans="4:5" x14ac:dyDescent="0.2">
      <c r="D5183" s="123"/>
      <c r="E5183" s="123"/>
    </row>
    <row r="5184" spans="4:5" x14ac:dyDescent="0.2">
      <c r="D5184" s="123"/>
      <c r="E5184" s="123"/>
    </row>
    <row r="5185" spans="4:5" x14ac:dyDescent="0.2">
      <c r="D5185" s="123"/>
      <c r="E5185" s="123"/>
    </row>
    <row r="5186" spans="4:5" x14ac:dyDescent="0.2">
      <c r="D5186" s="123"/>
      <c r="E5186" s="123"/>
    </row>
    <row r="5187" spans="4:5" x14ac:dyDescent="0.2">
      <c r="D5187" s="123"/>
      <c r="E5187" s="123"/>
    </row>
    <row r="5188" spans="4:5" x14ac:dyDescent="0.2">
      <c r="D5188" s="123"/>
      <c r="E5188" s="123"/>
    </row>
    <row r="5189" spans="4:5" x14ac:dyDescent="0.2">
      <c r="D5189" s="123"/>
      <c r="E5189" s="123"/>
    </row>
    <row r="5190" spans="4:5" x14ac:dyDescent="0.2">
      <c r="D5190" s="123"/>
      <c r="E5190" s="123"/>
    </row>
    <row r="5191" spans="4:5" x14ac:dyDescent="0.2">
      <c r="D5191" s="123"/>
      <c r="E5191" s="123"/>
    </row>
    <row r="5192" spans="4:5" x14ac:dyDescent="0.2">
      <c r="D5192" s="123"/>
      <c r="E5192" s="123"/>
    </row>
    <row r="5193" spans="4:5" x14ac:dyDescent="0.2">
      <c r="D5193" s="123"/>
      <c r="E5193" s="123"/>
    </row>
    <row r="5194" spans="4:5" x14ac:dyDescent="0.2">
      <c r="D5194" s="123"/>
      <c r="E5194" s="123"/>
    </row>
    <row r="5195" spans="4:5" x14ac:dyDescent="0.2">
      <c r="D5195" s="123"/>
      <c r="E5195" s="123"/>
    </row>
    <row r="5196" spans="4:5" x14ac:dyDescent="0.2">
      <c r="D5196" s="123"/>
      <c r="E5196" s="123"/>
    </row>
    <row r="5197" spans="4:5" x14ac:dyDescent="0.2">
      <c r="D5197" s="123"/>
      <c r="E5197" s="123"/>
    </row>
    <row r="5198" spans="4:5" x14ac:dyDescent="0.2">
      <c r="D5198" s="123"/>
      <c r="E5198" s="123"/>
    </row>
    <row r="5199" spans="4:5" x14ac:dyDescent="0.2">
      <c r="D5199" s="123"/>
      <c r="E5199" s="123"/>
    </row>
    <row r="5200" spans="4:5" x14ac:dyDescent="0.2">
      <c r="D5200" s="123"/>
      <c r="E5200" s="123"/>
    </row>
    <row r="5201" spans="4:5" x14ac:dyDescent="0.2">
      <c r="D5201" s="123"/>
      <c r="E5201" s="123"/>
    </row>
    <row r="5202" spans="4:5" x14ac:dyDescent="0.2">
      <c r="D5202" s="123"/>
      <c r="E5202" s="123"/>
    </row>
    <row r="5203" spans="4:5" x14ac:dyDescent="0.2">
      <c r="D5203" s="123"/>
      <c r="E5203" s="123"/>
    </row>
    <row r="5204" spans="4:5" x14ac:dyDescent="0.2">
      <c r="D5204" s="123"/>
      <c r="E5204" s="123"/>
    </row>
    <row r="5205" spans="4:5" x14ac:dyDescent="0.2">
      <c r="D5205" s="123"/>
      <c r="E5205" s="123"/>
    </row>
    <row r="5206" spans="4:5" x14ac:dyDescent="0.2">
      <c r="D5206" s="123"/>
      <c r="E5206" s="123"/>
    </row>
    <row r="5207" spans="4:5" x14ac:dyDescent="0.2">
      <c r="D5207" s="123"/>
      <c r="E5207" s="123"/>
    </row>
    <row r="5208" spans="4:5" x14ac:dyDescent="0.2">
      <c r="D5208" s="123"/>
      <c r="E5208" s="123"/>
    </row>
    <row r="5209" spans="4:5" x14ac:dyDescent="0.2">
      <c r="D5209" s="123"/>
      <c r="E5209" s="123"/>
    </row>
    <row r="5210" spans="4:5" x14ac:dyDescent="0.2">
      <c r="D5210" s="123"/>
      <c r="E5210" s="123"/>
    </row>
    <row r="5211" spans="4:5" x14ac:dyDescent="0.2">
      <c r="D5211" s="123"/>
      <c r="E5211" s="123"/>
    </row>
    <row r="5212" spans="4:5" x14ac:dyDescent="0.2">
      <c r="D5212" s="123"/>
      <c r="E5212" s="123"/>
    </row>
    <row r="5213" spans="4:5" x14ac:dyDescent="0.2">
      <c r="D5213" s="123"/>
      <c r="E5213" s="123"/>
    </row>
    <row r="5214" spans="4:5" x14ac:dyDescent="0.2">
      <c r="D5214" s="123"/>
      <c r="E5214" s="123"/>
    </row>
    <row r="5215" spans="4:5" x14ac:dyDescent="0.2">
      <c r="D5215" s="123"/>
      <c r="E5215" s="123"/>
    </row>
    <row r="5216" spans="4:5" x14ac:dyDescent="0.2">
      <c r="D5216" s="123"/>
      <c r="E5216" s="123"/>
    </row>
    <row r="5217" spans="4:5" x14ac:dyDescent="0.2">
      <c r="D5217" s="123"/>
      <c r="E5217" s="123"/>
    </row>
    <row r="5218" spans="4:5" x14ac:dyDescent="0.2">
      <c r="D5218" s="123"/>
      <c r="E5218" s="123"/>
    </row>
    <row r="5219" spans="4:5" x14ac:dyDescent="0.2">
      <c r="D5219" s="123"/>
      <c r="E5219" s="123"/>
    </row>
    <row r="5220" spans="4:5" x14ac:dyDescent="0.2">
      <c r="D5220" s="123"/>
      <c r="E5220" s="123"/>
    </row>
    <row r="5221" spans="4:5" x14ac:dyDescent="0.2">
      <c r="D5221" s="123"/>
      <c r="E5221" s="123"/>
    </row>
    <row r="5222" spans="4:5" x14ac:dyDescent="0.2">
      <c r="D5222" s="123"/>
      <c r="E5222" s="123"/>
    </row>
    <row r="5223" spans="4:5" x14ac:dyDescent="0.2">
      <c r="D5223" s="123"/>
      <c r="E5223" s="123"/>
    </row>
    <row r="5224" spans="4:5" x14ac:dyDescent="0.2">
      <c r="D5224" s="123"/>
      <c r="E5224" s="123"/>
    </row>
    <row r="5225" spans="4:5" x14ac:dyDescent="0.2">
      <c r="D5225" s="123"/>
      <c r="E5225" s="123"/>
    </row>
    <row r="5226" spans="4:5" x14ac:dyDescent="0.2">
      <c r="D5226" s="123"/>
      <c r="E5226" s="123"/>
    </row>
    <row r="5227" spans="4:5" x14ac:dyDescent="0.2">
      <c r="D5227" s="123"/>
      <c r="E5227" s="123"/>
    </row>
    <row r="5228" spans="4:5" x14ac:dyDescent="0.2">
      <c r="D5228" s="123"/>
      <c r="E5228" s="123"/>
    </row>
    <row r="5229" spans="4:5" x14ac:dyDescent="0.2">
      <c r="D5229" s="123"/>
      <c r="E5229" s="123"/>
    </row>
    <row r="5230" spans="4:5" x14ac:dyDescent="0.2">
      <c r="D5230" s="123"/>
      <c r="E5230" s="123"/>
    </row>
    <row r="5231" spans="4:5" x14ac:dyDescent="0.2">
      <c r="D5231" s="123"/>
      <c r="E5231" s="123"/>
    </row>
    <row r="5232" spans="4:5" x14ac:dyDescent="0.2">
      <c r="D5232" s="123"/>
      <c r="E5232" s="123"/>
    </row>
    <row r="5233" spans="4:5" x14ac:dyDescent="0.2">
      <c r="D5233" s="123"/>
      <c r="E5233" s="123"/>
    </row>
    <row r="5234" spans="4:5" x14ac:dyDescent="0.2">
      <c r="D5234" s="123"/>
      <c r="E5234" s="123"/>
    </row>
    <row r="5235" spans="4:5" x14ac:dyDescent="0.2">
      <c r="D5235" s="123"/>
      <c r="E5235" s="123"/>
    </row>
    <row r="5236" spans="4:5" x14ac:dyDescent="0.2">
      <c r="D5236" s="123"/>
      <c r="E5236" s="123"/>
    </row>
    <row r="5237" spans="4:5" x14ac:dyDescent="0.2">
      <c r="D5237" s="123"/>
      <c r="E5237" s="123"/>
    </row>
    <row r="5238" spans="4:5" x14ac:dyDescent="0.2">
      <c r="D5238" s="123"/>
      <c r="E5238" s="123"/>
    </row>
    <row r="5239" spans="4:5" x14ac:dyDescent="0.2">
      <c r="D5239" s="123"/>
      <c r="E5239" s="123"/>
    </row>
    <row r="5240" spans="4:5" x14ac:dyDescent="0.2">
      <c r="D5240" s="123"/>
      <c r="E5240" s="123"/>
    </row>
    <row r="5241" spans="4:5" x14ac:dyDescent="0.2">
      <c r="D5241" s="123"/>
      <c r="E5241" s="123"/>
    </row>
    <row r="5242" spans="4:5" x14ac:dyDescent="0.2">
      <c r="D5242" s="123"/>
      <c r="E5242" s="123"/>
    </row>
    <row r="5243" spans="4:5" x14ac:dyDescent="0.2">
      <c r="D5243" s="123"/>
      <c r="E5243" s="123"/>
    </row>
    <row r="5244" spans="4:5" x14ac:dyDescent="0.2">
      <c r="D5244" s="123"/>
      <c r="E5244" s="123"/>
    </row>
    <row r="5245" spans="4:5" x14ac:dyDescent="0.2">
      <c r="D5245" s="123"/>
      <c r="E5245" s="123"/>
    </row>
    <row r="5246" spans="4:5" x14ac:dyDescent="0.2">
      <c r="D5246" s="123"/>
      <c r="E5246" s="123"/>
    </row>
    <row r="5247" spans="4:5" x14ac:dyDescent="0.2">
      <c r="D5247" s="123"/>
      <c r="E5247" s="123"/>
    </row>
    <row r="5248" spans="4:5" x14ac:dyDescent="0.2">
      <c r="D5248" s="123"/>
      <c r="E5248" s="123"/>
    </row>
    <row r="5249" spans="4:5" x14ac:dyDescent="0.2">
      <c r="D5249" s="123"/>
      <c r="E5249" s="123"/>
    </row>
    <row r="5250" spans="4:5" x14ac:dyDescent="0.2">
      <c r="D5250" s="123"/>
      <c r="E5250" s="123"/>
    </row>
    <row r="5251" spans="4:5" x14ac:dyDescent="0.2">
      <c r="D5251" s="123"/>
      <c r="E5251" s="123"/>
    </row>
    <row r="5252" spans="4:5" x14ac:dyDescent="0.2">
      <c r="D5252" s="123"/>
      <c r="E5252" s="123"/>
    </row>
    <row r="5253" spans="4:5" x14ac:dyDescent="0.2">
      <c r="D5253" s="123"/>
      <c r="E5253" s="123"/>
    </row>
    <row r="5254" spans="4:5" x14ac:dyDescent="0.2">
      <c r="D5254" s="123"/>
      <c r="E5254" s="123"/>
    </row>
    <row r="5255" spans="4:5" x14ac:dyDescent="0.2">
      <c r="D5255" s="123"/>
      <c r="E5255" s="123"/>
    </row>
    <row r="5256" spans="4:5" x14ac:dyDescent="0.2">
      <c r="D5256" s="123"/>
      <c r="E5256" s="123"/>
    </row>
    <row r="5257" spans="4:5" x14ac:dyDescent="0.2">
      <c r="D5257" s="123"/>
      <c r="E5257" s="123"/>
    </row>
    <row r="5258" spans="4:5" x14ac:dyDescent="0.2">
      <c r="D5258" s="123"/>
      <c r="E5258" s="123"/>
    </row>
    <row r="5259" spans="4:5" x14ac:dyDescent="0.2">
      <c r="D5259" s="123"/>
      <c r="E5259" s="123"/>
    </row>
    <row r="5260" spans="4:5" x14ac:dyDescent="0.2">
      <c r="D5260" s="123"/>
      <c r="E5260" s="123"/>
    </row>
    <row r="5261" spans="4:5" x14ac:dyDescent="0.2">
      <c r="D5261" s="123"/>
      <c r="E5261" s="123"/>
    </row>
    <row r="5262" spans="4:5" x14ac:dyDescent="0.2">
      <c r="D5262" s="123"/>
      <c r="E5262" s="123"/>
    </row>
    <row r="5263" spans="4:5" x14ac:dyDescent="0.2">
      <c r="D5263" s="123"/>
      <c r="E5263" s="123"/>
    </row>
    <row r="5264" spans="4:5" x14ac:dyDescent="0.2">
      <c r="D5264" s="123"/>
      <c r="E5264" s="123"/>
    </row>
    <row r="5265" spans="4:5" x14ac:dyDescent="0.2">
      <c r="D5265" s="123"/>
      <c r="E5265" s="123"/>
    </row>
    <row r="5266" spans="4:5" x14ac:dyDescent="0.2">
      <c r="D5266" s="123"/>
      <c r="E5266" s="123"/>
    </row>
    <row r="5267" spans="4:5" x14ac:dyDescent="0.2">
      <c r="D5267" s="123"/>
      <c r="E5267" s="123"/>
    </row>
    <row r="5268" spans="4:5" x14ac:dyDescent="0.2">
      <c r="D5268" s="123"/>
      <c r="E5268" s="123"/>
    </row>
    <row r="5269" spans="4:5" x14ac:dyDescent="0.2">
      <c r="D5269" s="123"/>
      <c r="E5269" s="123"/>
    </row>
    <row r="5270" spans="4:5" x14ac:dyDescent="0.2">
      <c r="D5270" s="123"/>
      <c r="E5270" s="123"/>
    </row>
    <row r="5271" spans="4:5" x14ac:dyDescent="0.2">
      <c r="D5271" s="123"/>
      <c r="E5271" s="123"/>
    </row>
    <row r="5272" spans="4:5" x14ac:dyDescent="0.2">
      <c r="D5272" s="123"/>
      <c r="E5272" s="123"/>
    </row>
    <row r="5273" spans="4:5" x14ac:dyDescent="0.2">
      <c r="D5273" s="123"/>
      <c r="E5273" s="123"/>
    </row>
    <row r="5274" spans="4:5" x14ac:dyDescent="0.2">
      <c r="D5274" s="123"/>
      <c r="E5274" s="123"/>
    </row>
    <row r="5275" spans="4:5" x14ac:dyDescent="0.2">
      <c r="D5275" s="123"/>
      <c r="E5275" s="123"/>
    </row>
    <row r="5276" spans="4:5" x14ac:dyDescent="0.2">
      <c r="D5276" s="123"/>
      <c r="E5276" s="123"/>
    </row>
    <row r="5277" spans="4:5" x14ac:dyDescent="0.2">
      <c r="D5277" s="123"/>
      <c r="E5277" s="123"/>
    </row>
    <row r="5278" spans="4:5" x14ac:dyDescent="0.2">
      <c r="D5278" s="123"/>
      <c r="E5278" s="123"/>
    </row>
    <row r="5279" spans="4:5" x14ac:dyDescent="0.2">
      <c r="D5279" s="123"/>
      <c r="E5279" s="123"/>
    </row>
    <row r="5280" spans="4:5" x14ac:dyDescent="0.2">
      <c r="D5280" s="123"/>
      <c r="E5280" s="123"/>
    </row>
    <row r="5281" spans="4:5" x14ac:dyDescent="0.2">
      <c r="D5281" s="123"/>
      <c r="E5281" s="123"/>
    </row>
    <row r="5282" spans="4:5" x14ac:dyDescent="0.2">
      <c r="D5282" s="123"/>
      <c r="E5282" s="123"/>
    </row>
    <row r="5283" spans="4:5" x14ac:dyDescent="0.2">
      <c r="D5283" s="123"/>
      <c r="E5283" s="123"/>
    </row>
    <row r="5284" spans="4:5" x14ac:dyDescent="0.2">
      <c r="D5284" s="123"/>
      <c r="E5284" s="123"/>
    </row>
    <row r="5285" spans="4:5" x14ac:dyDescent="0.2">
      <c r="D5285" s="123"/>
      <c r="E5285" s="123"/>
    </row>
    <row r="5286" spans="4:5" x14ac:dyDescent="0.2">
      <c r="D5286" s="123"/>
      <c r="E5286" s="123"/>
    </row>
    <row r="5287" spans="4:5" x14ac:dyDescent="0.2">
      <c r="D5287" s="123"/>
      <c r="E5287" s="123"/>
    </row>
    <row r="5288" spans="4:5" x14ac:dyDescent="0.2">
      <c r="D5288" s="123"/>
      <c r="E5288" s="123"/>
    </row>
    <row r="5289" spans="4:5" x14ac:dyDescent="0.2">
      <c r="D5289" s="123"/>
      <c r="E5289" s="123"/>
    </row>
    <row r="5290" spans="4:5" x14ac:dyDescent="0.2">
      <c r="D5290" s="123"/>
      <c r="E5290" s="123"/>
    </row>
    <row r="5291" spans="4:5" x14ac:dyDescent="0.2">
      <c r="D5291" s="123"/>
      <c r="E5291" s="123"/>
    </row>
    <row r="5292" spans="4:5" x14ac:dyDescent="0.2">
      <c r="D5292" s="123"/>
      <c r="E5292" s="123"/>
    </row>
    <row r="5293" spans="4:5" x14ac:dyDescent="0.2">
      <c r="D5293" s="123"/>
      <c r="E5293" s="123"/>
    </row>
    <row r="5294" spans="4:5" x14ac:dyDescent="0.2">
      <c r="D5294" s="123"/>
      <c r="E5294" s="123"/>
    </row>
    <row r="5295" spans="4:5" x14ac:dyDescent="0.2">
      <c r="D5295" s="123"/>
      <c r="E5295" s="123"/>
    </row>
    <row r="5296" spans="4:5" x14ac:dyDescent="0.2">
      <c r="D5296" s="123"/>
      <c r="E5296" s="123"/>
    </row>
    <row r="5297" spans="4:5" x14ac:dyDescent="0.2">
      <c r="D5297" s="123"/>
      <c r="E5297" s="123"/>
    </row>
    <row r="5298" spans="4:5" x14ac:dyDescent="0.2">
      <c r="D5298" s="123"/>
      <c r="E5298" s="123"/>
    </row>
    <row r="5299" spans="4:5" x14ac:dyDescent="0.2">
      <c r="D5299" s="123"/>
      <c r="E5299" s="123"/>
    </row>
    <row r="5300" spans="4:5" x14ac:dyDescent="0.2">
      <c r="D5300" s="123"/>
      <c r="E5300" s="123"/>
    </row>
    <row r="5301" spans="4:5" x14ac:dyDescent="0.2">
      <c r="D5301" s="123"/>
      <c r="E5301" s="123"/>
    </row>
    <row r="5302" spans="4:5" x14ac:dyDescent="0.2">
      <c r="D5302" s="123"/>
      <c r="E5302" s="123"/>
    </row>
    <row r="5303" spans="4:5" x14ac:dyDescent="0.2">
      <c r="D5303" s="123"/>
      <c r="E5303" s="123"/>
    </row>
    <row r="5304" spans="4:5" x14ac:dyDescent="0.2">
      <c r="D5304" s="123"/>
      <c r="E5304" s="123"/>
    </row>
    <row r="5305" spans="4:5" x14ac:dyDescent="0.2">
      <c r="D5305" s="123"/>
      <c r="E5305" s="123"/>
    </row>
    <row r="5306" spans="4:5" x14ac:dyDescent="0.2">
      <c r="D5306" s="123"/>
      <c r="E5306" s="123"/>
    </row>
    <row r="5307" spans="4:5" x14ac:dyDescent="0.2">
      <c r="D5307" s="123"/>
      <c r="E5307" s="123"/>
    </row>
    <row r="5308" spans="4:5" x14ac:dyDescent="0.2">
      <c r="D5308" s="123"/>
      <c r="E5308" s="123"/>
    </row>
    <row r="5309" spans="4:5" x14ac:dyDescent="0.2">
      <c r="D5309" s="123"/>
      <c r="E5309" s="123"/>
    </row>
    <row r="5310" spans="4:5" x14ac:dyDescent="0.2">
      <c r="D5310" s="123"/>
      <c r="E5310" s="123"/>
    </row>
    <row r="5311" spans="4:5" x14ac:dyDescent="0.2">
      <c r="D5311" s="123"/>
      <c r="E5311" s="123"/>
    </row>
    <row r="5312" spans="4:5" x14ac:dyDescent="0.2">
      <c r="D5312" s="123"/>
      <c r="E5312" s="123"/>
    </row>
    <row r="5313" spans="4:5" x14ac:dyDescent="0.2">
      <c r="D5313" s="123"/>
      <c r="E5313" s="123"/>
    </row>
    <row r="5314" spans="4:5" x14ac:dyDescent="0.2">
      <c r="D5314" s="123"/>
      <c r="E5314" s="123"/>
    </row>
    <row r="5315" spans="4:5" x14ac:dyDescent="0.2">
      <c r="D5315" s="123"/>
      <c r="E5315" s="123"/>
    </row>
    <row r="5316" spans="4:5" x14ac:dyDescent="0.2">
      <c r="D5316" s="123"/>
      <c r="E5316" s="123"/>
    </row>
    <row r="5317" spans="4:5" x14ac:dyDescent="0.2">
      <c r="D5317" s="123"/>
      <c r="E5317" s="123"/>
    </row>
    <row r="5318" spans="4:5" x14ac:dyDescent="0.2">
      <c r="D5318" s="123"/>
      <c r="E5318" s="123"/>
    </row>
    <row r="5319" spans="4:5" x14ac:dyDescent="0.2">
      <c r="D5319" s="123"/>
      <c r="E5319" s="123"/>
    </row>
    <row r="5320" spans="4:5" x14ac:dyDescent="0.2">
      <c r="D5320" s="123"/>
      <c r="E5320" s="123"/>
    </row>
    <row r="5321" spans="4:5" x14ac:dyDescent="0.2">
      <c r="D5321" s="123"/>
      <c r="E5321" s="123"/>
    </row>
    <row r="5322" spans="4:5" x14ac:dyDescent="0.2">
      <c r="D5322" s="123"/>
      <c r="E5322" s="123"/>
    </row>
    <row r="5323" spans="4:5" x14ac:dyDescent="0.2">
      <c r="D5323" s="123"/>
      <c r="E5323" s="123"/>
    </row>
    <row r="5324" spans="4:5" x14ac:dyDescent="0.2">
      <c r="D5324" s="123"/>
      <c r="E5324" s="123"/>
    </row>
    <row r="5325" spans="4:5" x14ac:dyDescent="0.2">
      <c r="D5325" s="123"/>
      <c r="E5325" s="123"/>
    </row>
    <row r="5326" spans="4:5" x14ac:dyDescent="0.2">
      <c r="D5326" s="123"/>
      <c r="E5326" s="123"/>
    </row>
    <row r="5327" spans="4:5" x14ac:dyDescent="0.2">
      <c r="D5327" s="123"/>
      <c r="E5327" s="123"/>
    </row>
    <row r="5328" spans="4:5" x14ac:dyDescent="0.2">
      <c r="D5328" s="123"/>
      <c r="E5328" s="123"/>
    </row>
    <row r="5329" spans="4:5" x14ac:dyDescent="0.2">
      <c r="D5329" s="123"/>
      <c r="E5329" s="123"/>
    </row>
    <row r="5330" spans="4:5" x14ac:dyDescent="0.2">
      <c r="D5330" s="123"/>
      <c r="E5330" s="123"/>
    </row>
    <row r="5331" spans="4:5" x14ac:dyDescent="0.2">
      <c r="D5331" s="123"/>
      <c r="E5331" s="123"/>
    </row>
    <row r="5332" spans="4:5" x14ac:dyDescent="0.2">
      <c r="D5332" s="123"/>
      <c r="E5332" s="123"/>
    </row>
    <row r="5333" spans="4:5" x14ac:dyDescent="0.2">
      <c r="D5333" s="123"/>
      <c r="E5333" s="123"/>
    </row>
    <row r="5334" spans="4:5" x14ac:dyDescent="0.2">
      <c r="D5334" s="123"/>
      <c r="E5334" s="123"/>
    </row>
    <row r="5335" spans="4:5" x14ac:dyDescent="0.2">
      <c r="D5335" s="123"/>
      <c r="E5335" s="123"/>
    </row>
    <row r="5336" spans="4:5" x14ac:dyDescent="0.2">
      <c r="D5336" s="123"/>
      <c r="E5336" s="123"/>
    </row>
    <row r="5337" spans="4:5" x14ac:dyDescent="0.2">
      <c r="D5337" s="123"/>
      <c r="E5337" s="123"/>
    </row>
    <row r="5338" spans="4:5" x14ac:dyDescent="0.2">
      <c r="D5338" s="123"/>
      <c r="E5338" s="123"/>
    </row>
    <row r="5339" spans="4:5" x14ac:dyDescent="0.2">
      <c r="D5339" s="123"/>
      <c r="E5339" s="123"/>
    </row>
    <row r="5340" spans="4:5" x14ac:dyDescent="0.2">
      <c r="D5340" s="123"/>
      <c r="E5340" s="123"/>
    </row>
    <row r="5341" spans="4:5" x14ac:dyDescent="0.2">
      <c r="D5341" s="123"/>
      <c r="E5341" s="123"/>
    </row>
    <row r="5342" spans="4:5" x14ac:dyDescent="0.2">
      <c r="D5342" s="123"/>
      <c r="E5342" s="123"/>
    </row>
    <row r="5343" spans="4:5" x14ac:dyDescent="0.2">
      <c r="D5343" s="123"/>
      <c r="E5343" s="123"/>
    </row>
    <row r="5344" spans="4:5" x14ac:dyDescent="0.2">
      <c r="D5344" s="123"/>
      <c r="E5344" s="123"/>
    </row>
    <row r="5345" spans="4:5" x14ac:dyDescent="0.2">
      <c r="D5345" s="123"/>
      <c r="E5345" s="123"/>
    </row>
    <row r="5346" spans="4:5" x14ac:dyDescent="0.2">
      <c r="D5346" s="123"/>
      <c r="E5346" s="123"/>
    </row>
    <row r="5347" spans="4:5" x14ac:dyDescent="0.2">
      <c r="D5347" s="123"/>
      <c r="E5347" s="123"/>
    </row>
    <row r="5348" spans="4:5" x14ac:dyDescent="0.2">
      <c r="D5348" s="123"/>
      <c r="E5348" s="123"/>
    </row>
    <row r="5349" spans="4:5" x14ac:dyDescent="0.2">
      <c r="D5349" s="123"/>
      <c r="E5349" s="123"/>
    </row>
    <row r="5350" spans="4:5" x14ac:dyDescent="0.2">
      <c r="D5350" s="123"/>
      <c r="E5350" s="123"/>
    </row>
    <row r="5351" spans="4:5" x14ac:dyDescent="0.2">
      <c r="D5351" s="123"/>
      <c r="E5351" s="123"/>
    </row>
    <row r="5352" spans="4:5" x14ac:dyDescent="0.2">
      <c r="D5352" s="123"/>
      <c r="E5352" s="123"/>
    </row>
    <row r="5353" spans="4:5" x14ac:dyDescent="0.2">
      <c r="D5353" s="123"/>
      <c r="E5353" s="123"/>
    </row>
    <row r="5354" spans="4:5" x14ac:dyDescent="0.2">
      <c r="D5354" s="123"/>
      <c r="E5354" s="123"/>
    </row>
    <row r="5355" spans="4:5" x14ac:dyDescent="0.2">
      <c r="D5355" s="123"/>
      <c r="E5355" s="123"/>
    </row>
    <row r="5356" spans="4:5" x14ac:dyDescent="0.2">
      <c r="D5356" s="123"/>
      <c r="E5356" s="123"/>
    </row>
    <row r="5357" spans="4:5" x14ac:dyDescent="0.2">
      <c r="D5357" s="123"/>
      <c r="E5357" s="123"/>
    </row>
    <row r="5358" spans="4:5" x14ac:dyDescent="0.2">
      <c r="D5358" s="123"/>
      <c r="E5358" s="123"/>
    </row>
    <row r="5359" spans="4:5" x14ac:dyDescent="0.2">
      <c r="D5359" s="123"/>
      <c r="E5359" s="123"/>
    </row>
    <row r="5360" spans="4:5" x14ac:dyDescent="0.2">
      <c r="D5360" s="123"/>
      <c r="E5360" s="123"/>
    </row>
    <row r="5361" spans="4:5" x14ac:dyDescent="0.2">
      <c r="D5361" s="123"/>
      <c r="E5361" s="123"/>
    </row>
    <row r="5362" spans="4:5" x14ac:dyDescent="0.2">
      <c r="D5362" s="123"/>
      <c r="E5362" s="123"/>
    </row>
    <row r="5363" spans="4:5" x14ac:dyDescent="0.2">
      <c r="D5363" s="123"/>
      <c r="E5363" s="123"/>
    </row>
    <row r="5364" spans="4:5" x14ac:dyDescent="0.2">
      <c r="D5364" s="123"/>
      <c r="E5364" s="123"/>
    </row>
    <row r="5365" spans="4:5" x14ac:dyDescent="0.2">
      <c r="D5365" s="123"/>
      <c r="E5365" s="123"/>
    </row>
    <row r="5366" spans="4:5" x14ac:dyDescent="0.2">
      <c r="D5366" s="123"/>
      <c r="E5366" s="123"/>
    </row>
    <row r="5367" spans="4:5" x14ac:dyDescent="0.2">
      <c r="D5367" s="123"/>
      <c r="E5367" s="123"/>
    </row>
    <row r="5368" spans="4:5" x14ac:dyDescent="0.2">
      <c r="D5368" s="123"/>
      <c r="E5368" s="123"/>
    </row>
    <row r="5369" spans="4:5" x14ac:dyDescent="0.2">
      <c r="D5369" s="123"/>
      <c r="E5369" s="123"/>
    </row>
    <row r="5370" spans="4:5" x14ac:dyDescent="0.2">
      <c r="D5370" s="123"/>
      <c r="E5370" s="123"/>
    </row>
    <row r="5371" spans="4:5" x14ac:dyDescent="0.2">
      <c r="D5371" s="123"/>
      <c r="E5371" s="123"/>
    </row>
    <row r="5372" spans="4:5" x14ac:dyDescent="0.2">
      <c r="D5372" s="123"/>
      <c r="E5372" s="123"/>
    </row>
    <row r="5373" spans="4:5" x14ac:dyDescent="0.2">
      <c r="D5373" s="123"/>
      <c r="E5373" s="123"/>
    </row>
    <row r="5374" spans="4:5" x14ac:dyDescent="0.2">
      <c r="D5374" s="123"/>
      <c r="E5374" s="123"/>
    </row>
    <row r="5375" spans="4:5" x14ac:dyDescent="0.2">
      <c r="D5375" s="123"/>
      <c r="E5375" s="123"/>
    </row>
    <row r="5376" spans="4:5" x14ac:dyDescent="0.2">
      <c r="D5376" s="123"/>
      <c r="E5376" s="123"/>
    </row>
    <row r="5377" spans="4:5" x14ac:dyDescent="0.2">
      <c r="D5377" s="123"/>
      <c r="E5377" s="123"/>
    </row>
    <row r="5378" spans="4:5" x14ac:dyDescent="0.2">
      <c r="D5378" s="123"/>
      <c r="E5378" s="123"/>
    </row>
    <row r="5379" spans="4:5" x14ac:dyDescent="0.2">
      <c r="D5379" s="123"/>
      <c r="E5379" s="123"/>
    </row>
    <row r="5380" spans="4:5" x14ac:dyDescent="0.2">
      <c r="D5380" s="123"/>
      <c r="E5380" s="123"/>
    </row>
    <row r="5381" spans="4:5" x14ac:dyDescent="0.2">
      <c r="D5381" s="123"/>
      <c r="E5381" s="123"/>
    </row>
    <row r="5382" spans="4:5" x14ac:dyDescent="0.2">
      <c r="D5382" s="123"/>
      <c r="E5382" s="123"/>
    </row>
    <row r="5383" spans="4:5" x14ac:dyDescent="0.2">
      <c r="D5383" s="123"/>
      <c r="E5383" s="123"/>
    </row>
    <row r="5384" spans="4:5" x14ac:dyDescent="0.2">
      <c r="D5384" s="123"/>
      <c r="E5384" s="123"/>
    </row>
    <row r="5385" spans="4:5" x14ac:dyDescent="0.2">
      <c r="D5385" s="123"/>
      <c r="E5385" s="123"/>
    </row>
    <row r="5386" spans="4:5" x14ac:dyDescent="0.2">
      <c r="D5386" s="123"/>
      <c r="E5386" s="123"/>
    </row>
    <row r="5387" spans="4:5" x14ac:dyDescent="0.2">
      <c r="D5387" s="123"/>
      <c r="E5387" s="123"/>
    </row>
    <row r="5388" spans="4:5" x14ac:dyDescent="0.2">
      <c r="D5388" s="123"/>
      <c r="E5388" s="123"/>
    </row>
    <row r="5389" spans="4:5" x14ac:dyDescent="0.2">
      <c r="D5389" s="123"/>
      <c r="E5389" s="123"/>
    </row>
    <row r="5390" spans="4:5" x14ac:dyDescent="0.2">
      <c r="D5390" s="123"/>
      <c r="E5390" s="123"/>
    </row>
    <row r="5391" spans="4:5" x14ac:dyDescent="0.2">
      <c r="D5391" s="123"/>
      <c r="E5391" s="123"/>
    </row>
    <row r="5392" spans="4:5" x14ac:dyDescent="0.2">
      <c r="D5392" s="123"/>
      <c r="E5392" s="123"/>
    </row>
    <row r="5393" spans="4:5" x14ac:dyDescent="0.2">
      <c r="D5393" s="123"/>
      <c r="E5393" s="123"/>
    </row>
    <row r="5394" spans="4:5" x14ac:dyDescent="0.2">
      <c r="D5394" s="123"/>
      <c r="E5394" s="123"/>
    </row>
    <row r="5395" spans="4:5" x14ac:dyDescent="0.2">
      <c r="D5395" s="123"/>
      <c r="E5395" s="123"/>
    </row>
    <row r="5396" spans="4:5" x14ac:dyDescent="0.2">
      <c r="D5396" s="123"/>
      <c r="E5396" s="123"/>
    </row>
    <row r="5397" spans="4:5" x14ac:dyDescent="0.2">
      <c r="D5397" s="123"/>
      <c r="E5397" s="123"/>
    </row>
    <row r="5398" spans="4:5" x14ac:dyDescent="0.2">
      <c r="D5398" s="123"/>
      <c r="E5398" s="123"/>
    </row>
    <row r="5399" spans="4:5" x14ac:dyDescent="0.2">
      <c r="D5399" s="123"/>
      <c r="E5399" s="123"/>
    </row>
    <row r="5400" spans="4:5" x14ac:dyDescent="0.2">
      <c r="D5400" s="123"/>
      <c r="E5400" s="123"/>
    </row>
    <row r="5401" spans="4:5" x14ac:dyDescent="0.2">
      <c r="D5401" s="123"/>
      <c r="E5401" s="123"/>
    </row>
    <row r="5402" spans="4:5" x14ac:dyDescent="0.2">
      <c r="D5402" s="123"/>
      <c r="E5402" s="123"/>
    </row>
    <row r="5403" spans="4:5" x14ac:dyDescent="0.2">
      <c r="D5403" s="123"/>
      <c r="E5403" s="123"/>
    </row>
    <row r="5404" spans="4:5" x14ac:dyDescent="0.2">
      <c r="D5404" s="123"/>
      <c r="E5404" s="123"/>
    </row>
    <row r="5405" spans="4:5" x14ac:dyDescent="0.2">
      <c r="D5405" s="123"/>
      <c r="E5405" s="123"/>
    </row>
    <row r="5406" spans="4:5" x14ac:dyDescent="0.2">
      <c r="D5406" s="123"/>
      <c r="E5406" s="123"/>
    </row>
    <row r="5407" spans="4:5" x14ac:dyDescent="0.2">
      <c r="D5407" s="123"/>
      <c r="E5407" s="123"/>
    </row>
    <row r="5408" spans="4:5" x14ac:dyDescent="0.2">
      <c r="D5408" s="123"/>
      <c r="E5408" s="123"/>
    </row>
    <row r="5409" spans="4:5" x14ac:dyDescent="0.2">
      <c r="D5409" s="123"/>
      <c r="E5409" s="123"/>
    </row>
    <row r="5410" spans="4:5" x14ac:dyDescent="0.2">
      <c r="D5410" s="123"/>
      <c r="E5410" s="123"/>
    </row>
    <row r="5411" spans="4:5" x14ac:dyDescent="0.2">
      <c r="D5411" s="123"/>
      <c r="E5411" s="123"/>
    </row>
    <row r="5412" spans="4:5" x14ac:dyDescent="0.2">
      <c r="D5412" s="123"/>
      <c r="E5412" s="123"/>
    </row>
    <row r="5413" spans="4:5" x14ac:dyDescent="0.2">
      <c r="D5413" s="123"/>
      <c r="E5413" s="123"/>
    </row>
    <row r="5414" spans="4:5" x14ac:dyDescent="0.2">
      <c r="D5414" s="123"/>
      <c r="E5414" s="123"/>
    </row>
    <row r="5415" spans="4:5" x14ac:dyDescent="0.2">
      <c r="D5415" s="123"/>
      <c r="E5415" s="123"/>
    </row>
    <row r="5416" spans="4:5" x14ac:dyDescent="0.2">
      <c r="D5416" s="123"/>
      <c r="E5416" s="123"/>
    </row>
    <row r="5417" spans="4:5" x14ac:dyDescent="0.2">
      <c r="D5417" s="123"/>
      <c r="E5417" s="123"/>
    </row>
    <row r="5418" spans="4:5" x14ac:dyDescent="0.2">
      <c r="D5418" s="123"/>
      <c r="E5418" s="123"/>
    </row>
    <row r="5419" spans="4:5" x14ac:dyDescent="0.2">
      <c r="D5419" s="123"/>
      <c r="E5419" s="123"/>
    </row>
    <row r="5420" spans="4:5" x14ac:dyDescent="0.2">
      <c r="D5420" s="123"/>
      <c r="E5420" s="123"/>
    </row>
    <row r="5421" spans="4:5" x14ac:dyDescent="0.2">
      <c r="D5421" s="123"/>
      <c r="E5421" s="123"/>
    </row>
    <row r="5422" spans="4:5" x14ac:dyDescent="0.2">
      <c r="D5422" s="123"/>
      <c r="E5422" s="123"/>
    </row>
    <row r="5423" spans="4:5" x14ac:dyDescent="0.2">
      <c r="D5423" s="123"/>
      <c r="E5423" s="123"/>
    </row>
    <row r="5424" spans="4:5" x14ac:dyDescent="0.2">
      <c r="D5424" s="123"/>
      <c r="E5424" s="123"/>
    </row>
    <row r="5425" spans="4:5" x14ac:dyDescent="0.2">
      <c r="D5425" s="123"/>
      <c r="E5425" s="123"/>
    </row>
    <row r="5426" spans="4:5" x14ac:dyDescent="0.2">
      <c r="D5426" s="123"/>
      <c r="E5426" s="123"/>
    </row>
    <row r="5427" spans="4:5" x14ac:dyDescent="0.2">
      <c r="D5427" s="123"/>
      <c r="E5427" s="123"/>
    </row>
    <row r="5428" spans="4:5" x14ac:dyDescent="0.2">
      <c r="D5428" s="123"/>
      <c r="E5428" s="123"/>
    </row>
    <row r="5429" spans="4:5" x14ac:dyDescent="0.2">
      <c r="D5429" s="123"/>
      <c r="E5429" s="123"/>
    </row>
    <row r="5430" spans="4:5" x14ac:dyDescent="0.2">
      <c r="D5430" s="123"/>
      <c r="E5430" s="123"/>
    </row>
    <row r="5431" spans="4:5" x14ac:dyDescent="0.2">
      <c r="D5431" s="123"/>
      <c r="E5431" s="123"/>
    </row>
    <row r="5432" spans="4:5" x14ac:dyDescent="0.2">
      <c r="D5432" s="123"/>
      <c r="E5432" s="123"/>
    </row>
    <row r="5433" spans="4:5" x14ac:dyDescent="0.2">
      <c r="D5433" s="123"/>
      <c r="E5433" s="123"/>
    </row>
    <row r="5434" spans="4:5" x14ac:dyDescent="0.2">
      <c r="D5434" s="123"/>
      <c r="E5434" s="123"/>
    </row>
    <row r="5435" spans="4:5" x14ac:dyDescent="0.2">
      <c r="D5435" s="123"/>
      <c r="E5435" s="123"/>
    </row>
    <row r="5436" spans="4:5" x14ac:dyDescent="0.2">
      <c r="D5436" s="123"/>
      <c r="E5436" s="123"/>
    </row>
    <row r="5437" spans="4:5" x14ac:dyDescent="0.2">
      <c r="D5437" s="123"/>
      <c r="E5437" s="123"/>
    </row>
    <row r="5438" spans="4:5" x14ac:dyDescent="0.2">
      <c r="D5438" s="123"/>
      <c r="E5438" s="123"/>
    </row>
    <row r="5439" spans="4:5" x14ac:dyDescent="0.2">
      <c r="D5439" s="123"/>
      <c r="E5439" s="123"/>
    </row>
    <row r="5440" spans="4:5" x14ac:dyDescent="0.2">
      <c r="D5440" s="123"/>
      <c r="E5440" s="123"/>
    </row>
    <row r="5441" spans="4:5" x14ac:dyDescent="0.2">
      <c r="D5441" s="123"/>
      <c r="E5441" s="123"/>
    </row>
    <row r="5442" spans="4:5" x14ac:dyDescent="0.2">
      <c r="D5442" s="123"/>
      <c r="E5442" s="123"/>
    </row>
    <row r="5443" spans="4:5" x14ac:dyDescent="0.2">
      <c r="D5443" s="123"/>
      <c r="E5443" s="123"/>
    </row>
    <row r="5444" spans="4:5" x14ac:dyDescent="0.2">
      <c r="D5444" s="123"/>
      <c r="E5444" s="123"/>
    </row>
    <row r="5445" spans="4:5" x14ac:dyDescent="0.2">
      <c r="D5445" s="123"/>
      <c r="E5445" s="123"/>
    </row>
    <row r="5446" spans="4:5" x14ac:dyDescent="0.2">
      <c r="D5446" s="123"/>
      <c r="E5446" s="123"/>
    </row>
    <row r="5447" spans="4:5" x14ac:dyDescent="0.2">
      <c r="D5447" s="123"/>
      <c r="E5447" s="123"/>
    </row>
    <row r="5448" spans="4:5" x14ac:dyDescent="0.2">
      <c r="D5448" s="123"/>
      <c r="E5448" s="123"/>
    </row>
    <row r="5449" spans="4:5" x14ac:dyDescent="0.2">
      <c r="D5449" s="123"/>
      <c r="E5449" s="123"/>
    </row>
    <row r="5450" spans="4:5" x14ac:dyDescent="0.2">
      <c r="D5450" s="123"/>
      <c r="E5450" s="123"/>
    </row>
    <row r="5451" spans="4:5" x14ac:dyDescent="0.2">
      <c r="D5451" s="123"/>
      <c r="E5451" s="123"/>
    </row>
    <row r="5452" spans="4:5" x14ac:dyDescent="0.2">
      <c r="D5452" s="123"/>
      <c r="E5452" s="123"/>
    </row>
    <row r="5453" spans="4:5" x14ac:dyDescent="0.2">
      <c r="D5453" s="123"/>
      <c r="E5453" s="123"/>
    </row>
    <row r="5454" spans="4:5" x14ac:dyDescent="0.2">
      <c r="D5454" s="123"/>
      <c r="E5454" s="123"/>
    </row>
    <row r="5455" spans="4:5" x14ac:dyDescent="0.2">
      <c r="D5455" s="123"/>
      <c r="E5455" s="123"/>
    </row>
    <row r="5456" spans="4:5" x14ac:dyDescent="0.2">
      <c r="D5456" s="123"/>
      <c r="E5456" s="123"/>
    </row>
    <row r="5457" spans="4:5" x14ac:dyDescent="0.2">
      <c r="D5457" s="123"/>
      <c r="E5457" s="123"/>
    </row>
    <row r="5458" spans="4:5" x14ac:dyDescent="0.2">
      <c r="D5458" s="123"/>
      <c r="E5458" s="123"/>
    </row>
    <row r="5459" spans="4:5" x14ac:dyDescent="0.2">
      <c r="D5459" s="123"/>
      <c r="E5459" s="123"/>
    </row>
    <row r="5460" spans="4:5" x14ac:dyDescent="0.2">
      <c r="D5460" s="123"/>
      <c r="E5460" s="123"/>
    </row>
    <row r="5461" spans="4:5" x14ac:dyDescent="0.2">
      <c r="D5461" s="123"/>
      <c r="E5461" s="123"/>
    </row>
    <row r="5462" spans="4:5" x14ac:dyDescent="0.2">
      <c r="D5462" s="123"/>
      <c r="E5462" s="123"/>
    </row>
    <row r="5463" spans="4:5" x14ac:dyDescent="0.2">
      <c r="D5463" s="123"/>
      <c r="E5463" s="123"/>
    </row>
    <row r="5464" spans="4:5" x14ac:dyDescent="0.2">
      <c r="D5464" s="123"/>
      <c r="E5464" s="123"/>
    </row>
    <row r="5465" spans="4:5" x14ac:dyDescent="0.2">
      <c r="D5465" s="123"/>
      <c r="E5465" s="123"/>
    </row>
    <row r="5466" spans="4:5" x14ac:dyDescent="0.2">
      <c r="D5466" s="123"/>
      <c r="E5466" s="123"/>
    </row>
    <row r="5467" spans="4:5" x14ac:dyDescent="0.2">
      <c r="D5467" s="123"/>
      <c r="E5467" s="123"/>
    </row>
    <row r="5468" spans="4:5" x14ac:dyDescent="0.2">
      <c r="D5468" s="123"/>
      <c r="E5468" s="123"/>
    </row>
    <row r="5469" spans="4:5" x14ac:dyDescent="0.2">
      <c r="D5469" s="123"/>
      <c r="E5469" s="123"/>
    </row>
    <row r="5470" spans="4:5" x14ac:dyDescent="0.2">
      <c r="D5470" s="123"/>
      <c r="E5470" s="123"/>
    </row>
    <row r="5471" spans="4:5" x14ac:dyDescent="0.2">
      <c r="D5471" s="123"/>
      <c r="E5471" s="123"/>
    </row>
    <row r="5472" spans="4:5" x14ac:dyDescent="0.2">
      <c r="D5472" s="123"/>
      <c r="E5472" s="123"/>
    </row>
    <row r="5473" spans="4:5" x14ac:dyDescent="0.2">
      <c r="D5473" s="123"/>
      <c r="E5473" s="123"/>
    </row>
    <row r="5474" spans="4:5" x14ac:dyDescent="0.2">
      <c r="D5474" s="123"/>
      <c r="E5474" s="123"/>
    </row>
    <row r="5475" spans="4:5" x14ac:dyDescent="0.2">
      <c r="D5475" s="123"/>
      <c r="E5475" s="123"/>
    </row>
    <row r="5476" spans="4:5" x14ac:dyDescent="0.2">
      <c r="D5476" s="123"/>
      <c r="E5476" s="123"/>
    </row>
    <row r="5477" spans="4:5" x14ac:dyDescent="0.2">
      <c r="D5477" s="123"/>
      <c r="E5477" s="123"/>
    </row>
    <row r="5478" spans="4:5" x14ac:dyDescent="0.2">
      <c r="D5478" s="123"/>
      <c r="E5478" s="123"/>
    </row>
    <row r="5479" spans="4:5" x14ac:dyDescent="0.2">
      <c r="D5479" s="123"/>
      <c r="E5479" s="123"/>
    </row>
    <row r="5480" spans="4:5" x14ac:dyDescent="0.2">
      <c r="D5480" s="123"/>
      <c r="E5480" s="123"/>
    </row>
    <row r="5481" spans="4:5" x14ac:dyDescent="0.2">
      <c r="D5481" s="123"/>
      <c r="E5481" s="123"/>
    </row>
    <row r="5482" spans="4:5" x14ac:dyDescent="0.2">
      <c r="D5482" s="123"/>
      <c r="E5482" s="123"/>
    </row>
    <row r="5483" spans="4:5" x14ac:dyDescent="0.2">
      <c r="D5483" s="123"/>
      <c r="E5483" s="123"/>
    </row>
    <row r="5484" spans="4:5" x14ac:dyDescent="0.2">
      <c r="D5484" s="123"/>
      <c r="E5484" s="123"/>
    </row>
    <row r="5485" spans="4:5" x14ac:dyDescent="0.2">
      <c r="D5485" s="123"/>
      <c r="E5485" s="123"/>
    </row>
    <row r="5486" spans="4:5" x14ac:dyDescent="0.2">
      <c r="D5486" s="123"/>
      <c r="E5486" s="123"/>
    </row>
    <row r="5487" spans="4:5" x14ac:dyDescent="0.2">
      <c r="D5487" s="123"/>
      <c r="E5487" s="123"/>
    </row>
    <row r="5488" spans="4:5" x14ac:dyDescent="0.2">
      <c r="D5488" s="123"/>
      <c r="E5488" s="123"/>
    </row>
    <row r="5489" spans="4:5" x14ac:dyDescent="0.2">
      <c r="D5489" s="123"/>
      <c r="E5489" s="123"/>
    </row>
    <row r="5490" spans="4:5" x14ac:dyDescent="0.2">
      <c r="D5490" s="123"/>
      <c r="E5490" s="123"/>
    </row>
    <row r="5491" spans="4:5" x14ac:dyDescent="0.2">
      <c r="D5491" s="123"/>
      <c r="E5491" s="123"/>
    </row>
    <row r="5492" spans="4:5" x14ac:dyDescent="0.2">
      <c r="D5492" s="123"/>
      <c r="E5492" s="123"/>
    </row>
    <row r="5493" spans="4:5" x14ac:dyDescent="0.2">
      <c r="D5493" s="123"/>
      <c r="E5493" s="123"/>
    </row>
    <row r="5494" spans="4:5" x14ac:dyDescent="0.2">
      <c r="D5494" s="123"/>
      <c r="E5494" s="123"/>
    </row>
    <row r="5495" spans="4:5" x14ac:dyDescent="0.2">
      <c r="D5495" s="123"/>
      <c r="E5495" s="123"/>
    </row>
    <row r="5496" spans="4:5" x14ac:dyDescent="0.2">
      <c r="D5496" s="123"/>
      <c r="E5496" s="123"/>
    </row>
    <row r="5497" spans="4:5" x14ac:dyDescent="0.2">
      <c r="D5497" s="123"/>
      <c r="E5497" s="123"/>
    </row>
    <row r="5498" spans="4:5" x14ac:dyDescent="0.2">
      <c r="D5498" s="123"/>
      <c r="E5498" s="123"/>
    </row>
    <row r="5499" spans="4:5" x14ac:dyDescent="0.2">
      <c r="D5499" s="123"/>
      <c r="E5499" s="123"/>
    </row>
    <row r="5500" spans="4:5" x14ac:dyDescent="0.2">
      <c r="D5500" s="123"/>
      <c r="E5500" s="123"/>
    </row>
    <row r="5501" spans="4:5" x14ac:dyDescent="0.2">
      <c r="D5501" s="123"/>
      <c r="E5501" s="123"/>
    </row>
    <row r="5502" spans="4:5" x14ac:dyDescent="0.2">
      <c r="D5502" s="123"/>
      <c r="E5502" s="123"/>
    </row>
    <row r="5503" spans="4:5" x14ac:dyDescent="0.2">
      <c r="D5503" s="123"/>
      <c r="E5503" s="123"/>
    </row>
    <row r="5504" spans="4:5" x14ac:dyDescent="0.2">
      <c r="D5504" s="123"/>
      <c r="E5504" s="123"/>
    </row>
    <row r="5505" spans="4:5" x14ac:dyDescent="0.2">
      <c r="D5505" s="123"/>
      <c r="E5505" s="123"/>
    </row>
    <row r="5506" spans="4:5" x14ac:dyDescent="0.2">
      <c r="D5506" s="123"/>
      <c r="E5506" s="123"/>
    </row>
    <row r="5507" spans="4:5" x14ac:dyDescent="0.2">
      <c r="D5507" s="123"/>
      <c r="E5507" s="123"/>
    </row>
    <row r="5508" spans="4:5" x14ac:dyDescent="0.2">
      <c r="D5508" s="123"/>
      <c r="E5508" s="123"/>
    </row>
    <row r="5509" spans="4:5" x14ac:dyDescent="0.2">
      <c r="D5509" s="123"/>
      <c r="E5509" s="123"/>
    </row>
    <row r="5510" spans="4:5" x14ac:dyDescent="0.2">
      <c r="D5510" s="123"/>
      <c r="E5510" s="123"/>
    </row>
    <row r="5511" spans="4:5" x14ac:dyDescent="0.2">
      <c r="D5511" s="123"/>
      <c r="E5511" s="123"/>
    </row>
    <row r="5512" spans="4:5" x14ac:dyDescent="0.2">
      <c r="D5512" s="123"/>
      <c r="E5512" s="123"/>
    </row>
    <row r="5513" spans="4:5" x14ac:dyDescent="0.2">
      <c r="D5513" s="123"/>
      <c r="E5513" s="123"/>
    </row>
    <row r="5514" spans="4:5" x14ac:dyDescent="0.2">
      <c r="D5514" s="123"/>
      <c r="E5514" s="123"/>
    </row>
    <row r="5515" spans="4:5" x14ac:dyDescent="0.2">
      <c r="D5515" s="123"/>
      <c r="E5515" s="123"/>
    </row>
    <row r="5516" spans="4:5" x14ac:dyDescent="0.2">
      <c r="D5516" s="123"/>
      <c r="E5516" s="123"/>
    </row>
    <row r="5517" spans="4:5" x14ac:dyDescent="0.2">
      <c r="D5517" s="123"/>
      <c r="E5517" s="123"/>
    </row>
    <row r="5518" spans="4:5" x14ac:dyDescent="0.2">
      <c r="D5518" s="123"/>
      <c r="E5518" s="123"/>
    </row>
    <row r="5519" spans="4:5" x14ac:dyDescent="0.2">
      <c r="D5519" s="123"/>
      <c r="E5519" s="123"/>
    </row>
    <row r="5520" spans="4:5" x14ac:dyDescent="0.2">
      <c r="D5520" s="123"/>
      <c r="E5520" s="123"/>
    </row>
    <row r="5521" spans="4:5" x14ac:dyDescent="0.2">
      <c r="D5521" s="123"/>
      <c r="E5521" s="123"/>
    </row>
    <row r="5522" spans="4:5" x14ac:dyDescent="0.2">
      <c r="D5522" s="123"/>
      <c r="E5522" s="123"/>
    </row>
    <row r="5523" spans="4:5" x14ac:dyDescent="0.2">
      <c r="D5523" s="123"/>
      <c r="E5523" s="123"/>
    </row>
    <row r="5524" spans="4:5" x14ac:dyDescent="0.2">
      <c r="D5524" s="123"/>
      <c r="E5524" s="123"/>
    </row>
    <row r="5525" spans="4:5" x14ac:dyDescent="0.2">
      <c r="D5525" s="123"/>
      <c r="E5525" s="123"/>
    </row>
    <row r="5526" spans="4:5" x14ac:dyDescent="0.2">
      <c r="D5526" s="123"/>
      <c r="E5526" s="123"/>
    </row>
    <row r="5527" spans="4:5" x14ac:dyDescent="0.2">
      <c r="D5527" s="123"/>
      <c r="E5527" s="123"/>
    </row>
    <row r="5528" spans="4:5" x14ac:dyDescent="0.2">
      <c r="D5528" s="123"/>
      <c r="E5528" s="123"/>
    </row>
    <row r="5529" spans="4:5" x14ac:dyDescent="0.2">
      <c r="D5529" s="123"/>
      <c r="E5529" s="123"/>
    </row>
    <row r="5530" spans="4:5" x14ac:dyDescent="0.2">
      <c r="D5530" s="123"/>
      <c r="E5530" s="123"/>
    </row>
    <row r="5531" spans="4:5" x14ac:dyDescent="0.2">
      <c r="D5531" s="123"/>
      <c r="E5531" s="123"/>
    </row>
    <row r="5532" spans="4:5" x14ac:dyDescent="0.2">
      <c r="D5532" s="123"/>
      <c r="E5532" s="123"/>
    </row>
    <row r="5533" spans="4:5" x14ac:dyDescent="0.2">
      <c r="D5533" s="123"/>
      <c r="E5533" s="123"/>
    </row>
    <row r="5534" spans="4:5" x14ac:dyDescent="0.2">
      <c r="D5534" s="123"/>
      <c r="E5534" s="123"/>
    </row>
    <row r="5535" spans="4:5" x14ac:dyDescent="0.2">
      <c r="D5535" s="123"/>
      <c r="E5535" s="123"/>
    </row>
    <row r="5536" spans="4:5" x14ac:dyDescent="0.2">
      <c r="D5536" s="123"/>
      <c r="E5536" s="123"/>
    </row>
    <row r="5537" spans="4:5" x14ac:dyDescent="0.2">
      <c r="D5537" s="123"/>
      <c r="E5537" s="123"/>
    </row>
    <row r="5538" spans="4:5" x14ac:dyDescent="0.2">
      <c r="D5538" s="123"/>
      <c r="E5538" s="123"/>
    </row>
    <row r="5539" spans="4:5" x14ac:dyDescent="0.2">
      <c r="D5539" s="123"/>
      <c r="E5539" s="123"/>
    </row>
    <row r="5540" spans="4:5" x14ac:dyDescent="0.2">
      <c r="D5540" s="123"/>
      <c r="E5540" s="123"/>
    </row>
    <row r="5541" spans="4:5" x14ac:dyDescent="0.2">
      <c r="D5541" s="123"/>
      <c r="E5541" s="123"/>
    </row>
    <row r="5542" spans="4:5" x14ac:dyDescent="0.2">
      <c r="D5542" s="123"/>
      <c r="E5542" s="123"/>
    </row>
    <row r="5543" spans="4:5" x14ac:dyDescent="0.2">
      <c r="D5543" s="123"/>
      <c r="E5543" s="123"/>
    </row>
    <row r="5544" spans="4:5" x14ac:dyDescent="0.2">
      <c r="D5544" s="123"/>
      <c r="E5544" s="123"/>
    </row>
    <row r="5545" spans="4:5" x14ac:dyDescent="0.2">
      <c r="D5545" s="123"/>
      <c r="E5545" s="123"/>
    </row>
    <row r="5546" spans="4:5" x14ac:dyDescent="0.2">
      <c r="D5546" s="123"/>
      <c r="E5546" s="123"/>
    </row>
    <row r="5547" spans="4:5" x14ac:dyDescent="0.2">
      <c r="D5547" s="123"/>
      <c r="E5547" s="123"/>
    </row>
    <row r="5548" spans="4:5" x14ac:dyDescent="0.2">
      <c r="D5548" s="123"/>
      <c r="E5548" s="123"/>
    </row>
    <row r="5549" spans="4:5" x14ac:dyDescent="0.2">
      <c r="D5549" s="123"/>
      <c r="E5549" s="123"/>
    </row>
    <row r="5550" spans="4:5" x14ac:dyDescent="0.2">
      <c r="D5550" s="123"/>
      <c r="E5550" s="123"/>
    </row>
    <row r="5551" spans="4:5" x14ac:dyDescent="0.2">
      <c r="D5551" s="123"/>
      <c r="E5551" s="123"/>
    </row>
    <row r="5552" spans="4:5" x14ac:dyDescent="0.2">
      <c r="D5552" s="123"/>
      <c r="E5552" s="123"/>
    </row>
    <row r="5553" spans="4:5" x14ac:dyDescent="0.2">
      <c r="D5553" s="123"/>
      <c r="E5553" s="123"/>
    </row>
    <row r="5554" spans="4:5" x14ac:dyDescent="0.2">
      <c r="D5554" s="123"/>
      <c r="E5554" s="123"/>
    </row>
    <row r="5555" spans="4:5" x14ac:dyDescent="0.2">
      <c r="D5555" s="123"/>
      <c r="E5555" s="123"/>
    </row>
    <row r="5556" spans="4:5" x14ac:dyDescent="0.2">
      <c r="D5556" s="123"/>
      <c r="E5556" s="123"/>
    </row>
    <row r="5557" spans="4:5" x14ac:dyDescent="0.2">
      <c r="D5557" s="123"/>
      <c r="E5557" s="123"/>
    </row>
    <row r="5558" spans="4:5" x14ac:dyDescent="0.2">
      <c r="D5558" s="123"/>
      <c r="E5558" s="123"/>
    </row>
    <row r="5559" spans="4:5" x14ac:dyDescent="0.2">
      <c r="D5559" s="123"/>
      <c r="E5559" s="123"/>
    </row>
    <row r="5560" spans="4:5" x14ac:dyDescent="0.2">
      <c r="D5560" s="123"/>
      <c r="E5560" s="123"/>
    </row>
    <row r="5561" spans="4:5" x14ac:dyDescent="0.2">
      <c r="D5561" s="123"/>
      <c r="E5561" s="123"/>
    </row>
    <row r="5562" spans="4:5" x14ac:dyDescent="0.2">
      <c r="D5562" s="123"/>
      <c r="E5562" s="123"/>
    </row>
    <row r="5563" spans="4:5" x14ac:dyDescent="0.2">
      <c r="D5563" s="123"/>
      <c r="E5563" s="123"/>
    </row>
    <row r="5564" spans="4:5" x14ac:dyDescent="0.2">
      <c r="D5564" s="123"/>
      <c r="E5564" s="123"/>
    </row>
    <row r="5565" spans="4:5" x14ac:dyDescent="0.2">
      <c r="D5565" s="123"/>
      <c r="E5565" s="123"/>
    </row>
    <row r="5566" spans="4:5" x14ac:dyDescent="0.2">
      <c r="D5566" s="123"/>
      <c r="E5566" s="123"/>
    </row>
    <row r="5567" spans="4:5" x14ac:dyDescent="0.2">
      <c r="D5567" s="123"/>
      <c r="E5567" s="123"/>
    </row>
    <row r="5568" spans="4:5" x14ac:dyDescent="0.2">
      <c r="D5568" s="123"/>
      <c r="E5568" s="123"/>
    </row>
    <row r="5569" spans="4:5" x14ac:dyDescent="0.2">
      <c r="D5569" s="123"/>
      <c r="E5569" s="123"/>
    </row>
    <row r="5570" spans="4:5" x14ac:dyDescent="0.2">
      <c r="D5570" s="123"/>
      <c r="E5570" s="123"/>
    </row>
    <row r="5571" spans="4:5" x14ac:dyDescent="0.2">
      <c r="D5571" s="123"/>
      <c r="E5571" s="123"/>
    </row>
    <row r="5572" spans="4:5" x14ac:dyDescent="0.2">
      <c r="D5572" s="123"/>
      <c r="E5572" s="123"/>
    </row>
    <row r="5573" spans="4:5" x14ac:dyDescent="0.2">
      <c r="D5573" s="123"/>
      <c r="E5573" s="123"/>
    </row>
    <row r="5574" spans="4:5" x14ac:dyDescent="0.2">
      <c r="D5574" s="123"/>
      <c r="E5574" s="123"/>
    </row>
    <row r="5575" spans="4:5" x14ac:dyDescent="0.2">
      <c r="D5575" s="123"/>
      <c r="E5575" s="123"/>
    </row>
    <row r="5576" spans="4:5" x14ac:dyDescent="0.2">
      <c r="D5576" s="123"/>
      <c r="E5576" s="123"/>
    </row>
    <row r="5577" spans="4:5" x14ac:dyDescent="0.2">
      <c r="D5577" s="123"/>
      <c r="E5577" s="123"/>
    </row>
    <row r="5578" spans="4:5" x14ac:dyDescent="0.2">
      <c r="D5578" s="123"/>
      <c r="E5578" s="123"/>
    </row>
    <row r="5579" spans="4:5" x14ac:dyDescent="0.2">
      <c r="D5579" s="123"/>
      <c r="E5579" s="123"/>
    </row>
    <row r="5580" spans="4:5" x14ac:dyDescent="0.2">
      <c r="D5580" s="123"/>
      <c r="E5580" s="123"/>
    </row>
    <row r="5581" spans="4:5" x14ac:dyDescent="0.2">
      <c r="D5581" s="123"/>
      <c r="E5581" s="123"/>
    </row>
    <row r="5582" spans="4:5" x14ac:dyDescent="0.2">
      <c r="D5582" s="123"/>
      <c r="E5582" s="123"/>
    </row>
    <row r="5583" spans="4:5" x14ac:dyDescent="0.2">
      <c r="D5583" s="123"/>
      <c r="E5583" s="123"/>
    </row>
    <row r="5584" spans="4:5" x14ac:dyDescent="0.2">
      <c r="D5584" s="123"/>
      <c r="E5584" s="123"/>
    </row>
    <row r="5585" spans="4:5" x14ac:dyDescent="0.2">
      <c r="D5585" s="123"/>
      <c r="E5585" s="123"/>
    </row>
    <row r="5586" spans="4:5" x14ac:dyDescent="0.2">
      <c r="D5586" s="123"/>
      <c r="E5586" s="123"/>
    </row>
    <row r="5587" spans="4:5" x14ac:dyDescent="0.2">
      <c r="D5587" s="123"/>
      <c r="E5587" s="123"/>
    </row>
    <row r="5588" spans="4:5" x14ac:dyDescent="0.2">
      <c r="D5588" s="123"/>
      <c r="E5588" s="123"/>
    </row>
    <row r="5589" spans="4:5" x14ac:dyDescent="0.2">
      <c r="D5589" s="123"/>
      <c r="E5589" s="123"/>
    </row>
    <row r="5590" spans="4:5" x14ac:dyDescent="0.2">
      <c r="D5590" s="123"/>
      <c r="E5590" s="123"/>
    </row>
    <row r="5591" spans="4:5" x14ac:dyDescent="0.2">
      <c r="D5591" s="123"/>
      <c r="E5591" s="123"/>
    </row>
    <row r="5592" spans="4:5" x14ac:dyDescent="0.2">
      <c r="D5592" s="123"/>
      <c r="E5592" s="123"/>
    </row>
    <row r="5593" spans="4:5" x14ac:dyDescent="0.2">
      <c r="D5593" s="123"/>
      <c r="E5593" s="123"/>
    </row>
    <row r="5594" spans="4:5" x14ac:dyDescent="0.2">
      <c r="D5594" s="123"/>
      <c r="E5594" s="123"/>
    </row>
    <row r="5595" spans="4:5" x14ac:dyDescent="0.2">
      <c r="D5595" s="123"/>
      <c r="E5595" s="123"/>
    </row>
    <row r="5596" spans="4:5" x14ac:dyDescent="0.2">
      <c r="D5596" s="123"/>
      <c r="E5596" s="123"/>
    </row>
    <row r="5597" spans="4:5" x14ac:dyDescent="0.2">
      <c r="D5597" s="123"/>
      <c r="E5597" s="123"/>
    </row>
    <row r="5598" spans="4:5" x14ac:dyDescent="0.2">
      <c r="D5598" s="123"/>
      <c r="E5598" s="123"/>
    </row>
    <row r="5599" spans="4:5" x14ac:dyDescent="0.2">
      <c r="D5599" s="123"/>
      <c r="E5599" s="123"/>
    </row>
    <row r="5600" spans="4:5" x14ac:dyDescent="0.2">
      <c r="D5600" s="123"/>
      <c r="E5600" s="123"/>
    </row>
    <row r="5601" spans="4:5" x14ac:dyDescent="0.2">
      <c r="D5601" s="123"/>
      <c r="E5601" s="123"/>
    </row>
    <row r="5602" spans="4:5" x14ac:dyDescent="0.2">
      <c r="D5602" s="123"/>
      <c r="E5602" s="123"/>
    </row>
    <row r="5603" spans="4:5" x14ac:dyDescent="0.2">
      <c r="D5603" s="123"/>
      <c r="E5603" s="123"/>
    </row>
    <row r="5604" spans="4:5" x14ac:dyDescent="0.2">
      <c r="D5604" s="123"/>
      <c r="E5604" s="123"/>
    </row>
    <row r="5605" spans="4:5" x14ac:dyDescent="0.2">
      <c r="D5605" s="123"/>
      <c r="E5605" s="123"/>
    </row>
    <row r="5606" spans="4:5" x14ac:dyDescent="0.2">
      <c r="D5606" s="123"/>
      <c r="E5606" s="123"/>
    </row>
    <row r="5607" spans="4:5" x14ac:dyDescent="0.2">
      <c r="D5607" s="123"/>
      <c r="E5607" s="123"/>
    </row>
    <row r="5608" spans="4:5" x14ac:dyDescent="0.2">
      <c r="D5608" s="123"/>
      <c r="E5608" s="123"/>
    </row>
    <row r="5609" spans="4:5" x14ac:dyDescent="0.2">
      <c r="D5609" s="123"/>
      <c r="E5609" s="123"/>
    </row>
    <row r="5610" spans="4:5" x14ac:dyDescent="0.2">
      <c r="D5610" s="123"/>
      <c r="E5610" s="123"/>
    </row>
    <row r="5611" spans="4:5" x14ac:dyDescent="0.2">
      <c r="D5611" s="123"/>
      <c r="E5611" s="123"/>
    </row>
    <row r="5612" spans="4:5" x14ac:dyDescent="0.2">
      <c r="D5612" s="123"/>
      <c r="E5612" s="123"/>
    </row>
    <row r="5613" spans="4:5" x14ac:dyDescent="0.2">
      <c r="D5613" s="123"/>
      <c r="E5613" s="123"/>
    </row>
    <row r="5614" spans="4:5" x14ac:dyDescent="0.2">
      <c r="D5614" s="123"/>
      <c r="E5614" s="123"/>
    </row>
    <row r="5615" spans="4:5" x14ac:dyDescent="0.2">
      <c r="D5615" s="123"/>
      <c r="E5615" s="123"/>
    </row>
    <row r="5616" spans="4:5" x14ac:dyDescent="0.2">
      <c r="D5616" s="123"/>
      <c r="E5616" s="123"/>
    </row>
    <row r="5617" spans="4:5" x14ac:dyDescent="0.2">
      <c r="D5617" s="123"/>
      <c r="E5617" s="123"/>
    </row>
    <row r="5618" spans="4:5" x14ac:dyDescent="0.2">
      <c r="D5618" s="123"/>
      <c r="E5618" s="123"/>
    </row>
    <row r="5619" spans="4:5" x14ac:dyDescent="0.2">
      <c r="D5619" s="123"/>
      <c r="E5619" s="123"/>
    </row>
    <row r="5620" spans="4:5" x14ac:dyDescent="0.2">
      <c r="D5620" s="123"/>
      <c r="E5620" s="123"/>
    </row>
    <row r="5621" spans="4:5" x14ac:dyDescent="0.2">
      <c r="D5621" s="123"/>
      <c r="E5621" s="123"/>
    </row>
    <row r="5622" spans="4:5" x14ac:dyDescent="0.2">
      <c r="D5622" s="123"/>
      <c r="E5622" s="123"/>
    </row>
    <row r="5623" spans="4:5" x14ac:dyDescent="0.2">
      <c r="D5623" s="123"/>
      <c r="E5623" s="123"/>
    </row>
    <row r="5624" spans="4:5" x14ac:dyDescent="0.2">
      <c r="D5624" s="123"/>
      <c r="E5624" s="123"/>
    </row>
    <row r="5625" spans="4:5" x14ac:dyDescent="0.2">
      <c r="D5625" s="123"/>
      <c r="E5625" s="123"/>
    </row>
    <row r="5626" spans="4:5" x14ac:dyDescent="0.2">
      <c r="D5626" s="123"/>
      <c r="E5626" s="123"/>
    </row>
    <row r="5627" spans="4:5" x14ac:dyDescent="0.2">
      <c r="D5627" s="123"/>
      <c r="E5627" s="123"/>
    </row>
    <row r="5628" spans="4:5" x14ac:dyDescent="0.2">
      <c r="D5628" s="123"/>
      <c r="E5628" s="123"/>
    </row>
    <row r="5629" spans="4:5" x14ac:dyDescent="0.2">
      <c r="D5629" s="123"/>
      <c r="E5629" s="123"/>
    </row>
    <row r="5630" spans="4:5" x14ac:dyDescent="0.2">
      <c r="D5630" s="123"/>
      <c r="E5630" s="123"/>
    </row>
    <row r="5631" spans="4:5" x14ac:dyDescent="0.2">
      <c r="D5631" s="123"/>
      <c r="E5631" s="123"/>
    </row>
    <row r="5632" spans="4:5" x14ac:dyDescent="0.2">
      <c r="D5632" s="123"/>
      <c r="E5632" s="123"/>
    </row>
    <row r="5633" spans="4:5" x14ac:dyDescent="0.2">
      <c r="D5633" s="123"/>
      <c r="E5633" s="123"/>
    </row>
    <row r="5634" spans="4:5" x14ac:dyDescent="0.2">
      <c r="D5634" s="123"/>
      <c r="E5634" s="123"/>
    </row>
    <row r="5635" spans="4:5" x14ac:dyDescent="0.2">
      <c r="D5635" s="123"/>
      <c r="E5635" s="123"/>
    </row>
    <row r="5636" spans="4:5" x14ac:dyDescent="0.2">
      <c r="D5636" s="123"/>
      <c r="E5636" s="123"/>
    </row>
    <row r="5637" spans="4:5" x14ac:dyDescent="0.2">
      <c r="D5637" s="123"/>
      <c r="E5637" s="123"/>
    </row>
    <row r="5638" spans="4:5" x14ac:dyDescent="0.2">
      <c r="D5638" s="123"/>
      <c r="E5638" s="123"/>
    </row>
    <row r="5639" spans="4:5" x14ac:dyDescent="0.2">
      <c r="D5639" s="123"/>
      <c r="E5639" s="123"/>
    </row>
    <row r="5640" spans="4:5" x14ac:dyDescent="0.2">
      <c r="D5640" s="123"/>
      <c r="E5640" s="123"/>
    </row>
    <row r="5641" spans="4:5" x14ac:dyDescent="0.2">
      <c r="D5641" s="123"/>
      <c r="E5641" s="123"/>
    </row>
    <row r="5642" spans="4:5" x14ac:dyDescent="0.2">
      <c r="D5642" s="123"/>
      <c r="E5642" s="123"/>
    </row>
    <row r="5643" spans="4:5" x14ac:dyDescent="0.2">
      <c r="D5643" s="123"/>
      <c r="E5643" s="123"/>
    </row>
    <row r="5644" spans="4:5" x14ac:dyDescent="0.2">
      <c r="D5644" s="123"/>
      <c r="E5644" s="123"/>
    </row>
    <row r="5645" spans="4:5" x14ac:dyDescent="0.2">
      <c r="D5645" s="123"/>
      <c r="E5645" s="123"/>
    </row>
    <row r="5646" spans="4:5" x14ac:dyDescent="0.2">
      <c r="D5646" s="123"/>
      <c r="E5646" s="123"/>
    </row>
    <row r="5647" spans="4:5" x14ac:dyDescent="0.2">
      <c r="D5647" s="123"/>
      <c r="E5647" s="123"/>
    </row>
    <row r="5648" spans="4:5" x14ac:dyDescent="0.2">
      <c r="D5648" s="123"/>
      <c r="E5648" s="123"/>
    </row>
    <row r="5649" spans="4:5" x14ac:dyDescent="0.2">
      <c r="D5649" s="123"/>
      <c r="E5649" s="123"/>
    </row>
    <row r="5650" spans="4:5" x14ac:dyDescent="0.2">
      <c r="D5650" s="123"/>
      <c r="E5650" s="123"/>
    </row>
    <row r="5651" spans="4:5" x14ac:dyDescent="0.2">
      <c r="D5651" s="123"/>
      <c r="E5651" s="123"/>
    </row>
    <row r="5652" spans="4:5" x14ac:dyDescent="0.2">
      <c r="D5652" s="123"/>
      <c r="E5652" s="123"/>
    </row>
    <row r="5653" spans="4:5" x14ac:dyDescent="0.2">
      <c r="D5653" s="123"/>
      <c r="E5653" s="123"/>
    </row>
    <row r="5654" spans="4:5" x14ac:dyDescent="0.2">
      <c r="D5654" s="123"/>
      <c r="E5654" s="123"/>
    </row>
    <row r="5655" spans="4:5" x14ac:dyDescent="0.2">
      <c r="D5655" s="123"/>
      <c r="E5655" s="123"/>
    </row>
    <row r="5656" spans="4:5" x14ac:dyDescent="0.2">
      <c r="D5656" s="123"/>
      <c r="E5656" s="123"/>
    </row>
    <row r="5657" spans="4:5" x14ac:dyDescent="0.2">
      <c r="D5657" s="123"/>
      <c r="E5657" s="123"/>
    </row>
    <row r="5658" spans="4:5" x14ac:dyDescent="0.2">
      <c r="D5658" s="123"/>
      <c r="E5658" s="123"/>
    </row>
    <row r="5659" spans="4:5" x14ac:dyDescent="0.2">
      <c r="D5659" s="123"/>
      <c r="E5659" s="123"/>
    </row>
    <row r="5660" spans="4:5" x14ac:dyDescent="0.2">
      <c r="D5660" s="123"/>
      <c r="E5660" s="123"/>
    </row>
    <row r="5661" spans="4:5" x14ac:dyDescent="0.2">
      <c r="D5661" s="123"/>
      <c r="E5661" s="123"/>
    </row>
    <row r="5662" spans="4:5" x14ac:dyDescent="0.2">
      <c r="D5662" s="123"/>
      <c r="E5662" s="123"/>
    </row>
    <row r="5663" spans="4:5" x14ac:dyDescent="0.2">
      <c r="D5663" s="123"/>
      <c r="E5663" s="123"/>
    </row>
    <row r="5664" spans="4:5" x14ac:dyDescent="0.2">
      <c r="D5664" s="123"/>
      <c r="E5664" s="123"/>
    </row>
    <row r="5665" spans="4:5" x14ac:dyDescent="0.2">
      <c r="D5665" s="123"/>
      <c r="E5665" s="123"/>
    </row>
    <row r="5666" spans="4:5" x14ac:dyDescent="0.2">
      <c r="D5666" s="123"/>
      <c r="E5666" s="123"/>
    </row>
    <row r="5667" spans="4:5" x14ac:dyDescent="0.2">
      <c r="D5667" s="123"/>
      <c r="E5667" s="123"/>
    </row>
    <row r="5668" spans="4:5" x14ac:dyDescent="0.2">
      <c r="D5668" s="123"/>
      <c r="E5668" s="123"/>
    </row>
    <row r="5669" spans="4:5" x14ac:dyDescent="0.2">
      <c r="D5669" s="123"/>
      <c r="E5669" s="123"/>
    </row>
    <row r="5670" spans="4:5" x14ac:dyDescent="0.2">
      <c r="D5670" s="123"/>
      <c r="E5670" s="123"/>
    </row>
    <row r="5671" spans="4:5" x14ac:dyDescent="0.2">
      <c r="D5671" s="123"/>
      <c r="E5671" s="123"/>
    </row>
    <row r="5672" spans="4:5" x14ac:dyDescent="0.2">
      <c r="D5672" s="123"/>
      <c r="E5672" s="123"/>
    </row>
    <row r="5673" spans="4:5" x14ac:dyDescent="0.2">
      <c r="D5673" s="123"/>
      <c r="E5673" s="123"/>
    </row>
    <row r="5674" spans="4:5" x14ac:dyDescent="0.2">
      <c r="D5674" s="123"/>
      <c r="E5674" s="123"/>
    </row>
    <row r="5675" spans="4:5" x14ac:dyDescent="0.2">
      <c r="D5675" s="123"/>
      <c r="E5675" s="123"/>
    </row>
    <row r="5676" spans="4:5" x14ac:dyDescent="0.2">
      <c r="D5676" s="123"/>
      <c r="E5676" s="123"/>
    </row>
    <row r="5677" spans="4:5" x14ac:dyDescent="0.2">
      <c r="D5677" s="123"/>
      <c r="E5677" s="123"/>
    </row>
    <row r="5678" spans="4:5" x14ac:dyDescent="0.2">
      <c r="D5678" s="123"/>
      <c r="E5678" s="123"/>
    </row>
    <row r="5679" spans="4:5" x14ac:dyDescent="0.2">
      <c r="D5679" s="123"/>
      <c r="E5679" s="123"/>
    </row>
    <row r="5680" spans="4:5" x14ac:dyDescent="0.2">
      <c r="D5680" s="123"/>
      <c r="E5680" s="123"/>
    </row>
    <row r="5681" spans="4:5" x14ac:dyDescent="0.2">
      <c r="D5681" s="123"/>
      <c r="E5681" s="123"/>
    </row>
    <row r="5682" spans="4:5" x14ac:dyDescent="0.2">
      <c r="D5682" s="123"/>
      <c r="E5682" s="123"/>
    </row>
    <row r="5683" spans="4:5" x14ac:dyDescent="0.2">
      <c r="D5683" s="123"/>
      <c r="E5683" s="123"/>
    </row>
    <row r="5684" spans="4:5" x14ac:dyDescent="0.2">
      <c r="D5684" s="123"/>
      <c r="E5684" s="123"/>
    </row>
    <row r="5685" spans="4:5" x14ac:dyDescent="0.2">
      <c r="D5685" s="123"/>
      <c r="E5685" s="123"/>
    </row>
    <row r="5686" spans="4:5" x14ac:dyDescent="0.2">
      <c r="D5686" s="123"/>
      <c r="E5686" s="123"/>
    </row>
    <row r="5687" spans="4:5" x14ac:dyDescent="0.2">
      <c r="D5687" s="123"/>
      <c r="E5687" s="123"/>
    </row>
    <row r="5688" spans="4:5" x14ac:dyDescent="0.2">
      <c r="D5688" s="123"/>
      <c r="E5688" s="123"/>
    </row>
    <row r="5689" spans="4:5" x14ac:dyDescent="0.2">
      <c r="D5689" s="123"/>
      <c r="E5689" s="123"/>
    </row>
    <row r="5690" spans="4:5" x14ac:dyDescent="0.2">
      <c r="D5690" s="123"/>
      <c r="E5690" s="123"/>
    </row>
    <row r="5691" spans="4:5" x14ac:dyDescent="0.2">
      <c r="D5691" s="123"/>
      <c r="E5691" s="123"/>
    </row>
    <row r="5692" spans="4:5" x14ac:dyDescent="0.2">
      <c r="D5692" s="123"/>
      <c r="E5692" s="123"/>
    </row>
    <row r="5693" spans="4:5" x14ac:dyDescent="0.2">
      <c r="D5693" s="123"/>
      <c r="E5693" s="123"/>
    </row>
    <row r="5694" spans="4:5" x14ac:dyDescent="0.2">
      <c r="D5694" s="123"/>
      <c r="E5694" s="123"/>
    </row>
    <row r="5695" spans="4:5" x14ac:dyDescent="0.2">
      <c r="D5695" s="123"/>
      <c r="E5695" s="123"/>
    </row>
    <row r="5696" spans="4:5" x14ac:dyDescent="0.2">
      <c r="D5696" s="123"/>
      <c r="E5696" s="123"/>
    </row>
    <row r="5697" spans="4:5" x14ac:dyDescent="0.2">
      <c r="D5697" s="123"/>
      <c r="E5697" s="123"/>
    </row>
    <row r="5698" spans="4:5" x14ac:dyDescent="0.2">
      <c r="D5698" s="123"/>
      <c r="E5698" s="123"/>
    </row>
    <row r="5699" spans="4:5" x14ac:dyDescent="0.2">
      <c r="D5699" s="123"/>
      <c r="E5699" s="123"/>
    </row>
    <row r="5700" spans="4:5" x14ac:dyDescent="0.2">
      <c r="D5700" s="123"/>
      <c r="E5700" s="123"/>
    </row>
    <row r="5701" spans="4:5" x14ac:dyDescent="0.2">
      <c r="D5701" s="123"/>
      <c r="E5701" s="123"/>
    </row>
    <row r="5702" spans="4:5" x14ac:dyDescent="0.2">
      <c r="D5702" s="123"/>
      <c r="E5702" s="123"/>
    </row>
    <row r="5703" spans="4:5" x14ac:dyDescent="0.2">
      <c r="D5703" s="123"/>
      <c r="E5703" s="123"/>
    </row>
    <row r="5704" spans="4:5" x14ac:dyDescent="0.2">
      <c r="D5704" s="123"/>
      <c r="E5704" s="123"/>
    </row>
    <row r="5705" spans="4:5" x14ac:dyDescent="0.2">
      <c r="D5705" s="123"/>
      <c r="E5705" s="123"/>
    </row>
    <row r="5706" spans="4:5" x14ac:dyDescent="0.2">
      <c r="D5706" s="123"/>
      <c r="E5706" s="123"/>
    </row>
    <row r="5707" spans="4:5" x14ac:dyDescent="0.2">
      <c r="D5707" s="123"/>
      <c r="E5707" s="123"/>
    </row>
    <row r="5708" spans="4:5" x14ac:dyDescent="0.2">
      <c r="D5708" s="123"/>
      <c r="E5708" s="123"/>
    </row>
    <row r="5709" spans="4:5" x14ac:dyDescent="0.2">
      <c r="D5709" s="123"/>
      <c r="E5709" s="123"/>
    </row>
    <row r="5710" spans="4:5" x14ac:dyDescent="0.2">
      <c r="D5710" s="123"/>
      <c r="E5710" s="123"/>
    </row>
    <row r="5711" spans="4:5" x14ac:dyDescent="0.2">
      <c r="D5711" s="123"/>
      <c r="E5711" s="123"/>
    </row>
    <row r="5712" spans="4:5" x14ac:dyDescent="0.2">
      <c r="D5712" s="123"/>
      <c r="E5712" s="123"/>
    </row>
    <row r="5713" spans="4:5" x14ac:dyDescent="0.2">
      <c r="D5713" s="123"/>
      <c r="E5713" s="123"/>
    </row>
    <row r="5714" spans="4:5" x14ac:dyDescent="0.2">
      <c r="D5714" s="123"/>
      <c r="E5714" s="123"/>
    </row>
    <row r="5715" spans="4:5" x14ac:dyDescent="0.2">
      <c r="D5715" s="123"/>
      <c r="E5715" s="123"/>
    </row>
    <row r="5716" spans="4:5" x14ac:dyDescent="0.2">
      <c r="D5716" s="123"/>
      <c r="E5716" s="123"/>
    </row>
    <row r="5717" spans="4:5" x14ac:dyDescent="0.2">
      <c r="D5717" s="123"/>
      <c r="E5717" s="123"/>
    </row>
    <row r="5718" spans="4:5" x14ac:dyDescent="0.2">
      <c r="D5718" s="123"/>
      <c r="E5718" s="123"/>
    </row>
    <row r="5719" spans="4:5" x14ac:dyDescent="0.2">
      <c r="D5719" s="123"/>
      <c r="E5719" s="123"/>
    </row>
    <row r="5720" spans="4:5" x14ac:dyDescent="0.2">
      <c r="D5720" s="123"/>
      <c r="E5720" s="123"/>
    </row>
    <row r="5721" spans="4:5" x14ac:dyDescent="0.2">
      <c r="D5721" s="123"/>
      <c r="E5721" s="123"/>
    </row>
    <row r="5722" spans="4:5" x14ac:dyDescent="0.2">
      <c r="D5722" s="123"/>
      <c r="E5722" s="123"/>
    </row>
    <row r="5723" spans="4:5" x14ac:dyDescent="0.2">
      <c r="D5723" s="123"/>
      <c r="E5723" s="123"/>
    </row>
    <row r="5724" spans="4:5" x14ac:dyDescent="0.2">
      <c r="D5724" s="123"/>
      <c r="E5724" s="123"/>
    </row>
    <row r="5725" spans="4:5" x14ac:dyDescent="0.2">
      <c r="D5725" s="123"/>
      <c r="E5725" s="123"/>
    </row>
    <row r="5726" spans="4:5" x14ac:dyDescent="0.2">
      <c r="D5726" s="123"/>
      <c r="E5726" s="123"/>
    </row>
    <row r="5727" spans="4:5" x14ac:dyDescent="0.2">
      <c r="D5727" s="123"/>
      <c r="E5727" s="123"/>
    </row>
    <row r="5728" spans="4:5" x14ac:dyDescent="0.2">
      <c r="D5728" s="123"/>
      <c r="E5728" s="123"/>
    </row>
    <row r="5729" spans="4:5" x14ac:dyDescent="0.2">
      <c r="D5729" s="123"/>
      <c r="E5729" s="123"/>
    </row>
    <row r="5730" spans="4:5" x14ac:dyDescent="0.2">
      <c r="D5730" s="123"/>
      <c r="E5730" s="123"/>
    </row>
    <row r="5731" spans="4:5" x14ac:dyDescent="0.2">
      <c r="D5731" s="123"/>
      <c r="E5731" s="123"/>
    </row>
    <row r="5732" spans="4:5" x14ac:dyDescent="0.2">
      <c r="D5732" s="123"/>
      <c r="E5732" s="123"/>
    </row>
    <row r="5733" spans="4:5" x14ac:dyDescent="0.2">
      <c r="D5733" s="123"/>
      <c r="E5733" s="123"/>
    </row>
    <row r="5734" spans="4:5" x14ac:dyDescent="0.2">
      <c r="D5734" s="123"/>
      <c r="E5734" s="123"/>
    </row>
    <row r="5735" spans="4:5" x14ac:dyDescent="0.2">
      <c r="D5735" s="123"/>
      <c r="E5735" s="123"/>
    </row>
    <row r="5736" spans="4:5" x14ac:dyDescent="0.2">
      <c r="D5736" s="123"/>
      <c r="E5736" s="123"/>
    </row>
    <row r="5737" spans="4:5" x14ac:dyDescent="0.2">
      <c r="D5737" s="123"/>
      <c r="E5737" s="123"/>
    </row>
    <row r="5738" spans="4:5" x14ac:dyDescent="0.2">
      <c r="D5738" s="123"/>
      <c r="E5738" s="123"/>
    </row>
    <row r="5739" spans="4:5" x14ac:dyDescent="0.2">
      <c r="D5739" s="123"/>
      <c r="E5739" s="123"/>
    </row>
    <row r="5740" spans="4:5" x14ac:dyDescent="0.2">
      <c r="D5740" s="123"/>
      <c r="E5740" s="123"/>
    </row>
    <row r="5741" spans="4:5" x14ac:dyDescent="0.2">
      <c r="D5741" s="123"/>
      <c r="E5741" s="123"/>
    </row>
    <row r="5742" spans="4:5" x14ac:dyDescent="0.2">
      <c r="D5742" s="123"/>
      <c r="E5742" s="123"/>
    </row>
    <row r="5743" spans="4:5" x14ac:dyDescent="0.2">
      <c r="D5743" s="123"/>
      <c r="E5743" s="123"/>
    </row>
    <row r="5744" spans="4:5" x14ac:dyDescent="0.2">
      <c r="D5744" s="123"/>
      <c r="E5744" s="123"/>
    </row>
    <row r="5745" spans="4:5" x14ac:dyDescent="0.2">
      <c r="D5745" s="123"/>
      <c r="E5745" s="123"/>
    </row>
    <row r="5746" spans="4:5" x14ac:dyDescent="0.2">
      <c r="D5746" s="123"/>
      <c r="E5746" s="123"/>
    </row>
    <row r="5747" spans="4:5" x14ac:dyDescent="0.2">
      <c r="D5747" s="123"/>
      <c r="E5747" s="123"/>
    </row>
    <row r="5748" spans="4:5" x14ac:dyDescent="0.2">
      <c r="D5748" s="123"/>
      <c r="E5748" s="123"/>
    </row>
    <row r="5749" spans="4:5" x14ac:dyDescent="0.2">
      <c r="D5749" s="123"/>
      <c r="E5749" s="123"/>
    </row>
    <row r="5750" spans="4:5" x14ac:dyDescent="0.2">
      <c r="D5750" s="123"/>
      <c r="E5750" s="123"/>
    </row>
    <row r="5751" spans="4:5" x14ac:dyDescent="0.2">
      <c r="D5751" s="123"/>
      <c r="E5751" s="123"/>
    </row>
    <row r="5752" spans="4:5" x14ac:dyDescent="0.2">
      <c r="D5752" s="123"/>
      <c r="E5752" s="123"/>
    </row>
    <row r="5753" spans="4:5" x14ac:dyDescent="0.2">
      <c r="D5753" s="123"/>
      <c r="E5753" s="123"/>
    </row>
    <row r="5754" spans="4:5" x14ac:dyDescent="0.2">
      <c r="D5754" s="123"/>
      <c r="E5754" s="123"/>
    </row>
    <row r="5755" spans="4:5" x14ac:dyDescent="0.2">
      <c r="D5755" s="123"/>
      <c r="E5755" s="123"/>
    </row>
    <row r="5756" spans="4:5" x14ac:dyDescent="0.2">
      <c r="D5756" s="123"/>
      <c r="E5756" s="123"/>
    </row>
    <row r="5757" spans="4:5" x14ac:dyDescent="0.2">
      <c r="D5757" s="123"/>
      <c r="E5757" s="123"/>
    </row>
    <row r="5758" spans="4:5" x14ac:dyDescent="0.2">
      <c r="D5758" s="123"/>
      <c r="E5758" s="123"/>
    </row>
    <row r="5759" spans="4:5" x14ac:dyDescent="0.2">
      <c r="D5759" s="123"/>
      <c r="E5759" s="123"/>
    </row>
    <row r="5760" spans="4:5" x14ac:dyDescent="0.2">
      <c r="D5760" s="123"/>
      <c r="E5760" s="123"/>
    </row>
    <row r="5761" spans="4:5" x14ac:dyDescent="0.2">
      <c r="D5761" s="123"/>
      <c r="E5761" s="123"/>
    </row>
    <row r="5762" spans="4:5" x14ac:dyDescent="0.2">
      <c r="D5762" s="123"/>
      <c r="E5762" s="123"/>
    </row>
    <row r="5763" spans="4:5" x14ac:dyDescent="0.2">
      <c r="D5763" s="123"/>
      <c r="E5763" s="123"/>
    </row>
    <row r="5764" spans="4:5" x14ac:dyDescent="0.2">
      <c r="D5764" s="123"/>
      <c r="E5764" s="123"/>
    </row>
    <row r="5765" spans="4:5" x14ac:dyDescent="0.2">
      <c r="D5765" s="123"/>
      <c r="E5765" s="123"/>
    </row>
    <row r="5766" spans="4:5" x14ac:dyDescent="0.2">
      <c r="D5766" s="123"/>
      <c r="E5766" s="123"/>
    </row>
    <row r="5767" spans="4:5" x14ac:dyDescent="0.2">
      <c r="D5767" s="123"/>
      <c r="E5767" s="123"/>
    </row>
    <row r="5768" spans="4:5" x14ac:dyDescent="0.2">
      <c r="D5768" s="123"/>
      <c r="E5768" s="123"/>
    </row>
    <row r="5769" spans="4:5" x14ac:dyDescent="0.2">
      <c r="D5769" s="123"/>
      <c r="E5769" s="123"/>
    </row>
    <row r="5770" spans="4:5" x14ac:dyDescent="0.2">
      <c r="D5770" s="123"/>
      <c r="E5770" s="123"/>
    </row>
    <row r="5771" spans="4:5" x14ac:dyDescent="0.2">
      <c r="D5771" s="123"/>
      <c r="E5771" s="123"/>
    </row>
    <row r="5772" spans="4:5" x14ac:dyDescent="0.2">
      <c r="D5772" s="123"/>
      <c r="E5772" s="123"/>
    </row>
    <row r="5773" spans="4:5" x14ac:dyDescent="0.2">
      <c r="D5773" s="123"/>
      <c r="E5773" s="123"/>
    </row>
    <row r="5774" spans="4:5" x14ac:dyDescent="0.2">
      <c r="D5774" s="123"/>
      <c r="E5774" s="123"/>
    </row>
    <row r="5775" spans="4:5" x14ac:dyDescent="0.2">
      <c r="D5775" s="123"/>
      <c r="E5775" s="123"/>
    </row>
    <row r="5776" spans="4:5" x14ac:dyDescent="0.2">
      <c r="D5776" s="123"/>
      <c r="E5776" s="123"/>
    </row>
    <row r="5777" spans="4:5" x14ac:dyDescent="0.2">
      <c r="D5777" s="123"/>
      <c r="E5777" s="123"/>
    </row>
    <row r="5778" spans="4:5" x14ac:dyDescent="0.2">
      <c r="D5778" s="123"/>
      <c r="E5778" s="123"/>
    </row>
    <row r="5779" spans="4:5" x14ac:dyDescent="0.2">
      <c r="D5779" s="123"/>
      <c r="E5779" s="123"/>
    </row>
    <row r="5780" spans="4:5" x14ac:dyDescent="0.2">
      <c r="D5780" s="123"/>
      <c r="E5780" s="123"/>
    </row>
    <row r="5781" spans="4:5" x14ac:dyDescent="0.2">
      <c r="D5781" s="123"/>
      <c r="E5781" s="123"/>
    </row>
    <row r="5782" spans="4:5" x14ac:dyDescent="0.2">
      <c r="D5782" s="123"/>
      <c r="E5782" s="123"/>
    </row>
    <row r="5783" spans="4:5" x14ac:dyDescent="0.2">
      <c r="D5783" s="123"/>
      <c r="E5783" s="123"/>
    </row>
    <row r="5784" spans="4:5" x14ac:dyDescent="0.2">
      <c r="D5784" s="123"/>
      <c r="E5784" s="123"/>
    </row>
    <row r="5785" spans="4:5" x14ac:dyDescent="0.2">
      <c r="D5785" s="123"/>
      <c r="E5785" s="123"/>
    </row>
    <row r="5786" spans="4:5" x14ac:dyDescent="0.2">
      <c r="D5786" s="123"/>
      <c r="E5786" s="123"/>
    </row>
    <row r="5787" spans="4:5" x14ac:dyDescent="0.2">
      <c r="D5787" s="123"/>
      <c r="E5787" s="123"/>
    </row>
    <row r="5788" spans="4:5" x14ac:dyDescent="0.2">
      <c r="D5788" s="123"/>
      <c r="E5788" s="123"/>
    </row>
    <row r="5789" spans="4:5" x14ac:dyDescent="0.2">
      <c r="D5789" s="123"/>
      <c r="E5789" s="123"/>
    </row>
    <row r="5790" spans="4:5" x14ac:dyDescent="0.2">
      <c r="D5790" s="123"/>
      <c r="E5790" s="123"/>
    </row>
    <row r="5791" spans="4:5" x14ac:dyDescent="0.2">
      <c r="D5791" s="123"/>
      <c r="E5791" s="123"/>
    </row>
    <row r="5792" spans="4:5" x14ac:dyDescent="0.2">
      <c r="D5792" s="123"/>
      <c r="E5792" s="123"/>
    </row>
    <row r="5793" spans="4:5" x14ac:dyDescent="0.2">
      <c r="D5793" s="123"/>
      <c r="E5793" s="123"/>
    </row>
    <row r="5794" spans="4:5" x14ac:dyDescent="0.2">
      <c r="D5794" s="123"/>
      <c r="E5794" s="123"/>
    </row>
    <row r="5795" spans="4:5" x14ac:dyDescent="0.2">
      <c r="D5795" s="123"/>
      <c r="E5795" s="123"/>
    </row>
    <row r="5796" spans="4:5" x14ac:dyDescent="0.2">
      <c r="D5796" s="123"/>
      <c r="E5796" s="123"/>
    </row>
    <row r="5797" spans="4:5" x14ac:dyDescent="0.2">
      <c r="D5797" s="123"/>
      <c r="E5797" s="123"/>
    </row>
    <row r="5798" spans="4:5" x14ac:dyDescent="0.2">
      <c r="D5798" s="123"/>
      <c r="E5798" s="123"/>
    </row>
    <row r="5799" spans="4:5" x14ac:dyDescent="0.2">
      <c r="D5799" s="123"/>
      <c r="E5799" s="123"/>
    </row>
    <row r="5800" spans="4:5" x14ac:dyDescent="0.2">
      <c r="D5800" s="123"/>
      <c r="E5800" s="123"/>
    </row>
    <row r="5801" spans="4:5" x14ac:dyDescent="0.2">
      <c r="D5801" s="123"/>
      <c r="E5801" s="123"/>
    </row>
    <row r="5802" spans="4:5" x14ac:dyDescent="0.2">
      <c r="D5802" s="123"/>
      <c r="E5802" s="123"/>
    </row>
    <row r="5803" spans="4:5" x14ac:dyDescent="0.2">
      <c r="D5803" s="123"/>
      <c r="E5803" s="123"/>
    </row>
    <row r="5804" spans="4:5" x14ac:dyDescent="0.2">
      <c r="D5804" s="123"/>
      <c r="E5804" s="123"/>
    </row>
    <row r="5805" spans="4:5" x14ac:dyDescent="0.2">
      <c r="D5805" s="123"/>
      <c r="E5805" s="123"/>
    </row>
    <row r="5806" spans="4:5" x14ac:dyDescent="0.2">
      <c r="D5806" s="123"/>
      <c r="E5806" s="123"/>
    </row>
    <row r="5807" spans="4:5" x14ac:dyDescent="0.2">
      <c r="D5807" s="123"/>
      <c r="E5807" s="123"/>
    </row>
    <row r="5808" spans="4:5" x14ac:dyDescent="0.2">
      <c r="D5808" s="123"/>
      <c r="E5808" s="123"/>
    </row>
    <row r="5809" spans="4:5" x14ac:dyDescent="0.2">
      <c r="D5809" s="123"/>
      <c r="E5809" s="123"/>
    </row>
    <row r="5810" spans="4:5" x14ac:dyDescent="0.2">
      <c r="D5810" s="123"/>
      <c r="E5810" s="123"/>
    </row>
    <row r="5811" spans="4:5" x14ac:dyDescent="0.2">
      <c r="D5811" s="123"/>
      <c r="E5811" s="123"/>
    </row>
    <row r="5812" spans="4:5" x14ac:dyDescent="0.2">
      <c r="D5812" s="123"/>
      <c r="E5812" s="123"/>
    </row>
    <row r="5813" spans="4:5" x14ac:dyDescent="0.2">
      <c r="D5813" s="123"/>
      <c r="E5813" s="123"/>
    </row>
    <row r="5814" spans="4:5" x14ac:dyDescent="0.2">
      <c r="D5814" s="123"/>
      <c r="E5814" s="123"/>
    </row>
    <row r="5815" spans="4:5" x14ac:dyDescent="0.2">
      <c r="D5815" s="123"/>
      <c r="E5815" s="123"/>
    </row>
    <row r="5816" spans="4:5" x14ac:dyDescent="0.2">
      <c r="D5816" s="123"/>
      <c r="E5816" s="123"/>
    </row>
    <row r="5817" spans="4:5" x14ac:dyDescent="0.2">
      <c r="D5817" s="123"/>
      <c r="E5817" s="123"/>
    </row>
    <row r="5818" spans="4:5" x14ac:dyDescent="0.2">
      <c r="D5818" s="123"/>
      <c r="E5818" s="123"/>
    </row>
    <row r="5819" spans="4:5" x14ac:dyDescent="0.2">
      <c r="D5819" s="123"/>
      <c r="E5819" s="123"/>
    </row>
    <row r="5820" spans="4:5" x14ac:dyDescent="0.2">
      <c r="D5820" s="123"/>
      <c r="E5820" s="123"/>
    </row>
    <row r="5821" spans="4:5" x14ac:dyDescent="0.2">
      <c r="D5821" s="123"/>
      <c r="E5821" s="123"/>
    </row>
    <row r="5822" spans="4:5" x14ac:dyDescent="0.2">
      <c r="D5822" s="123"/>
      <c r="E5822" s="123"/>
    </row>
    <row r="5823" spans="4:5" x14ac:dyDescent="0.2">
      <c r="D5823" s="123"/>
      <c r="E5823" s="123"/>
    </row>
    <row r="5824" spans="4:5" x14ac:dyDescent="0.2">
      <c r="D5824" s="123"/>
      <c r="E5824" s="123"/>
    </row>
    <row r="5825" spans="4:5" x14ac:dyDescent="0.2">
      <c r="D5825" s="123"/>
      <c r="E5825" s="123"/>
    </row>
    <row r="5826" spans="4:5" x14ac:dyDescent="0.2">
      <c r="D5826" s="123"/>
      <c r="E5826" s="123"/>
    </row>
    <row r="5827" spans="4:5" x14ac:dyDescent="0.2">
      <c r="D5827" s="123"/>
      <c r="E5827" s="123"/>
    </row>
    <row r="5828" spans="4:5" x14ac:dyDescent="0.2">
      <c r="D5828" s="123"/>
      <c r="E5828" s="123"/>
    </row>
    <row r="5829" spans="4:5" x14ac:dyDescent="0.2">
      <c r="D5829" s="123"/>
      <c r="E5829" s="123"/>
    </row>
    <row r="5830" spans="4:5" x14ac:dyDescent="0.2">
      <c r="D5830" s="123"/>
      <c r="E5830" s="123"/>
    </row>
    <row r="5831" spans="4:5" x14ac:dyDescent="0.2">
      <c r="D5831" s="123"/>
      <c r="E5831" s="123"/>
    </row>
    <row r="5832" spans="4:5" x14ac:dyDescent="0.2">
      <c r="D5832" s="123"/>
      <c r="E5832" s="123"/>
    </row>
    <row r="5833" spans="4:5" x14ac:dyDescent="0.2">
      <c r="D5833" s="123"/>
      <c r="E5833" s="123"/>
    </row>
    <row r="5834" spans="4:5" x14ac:dyDescent="0.2">
      <c r="D5834" s="123"/>
      <c r="E5834" s="123"/>
    </row>
    <row r="5835" spans="4:5" x14ac:dyDescent="0.2">
      <c r="D5835" s="123"/>
      <c r="E5835" s="123"/>
    </row>
    <row r="5836" spans="4:5" x14ac:dyDescent="0.2">
      <c r="D5836" s="123"/>
      <c r="E5836" s="123"/>
    </row>
    <row r="5837" spans="4:5" x14ac:dyDescent="0.2">
      <c r="D5837" s="123"/>
      <c r="E5837" s="123"/>
    </row>
    <row r="5838" spans="4:5" x14ac:dyDescent="0.2">
      <c r="D5838" s="123"/>
      <c r="E5838" s="123"/>
    </row>
    <row r="5839" spans="4:5" x14ac:dyDescent="0.2">
      <c r="D5839" s="123"/>
      <c r="E5839" s="123"/>
    </row>
    <row r="5840" spans="4:5" x14ac:dyDescent="0.2">
      <c r="D5840" s="123"/>
      <c r="E5840" s="123"/>
    </row>
    <row r="5841" spans="4:5" x14ac:dyDescent="0.2">
      <c r="D5841" s="123"/>
      <c r="E5841" s="123"/>
    </row>
    <row r="5842" spans="4:5" x14ac:dyDescent="0.2">
      <c r="D5842" s="123"/>
      <c r="E5842" s="123"/>
    </row>
    <row r="5843" spans="4:5" x14ac:dyDescent="0.2">
      <c r="D5843" s="123"/>
      <c r="E5843" s="123"/>
    </row>
    <row r="5844" spans="4:5" x14ac:dyDescent="0.2">
      <c r="D5844" s="123"/>
      <c r="E5844" s="123"/>
    </row>
    <row r="5845" spans="4:5" x14ac:dyDescent="0.2">
      <c r="D5845" s="123"/>
      <c r="E5845" s="123"/>
    </row>
    <row r="5846" spans="4:5" x14ac:dyDescent="0.2">
      <c r="D5846" s="123"/>
      <c r="E5846" s="123"/>
    </row>
    <row r="5847" spans="4:5" x14ac:dyDescent="0.2">
      <c r="D5847" s="123"/>
      <c r="E5847" s="123"/>
    </row>
    <row r="5848" spans="4:5" x14ac:dyDescent="0.2">
      <c r="D5848" s="123"/>
      <c r="E5848" s="123"/>
    </row>
    <row r="5849" spans="4:5" x14ac:dyDescent="0.2">
      <c r="D5849" s="123"/>
      <c r="E5849" s="123"/>
    </row>
    <row r="5850" spans="4:5" x14ac:dyDescent="0.2">
      <c r="D5850" s="123"/>
      <c r="E5850" s="123"/>
    </row>
    <row r="5851" spans="4:5" x14ac:dyDescent="0.2">
      <c r="D5851" s="123"/>
      <c r="E5851" s="123"/>
    </row>
    <row r="5852" spans="4:5" x14ac:dyDescent="0.2">
      <c r="D5852" s="123"/>
      <c r="E5852" s="123"/>
    </row>
    <row r="5853" spans="4:5" x14ac:dyDescent="0.2">
      <c r="D5853" s="123"/>
      <c r="E5853" s="123"/>
    </row>
    <row r="5854" spans="4:5" x14ac:dyDescent="0.2">
      <c r="D5854" s="123"/>
      <c r="E5854" s="123"/>
    </row>
    <row r="5855" spans="4:5" x14ac:dyDescent="0.2">
      <c r="D5855" s="123"/>
      <c r="E5855" s="123"/>
    </row>
    <row r="5856" spans="4:5" x14ac:dyDescent="0.2">
      <c r="D5856" s="123"/>
      <c r="E5856" s="123"/>
    </row>
    <row r="5857" spans="4:5" x14ac:dyDescent="0.2">
      <c r="D5857" s="123"/>
      <c r="E5857" s="123"/>
    </row>
    <row r="5858" spans="4:5" x14ac:dyDescent="0.2">
      <c r="D5858" s="123"/>
      <c r="E5858" s="123"/>
    </row>
    <row r="5859" spans="4:5" x14ac:dyDescent="0.2">
      <c r="D5859" s="123"/>
      <c r="E5859" s="123"/>
    </row>
    <row r="5860" spans="4:5" x14ac:dyDescent="0.2">
      <c r="D5860" s="123"/>
      <c r="E5860" s="123"/>
    </row>
    <row r="5861" spans="4:5" x14ac:dyDescent="0.2">
      <c r="D5861" s="123"/>
      <c r="E5861" s="123"/>
    </row>
    <row r="5862" spans="4:5" x14ac:dyDescent="0.2">
      <c r="D5862" s="123"/>
      <c r="E5862" s="123"/>
    </row>
    <row r="5863" spans="4:5" x14ac:dyDescent="0.2">
      <c r="D5863" s="123"/>
      <c r="E5863" s="123"/>
    </row>
    <row r="5864" spans="4:5" x14ac:dyDescent="0.2">
      <c r="D5864" s="123"/>
      <c r="E5864" s="123"/>
    </row>
    <row r="5865" spans="4:5" x14ac:dyDescent="0.2">
      <c r="D5865" s="123"/>
      <c r="E5865" s="123"/>
    </row>
    <row r="5866" spans="4:5" x14ac:dyDescent="0.2">
      <c r="D5866" s="123"/>
      <c r="E5866" s="123"/>
    </row>
    <row r="5867" spans="4:5" x14ac:dyDescent="0.2">
      <c r="D5867" s="123"/>
      <c r="E5867" s="123"/>
    </row>
    <row r="5868" spans="4:5" x14ac:dyDescent="0.2">
      <c r="D5868" s="123"/>
      <c r="E5868" s="123"/>
    </row>
    <row r="5869" spans="4:5" x14ac:dyDescent="0.2">
      <c r="D5869" s="123"/>
      <c r="E5869" s="123"/>
    </row>
    <row r="5870" spans="4:5" x14ac:dyDescent="0.2">
      <c r="D5870" s="123"/>
      <c r="E5870" s="123"/>
    </row>
    <row r="5871" spans="4:5" x14ac:dyDescent="0.2">
      <c r="D5871" s="123"/>
      <c r="E5871" s="123"/>
    </row>
    <row r="5872" spans="4:5" x14ac:dyDescent="0.2">
      <c r="D5872" s="123"/>
      <c r="E5872" s="123"/>
    </row>
    <row r="5873" spans="4:5" x14ac:dyDescent="0.2">
      <c r="D5873" s="123"/>
      <c r="E5873" s="123"/>
    </row>
    <row r="5874" spans="4:5" x14ac:dyDescent="0.2">
      <c r="D5874" s="123"/>
      <c r="E5874" s="123"/>
    </row>
    <row r="5875" spans="4:5" x14ac:dyDescent="0.2">
      <c r="D5875" s="123"/>
      <c r="E5875" s="123"/>
    </row>
    <row r="5876" spans="4:5" x14ac:dyDescent="0.2">
      <c r="D5876" s="123"/>
      <c r="E5876" s="123"/>
    </row>
    <row r="5877" spans="4:5" x14ac:dyDescent="0.2">
      <c r="D5877" s="123"/>
      <c r="E5877" s="123"/>
    </row>
    <row r="5878" spans="4:5" x14ac:dyDescent="0.2">
      <c r="D5878" s="123"/>
      <c r="E5878" s="123"/>
    </row>
    <row r="5879" spans="4:5" x14ac:dyDescent="0.2">
      <c r="D5879" s="123"/>
      <c r="E5879" s="123"/>
    </row>
    <row r="5880" spans="4:5" x14ac:dyDescent="0.2">
      <c r="D5880" s="123"/>
      <c r="E5880" s="123"/>
    </row>
    <row r="5881" spans="4:5" x14ac:dyDescent="0.2">
      <c r="D5881" s="123"/>
      <c r="E5881" s="123"/>
    </row>
    <row r="5882" spans="4:5" x14ac:dyDescent="0.2">
      <c r="D5882" s="123"/>
      <c r="E5882" s="123"/>
    </row>
    <row r="5883" spans="4:5" x14ac:dyDescent="0.2">
      <c r="D5883" s="123"/>
      <c r="E5883" s="123"/>
    </row>
    <row r="5884" spans="4:5" x14ac:dyDescent="0.2">
      <c r="D5884" s="123"/>
      <c r="E5884" s="123"/>
    </row>
    <row r="5885" spans="4:5" x14ac:dyDescent="0.2">
      <c r="D5885" s="123"/>
      <c r="E5885" s="123"/>
    </row>
    <row r="5886" spans="4:5" x14ac:dyDescent="0.2">
      <c r="D5886" s="123"/>
      <c r="E5886" s="123"/>
    </row>
    <row r="5887" spans="4:5" x14ac:dyDescent="0.2">
      <c r="D5887" s="123"/>
      <c r="E5887" s="123"/>
    </row>
    <row r="5888" spans="4:5" x14ac:dyDescent="0.2">
      <c r="D5888" s="123"/>
      <c r="E5888" s="123"/>
    </row>
    <row r="5889" spans="4:5" x14ac:dyDescent="0.2">
      <c r="D5889" s="123"/>
      <c r="E5889" s="123"/>
    </row>
    <row r="5890" spans="4:5" x14ac:dyDescent="0.2">
      <c r="D5890" s="123"/>
      <c r="E5890" s="123"/>
    </row>
    <row r="5891" spans="4:5" x14ac:dyDescent="0.2">
      <c r="D5891" s="123"/>
      <c r="E5891" s="123"/>
    </row>
    <row r="5892" spans="4:5" x14ac:dyDescent="0.2">
      <c r="D5892" s="123"/>
      <c r="E5892" s="123"/>
    </row>
    <row r="5893" spans="4:5" x14ac:dyDescent="0.2">
      <c r="D5893" s="123"/>
      <c r="E5893" s="123"/>
    </row>
    <row r="5894" spans="4:5" x14ac:dyDescent="0.2">
      <c r="D5894" s="123"/>
      <c r="E5894" s="123"/>
    </row>
    <row r="5895" spans="4:5" x14ac:dyDescent="0.2">
      <c r="D5895" s="123"/>
      <c r="E5895" s="123"/>
    </row>
    <row r="5896" spans="4:5" x14ac:dyDescent="0.2">
      <c r="D5896" s="123"/>
      <c r="E5896" s="123"/>
    </row>
    <row r="5897" spans="4:5" x14ac:dyDescent="0.2">
      <c r="D5897" s="123"/>
      <c r="E5897" s="123"/>
    </row>
    <row r="5898" spans="4:5" x14ac:dyDescent="0.2">
      <c r="D5898" s="123"/>
      <c r="E5898" s="123"/>
    </row>
    <row r="5899" spans="4:5" x14ac:dyDescent="0.2">
      <c r="D5899" s="123"/>
      <c r="E5899" s="123"/>
    </row>
    <row r="5900" spans="4:5" x14ac:dyDescent="0.2">
      <c r="D5900" s="123"/>
      <c r="E5900" s="123"/>
    </row>
    <row r="5901" spans="4:5" x14ac:dyDescent="0.2">
      <c r="D5901" s="123"/>
      <c r="E5901" s="123"/>
    </row>
    <row r="5902" spans="4:5" x14ac:dyDescent="0.2">
      <c r="D5902" s="123"/>
      <c r="E5902" s="123"/>
    </row>
    <row r="5903" spans="4:5" x14ac:dyDescent="0.2">
      <c r="D5903" s="123"/>
      <c r="E5903" s="123"/>
    </row>
    <row r="5904" spans="4:5" x14ac:dyDescent="0.2">
      <c r="D5904" s="123"/>
      <c r="E5904" s="123"/>
    </row>
    <row r="5905" spans="4:5" x14ac:dyDescent="0.2">
      <c r="D5905" s="123"/>
      <c r="E5905" s="123"/>
    </row>
    <row r="5906" spans="4:5" x14ac:dyDescent="0.2">
      <c r="D5906" s="123"/>
      <c r="E5906" s="123"/>
    </row>
    <row r="5907" spans="4:5" x14ac:dyDescent="0.2">
      <c r="D5907" s="123"/>
      <c r="E5907" s="123"/>
    </row>
    <row r="5908" spans="4:5" x14ac:dyDescent="0.2">
      <c r="D5908" s="123"/>
      <c r="E5908" s="123"/>
    </row>
    <row r="5909" spans="4:5" x14ac:dyDescent="0.2">
      <c r="D5909" s="123"/>
      <c r="E5909" s="123"/>
    </row>
    <row r="5910" spans="4:5" x14ac:dyDescent="0.2">
      <c r="D5910" s="123"/>
      <c r="E5910" s="123"/>
    </row>
    <row r="5911" spans="4:5" x14ac:dyDescent="0.2">
      <c r="D5911" s="123"/>
      <c r="E5911" s="123"/>
    </row>
    <row r="5912" spans="4:5" x14ac:dyDescent="0.2">
      <c r="D5912" s="123"/>
      <c r="E5912" s="123"/>
    </row>
    <row r="5913" spans="4:5" x14ac:dyDescent="0.2">
      <c r="D5913" s="123"/>
      <c r="E5913" s="123"/>
    </row>
    <row r="5914" spans="4:5" x14ac:dyDescent="0.2">
      <c r="D5914" s="123"/>
      <c r="E5914" s="123"/>
    </row>
    <row r="5915" spans="4:5" x14ac:dyDescent="0.2">
      <c r="D5915" s="123"/>
      <c r="E5915" s="123"/>
    </row>
    <row r="5916" spans="4:5" x14ac:dyDescent="0.2">
      <c r="D5916" s="123"/>
      <c r="E5916" s="123"/>
    </row>
    <row r="5917" spans="4:5" x14ac:dyDescent="0.2">
      <c r="D5917" s="123"/>
      <c r="E5917" s="123"/>
    </row>
    <row r="5918" spans="4:5" x14ac:dyDescent="0.2">
      <c r="D5918" s="123"/>
      <c r="E5918" s="123"/>
    </row>
    <row r="5919" spans="4:5" x14ac:dyDescent="0.2">
      <c r="D5919" s="123"/>
      <c r="E5919" s="123"/>
    </row>
    <row r="5920" spans="4:5" x14ac:dyDescent="0.2">
      <c r="D5920" s="123"/>
      <c r="E5920" s="123"/>
    </row>
    <row r="5921" spans="4:5" x14ac:dyDescent="0.2">
      <c r="D5921" s="123"/>
      <c r="E5921" s="123"/>
    </row>
    <row r="5922" spans="4:5" x14ac:dyDescent="0.2">
      <c r="D5922" s="123"/>
      <c r="E5922" s="123"/>
    </row>
    <row r="5923" spans="4:5" x14ac:dyDescent="0.2">
      <c r="D5923" s="123"/>
      <c r="E5923" s="123"/>
    </row>
    <row r="5924" spans="4:5" x14ac:dyDescent="0.2">
      <c r="D5924" s="123"/>
      <c r="E5924" s="123"/>
    </row>
    <row r="5925" spans="4:5" x14ac:dyDescent="0.2">
      <c r="D5925" s="123"/>
      <c r="E5925" s="123"/>
    </row>
    <row r="5926" spans="4:5" x14ac:dyDescent="0.2">
      <c r="D5926" s="123"/>
      <c r="E5926" s="123"/>
    </row>
    <row r="5927" spans="4:5" x14ac:dyDescent="0.2">
      <c r="D5927" s="123"/>
      <c r="E5927" s="123"/>
    </row>
    <row r="5928" spans="4:5" x14ac:dyDescent="0.2">
      <c r="D5928" s="123"/>
      <c r="E5928" s="123"/>
    </row>
    <row r="5929" spans="4:5" x14ac:dyDescent="0.2">
      <c r="D5929" s="123"/>
      <c r="E5929" s="123"/>
    </row>
    <row r="5930" spans="4:5" x14ac:dyDescent="0.2">
      <c r="D5930" s="123"/>
      <c r="E5930" s="123"/>
    </row>
    <row r="5931" spans="4:5" x14ac:dyDescent="0.2">
      <c r="D5931" s="123"/>
      <c r="E5931" s="123"/>
    </row>
    <row r="5932" spans="4:5" x14ac:dyDescent="0.2">
      <c r="D5932" s="123"/>
      <c r="E5932" s="123"/>
    </row>
    <row r="5933" spans="4:5" x14ac:dyDescent="0.2">
      <c r="D5933" s="123"/>
      <c r="E5933" s="123"/>
    </row>
    <row r="5934" spans="4:5" x14ac:dyDescent="0.2">
      <c r="D5934" s="123"/>
      <c r="E5934" s="123"/>
    </row>
    <row r="5935" spans="4:5" x14ac:dyDescent="0.2">
      <c r="D5935" s="123"/>
      <c r="E5935" s="123"/>
    </row>
    <row r="5936" spans="4:5" x14ac:dyDescent="0.2">
      <c r="D5936" s="123"/>
      <c r="E5936" s="123"/>
    </row>
    <row r="5937" spans="4:5" x14ac:dyDescent="0.2">
      <c r="D5937" s="123"/>
      <c r="E5937" s="123"/>
    </row>
    <row r="5938" spans="4:5" x14ac:dyDescent="0.2">
      <c r="D5938" s="123"/>
      <c r="E5938" s="123"/>
    </row>
    <row r="5939" spans="4:5" x14ac:dyDescent="0.2">
      <c r="D5939" s="123"/>
      <c r="E5939" s="123"/>
    </row>
    <row r="5940" spans="4:5" x14ac:dyDescent="0.2">
      <c r="D5940" s="123"/>
      <c r="E5940" s="123"/>
    </row>
    <row r="5941" spans="4:5" x14ac:dyDescent="0.2">
      <c r="D5941" s="123"/>
      <c r="E5941" s="123"/>
    </row>
    <row r="5942" spans="4:5" x14ac:dyDescent="0.2">
      <c r="D5942" s="123"/>
      <c r="E5942" s="123"/>
    </row>
    <row r="5943" spans="4:5" x14ac:dyDescent="0.2">
      <c r="D5943" s="123"/>
      <c r="E5943" s="123"/>
    </row>
    <row r="5944" spans="4:5" x14ac:dyDescent="0.2">
      <c r="D5944" s="123"/>
      <c r="E5944" s="123"/>
    </row>
    <row r="5945" spans="4:5" x14ac:dyDescent="0.2">
      <c r="D5945" s="123"/>
      <c r="E5945" s="123"/>
    </row>
    <row r="5946" spans="4:5" x14ac:dyDescent="0.2">
      <c r="D5946" s="123"/>
      <c r="E5946" s="123"/>
    </row>
    <row r="5947" spans="4:5" x14ac:dyDescent="0.2">
      <c r="D5947" s="123"/>
      <c r="E5947" s="123"/>
    </row>
    <row r="5948" spans="4:5" x14ac:dyDescent="0.2">
      <c r="D5948" s="123"/>
      <c r="E5948" s="123"/>
    </row>
    <row r="5949" spans="4:5" x14ac:dyDescent="0.2">
      <c r="D5949" s="123"/>
      <c r="E5949" s="123"/>
    </row>
    <row r="5950" spans="4:5" x14ac:dyDescent="0.2">
      <c r="D5950" s="123"/>
      <c r="E5950" s="123"/>
    </row>
    <row r="5951" spans="4:5" x14ac:dyDescent="0.2">
      <c r="D5951" s="123"/>
      <c r="E5951" s="123"/>
    </row>
    <row r="5952" spans="4:5" x14ac:dyDescent="0.2">
      <c r="D5952" s="123"/>
      <c r="E5952" s="123"/>
    </row>
    <row r="5953" spans="4:5" x14ac:dyDescent="0.2">
      <c r="D5953" s="123"/>
      <c r="E5953" s="123"/>
    </row>
    <row r="5954" spans="4:5" x14ac:dyDescent="0.2">
      <c r="D5954" s="123"/>
      <c r="E5954" s="123"/>
    </row>
    <row r="5955" spans="4:5" x14ac:dyDescent="0.2">
      <c r="D5955" s="123"/>
      <c r="E5955" s="123"/>
    </row>
    <row r="5956" spans="4:5" x14ac:dyDescent="0.2">
      <c r="D5956" s="123"/>
      <c r="E5956" s="123"/>
    </row>
    <row r="5957" spans="4:5" x14ac:dyDescent="0.2">
      <c r="D5957" s="123"/>
      <c r="E5957" s="123"/>
    </row>
    <row r="5958" spans="4:5" x14ac:dyDescent="0.2">
      <c r="D5958" s="123"/>
      <c r="E5958" s="123"/>
    </row>
    <row r="5959" spans="4:5" x14ac:dyDescent="0.2">
      <c r="D5959" s="123"/>
      <c r="E5959" s="123"/>
    </row>
    <row r="5960" spans="4:5" x14ac:dyDescent="0.2">
      <c r="D5960" s="123"/>
      <c r="E5960" s="123"/>
    </row>
    <row r="5961" spans="4:5" x14ac:dyDescent="0.2">
      <c r="D5961" s="123"/>
      <c r="E5961" s="123"/>
    </row>
    <row r="5962" spans="4:5" x14ac:dyDescent="0.2">
      <c r="D5962" s="123"/>
      <c r="E5962" s="123"/>
    </row>
    <row r="5963" spans="4:5" x14ac:dyDescent="0.2">
      <c r="D5963" s="123"/>
      <c r="E5963" s="123"/>
    </row>
    <row r="5964" spans="4:5" x14ac:dyDescent="0.2">
      <c r="D5964" s="123"/>
      <c r="E5964" s="123"/>
    </row>
    <row r="5965" spans="4:5" x14ac:dyDescent="0.2">
      <c r="D5965" s="123"/>
      <c r="E5965" s="123"/>
    </row>
    <row r="5966" spans="4:5" x14ac:dyDescent="0.2">
      <c r="D5966" s="123"/>
      <c r="E5966" s="123"/>
    </row>
    <row r="5967" spans="4:5" x14ac:dyDescent="0.2">
      <c r="D5967" s="123"/>
      <c r="E5967" s="123"/>
    </row>
    <row r="5968" spans="4:5" x14ac:dyDescent="0.2">
      <c r="D5968" s="123"/>
      <c r="E5968" s="123"/>
    </row>
    <row r="5969" spans="4:5" x14ac:dyDescent="0.2">
      <c r="D5969" s="123"/>
      <c r="E5969" s="123"/>
    </row>
    <row r="5970" spans="4:5" x14ac:dyDescent="0.2">
      <c r="D5970" s="123"/>
      <c r="E5970" s="123"/>
    </row>
    <row r="5971" spans="4:5" x14ac:dyDescent="0.2">
      <c r="D5971" s="123"/>
      <c r="E5971" s="123"/>
    </row>
    <row r="5972" spans="4:5" x14ac:dyDescent="0.2">
      <c r="D5972" s="123"/>
      <c r="E5972" s="123"/>
    </row>
    <row r="5973" spans="4:5" x14ac:dyDescent="0.2">
      <c r="D5973" s="123"/>
      <c r="E5973" s="123"/>
    </row>
    <row r="5974" spans="4:5" x14ac:dyDescent="0.2">
      <c r="D5974" s="123"/>
      <c r="E5974" s="123"/>
    </row>
    <row r="5975" spans="4:5" x14ac:dyDescent="0.2">
      <c r="D5975" s="123"/>
      <c r="E5975" s="123"/>
    </row>
    <row r="5976" spans="4:5" x14ac:dyDescent="0.2">
      <c r="D5976" s="123"/>
      <c r="E5976" s="123"/>
    </row>
    <row r="5977" spans="4:5" x14ac:dyDescent="0.2">
      <c r="D5977" s="123"/>
      <c r="E5977" s="123"/>
    </row>
    <row r="5978" spans="4:5" x14ac:dyDescent="0.2">
      <c r="D5978" s="123"/>
      <c r="E5978" s="123"/>
    </row>
    <row r="5979" spans="4:5" x14ac:dyDescent="0.2">
      <c r="D5979" s="123"/>
      <c r="E5979" s="123"/>
    </row>
    <row r="5980" spans="4:5" x14ac:dyDescent="0.2">
      <c r="D5980" s="123"/>
      <c r="E5980" s="123"/>
    </row>
    <row r="5981" spans="4:5" x14ac:dyDescent="0.2">
      <c r="D5981" s="123"/>
      <c r="E5981" s="123"/>
    </row>
    <row r="5982" spans="4:5" x14ac:dyDescent="0.2">
      <c r="D5982" s="123"/>
      <c r="E5982" s="123"/>
    </row>
    <row r="5983" spans="4:5" x14ac:dyDescent="0.2">
      <c r="D5983" s="123"/>
      <c r="E5983" s="123"/>
    </row>
    <row r="5984" spans="4:5" x14ac:dyDescent="0.2">
      <c r="D5984" s="123"/>
      <c r="E5984" s="123"/>
    </row>
    <row r="5985" spans="4:5" x14ac:dyDescent="0.2">
      <c r="D5985" s="123"/>
      <c r="E5985" s="123"/>
    </row>
    <row r="5986" spans="4:5" x14ac:dyDescent="0.2">
      <c r="D5986" s="123"/>
      <c r="E5986" s="123"/>
    </row>
    <row r="5987" spans="4:5" x14ac:dyDescent="0.2">
      <c r="D5987" s="123"/>
      <c r="E5987" s="123"/>
    </row>
    <row r="5988" spans="4:5" x14ac:dyDescent="0.2">
      <c r="D5988" s="123"/>
      <c r="E5988" s="123"/>
    </row>
    <row r="5989" spans="4:5" x14ac:dyDescent="0.2">
      <c r="D5989" s="123"/>
      <c r="E5989" s="123"/>
    </row>
    <row r="5990" spans="4:5" x14ac:dyDescent="0.2">
      <c r="D5990" s="123"/>
      <c r="E5990" s="123"/>
    </row>
    <row r="5991" spans="4:5" x14ac:dyDescent="0.2">
      <c r="D5991" s="123"/>
      <c r="E5991" s="123"/>
    </row>
    <row r="5992" spans="4:5" x14ac:dyDescent="0.2">
      <c r="D5992" s="123"/>
      <c r="E5992" s="123"/>
    </row>
    <row r="5993" spans="4:5" x14ac:dyDescent="0.2">
      <c r="D5993" s="123"/>
      <c r="E5993" s="123"/>
    </row>
    <row r="5994" spans="4:5" x14ac:dyDescent="0.2">
      <c r="D5994" s="123"/>
      <c r="E5994" s="123"/>
    </row>
    <row r="5995" spans="4:5" x14ac:dyDescent="0.2">
      <c r="D5995" s="123"/>
      <c r="E5995" s="123"/>
    </row>
    <row r="5996" spans="4:5" x14ac:dyDescent="0.2">
      <c r="D5996" s="123"/>
      <c r="E5996" s="123"/>
    </row>
    <row r="5997" spans="4:5" x14ac:dyDescent="0.2">
      <c r="D5997" s="123"/>
      <c r="E5997" s="123"/>
    </row>
    <row r="5998" spans="4:5" x14ac:dyDescent="0.2">
      <c r="D5998" s="123"/>
      <c r="E5998" s="123"/>
    </row>
    <row r="5999" spans="4:5" x14ac:dyDescent="0.2">
      <c r="D5999" s="123"/>
      <c r="E5999" s="123"/>
    </row>
    <row r="6000" spans="4:5" x14ac:dyDescent="0.2">
      <c r="D6000" s="123"/>
      <c r="E6000" s="123"/>
    </row>
    <row r="6001" spans="4:5" x14ac:dyDescent="0.2">
      <c r="D6001" s="123"/>
      <c r="E6001" s="123"/>
    </row>
    <row r="6002" spans="4:5" x14ac:dyDescent="0.2">
      <c r="D6002" s="123"/>
      <c r="E6002" s="123"/>
    </row>
    <row r="6003" spans="4:5" x14ac:dyDescent="0.2">
      <c r="D6003" s="123"/>
      <c r="E6003" s="123"/>
    </row>
    <row r="6004" spans="4:5" x14ac:dyDescent="0.2">
      <c r="D6004" s="123"/>
      <c r="E6004" s="123"/>
    </row>
    <row r="6005" spans="4:5" x14ac:dyDescent="0.2">
      <c r="D6005" s="123"/>
      <c r="E6005" s="123"/>
    </row>
    <row r="6006" spans="4:5" x14ac:dyDescent="0.2">
      <c r="D6006" s="123"/>
      <c r="E6006" s="123"/>
    </row>
    <row r="6007" spans="4:5" x14ac:dyDescent="0.2">
      <c r="D6007" s="123"/>
      <c r="E6007" s="123"/>
    </row>
    <row r="6008" spans="4:5" x14ac:dyDescent="0.2">
      <c r="D6008" s="123"/>
      <c r="E6008" s="123"/>
    </row>
    <row r="6009" spans="4:5" x14ac:dyDescent="0.2">
      <c r="D6009" s="123"/>
      <c r="E6009" s="123"/>
    </row>
    <row r="6010" spans="4:5" x14ac:dyDescent="0.2">
      <c r="D6010" s="123"/>
      <c r="E6010" s="123"/>
    </row>
    <row r="6011" spans="4:5" x14ac:dyDescent="0.2">
      <c r="D6011" s="123"/>
      <c r="E6011" s="123"/>
    </row>
    <row r="6012" spans="4:5" x14ac:dyDescent="0.2">
      <c r="D6012" s="123"/>
      <c r="E6012" s="123"/>
    </row>
    <row r="6013" spans="4:5" x14ac:dyDescent="0.2">
      <c r="D6013" s="123"/>
      <c r="E6013" s="123"/>
    </row>
    <row r="6014" spans="4:5" x14ac:dyDescent="0.2">
      <c r="D6014" s="123"/>
      <c r="E6014" s="123"/>
    </row>
    <row r="6015" spans="4:5" x14ac:dyDescent="0.2">
      <c r="D6015" s="123"/>
      <c r="E6015" s="123"/>
    </row>
    <row r="6016" spans="4:5" x14ac:dyDescent="0.2">
      <c r="D6016" s="123"/>
      <c r="E6016" s="123"/>
    </row>
    <row r="6017" spans="4:5" x14ac:dyDescent="0.2">
      <c r="D6017" s="123"/>
      <c r="E6017" s="123"/>
    </row>
    <row r="6018" spans="4:5" x14ac:dyDescent="0.2">
      <c r="D6018" s="123"/>
      <c r="E6018" s="123"/>
    </row>
    <row r="6019" spans="4:5" x14ac:dyDescent="0.2">
      <c r="D6019" s="123"/>
      <c r="E6019" s="123"/>
    </row>
    <row r="6020" spans="4:5" x14ac:dyDescent="0.2">
      <c r="D6020" s="123"/>
      <c r="E6020" s="123"/>
    </row>
    <row r="6021" spans="4:5" x14ac:dyDescent="0.2">
      <c r="D6021" s="123"/>
      <c r="E6021" s="123"/>
    </row>
    <row r="6022" spans="4:5" x14ac:dyDescent="0.2">
      <c r="D6022" s="123"/>
      <c r="E6022" s="123"/>
    </row>
    <row r="6023" spans="4:5" x14ac:dyDescent="0.2">
      <c r="D6023" s="123"/>
      <c r="E6023" s="123"/>
    </row>
    <row r="6024" spans="4:5" x14ac:dyDescent="0.2">
      <c r="D6024" s="123"/>
      <c r="E6024" s="123"/>
    </row>
    <row r="6025" spans="4:5" x14ac:dyDescent="0.2">
      <c r="D6025" s="123"/>
      <c r="E6025" s="123"/>
    </row>
    <row r="6026" spans="4:5" x14ac:dyDescent="0.2">
      <c r="D6026" s="123"/>
      <c r="E6026" s="123"/>
    </row>
    <row r="6027" spans="4:5" x14ac:dyDescent="0.2">
      <c r="D6027" s="123"/>
      <c r="E6027" s="123"/>
    </row>
    <row r="6028" spans="4:5" x14ac:dyDescent="0.2">
      <c r="D6028" s="123"/>
      <c r="E6028" s="123"/>
    </row>
    <row r="6029" spans="4:5" x14ac:dyDescent="0.2">
      <c r="D6029" s="123"/>
      <c r="E6029" s="123"/>
    </row>
    <row r="6030" spans="4:5" x14ac:dyDescent="0.2">
      <c r="D6030" s="123"/>
      <c r="E6030" s="123"/>
    </row>
    <row r="6031" spans="4:5" x14ac:dyDescent="0.2">
      <c r="D6031" s="123"/>
      <c r="E6031" s="123"/>
    </row>
    <row r="6032" spans="4:5" x14ac:dyDescent="0.2">
      <c r="D6032" s="123"/>
      <c r="E6032" s="123"/>
    </row>
    <row r="6033" spans="4:5" x14ac:dyDescent="0.2">
      <c r="D6033" s="123"/>
      <c r="E6033" s="123"/>
    </row>
    <row r="6034" spans="4:5" x14ac:dyDescent="0.2">
      <c r="D6034" s="123"/>
      <c r="E6034" s="123"/>
    </row>
    <row r="6035" spans="4:5" x14ac:dyDescent="0.2">
      <c r="D6035" s="123"/>
      <c r="E6035" s="123"/>
    </row>
    <row r="6036" spans="4:5" x14ac:dyDescent="0.2">
      <c r="D6036" s="123"/>
      <c r="E6036" s="123"/>
    </row>
    <row r="6037" spans="4:5" x14ac:dyDescent="0.2">
      <c r="D6037" s="123"/>
      <c r="E6037" s="123"/>
    </row>
    <row r="6038" spans="4:5" x14ac:dyDescent="0.2">
      <c r="D6038" s="123"/>
      <c r="E6038" s="123"/>
    </row>
    <row r="6039" spans="4:5" x14ac:dyDescent="0.2">
      <c r="D6039" s="123"/>
      <c r="E6039" s="123"/>
    </row>
    <row r="6040" spans="4:5" x14ac:dyDescent="0.2">
      <c r="D6040" s="123"/>
      <c r="E6040" s="123"/>
    </row>
    <row r="6041" spans="4:5" x14ac:dyDescent="0.2">
      <c r="D6041" s="123"/>
      <c r="E6041" s="123"/>
    </row>
    <row r="6042" spans="4:5" x14ac:dyDescent="0.2">
      <c r="D6042" s="123"/>
      <c r="E6042" s="123"/>
    </row>
    <row r="6043" spans="4:5" x14ac:dyDescent="0.2">
      <c r="D6043" s="123"/>
      <c r="E6043" s="123"/>
    </row>
    <row r="6044" spans="4:5" x14ac:dyDescent="0.2">
      <c r="D6044" s="123"/>
      <c r="E6044" s="123"/>
    </row>
    <row r="6045" spans="4:5" x14ac:dyDescent="0.2">
      <c r="D6045" s="123"/>
      <c r="E6045" s="123"/>
    </row>
    <row r="6046" spans="4:5" x14ac:dyDescent="0.2">
      <c r="D6046" s="123"/>
      <c r="E6046" s="123"/>
    </row>
    <row r="6047" spans="4:5" x14ac:dyDescent="0.2">
      <c r="D6047" s="123"/>
      <c r="E6047" s="123"/>
    </row>
    <row r="6048" spans="4:5" x14ac:dyDescent="0.2">
      <c r="D6048" s="123"/>
      <c r="E6048" s="123"/>
    </row>
    <row r="6049" spans="4:5" x14ac:dyDescent="0.2">
      <c r="D6049" s="123"/>
      <c r="E6049" s="123"/>
    </row>
    <row r="6050" spans="4:5" x14ac:dyDescent="0.2">
      <c r="D6050" s="123"/>
      <c r="E6050" s="123"/>
    </row>
    <row r="6051" spans="4:5" x14ac:dyDescent="0.2">
      <c r="D6051" s="123"/>
      <c r="E6051" s="123"/>
    </row>
    <row r="6052" spans="4:5" x14ac:dyDescent="0.2">
      <c r="D6052" s="123"/>
      <c r="E6052" s="123"/>
    </row>
    <row r="6053" spans="4:5" x14ac:dyDescent="0.2">
      <c r="D6053" s="123"/>
      <c r="E6053" s="123"/>
    </row>
    <row r="6054" spans="4:5" x14ac:dyDescent="0.2">
      <c r="D6054" s="123"/>
      <c r="E6054" s="123"/>
    </row>
    <row r="6055" spans="4:5" x14ac:dyDescent="0.2">
      <c r="D6055" s="123"/>
      <c r="E6055" s="123"/>
    </row>
    <row r="6056" spans="4:5" x14ac:dyDescent="0.2">
      <c r="D6056" s="123"/>
      <c r="E6056" s="123"/>
    </row>
    <row r="6057" spans="4:5" x14ac:dyDescent="0.2">
      <c r="D6057" s="123"/>
      <c r="E6057" s="123"/>
    </row>
    <row r="6058" spans="4:5" x14ac:dyDescent="0.2">
      <c r="D6058" s="123"/>
      <c r="E6058" s="123"/>
    </row>
    <row r="6059" spans="4:5" x14ac:dyDescent="0.2">
      <c r="D6059" s="123"/>
      <c r="E6059" s="123"/>
    </row>
    <row r="6060" spans="4:5" x14ac:dyDescent="0.2">
      <c r="D6060" s="123"/>
      <c r="E6060" s="123"/>
    </row>
    <row r="6061" spans="4:5" x14ac:dyDescent="0.2">
      <c r="D6061" s="123"/>
      <c r="E6061" s="123"/>
    </row>
    <row r="6062" spans="4:5" x14ac:dyDescent="0.2">
      <c r="D6062" s="123"/>
      <c r="E6062" s="123"/>
    </row>
    <row r="6063" spans="4:5" x14ac:dyDescent="0.2">
      <c r="D6063" s="123"/>
      <c r="E6063" s="123"/>
    </row>
    <row r="6064" spans="4:5" x14ac:dyDescent="0.2">
      <c r="D6064" s="123"/>
      <c r="E6064" s="123"/>
    </row>
    <row r="6065" spans="4:5" x14ac:dyDescent="0.2">
      <c r="D6065" s="123"/>
      <c r="E6065" s="123"/>
    </row>
    <row r="6066" spans="4:5" x14ac:dyDescent="0.2">
      <c r="D6066" s="123"/>
      <c r="E6066" s="123"/>
    </row>
    <row r="6067" spans="4:5" x14ac:dyDescent="0.2">
      <c r="D6067" s="123"/>
      <c r="E6067" s="123"/>
    </row>
    <row r="6068" spans="4:5" x14ac:dyDescent="0.2">
      <c r="D6068" s="123"/>
      <c r="E6068" s="123"/>
    </row>
    <row r="6069" spans="4:5" x14ac:dyDescent="0.2">
      <c r="D6069" s="123"/>
      <c r="E6069" s="123"/>
    </row>
    <row r="6070" spans="4:5" x14ac:dyDescent="0.2">
      <c r="D6070" s="123"/>
      <c r="E6070" s="123"/>
    </row>
    <row r="6071" spans="4:5" x14ac:dyDescent="0.2">
      <c r="D6071" s="123"/>
      <c r="E6071" s="123"/>
    </row>
    <row r="6072" spans="4:5" x14ac:dyDescent="0.2">
      <c r="D6072" s="123"/>
      <c r="E6072" s="123"/>
    </row>
    <row r="6073" spans="4:5" x14ac:dyDescent="0.2">
      <c r="D6073" s="123"/>
      <c r="E6073" s="123"/>
    </row>
    <row r="6074" spans="4:5" x14ac:dyDescent="0.2">
      <c r="D6074" s="123"/>
      <c r="E6074" s="123"/>
    </row>
    <row r="6075" spans="4:5" x14ac:dyDescent="0.2">
      <c r="D6075" s="123"/>
      <c r="E6075" s="123"/>
    </row>
    <row r="6076" spans="4:5" x14ac:dyDescent="0.2">
      <c r="D6076" s="123"/>
      <c r="E6076" s="123"/>
    </row>
    <row r="6077" spans="4:5" x14ac:dyDescent="0.2">
      <c r="D6077" s="123"/>
      <c r="E6077" s="123"/>
    </row>
    <row r="6078" spans="4:5" x14ac:dyDescent="0.2">
      <c r="D6078" s="123"/>
      <c r="E6078" s="123"/>
    </row>
    <row r="6079" spans="4:5" x14ac:dyDescent="0.2">
      <c r="D6079" s="123"/>
      <c r="E6079" s="123"/>
    </row>
    <row r="6080" spans="4:5" x14ac:dyDescent="0.2">
      <c r="D6080" s="123"/>
      <c r="E6080" s="123"/>
    </row>
    <row r="6081" spans="4:5" x14ac:dyDescent="0.2">
      <c r="D6081" s="123"/>
      <c r="E6081" s="123"/>
    </row>
    <row r="6082" spans="4:5" x14ac:dyDescent="0.2">
      <c r="D6082" s="123"/>
      <c r="E6082" s="123"/>
    </row>
    <row r="6083" spans="4:5" x14ac:dyDescent="0.2">
      <c r="D6083" s="123"/>
      <c r="E6083" s="123"/>
    </row>
    <row r="6084" spans="4:5" x14ac:dyDescent="0.2">
      <c r="D6084" s="123"/>
      <c r="E6084" s="123"/>
    </row>
    <row r="6085" spans="4:5" x14ac:dyDescent="0.2">
      <c r="D6085" s="123"/>
      <c r="E6085" s="123"/>
    </row>
    <row r="6086" spans="4:5" x14ac:dyDescent="0.2">
      <c r="D6086" s="123"/>
      <c r="E6086" s="123"/>
    </row>
    <row r="6087" spans="4:5" x14ac:dyDescent="0.2">
      <c r="D6087" s="123"/>
      <c r="E6087" s="123"/>
    </row>
    <row r="6088" spans="4:5" x14ac:dyDescent="0.2">
      <c r="D6088" s="123"/>
      <c r="E6088" s="123"/>
    </row>
    <row r="6089" spans="4:5" x14ac:dyDescent="0.2">
      <c r="D6089" s="123"/>
      <c r="E6089" s="123"/>
    </row>
    <row r="6090" spans="4:5" x14ac:dyDescent="0.2">
      <c r="D6090" s="123"/>
      <c r="E6090" s="123"/>
    </row>
    <row r="6091" spans="4:5" x14ac:dyDescent="0.2">
      <c r="D6091" s="123"/>
      <c r="E6091" s="123"/>
    </row>
    <row r="6092" spans="4:5" x14ac:dyDescent="0.2">
      <c r="D6092" s="123"/>
      <c r="E6092" s="123"/>
    </row>
    <row r="6093" spans="4:5" x14ac:dyDescent="0.2">
      <c r="D6093" s="123"/>
      <c r="E6093" s="123"/>
    </row>
    <row r="6094" spans="4:5" x14ac:dyDescent="0.2">
      <c r="D6094" s="123"/>
      <c r="E6094" s="123"/>
    </row>
    <row r="6095" spans="4:5" x14ac:dyDescent="0.2">
      <c r="D6095" s="123"/>
      <c r="E6095" s="123"/>
    </row>
    <row r="6096" spans="4:5" x14ac:dyDescent="0.2">
      <c r="D6096" s="123"/>
      <c r="E6096" s="123"/>
    </row>
    <row r="6097" spans="4:5" x14ac:dyDescent="0.2">
      <c r="D6097" s="123"/>
      <c r="E6097" s="123"/>
    </row>
    <row r="6098" spans="4:5" x14ac:dyDescent="0.2">
      <c r="D6098" s="123"/>
      <c r="E6098" s="123"/>
    </row>
    <row r="6099" spans="4:5" x14ac:dyDescent="0.2">
      <c r="D6099" s="123"/>
      <c r="E6099" s="123"/>
    </row>
    <row r="6100" spans="4:5" x14ac:dyDescent="0.2">
      <c r="D6100" s="123"/>
      <c r="E6100" s="123"/>
    </row>
    <row r="6101" spans="4:5" x14ac:dyDescent="0.2">
      <c r="D6101" s="123"/>
      <c r="E6101" s="123"/>
    </row>
    <row r="6102" spans="4:5" x14ac:dyDescent="0.2">
      <c r="D6102" s="123"/>
      <c r="E6102" s="123"/>
    </row>
    <row r="6103" spans="4:5" x14ac:dyDescent="0.2">
      <c r="D6103" s="123"/>
      <c r="E6103" s="123"/>
    </row>
    <row r="6104" spans="4:5" x14ac:dyDescent="0.2">
      <c r="D6104" s="123"/>
      <c r="E6104" s="123"/>
    </row>
    <row r="6105" spans="4:5" x14ac:dyDescent="0.2">
      <c r="D6105" s="123"/>
      <c r="E6105" s="123"/>
    </row>
    <row r="6106" spans="4:5" x14ac:dyDescent="0.2">
      <c r="D6106" s="123"/>
      <c r="E6106" s="123"/>
    </row>
    <row r="6107" spans="4:5" x14ac:dyDescent="0.2">
      <c r="D6107" s="123"/>
      <c r="E6107" s="123"/>
    </row>
    <row r="6108" spans="4:5" x14ac:dyDescent="0.2">
      <c r="D6108" s="123"/>
      <c r="E6108" s="123"/>
    </row>
    <row r="6109" spans="4:5" x14ac:dyDescent="0.2">
      <c r="D6109" s="123"/>
      <c r="E6109" s="123"/>
    </row>
    <row r="6110" spans="4:5" x14ac:dyDescent="0.2">
      <c r="D6110" s="123"/>
      <c r="E6110" s="123"/>
    </row>
    <row r="6111" spans="4:5" x14ac:dyDescent="0.2">
      <c r="D6111" s="123"/>
      <c r="E6111" s="123"/>
    </row>
    <row r="6112" spans="4:5" x14ac:dyDescent="0.2">
      <c r="D6112" s="123"/>
      <c r="E6112" s="123"/>
    </row>
    <row r="6113" spans="4:5" x14ac:dyDescent="0.2">
      <c r="D6113" s="123"/>
      <c r="E6113" s="123"/>
    </row>
    <row r="6114" spans="4:5" x14ac:dyDescent="0.2">
      <c r="D6114" s="123"/>
      <c r="E6114" s="123"/>
    </row>
    <row r="6115" spans="4:5" x14ac:dyDescent="0.2">
      <c r="D6115" s="123"/>
      <c r="E6115" s="123"/>
    </row>
    <row r="6116" spans="4:5" x14ac:dyDescent="0.2">
      <c r="D6116" s="123"/>
      <c r="E6116" s="123"/>
    </row>
    <row r="6117" spans="4:5" x14ac:dyDescent="0.2">
      <c r="D6117" s="123"/>
      <c r="E6117" s="123"/>
    </row>
    <row r="6118" spans="4:5" x14ac:dyDescent="0.2">
      <c r="D6118" s="123"/>
      <c r="E6118" s="123"/>
    </row>
    <row r="6119" spans="4:5" x14ac:dyDescent="0.2">
      <c r="D6119" s="123"/>
      <c r="E6119" s="123"/>
    </row>
    <row r="6120" spans="4:5" x14ac:dyDescent="0.2">
      <c r="D6120" s="123"/>
      <c r="E6120" s="123"/>
    </row>
    <row r="6121" spans="4:5" x14ac:dyDescent="0.2">
      <c r="D6121" s="123"/>
      <c r="E6121" s="123"/>
    </row>
    <row r="6122" spans="4:5" x14ac:dyDescent="0.2">
      <c r="D6122" s="123"/>
      <c r="E6122" s="123"/>
    </row>
    <row r="6123" spans="4:5" x14ac:dyDescent="0.2">
      <c r="D6123" s="123"/>
      <c r="E6123" s="123"/>
    </row>
    <row r="6124" spans="4:5" x14ac:dyDescent="0.2">
      <c r="D6124" s="123"/>
      <c r="E6124" s="123"/>
    </row>
    <row r="6125" spans="4:5" x14ac:dyDescent="0.2">
      <c r="D6125" s="123"/>
      <c r="E6125" s="123"/>
    </row>
    <row r="6126" spans="4:5" x14ac:dyDescent="0.2">
      <c r="D6126" s="123"/>
      <c r="E6126" s="123"/>
    </row>
    <row r="6127" spans="4:5" x14ac:dyDescent="0.2">
      <c r="D6127" s="123"/>
      <c r="E6127" s="123"/>
    </row>
    <row r="6128" spans="4:5" x14ac:dyDescent="0.2">
      <c r="D6128" s="123"/>
      <c r="E6128" s="123"/>
    </row>
    <row r="6129" spans="4:5" x14ac:dyDescent="0.2">
      <c r="D6129" s="123"/>
      <c r="E6129" s="123"/>
    </row>
    <row r="6130" spans="4:5" x14ac:dyDescent="0.2">
      <c r="D6130" s="123"/>
      <c r="E6130" s="123"/>
    </row>
    <row r="6131" spans="4:5" x14ac:dyDescent="0.2">
      <c r="D6131" s="123"/>
      <c r="E6131" s="123"/>
    </row>
    <row r="6132" spans="4:5" x14ac:dyDescent="0.2">
      <c r="D6132" s="123"/>
      <c r="E6132" s="123"/>
    </row>
    <row r="6133" spans="4:5" x14ac:dyDescent="0.2">
      <c r="D6133" s="123"/>
      <c r="E6133" s="123"/>
    </row>
    <row r="6134" spans="4:5" x14ac:dyDescent="0.2">
      <c r="D6134" s="123"/>
      <c r="E6134" s="123"/>
    </row>
    <row r="6135" spans="4:5" x14ac:dyDescent="0.2">
      <c r="D6135" s="123"/>
      <c r="E6135" s="123"/>
    </row>
    <row r="6136" spans="4:5" x14ac:dyDescent="0.2">
      <c r="D6136" s="123"/>
      <c r="E6136" s="123"/>
    </row>
    <row r="6137" spans="4:5" x14ac:dyDescent="0.2">
      <c r="D6137" s="123"/>
      <c r="E6137" s="123"/>
    </row>
    <row r="6138" spans="4:5" x14ac:dyDescent="0.2">
      <c r="D6138" s="123"/>
      <c r="E6138" s="123"/>
    </row>
    <row r="6139" spans="4:5" x14ac:dyDescent="0.2">
      <c r="D6139" s="123"/>
      <c r="E6139" s="123"/>
    </row>
    <row r="6140" spans="4:5" x14ac:dyDescent="0.2">
      <c r="D6140" s="123"/>
      <c r="E6140" s="123"/>
    </row>
    <row r="6141" spans="4:5" x14ac:dyDescent="0.2">
      <c r="D6141" s="123"/>
      <c r="E6141" s="123"/>
    </row>
    <row r="6142" spans="4:5" x14ac:dyDescent="0.2">
      <c r="D6142" s="123"/>
      <c r="E6142" s="123"/>
    </row>
    <row r="6143" spans="4:5" x14ac:dyDescent="0.2">
      <c r="D6143" s="123"/>
      <c r="E6143" s="123"/>
    </row>
    <row r="6144" spans="4:5" x14ac:dyDescent="0.2">
      <c r="D6144" s="123"/>
      <c r="E6144" s="123"/>
    </row>
    <row r="6145" spans="4:5" x14ac:dyDescent="0.2">
      <c r="D6145" s="123"/>
      <c r="E6145" s="123"/>
    </row>
    <row r="6146" spans="4:5" x14ac:dyDescent="0.2">
      <c r="D6146" s="123"/>
      <c r="E6146" s="123"/>
    </row>
    <row r="6147" spans="4:5" x14ac:dyDescent="0.2">
      <c r="D6147" s="123"/>
      <c r="E6147" s="123"/>
    </row>
    <row r="6148" spans="4:5" x14ac:dyDescent="0.2">
      <c r="D6148" s="123"/>
      <c r="E6148" s="123"/>
    </row>
    <row r="6149" spans="4:5" x14ac:dyDescent="0.2">
      <c r="D6149" s="123"/>
      <c r="E6149" s="123"/>
    </row>
    <row r="6150" spans="4:5" x14ac:dyDescent="0.2">
      <c r="D6150" s="123"/>
      <c r="E6150" s="123"/>
    </row>
    <row r="6151" spans="4:5" x14ac:dyDescent="0.2">
      <c r="D6151" s="123"/>
      <c r="E6151" s="123"/>
    </row>
    <row r="6152" spans="4:5" x14ac:dyDescent="0.2">
      <c r="D6152" s="123"/>
      <c r="E6152" s="123"/>
    </row>
    <row r="6153" spans="4:5" x14ac:dyDescent="0.2">
      <c r="D6153" s="123"/>
      <c r="E6153" s="123"/>
    </row>
    <row r="6154" spans="4:5" x14ac:dyDescent="0.2">
      <c r="D6154" s="123"/>
      <c r="E6154" s="123"/>
    </row>
    <row r="6155" spans="4:5" x14ac:dyDescent="0.2">
      <c r="D6155" s="123"/>
      <c r="E6155" s="123"/>
    </row>
    <row r="6156" spans="4:5" x14ac:dyDescent="0.2">
      <c r="D6156" s="123"/>
      <c r="E6156" s="123"/>
    </row>
    <row r="6157" spans="4:5" x14ac:dyDescent="0.2">
      <c r="D6157" s="123"/>
      <c r="E6157" s="123"/>
    </row>
    <row r="6158" spans="4:5" x14ac:dyDescent="0.2">
      <c r="D6158" s="123"/>
      <c r="E6158" s="123"/>
    </row>
    <row r="6159" spans="4:5" x14ac:dyDescent="0.2">
      <c r="D6159" s="123"/>
      <c r="E6159" s="123"/>
    </row>
    <row r="6160" spans="4:5" x14ac:dyDescent="0.2">
      <c r="D6160" s="123"/>
      <c r="E6160" s="123"/>
    </row>
    <row r="6161" spans="4:5" x14ac:dyDescent="0.2">
      <c r="D6161" s="123"/>
      <c r="E6161" s="123"/>
    </row>
    <row r="6162" spans="4:5" x14ac:dyDescent="0.2">
      <c r="D6162" s="123"/>
      <c r="E6162" s="123"/>
    </row>
    <row r="6163" spans="4:5" x14ac:dyDescent="0.2">
      <c r="D6163" s="123"/>
      <c r="E6163" s="123"/>
    </row>
    <row r="6164" spans="4:5" x14ac:dyDescent="0.2">
      <c r="D6164" s="123"/>
      <c r="E6164" s="123"/>
    </row>
    <row r="6165" spans="4:5" x14ac:dyDescent="0.2">
      <c r="D6165" s="123"/>
      <c r="E6165" s="123"/>
    </row>
    <row r="6166" spans="4:5" x14ac:dyDescent="0.2">
      <c r="D6166" s="123"/>
      <c r="E6166" s="123"/>
    </row>
    <row r="6167" spans="4:5" x14ac:dyDescent="0.2">
      <c r="D6167" s="123"/>
      <c r="E6167" s="123"/>
    </row>
    <row r="6168" spans="4:5" x14ac:dyDescent="0.2">
      <c r="D6168" s="123"/>
      <c r="E6168" s="123"/>
    </row>
    <row r="6169" spans="4:5" x14ac:dyDescent="0.2">
      <c r="D6169" s="123"/>
      <c r="E6169" s="123"/>
    </row>
    <row r="6170" spans="4:5" x14ac:dyDescent="0.2">
      <c r="D6170" s="123"/>
      <c r="E6170" s="123"/>
    </row>
    <row r="6171" spans="4:5" x14ac:dyDescent="0.2">
      <c r="D6171" s="123"/>
      <c r="E6171" s="123"/>
    </row>
    <row r="6172" spans="4:5" x14ac:dyDescent="0.2">
      <c r="D6172" s="123"/>
      <c r="E6172" s="123"/>
    </row>
    <row r="6173" spans="4:5" x14ac:dyDescent="0.2">
      <c r="D6173" s="123"/>
      <c r="E6173" s="123"/>
    </row>
    <row r="6174" spans="4:5" x14ac:dyDescent="0.2">
      <c r="D6174" s="123"/>
      <c r="E6174" s="123"/>
    </row>
    <row r="6175" spans="4:5" x14ac:dyDescent="0.2">
      <c r="D6175" s="123"/>
      <c r="E6175" s="123"/>
    </row>
    <row r="6176" spans="4:5" x14ac:dyDescent="0.2">
      <c r="D6176" s="123"/>
      <c r="E6176" s="123"/>
    </row>
    <row r="6177" spans="4:5" x14ac:dyDescent="0.2">
      <c r="D6177" s="123"/>
      <c r="E6177" s="123"/>
    </row>
    <row r="6178" spans="4:5" x14ac:dyDescent="0.2">
      <c r="D6178" s="123"/>
      <c r="E6178" s="123"/>
    </row>
    <row r="6179" spans="4:5" x14ac:dyDescent="0.2">
      <c r="D6179" s="123"/>
      <c r="E6179" s="123"/>
    </row>
    <row r="6180" spans="4:5" x14ac:dyDescent="0.2">
      <c r="D6180" s="123"/>
      <c r="E6180" s="123"/>
    </row>
    <row r="6181" spans="4:5" x14ac:dyDescent="0.2">
      <c r="D6181" s="123"/>
      <c r="E6181" s="123"/>
    </row>
    <row r="6182" spans="4:5" x14ac:dyDescent="0.2">
      <c r="D6182" s="123"/>
      <c r="E6182" s="123"/>
    </row>
    <row r="6183" spans="4:5" x14ac:dyDescent="0.2">
      <c r="D6183" s="123"/>
      <c r="E6183" s="123"/>
    </row>
    <row r="6184" spans="4:5" x14ac:dyDescent="0.2">
      <c r="D6184" s="123"/>
      <c r="E6184" s="123"/>
    </row>
    <row r="6185" spans="4:5" x14ac:dyDescent="0.2">
      <c r="D6185" s="123"/>
      <c r="E6185" s="123"/>
    </row>
    <row r="6186" spans="4:5" x14ac:dyDescent="0.2">
      <c r="D6186" s="123"/>
      <c r="E6186" s="123"/>
    </row>
    <row r="6187" spans="4:5" x14ac:dyDescent="0.2">
      <c r="D6187" s="123"/>
      <c r="E6187" s="123"/>
    </row>
    <row r="6188" spans="4:5" x14ac:dyDescent="0.2">
      <c r="D6188" s="123"/>
      <c r="E6188" s="123"/>
    </row>
    <row r="6189" spans="4:5" x14ac:dyDescent="0.2">
      <c r="D6189" s="123"/>
      <c r="E6189" s="123"/>
    </row>
    <row r="6190" spans="4:5" x14ac:dyDescent="0.2">
      <c r="D6190" s="123"/>
      <c r="E6190" s="123"/>
    </row>
    <row r="6191" spans="4:5" x14ac:dyDescent="0.2">
      <c r="D6191" s="123"/>
      <c r="E6191" s="123"/>
    </row>
    <row r="6192" spans="4:5" x14ac:dyDescent="0.2">
      <c r="D6192" s="123"/>
      <c r="E6192" s="123"/>
    </row>
    <row r="6193" spans="4:5" x14ac:dyDescent="0.2">
      <c r="D6193" s="123"/>
      <c r="E6193" s="123"/>
    </row>
    <row r="6194" spans="4:5" x14ac:dyDescent="0.2">
      <c r="D6194" s="123"/>
      <c r="E6194" s="123"/>
    </row>
    <row r="6195" spans="4:5" x14ac:dyDescent="0.2">
      <c r="D6195" s="123"/>
      <c r="E6195" s="123"/>
    </row>
    <row r="6196" spans="4:5" x14ac:dyDescent="0.2">
      <c r="D6196" s="123"/>
      <c r="E6196" s="123"/>
    </row>
    <row r="6197" spans="4:5" x14ac:dyDescent="0.2">
      <c r="D6197" s="123"/>
      <c r="E6197" s="123"/>
    </row>
    <row r="6198" spans="4:5" x14ac:dyDescent="0.2">
      <c r="D6198" s="123"/>
      <c r="E6198" s="123"/>
    </row>
    <row r="6199" spans="4:5" x14ac:dyDescent="0.2">
      <c r="D6199" s="123"/>
      <c r="E6199" s="123"/>
    </row>
    <row r="6200" spans="4:5" x14ac:dyDescent="0.2">
      <c r="D6200" s="123"/>
      <c r="E6200" s="123"/>
    </row>
    <row r="6201" spans="4:5" x14ac:dyDescent="0.2">
      <c r="D6201" s="123"/>
      <c r="E6201" s="123"/>
    </row>
    <row r="6202" spans="4:5" x14ac:dyDescent="0.2">
      <c r="D6202" s="123"/>
      <c r="E6202" s="123"/>
    </row>
    <row r="6203" spans="4:5" x14ac:dyDescent="0.2">
      <c r="D6203" s="123"/>
      <c r="E6203" s="123"/>
    </row>
    <row r="6204" spans="4:5" x14ac:dyDescent="0.2">
      <c r="D6204" s="123"/>
      <c r="E6204" s="123"/>
    </row>
    <row r="6205" spans="4:5" x14ac:dyDescent="0.2">
      <c r="D6205" s="123"/>
      <c r="E6205" s="123"/>
    </row>
    <row r="6206" spans="4:5" x14ac:dyDescent="0.2">
      <c r="D6206" s="123"/>
      <c r="E6206" s="123"/>
    </row>
    <row r="6207" spans="4:5" x14ac:dyDescent="0.2">
      <c r="D6207" s="123"/>
      <c r="E6207" s="123"/>
    </row>
    <row r="6208" spans="4:5" x14ac:dyDescent="0.2">
      <c r="D6208" s="123"/>
      <c r="E6208" s="123"/>
    </row>
    <row r="6209" spans="4:5" x14ac:dyDescent="0.2">
      <c r="D6209" s="123"/>
      <c r="E6209" s="123"/>
    </row>
    <row r="6210" spans="4:5" x14ac:dyDescent="0.2">
      <c r="D6210" s="123"/>
      <c r="E6210" s="123"/>
    </row>
    <row r="6211" spans="4:5" x14ac:dyDescent="0.2">
      <c r="D6211" s="123"/>
      <c r="E6211" s="123"/>
    </row>
    <row r="6212" spans="4:5" x14ac:dyDescent="0.2">
      <c r="D6212" s="123"/>
      <c r="E6212" s="123"/>
    </row>
    <row r="6213" spans="4:5" x14ac:dyDescent="0.2">
      <c r="D6213" s="123"/>
      <c r="E6213" s="123"/>
    </row>
    <row r="6214" spans="4:5" x14ac:dyDescent="0.2">
      <c r="D6214" s="123"/>
      <c r="E6214" s="123"/>
    </row>
    <row r="6215" spans="4:5" x14ac:dyDescent="0.2">
      <c r="D6215" s="123"/>
      <c r="E6215" s="123"/>
    </row>
    <row r="6216" spans="4:5" x14ac:dyDescent="0.2">
      <c r="D6216" s="123"/>
      <c r="E6216" s="123"/>
    </row>
    <row r="6217" spans="4:5" x14ac:dyDescent="0.2">
      <c r="D6217" s="123"/>
      <c r="E6217" s="123"/>
    </row>
    <row r="6218" spans="4:5" x14ac:dyDescent="0.2">
      <c r="D6218" s="123"/>
      <c r="E6218" s="123"/>
    </row>
    <row r="6219" spans="4:5" x14ac:dyDescent="0.2">
      <c r="D6219" s="123"/>
      <c r="E6219" s="123"/>
    </row>
    <row r="6220" spans="4:5" x14ac:dyDescent="0.2">
      <c r="D6220" s="123"/>
      <c r="E6220" s="123"/>
    </row>
    <row r="6221" spans="4:5" x14ac:dyDescent="0.2">
      <c r="D6221" s="123"/>
      <c r="E6221" s="123"/>
    </row>
    <row r="6222" spans="4:5" x14ac:dyDescent="0.2">
      <c r="D6222" s="123"/>
      <c r="E6222" s="123"/>
    </row>
    <row r="6223" spans="4:5" x14ac:dyDescent="0.2">
      <c r="D6223" s="123"/>
      <c r="E6223" s="123"/>
    </row>
    <row r="6224" spans="4:5" x14ac:dyDescent="0.2">
      <c r="D6224" s="123"/>
      <c r="E6224" s="123"/>
    </row>
    <row r="6225" spans="4:5" x14ac:dyDescent="0.2">
      <c r="D6225" s="123"/>
      <c r="E6225" s="123"/>
    </row>
    <row r="6226" spans="4:5" x14ac:dyDescent="0.2">
      <c r="D6226" s="123"/>
      <c r="E6226" s="123"/>
    </row>
    <row r="6227" spans="4:5" x14ac:dyDescent="0.2">
      <c r="D6227" s="123"/>
      <c r="E6227" s="123"/>
    </row>
    <row r="6228" spans="4:5" x14ac:dyDescent="0.2">
      <c r="D6228" s="123"/>
      <c r="E6228" s="123"/>
    </row>
    <row r="6229" spans="4:5" x14ac:dyDescent="0.2">
      <c r="D6229" s="123"/>
      <c r="E6229" s="123"/>
    </row>
    <row r="6230" spans="4:5" x14ac:dyDescent="0.2">
      <c r="D6230" s="123"/>
      <c r="E6230" s="123"/>
    </row>
    <row r="6231" spans="4:5" x14ac:dyDescent="0.2">
      <c r="D6231" s="123"/>
      <c r="E6231" s="123"/>
    </row>
    <row r="6232" spans="4:5" x14ac:dyDescent="0.2">
      <c r="D6232" s="123"/>
      <c r="E6232" s="123"/>
    </row>
    <row r="6233" spans="4:5" x14ac:dyDescent="0.2">
      <c r="D6233" s="123"/>
      <c r="E6233" s="123"/>
    </row>
    <row r="6234" spans="4:5" x14ac:dyDescent="0.2">
      <c r="D6234" s="123"/>
      <c r="E6234" s="123"/>
    </row>
    <row r="6235" spans="4:5" x14ac:dyDescent="0.2">
      <c r="D6235" s="123"/>
      <c r="E6235" s="123"/>
    </row>
    <row r="6236" spans="4:5" x14ac:dyDescent="0.2">
      <c r="D6236" s="123"/>
      <c r="E6236" s="123"/>
    </row>
    <row r="6237" spans="4:5" x14ac:dyDescent="0.2">
      <c r="D6237" s="123"/>
      <c r="E6237" s="123"/>
    </row>
    <row r="6238" spans="4:5" x14ac:dyDescent="0.2">
      <c r="D6238" s="123"/>
      <c r="E6238" s="123"/>
    </row>
    <row r="6239" spans="4:5" x14ac:dyDescent="0.2">
      <c r="D6239" s="123"/>
      <c r="E6239" s="123"/>
    </row>
    <row r="6240" spans="4:5" x14ac:dyDescent="0.2">
      <c r="D6240" s="123"/>
      <c r="E6240" s="123"/>
    </row>
    <row r="6241" spans="4:5" x14ac:dyDescent="0.2">
      <c r="D6241" s="123"/>
      <c r="E6241" s="123"/>
    </row>
    <row r="6242" spans="4:5" x14ac:dyDescent="0.2">
      <c r="D6242" s="123"/>
      <c r="E6242" s="123"/>
    </row>
    <row r="6243" spans="4:5" x14ac:dyDescent="0.2">
      <c r="D6243" s="123"/>
      <c r="E6243" s="123"/>
    </row>
    <row r="6244" spans="4:5" x14ac:dyDescent="0.2">
      <c r="D6244" s="123"/>
      <c r="E6244" s="123"/>
    </row>
    <row r="6245" spans="4:5" x14ac:dyDescent="0.2">
      <c r="D6245" s="123"/>
      <c r="E6245" s="123"/>
    </row>
    <row r="6246" spans="4:5" x14ac:dyDescent="0.2">
      <c r="D6246" s="123"/>
      <c r="E6246" s="123"/>
    </row>
    <row r="6247" spans="4:5" x14ac:dyDescent="0.2">
      <c r="D6247" s="123"/>
      <c r="E6247" s="123"/>
    </row>
    <row r="6248" spans="4:5" x14ac:dyDescent="0.2">
      <c r="D6248" s="123"/>
      <c r="E6248" s="123"/>
    </row>
    <row r="6249" spans="4:5" x14ac:dyDescent="0.2">
      <c r="D6249" s="123"/>
      <c r="E6249" s="123"/>
    </row>
    <row r="6250" spans="4:5" x14ac:dyDescent="0.2">
      <c r="D6250" s="123"/>
      <c r="E6250" s="123"/>
    </row>
    <row r="6251" spans="4:5" x14ac:dyDescent="0.2">
      <c r="D6251" s="123"/>
      <c r="E6251" s="123"/>
    </row>
    <row r="6252" spans="4:5" x14ac:dyDescent="0.2">
      <c r="D6252" s="123"/>
      <c r="E6252" s="123"/>
    </row>
    <row r="6253" spans="4:5" x14ac:dyDescent="0.2">
      <c r="D6253" s="123"/>
      <c r="E6253" s="123"/>
    </row>
    <row r="6254" spans="4:5" x14ac:dyDescent="0.2">
      <c r="D6254" s="123"/>
      <c r="E6254" s="123"/>
    </row>
    <row r="6255" spans="4:5" x14ac:dyDescent="0.2">
      <c r="D6255" s="123"/>
      <c r="E6255" s="123"/>
    </row>
    <row r="6256" spans="4:5" x14ac:dyDescent="0.2">
      <c r="D6256" s="123"/>
      <c r="E6256" s="123"/>
    </row>
    <row r="6257" spans="4:5" x14ac:dyDescent="0.2">
      <c r="D6257" s="123"/>
      <c r="E6257" s="123"/>
    </row>
    <row r="6258" spans="4:5" x14ac:dyDescent="0.2">
      <c r="D6258" s="123"/>
      <c r="E6258" s="123"/>
    </row>
    <row r="6259" spans="4:5" x14ac:dyDescent="0.2">
      <c r="D6259" s="123"/>
      <c r="E6259" s="123"/>
    </row>
    <row r="6260" spans="4:5" x14ac:dyDescent="0.2">
      <c r="D6260" s="123"/>
      <c r="E6260" s="123"/>
    </row>
    <row r="6261" spans="4:5" x14ac:dyDescent="0.2">
      <c r="D6261" s="123"/>
      <c r="E6261" s="123"/>
    </row>
    <row r="6262" spans="4:5" x14ac:dyDescent="0.2">
      <c r="D6262" s="123"/>
      <c r="E6262" s="123"/>
    </row>
    <row r="6263" spans="4:5" x14ac:dyDescent="0.2">
      <c r="D6263" s="123"/>
      <c r="E6263" s="123"/>
    </row>
    <row r="6264" spans="4:5" x14ac:dyDescent="0.2">
      <c r="D6264" s="123"/>
      <c r="E6264" s="123"/>
    </row>
    <row r="6265" spans="4:5" x14ac:dyDescent="0.2">
      <c r="D6265" s="123"/>
      <c r="E6265" s="123"/>
    </row>
    <row r="6266" spans="4:5" x14ac:dyDescent="0.2">
      <c r="D6266" s="123"/>
      <c r="E6266" s="123"/>
    </row>
    <row r="6267" spans="4:5" x14ac:dyDescent="0.2">
      <c r="D6267" s="123"/>
      <c r="E6267" s="123"/>
    </row>
    <row r="6268" spans="4:5" x14ac:dyDescent="0.2">
      <c r="D6268" s="123"/>
      <c r="E6268" s="123"/>
    </row>
    <row r="6269" spans="4:5" x14ac:dyDescent="0.2">
      <c r="D6269" s="123"/>
      <c r="E6269" s="123"/>
    </row>
    <row r="6270" spans="4:5" x14ac:dyDescent="0.2">
      <c r="D6270" s="123"/>
      <c r="E6270" s="123"/>
    </row>
    <row r="6271" spans="4:5" x14ac:dyDescent="0.2">
      <c r="D6271" s="123"/>
      <c r="E6271" s="123"/>
    </row>
    <row r="6272" spans="4:5" x14ac:dyDescent="0.2">
      <c r="D6272" s="123"/>
      <c r="E6272" s="123"/>
    </row>
    <row r="6273" spans="4:5" x14ac:dyDescent="0.2">
      <c r="D6273" s="123"/>
      <c r="E6273" s="123"/>
    </row>
    <row r="6274" spans="4:5" x14ac:dyDescent="0.2">
      <c r="D6274" s="123"/>
      <c r="E6274" s="123"/>
    </row>
    <row r="6275" spans="4:5" x14ac:dyDescent="0.2">
      <c r="D6275" s="123"/>
      <c r="E6275" s="123"/>
    </row>
    <row r="6276" spans="4:5" x14ac:dyDescent="0.2">
      <c r="D6276" s="123"/>
      <c r="E6276" s="123"/>
    </row>
    <row r="6277" spans="4:5" x14ac:dyDescent="0.2">
      <c r="D6277" s="123"/>
      <c r="E6277" s="123"/>
    </row>
    <row r="6278" spans="4:5" x14ac:dyDescent="0.2">
      <c r="D6278" s="123"/>
      <c r="E6278" s="123"/>
    </row>
    <row r="6279" spans="4:5" x14ac:dyDescent="0.2">
      <c r="D6279" s="123"/>
      <c r="E6279" s="123"/>
    </row>
    <row r="6280" spans="4:5" x14ac:dyDescent="0.2">
      <c r="D6280" s="123"/>
      <c r="E6280" s="123"/>
    </row>
    <row r="6281" spans="4:5" x14ac:dyDescent="0.2">
      <c r="D6281" s="123"/>
      <c r="E6281" s="123"/>
    </row>
    <row r="6282" spans="4:5" x14ac:dyDescent="0.2">
      <c r="D6282" s="123"/>
      <c r="E6282" s="123"/>
    </row>
    <row r="6283" spans="4:5" x14ac:dyDescent="0.2">
      <c r="D6283" s="123"/>
      <c r="E6283" s="123"/>
    </row>
    <row r="6284" spans="4:5" x14ac:dyDescent="0.2">
      <c r="D6284" s="123"/>
      <c r="E6284" s="123"/>
    </row>
    <row r="6285" spans="4:5" x14ac:dyDescent="0.2">
      <c r="D6285" s="123"/>
      <c r="E6285" s="123"/>
    </row>
    <row r="6286" spans="4:5" x14ac:dyDescent="0.2">
      <c r="D6286" s="123"/>
      <c r="E6286" s="123"/>
    </row>
    <row r="6287" spans="4:5" x14ac:dyDescent="0.2">
      <c r="D6287" s="123"/>
      <c r="E6287" s="123"/>
    </row>
    <row r="6288" spans="4:5" x14ac:dyDescent="0.2">
      <c r="D6288" s="123"/>
      <c r="E6288" s="123"/>
    </row>
    <row r="6289" spans="4:5" x14ac:dyDescent="0.2">
      <c r="D6289" s="123"/>
      <c r="E6289" s="123"/>
    </row>
    <row r="6290" spans="4:5" x14ac:dyDescent="0.2">
      <c r="D6290" s="123"/>
      <c r="E6290" s="123"/>
    </row>
    <row r="6291" spans="4:5" x14ac:dyDescent="0.2">
      <c r="D6291" s="123"/>
      <c r="E6291" s="123"/>
    </row>
    <row r="6292" spans="4:5" x14ac:dyDescent="0.2">
      <c r="D6292" s="123"/>
      <c r="E6292" s="123"/>
    </row>
    <row r="6293" spans="4:5" x14ac:dyDescent="0.2">
      <c r="D6293" s="123"/>
      <c r="E6293" s="123"/>
    </row>
    <row r="6294" spans="4:5" x14ac:dyDescent="0.2">
      <c r="D6294" s="123"/>
      <c r="E6294" s="123"/>
    </row>
    <row r="6295" spans="4:5" x14ac:dyDescent="0.2">
      <c r="D6295" s="123"/>
      <c r="E6295" s="123"/>
    </row>
    <row r="6296" spans="4:5" x14ac:dyDescent="0.2">
      <c r="D6296" s="123"/>
      <c r="E6296" s="123"/>
    </row>
    <row r="6297" spans="4:5" x14ac:dyDescent="0.2">
      <c r="D6297" s="123"/>
      <c r="E6297" s="123"/>
    </row>
    <row r="6298" spans="4:5" x14ac:dyDescent="0.2">
      <c r="D6298" s="123"/>
      <c r="E6298" s="123"/>
    </row>
    <row r="6299" spans="4:5" x14ac:dyDescent="0.2">
      <c r="D6299" s="123"/>
      <c r="E6299" s="123"/>
    </row>
    <row r="6300" spans="4:5" x14ac:dyDescent="0.2">
      <c r="D6300" s="123"/>
      <c r="E6300" s="123"/>
    </row>
    <row r="6301" spans="4:5" x14ac:dyDescent="0.2">
      <c r="D6301" s="123"/>
      <c r="E6301" s="123"/>
    </row>
    <row r="6302" spans="4:5" x14ac:dyDescent="0.2">
      <c r="D6302" s="123"/>
      <c r="E6302" s="123"/>
    </row>
    <row r="6303" spans="4:5" x14ac:dyDescent="0.2">
      <c r="D6303" s="123"/>
      <c r="E6303" s="123"/>
    </row>
    <row r="6304" spans="4:5" x14ac:dyDescent="0.2">
      <c r="D6304" s="123"/>
      <c r="E6304" s="123"/>
    </row>
    <row r="6305" spans="4:5" x14ac:dyDescent="0.2">
      <c r="D6305" s="123"/>
      <c r="E6305" s="123"/>
    </row>
    <row r="6306" spans="4:5" x14ac:dyDescent="0.2">
      <c r="D6306" s="123"/>
      <c r="E6306" s="123"/>
    </row>
    <row r="6307" spans="4:5" x14ac:dyDescent="0.2">
      <c r="D6307" s="123"/>
      <c r="E6307" s="123"/>
    </row>
    <row r="6308" spans="4:5" x14ac:dyDescent="0.2">
      <c r="D6308" s="123"/>
      <c r="E6308" s="123"/>
    </row>
    <row r="6309" spans="4:5" x14ac:dyDescent="0.2">
      <c r="D6309" s="123"/>
      <c r="E6309" s="123"/>
    </row>
    <row r="6310" spans="4:5" x14ac:dyDescent="0.2">
      <c r="D6310" s="123"/>
      <c r="E6310" s="123"/>
    </row>
    <row r="6311" spans="4:5" x14ac:dyDescent="0.2">
      <c r="D6311" s="123"/>
      <c r="E6311" s="123"/>
    </row>
    <row r="6312" spans="4:5" x14ac:dyDescent="0.2">
      <c r="D6312" s="123"/>
      <c r="E6312" s="123"/>
    </row>
    <row r="6313" spans="4:5" x14ac:dyDescent="0.2">
      <c r="D6313" s="123"/>
      <c r="E6313" s="123"/>
    </row>
    <row r="6314" spans="4:5" x14ac:dyDescent="0.2">
      <c r="D6314" s="123"/>
      <c r="E6314" s="123"/>
    </row>
    <row r="6315" spans="4:5" x14ac:dyDescent="0.2">
      <c r="D6315" s="123"/>
      <c r="E6315" s="123"/>
    </row>
    <row r="6316" spans="4:5" x14ac:dyDescent="0.2">
      <c r="D6316" s="123"/>
      <c r="E6316" s="123"/>
    </row>
    <row r="6317" spans="4:5" x14ac:dyDescent="0.2">
      <c r="D6317" s="123"/>
      <c r="E6317" s="123"/>
    </row>
    <row r="6318" spans="4:5" x14ac:dyDescent="0.2">
      <c r="D6318" s="123"/>
      <c r="E6318" s="123"/>
    </row>
    <row r="6319" spans="4:5" x14ac:dyDescent="0.2">
      <c r="D6319" s="123"/>
      <c r="E6319" s="123"/>
    </row>
    <row r="6320" spans="4:5" x14ac:dyDescent="0.2">
      <c r="D6320" s="123"/>
      <c r="E6320" s="123"/>
    </row>
    <row r="6321" spans="4:5" x14ac:dyDescent="0.2">
      <c r="D6321" s="123"/>
      <c r="E6321" s="123"/>
    </row>
    <row r="6322" spans="4:5" x14ac:dyDescent="0.2">
      <c r="D6322" s="123"/>
      <c r="E6322" s="123"/>
    </row>
    <row r="6323" spans="4:5" x14ac:dyDescent="0.2">
      <c r="D6323" s="123"/>
      <c r="E6323" s="123"/>
    </row>
    <row r="6324" spans="4:5" x14ac:dyDescent="0.2">
      <c r="D6324" s="123"/>
      <c r="E6324" s="123"/>
    </row>
    <row r="6325" spans="4:5" x14ac:dyDescent="0.2">
      <c r="D6325" s="123"/>
      <c r="E6325" s="123"/>
    </row>
    <row r="6326" spans="4:5" x14ac:dyDescent="0.2">
      <c r="D6326" s="123"/>
      <c r="E6326" s="123"/>
    </row>
    <row r="6327" spans="4:5" x14ac:dyDescent="0.2">
      <c r="D6327" s="123"/>
      <c r="E6327" s="123"/>
    </row>
    <row r="6328" spans="4:5" x14ac:dyDescent="0.2">
      <c r="D6328" s="123"/>
      <c r="E6328" s="123"/>
    </row>
    <row r="6329" spans="4:5" x14ac:dyDescent="0.2">
      <c r="D6329" s="123"/>
      <c r="E6329" s="123"/>
    </row>
    <row r="6330" spans="4:5" x14ac:dyDescent="0.2">
      <c r="D6330" s="123"/>
      <c r="E6330" s="123"/>
    </row>
    <row r="6331" spans="4:5" x14ac:dyDescent="0.2">
      <c r="D6331" s="123"/>
      <c r="E6331" s="123"/>
    </row>
    <row r="6332" spans="4:5" x14ac:dyDescent="0.2">
      <c r="D6332" s="123"/>
      <c r="E6332" s="123"/>
    </row>
    <row r="6333" spans="4:5" x14ac:dyDescent="0.2">
      <c r="D6333" s="123"/>
      <c r="E6333" s="123"/>
    </row>
    <row r="6334" spans="4:5" x14ac:dyDescent="0.2">
      <c r="D6334" s="123"/>
      <c r="E6334" s="123"/>
    </row>
    <row r="6335" spans="4:5" x14ac:dyDescent="0.2">
      <c r="D6335" s="123"/>
      <c r="E6335" s="123"/>
    </row>
    <row r="6336" spans="4:5" x14ac:dyDescent="0.2">
      <c r="D6336" s="123"/>
      <c r="E6336" s="123"/>
    </row>
    <row r="6337" spans="4:5" x14ac:dyDescent="0.2">
      <c r="D6337" s="123"/>
      <c r="E6337" s="123"/>
    </row>
    <row r="6338" spans="4:5" x14ac:dyDescent="0.2">
      <c r="D6338" s="123"/>
      <c r="E6338" s="123"/>
    </row>
    <row r="6339" spans="4:5" x14ac:dyDescent="0.2">
      <c r="D6339" s="123"/>
      <c r="E6339" s="123"/>
    </row>
    <row r="6340" spans="4:5" x14ac:dyDescent="0.2">
      <c r="D6340" s="123"/>
      <c r="E6340" s="123"/>
    </row>
    <row r="6341" spans="4:5" x14ac:dyDescent="0.2">
      <c r="D6341" s="123"/>
      <c r="E6341" s="123"/>
    </row>
    <row r="6342" spans="4:5" x14ac:dyDescent="0.2">
      <c r="D6342" s="123"/>
      <c r="E6342" s="123"/>
    </row>
    <row r="6343" spans="4:5" x14ac:dyDescent="0.2">
      <c r="D6343" s="123"/>
      <c r="E6343" s="123"/>
    </row>
    <row r="6344" spans="4:5" x14ac:dyDescent="0.2">
      <c r="D6344" s="123"/>
      <c r="E6344" s="123"/>
    </row>
    <row r="6345" spans="4:5" x14ac:dyDescent="0.2">
      <c r="D6345" s="123"/>
      <c r="E6345" s="123"/>
    </row>
    <row r="6346" spans="4:5" x14ac:dyDescent="0.2">
      <c r="D6346" s="123"/>
      <c r="E6346" s="123"/>
    </row>
    <row r="6347" spans="4:5" x14ac:dyDescent="0.2">
      <c r="D6347" s="123"/>
      <c r="E6347" s="123"/>
    </row>
    <row r="6348" spans="4:5" x14ac:dyDescent="0.2">
      <c r="D6348" s="123"/>
      <c r="E6348" s="123"/>
    </row>
    <row r="6349" spans="4:5" x14ac:dyDescent="0.2">
      <c r="D6349" s="123"/>
      <c r="E6349" s="123"/>
    </row>
    <row r="6350" spans="4:5" x14ac:dyDescent="0.2">
      <c r="D6350" s="123"/>
      <c r="E6350" s="123"/>
    </row>
    <row r="6351" spans="4:5" x14ac:dyDescent="0.2">
      <c r="D6351" s="123"/>
      <c r="E6351" s="123"/>
    </row>
    <row r="6352" spans="4:5" x14ac:dyDescent="0.2">
      <c r="D6352" s="123"/>
      <c r="E6352" s="123"/>
    </row>
    <row r="6353" spans="4:5" x14ac:dyDescent="0.2">
      <c r="D6353" s="123"/>
      <c r="E6353" s="123"/>
    </row>
    <row r="6354" spans="4:5" x14ac:dyDescent="0.2">
      <c r="D6354" s="123"/>
      <c r="E6354" s="123"/>
    </row>
    <row r="6355" spans="4:5" x14ac:dyDescent="0.2">
      <c r="D6355" s="123"/>
      <c r="E6355" s="123"/>
    </row>
    <row r="6356" spans="4:5" x14ac:dyDescent="0.2">
      <c r="D6356" s="123"/>
      <c r="E6356" s="123"/>
    </row>
    <row r="6357" spans="4:5" x14ac:dyDescent="0.2">
      <c r="D6357" s="123"/>
      <c r="E6357" s="123"/>
    </row>
    <row r="6358" spans="4:5" x14ac:dyDescent="0.2">
      <c r="D6358" s="123"/>
      <c r="E6358" s="123"/>
    </row>
    <row r="6359" spans="4:5" x14ac:dyDescent="0.2">
      <c r="D6359" s="123"/>
      <c r="E6359" s="123"/>
    </row>
    <row r="6360" spans="4:5" x14ac:dyDescent="0.2">
      <c r="D6360" s="123"/>
      <c r="E6360" s="123"/>
    </row>
    <row r="6361" spans="4:5" x14ac:dyDescent="0.2">
      <c r="D6361" s="123"/>
      <c r="E6361" s="123"/>
    </row>
    <row r="6362" spans="4:5" x14ac:dyDescent="0.2">
      <c r="D6362" s="123"/>
      <c r="E6362" s="123"/>
    </row>
    <row r="6363" spans="4:5" x14ac:dyDescent="0.2">
      <c r="D6363" s="123"/>
      <c r="E6363" s="123"/>
    </row>
    <row r="6364" spans="4:5" x14ac:dyDescent="0.2">
      <c r="D6364" s="123"/>
      <c r="E6364" s="123"/>
    </row>
    <row r="6365" spans="4:5" x14ac:dyDescent="0.2">
      <c r="D6365" s="123"/>
      <c r="E6365" s="123"/>
    </row>
    <row r="6366" spans="4:5" x14ac:dyDescent="0.2">
      <c r="D6366" s="123"/>
      <c r="E6366" s="123"/>
    </row>
    <row r="6367" spans="4:5" x14ac:dyDescent="0.2">
      <c r="D6367" s="123"/>
      <c r="E6367" s="123"/>
    </row>
    <row r="6368" spans="4:5" x14ac:dyDescent="0.2">
      <c r="D6368" s="123"/>
      <c r="E6368" s="123"/>
    </row>
    <row r="6369" spans="4:5" x14ac:dyDescent="0.2">
      <c r="D6369" s="123"/>
      <c r="E6369" s="123"/>
    </row>
    <row r="6370" spans="4:5" x14ac:dyDescent="0.2">
      <c r="D6370" s="123"/>
      <c r="E6370" s="123"/>
    </row>
    <row r="6371" spans="4:5" x14ac:dyDescent="0.2">
      <c r="D6371" s="123"/>
      <c r="E6371" s="123"/>
    </row>
    <row r="6372" spans="4:5" x14ac:dyDescent="0.2">
      <c r="D6372" s="123"/>
      <c r="E6372" s="123"/>
    </row>
    <row r="6373" spans="4:5" x14ac:dyDescent="0.2">
      <c r="D6373" s="123"/>
      <c r="E6373" s="123"/>
    </row>
    <row r="6374" spans="4:5" x14ac:dyDescent="0.2">
      <c r="D6374" s="123"/>
      <c r="E6374" s="123"/>
    </row>
    <row r="6375" spans="4:5" x14ac:dyDescent="0.2">
      <c r="D6375" s="123"/>
      <c r="E6375" s="123"/>
    </row>
    <row r="6376" spans="4:5" x14ac:dyDescent="0.2">
      <c r="D6376" s="123"/>
      <c r="E6376" s="123"/>
    </row>
    <row r="6377" spans="4:5" x14ac:dyDescent="0.2">
      <c r="D6377" s="123"/>
      <c r="E6377" s="123"/>
    </row>
    <row r="6378" spans="4:5" x14ac:dyDescent="0.2">
      <c r="D6378" s="123"/>
      <c r="E6378" s="123"/>
    </row>
    <row r="6379" spans="4:5" x14ac:dyDescent="0.2">
      <c r="D6379" s="123"/>
      <c r="E6379" s="123"/>
    </row>
    <row r="6380" spans="4:5" x14ac:dyDescent="0.2">
      <c r="D6380" s="123"/>
      <c r="E6380" s="123"/>
    </row>
    <row r="6381" spans="4:5" x14ac:dyDescent="0.2">
      <c r="D6381" s="123"/>
      <c r="E6381" s="123"/>
    </row>
    <row r="6382" spans="4:5" x14ac:dyDescent="0.2">
      <c r="D6382" s="123"/>
      <c r="E6382" s="123"/>
    </row>
    <row r="6383" spans="4:5" x14ac:dyDescent="0.2">
      <c r="D6383" s="123"/>
      <c r="E6383" s="123"/>
    </row>
    <row r="6384" spans="4:5" x14ac:dyDescent="0.2">
      <c r="D6384" s="123"/>
      <c r="E6384" s="123"/>
    </row>
    <row r="6385" spans="4:5" x14ac:dyDescent="0.2">
      <c r="D6385" s="123"/>
      <c r="E6385" s="123"/>
    </row>
    <row r="6386" spans="4:5" x14ac:dyDescent="0.2">
      <c r="D6386" s="123"/>
      <c r="E6386" s="123"/>
    </row>
    <row r="6387" spans="4:5" x14ac:dyDescent="0.2">
      <c r="D6387" s="123"/>
      <c r="E6387" s="123"/>
    </row>
    <row r="6388" spans="4:5" x14ac:dyDescent="0.2">
      <c r="D6388" s="123"/>
      <c r="E6388" s="123"/>
    </row>
    <row r="6389" spans="4:5" x14ac:dyDescent="0.2">
      <c r="D6389" s="123"/>
      <c r="E6389" s="123"/>
    </row>
    <row r="6390" spans="4:5" x14ac:dyDescent="0.2">
      <c r="D6390" s="123"/>
      <c r="E6390" s="123"/>
    </row>
    <row r="6391" spans="4:5" x14ac:dyDescent="0.2">
      <c r="D6391" s="123"/>
      <c r="E6391" s="123"/>
    </row>
    <row r="6392" spans="4:5" x14ac:dyDescent="0.2">
      <c r="D6392" s="123"/>
      <c r="E6392" s="123"/>
    </row>
    <row r="6393" spans="4:5" x14ac:dyDescent="0.2">
      <c r="D6393" s="123"/>
      <c r="E6393" s="123"/>
    </row>
    <row r="6394" spans="4:5" x14ac:dyDescent="0.2">
      <c r="D6394" s="123"/>
      <c r="E6394" s="123"/>
    </row>
    <row r="6395" spans="4:5" x14ac:dyDescent="0.2">
      <c r="D6395" s="123"/>
      <c r="E6395" s="123"/>
    </row>
    <row r="6396" spans="4:5" x14ac:dyDescent="0.2">
      <c r="D6396" s="123"/>
      <c r="E6396" s="123"/>
    </row>
    <row r="6397" spans="4:5" x14ac:dyDescent="0.2">
      <c r="D6397" s="123"/>
      <c r="E6397" s="123"/>
    </row>
    <row r="6398" spans="4:5" x14ac:dyDescent="0.2">
      <c r="D6398" s="123"/>
      <c r="E6398" s="123"/>
    </row>
    <row r="6399" spans="4:5" x14ac:dyDescent="0.2">
      <c r="D6399" s="123"/>
      <c r="E6399" s="123"/>
    </row>
    <row r="6400" spans="4:5" x14ac:dyDescent="0.2">
      <c r="D6400" s="123"/>
      <c r="E6400" s="123"/>
    </row>
    <row r="6401" spans="4:5" x14ac:dyDescent="0.2">
      <c r="D6401" s="123"/>
      <c r="E6401" s="123"/>
    </row>
    <row r="6402" spans="4:5" x14ac:dyDescent="0.2">
      <c r="D6402" s="123"/>
      <c r="E6402" s="123"/>
    </row>
    <row r="6403" spans="4:5" x14ac:dyDescent="0.2">
      <c r="D6403" s="123"/>
      <c r="E6403" s="123"/>
    </row>
    <row r="6404" spans="4:5" x14ac:dyDescent="0.2">
      <c r="D6404" s="123"/>
      <c r="E6404" s="123"/>
    </row>
    <row r="6405" spans="4:5" x14ac:dyDescent="0.2">
      <c r="D6405" s="123"/>
      <c r="E6405" s="123"/>
    </row>
    <row r="6406" spans="4:5" x14ac:dyDescent="0.2">
      <c r="D6406" s="123"/>
      <c r="E6406" s="123"/>
    </row>
    <row r="6407" spans="4:5" x14ac:dyDescent="0.2">
      <c r="D6407" s="123"/>
      <c r="E6407" s="123"/>
    </row>
    <row r="6408" spans="4:5" x14ac:dyDescent="0.2">
      <c r="D6408" s="123"/>
      <c r="E6408" s="123"/>
    </row>
    <row r="6409" spans="4:5" x14ac:dyDescent="0.2">
      <c r="D6409" s="123"/>
      <c r="E6409" s="123"/>
    </row>
    <row r="6410" spans="4:5" x14ac:dyDescent="0.2">
      <c r="D6410" s="123"/>
      <c r="E6410" s="123"/>
    </row>
    <row r="6411" spans="4:5" x14ac:dyDescent="0.2">
      <c r="D6411" s="123"/>
      <c r="E6411" s="123"/>
    </row>
    <row r="6412" spans="4:5" x14ac:dyDescent="0.2">
      <c r="D6412" s="123"/>
      <c r="E6412" s="123"/>
    </row>
    <row r="6413" spans="4:5" x14ac:dyDescent="0.2">
      <c r="D6413" s="123"/>
      <c r="E6413" s="123"/>
    </row>
    <row r="6414" spans="4:5" x14ac:dyDescent="0.2">
      <c r="D6414" s="123"/>
      <c r="E6414" s="123"/>
    </row>
    <row r="6415" spans="4:5" x14ac:dyDescent="0.2">
      <c r="D6415" s="123"/>
      <c r="E6415" s="123"/>
    </row>
    <row r="6416" spans="4:5" x14ac:dyDescent="0.2">
      <c r="D6416" s="123"/>
      <c r="E6416" s="123"/>
    </row>
    <row r="6417" spans="4:5" x14ac:dyDescent="0.2">
      <c r="D6417" s="123"/>
      <c r="E6417" s="123"/>
    </row>
    <row r="6418" spans="4:5" x14ac:dyDescent="0.2">
      <c r="D6418" s="123"/>
      <c r="E6418" s="123"/>
    </row>
    <row r="6419" spans="4:5" x14ac:dyDescent="0.2">
      <c r="D6419" s="123"/>
      <c r="E6419" s="123"/>
    </row>
    <row r="6420" spans="4:5" x14ac:dyDescent="0.2">
      <c r="D6420" s="123"/>
      <c r="E6420" s="123"/>
    </row>
    <row r="6421" spans="4:5" x14ac:dyDescent="0.2">
      <c r="D6421" s="123"/>
      <c r="E6421" s="123"/>
    </row>
    <row r="6422" spans="4:5" x14ac:dyDescent="0.2">
      <c r="D6422" s="123"/>
      <c r="E6422" s="123"/>
    </row>
    <row r="6423" spans="4:5" x14ac:dyDescent="0.2">
      <c r="D6423" s="123"/>
      <c r="E6423" s="123"/>
    </row>
    <row r="6424" spans="4:5" x14ac:dyDescent="0.2">
      <c r="D6424" s="123"/>
      <c r="E6424" s="123"/>
    </row>
    <row r="6425" spans="4:5" x14ac:dyDescent="0.2">
      <c r="D6425" s="123"/>
      <c r="E6425" s="123"/>
    </row>
    <row r="6426" spans="4:5" x14ac:dyDescent="0.2">
      <c r="D6426" s="123"/>
      <c r="E6426" s="123"/>
    </row>
    <row r="6427" spans="4:5" x14ac:dyDescent="0.2">
      <c r="D6427" s="123"/>
      <c r="E6427" s="123"/>
    </row>
    <row r="6428" spans="4:5" x14ac:dyDescent="0.2">
      <c r="D6428" s="123"/>
      <c r="E6428" s="123"/>
    </row>
    <row r="6429" spans="4:5" x14ac:dyDescent="0.2">
      <c r="D6429" s="123"/>
      <c r="E6429" s="123"/>
    </row>
    <row r="6430" spans="4:5" x14ac:dyDescent="0.2">
      <c r="D6430" s="123"/>
      <c r="E6430" s="123"/>
    </row>
    <row r="6431" spans="4:5" x14ac:dyDescent="0.2">
      <c r="D6431" s="123"/>
      <c r="E6431" s="123"/>
    </row>
    <row r="6432" spans="4:5" x14ac:dyDescent="0.2">
      <c r="D6432" s="123"/>
      <c r="E6432" s="123"/>
    </row>
    <row r="6433" spans="4:5" x14ac:dyDescent="0.2">
      <c r="D6433" s="123"/>
      <c r="E6433" s="123"/>
    </row>
    <row r="6434" spans="4:5" x14ac:dyDescent="0.2">
      <c r="D6434" s="123"/>
      <c r="E6434" s="123"/>
    </row>
    <row r="6435" spans="4:5" x14ac:dyDescent="0.2">
      <c r="D6435" s="123"/>
      <c r="E6435" s="123"/>
    </row>
    <row r="6436" spans="4:5" x14ac:dyDescent="0.2">
      <c r="D6436" s="123"/>
      <c r="E6436" s="123"/>
    </row>
    <row r="6437" spans="4:5" x14ac:dyDescent="0.2">
      <c r="D6437" s="123"/>
      <c r="E6437" s="123"/>
    </row>
    <row r="6438" spans="4:5" x14ac:dyDescent="0.2">
      <c r="D6438" s="123"/>
      <c r="E6438" s="123"/>
    </row>
    <row r="6439" spans="4:5" x14ac:dyDescent="0.2">
      <c r="D6439" s="123"/>
      <c r="E6439" s="123"/>
    </row>
    <row r="6440" spans="4:5" x14ac:dyDescent="0.2">
      <c r="D6440" s="123"/>
      <c r="E6440" s="123"/>
    </row>
    <row r="6441" spans="4:5" x14ac:dyDescent="0.2">
      <c r="D6441" s="123"/>
      <c r="E6441" s="123"/>
    </row>
    <row r="6442" spans="4:5" x14ac:dyDescent="0.2">
      <c r="D6442" s="123"/>
      <c r="E6442" s="123"/>
    </row>
    <row r="6443" spans="4:5" x14ac:dyDescent="0.2">
      <c r="D6443" s="123"/>
      <c r="E6443" s="123"/>
    </row>
    <row r="6444" spans="4:5" x14ac:dyDescent="0.2">
      <c r="D6444" s="123"/>
      <c r="E6444" s="123"/>
    </row>
    <row r="6445" spans="4:5" x14ac:dyDescent="0.2">
      <c r="D6445" s="123"/>
      <c r="E6445" s="123"/>
    </row>
    <row r="6446" spans="4:5" x14ac:dyDescent="0.2">
      <c r="D6446" s="123"/>
      <c r="E6446" s="123"/>
    </row>
    <row r="6447" spans="4:5" x14ac:dyDescent="0.2">
      <c r="D6447" s="123"/>
      <c r="E6447" s="123"/>
    </row>
    <row r="6448" spans="4:5" x14ac:dyDescent="0.2">
      <c r="D6448" s="123"/>
      <c r="E6448" s="123"/>
    </row>
    <row r="6449" spans="4:5" x14ac:dyDescent="0.2">
      <c r="D6449" s="123"/>
      <c r="E6449" s="123"/>
    </row>
    <row r="6450" spans="4:5" x14ac:dyDescent="0.2">
      <c r="D6450" s="123"/>
      <c r="E6450" s="123"/>
    </row>
    <row r="6451" spans="4:5" x14ac:dyDescent="0.2">
      <c r="D6451" s="123"/>
      <c r="E6451" s="123"/>
    </row>
    <row r="6452" spans="4:5" x14ac:dyDescent="0.2">
      <c r="D6452" s="123"/>
      <c r="E6452" s="123"/>
    </row>
    <row r="6453" spans="4:5" x14ac:dyDescent="0.2">
      <c r="D6453" s="123"/>
      <c r="E6453" s="123"/>
    </row>
    <row r="6454" spans="4:5" x14ac:dyDescent="0.2">
      <c r="D6454" s="123"/>
      <c r="E6454" s="123"/>
    </row>
    <row r="6455" spans="4:5" x14ac:dyDescent="0.2">
      <c r="D6455" s="123"/>
      <c r="E6455" s="123"/>
    </row>
    <row r="6456" spans="4:5" x14ac:dyDescent="0.2">
      <c r="D6456" s="123"/>
      <c r="E6456" s="123"/>
    </row>
    <row r="6457" spans="4:5" x14ac:dyDescent="0.2">
      <c r="D6457" s="123"/>
      <c r="E6457" s="123"/>
    </row>
    <row r="6458" spans="4:5" x14ac:dyDescent="0.2">
      <c r="D6458" s="123"/>
      <c r="E6458" s="123"/>
    </row>
    <row r="6459" spans="4:5" x14ac:dyDescent="0.2">
      <c r="D6459" s="123"/>
      <c r="E6459" s="123"/>
    </row>
    <row r="6460" spans="4:5" x14ac:dyDescent="0.2">
      <c r="D6460" s="123"/>
      <c r="E6460" s="123"/>
    </row>
    <row r="6461" spans="4:5" x14ac:dyDescent="0.2">
      <c r="D6461" s="123"/>
      <c r="E6461" s="123"/>
    </row>
    <row r="6462" spans="4:5" x14ac:dyDescent="0.2">
      <c r="D6462" s="123"/>
      <c r="E6462" s="123"/>
    </row>
    <row r="6463" spans="4:5" x14ac:dyDescent="0.2">
      <c r="D6463" s="123"/>
      <c r="E6463" s="123"/>
    </row>
    <row r="6464" spans="4:5" x14ac:dyDescent="0.2">
      <c r="D6464" s="123"/>
      <c r="E6464" s="123"/>
    </row>
    <row r="6465" spans="4:5" x14ac:dyDescent="0.2">
      <c r="D6465" s="123"/>
      <c r="E6465" s="123"/>
    </row>
    <row r="6466" spans="4:5" x14ac:dyDescent="0.2">
      <c r="D6466" s="123"/>
      <c r="E6466" s="123"/>
    </row>
    <row r="6467" spans="4:5" x14ac:dyDescent="0.2">
      <c r="D6467" s="123"/>
      <c r="E6467" s="123"/>
    </row>
    <row r="6468" spans="4:5" x14ac:dyDescent="0.2">
      <c r="D6468" s="123"/>
      <c r="E6468" s="123"/>
    </row>
    <row r="6469" spans="4:5" x14ac:dyDescent="0.2">
      <c r="D6469" s="123"/>
      <c r="E6469" s="123"/>
    </row>
    <row r="6470" spans="4:5" x14ac:dyDescent="0.2">
      <c r="D6470" s="123"/>
      <c r="E6470" s="123"/>
    </row>
    <row r="6471" spans="4:5" x14ac:dyDescent="0.2">
      <c r="D6471" s="123"/>
      <c r="E6471" s="123"/>
    </row>
    <row r="6472" spans="4:5" x14ac:dyDescent="0.2">
      <c r="D6472" s="123"/>
      <c r="E6472" s="123"/>
    </row>
    <row r="6473" spans="4:5" x14ac:dyDescent="0.2">
      <c r="D6473" s="123"/>
      <c r="E6473" s="123"/>
    </row>
    <row r="6474" spans="4:5" x14ac:dyDescent="0.2">
      <c r="D6474" s="123"/>
      <c r="E6474" s="123"/>
    </row>
    <row r="6475" spans="4:5" x14ac:dyDescent="0.2">
      <c r="D6475" s="123"/>
      <c r="E6475" s="123"/>
    </row>
    <row r="6476" spans="4:5" x14ac:dyDescent="0.2">
      <c r="D6476" s="123"/>
      <c r="E6476" s="123"/>
    </row>
    <row r="6477" spans="4:5" x14ac:dyDescent="0.2">
      <c r="D6477" s="123"/>
      <c r="E6477" s="123"/>
    </row>
    <row r="6478" spans="4:5" x14ac:dyDescent="0.2">
      <c r="D6478" s="123"/>
      <c r="E6478" s="123"/>
    </row>
    <row r="6479" spans="4:5" x14ac:dyDescent="0.2">
      <c r="D6479" s="123"/>
      <c r="E6479" s="123"/>
    </row>
    <row r="6480" spans="4:5" x14ac:dyDescent="0.2">
      <c r="D6480" s="123"/>
      <c r="E6480" s="123"/>
    </row>
    <row r="6481" spans="4:5" x14ac:dyDescent="0.2">
      <c r="D6481" s="123"/>
      <c r="E6481" s="123"/>
    </row>
    <row r="6482" spans="4:5" x14ac:dyDescent="0.2">
      <c r="D6482" s="123"/>
      <c r="E6482" s="123"/>
    </row>
    <row r="6483" spans="4:5" x14ac:dyDescent="0.2">
      <c r="D6483" s="123"/>
      <c r="E6483" s="123"/>
    </row>
    <row r="6484" spans="4:5" x14ac:dyDescent="0.2">
      <c r="D6484" s="123"/>
      <c r="E6484" s="123"/>
    </row>
    <row r="6485" spans="4:5" x14ac:dyDescent="0.2">
      <c r="D6485" s="123"/>
      <c r="E6485" s="123"/>
    </row>
    <row r="6486" spans="4:5" x14ac:dyDescent="0.2">
      <c r="D6486" s="123"/>
      <c r="E6486" s="123"/>
    </row>
    <row r="6487" spans="4:5" x14ac:dyDescent="0.2">
      <c r="D6487" s="123"/>
      <c r="E6487" s="123"/>
    </row>
    <row r="6488" spans="4:5" x14ac:dyDescent="0.2">
      <c r="D6488" s="123"/>
      <c r="E6488" s="123"/>
    </row>
    <row r="6489" spans="4:5" x14ac:dyDescent="0.2">
      <c r="D6489" s="123"/>
      <c r="E6489" s="123"/>
    </row>
    <row r="6490" spans="4:5" x14ac:dyDescent="0.2">
      <c r="D6490" s="123"/>
      <c r="E6490" s="123"/>
    </row>
    <row r="6491" spans="4:5" x14ac:dyDescent="0.2">
      <c r="D6491" s="123"/>
      <c r="E6491" s="123"/>
    </row>
    <row r="6492" spans="4:5" x14ac:dyDescent="0.2">
      <c r="D6492" s="123"/>
      <c r="E6492" s="123"/>
    </row>
    <row r="6493" spans="4:5" x14ac:dyDescent="0.2">
      <c r="D6493" s="123"/>
      <c r="E6493" s="123"/>
    </row>
    <row r="6494" spans="4:5" x14ac:dyDescent="0.2">
      <c r="D6494" s="123"/>
      <c r="E6494" s="123"/>
    </row>
    <row r="6495" spans="4:5" x14ac:dyDescent="0.2">
      <c r="D6495" s="123"/>
      <c r="E6495" s="123"/>
    </row>
    <row r="6496" spans="4:5" x14ac:dyDescent="0.2">
      <c r="D6496" s="123"/>
      <c r="E6496" s="123"/>
    </row>
    <row r="6497" spans="4:5" x14ac:dyDescent="0.2">
      <c r="D6497" s="123"/>
      <c r="E6497" s="123"/>
    </row>
    <row r="6498" spans="4:5" x14ac:dyDescent="0.2">
      <c r="D6498" s="123"/>
      <c r="E6498" s="123"/>
    </row>
    <row r="6499" spans="4:5" x14ac:dyDescent="0.2">
      <c r="D6499" s="123"/>
      <c r="E6499" s="123"/>
    </row>
    <row r="6500" spans="4:5" x14ac:dyDescent="0.2">
      <c r="D6500" s="123"/>
      <c r="E6500" s="123"/>
    </row>
    <row r="6501" spans="4:5" x14ac:dyDescent="0.2">
      <c r="D6501" s="123"/>
      <c r="E6501" s="123"/>
    </row>
    <row r="6502" spans="4:5" x14ac:dyDescent="0.2">
      <c r="D6502" s="123"/>
      <c r="E6502" s="123"/>
    </row>
    <row r="6503" spans="4:5" x14ac:dyDescent="0.2">
      <c r="D6503" s="123"/>
      <c r="E6503" s="123"/>
    </row>
    <row r="6504" spans="4:5" x14ac:dyDescent="0.2">
      <c r="D6504" s="123"/>
      <c r="E6504" s="123"/>
    </row>
    <row r="6505" spans="4:5" x14ac:dyDescent="0.2">
      <c r="D6505" s="123"/>
      <c r="E6505" s="123"/>
    </row>
    <row r="6506" spans="4:5" x14ac:dyDescent="0.2">
      <c r="D6506" s="123"/>
      <c r="E6506" s="123"/>
    </row>
    <row r="6507" spans="4:5" x14ac:dyDescent="0.2">
      <c r="D6507" s="123"/>
      <c r="E6507" s="123"/>
    </row>
    <row r="6508" spans="4:5" x14ac:dyDescent="0.2">
      <c r="D6508" s="123"/>
      <c r="E6508" s="123"/>
    </row>
    <row r="6509" spans="4:5" x14ac:dyDescent="0.2">
      <c r="D6509" s="123"/>
      <c r="E6509" s="123"/>
    </row>
    <row r="6510" spans="4:5" x14ac:dyDescent="0.2">
      <c r="D6510" s="123"/>
      <c r="E6510" s="123"/>
    </row>
    <row r="6511" spans="4:5" x14ac:dyDescent="0.2">
      <c r="D6511" s="123"/>
      <c r="E6511" s="123"/>
    </row>
    <row r="6512" spans="4:5" x14ac:dyDescent="0.2">
      <c r="D6512" s="123"/>
      <c r="E6512" s="123"/>
    </row>
    <row r="6513" spans="4:5" x14ac:dyDescent="0.2">
      <c r="D6513" s="123"/>
      <c r="E6513" s="123"/>
    </row>
    <row r="6514" spans="4:5" x14ac:dyDescent="0.2">
      <c r="D6514" s="123"/>
      <c r="E6514" s="123"/>
    </row>
    <row r="6515" spans="4:5" x14ac:dyDescent="0.2">
      <c r="D6515" s="123"/>
      <c r="E6515" s="123"/>
    </row>
    <row r="6516" spans="4:5" x14ac:dyDescent="0.2">
      <c r="D6516" s="123"/>
      <c r="E6516" s="123"/>
    </row>
    <row r="6517" spans="4:5" x14ac:dyDescent="0.2">
      <c r="D6517" s="123"/>
      <c r="E6517" s="123"/>
    </row>
    <row r="6518" spans="4:5" x14ac:dyDescent="0.2">
      <c r="D6518" s="123"/>
      <c r="E6518" s="123"/>
    </row>
    <row r="6519" spans="4:5" x14ac:dyDescent="0.2">
      <c r="D6519" s="123"/>
      <c r="E6519" s="123"/>
    </row>
    <row r="6520" spans="4:5" x14ac:dyDescent="0.2">
      <c r="D6520" s="123"/>
      <c r="E6520" s="123"/>
    </row>
    <row r="6521" spans="4:5" x14ac:dyDescent="0.2">
      <c r="D6521" s="123"/>
      <c r="E6521" s="123"/>
    </row>
    <row r="6522" spans="4:5" x14ac:dyDescent="0.2">
      <c r="D6522" s="123"/>
      <c r="E6522" s="123"/>
    </row>
    <row r="6523" spans="4:5" x14ac:dyDescent="0.2">
      <c r="D6523" s="123"/>
      <c r="E6523" s="123"/>
    </row>
    <row r="6524" spans="4:5" x14ac:dyDescent="0.2">
      <c r="D6524" s="123"/>
      <c r="E6524" s="123"/>
    </row>
    <row r="6525" spans="4:5" x14ac:dyDescent="0.2">
      <c r="D6525" s="123"/>
      <c r="E6525" s="123"/>
    </row>
    <row r="6526" spans="4:5" x14ac:dyDescent="0.2">
      <c r="D6526" s="123"/>
      <c r="E6526" s="123"/>
    </row>
    <row r="6527" spans="4:5" x14ac:dyDescent="0.2">
      <c r="D6527" s="123"/>
      <c r="E6527" s="123"/>
    </row>
    <row r="6528" spans="4:5" x14ac:dyDescent="0.2">
      <c r="D6528" s="123"/>
      <c r="E6528" s="123"/>
    </row>
    <row r="6529" spans="4:5" x14ac:dyDescent="0.2">
      <c r="D6529" s="123"/>
      <c r="E6529" s="123"/>
    </row>
    <row r="6530" spans="4:5" x14ac:dyDescent="0.2">
      <c r="D6530" s="123"/>
      <c r="E6530" s="123"/>
    </row>
    <row r="6531" spans="4:5" x14ac:dyDescent="0.2">
      <c r="D6531" s="123"/>
      <c r="E6531" s="123"/>
    </row>
    <row r="6532" spans="4:5" x14ac:dyDescent="0.2">
      <c r="D6532" s="123"/>
      <c r="E6532" s="123"/>
    </row>
    <row r="6533" spans="4:5" x14ac:dyDescent="0.2">
      <c r="D6533" s="123"/>
      <c r="E6533" s="123"/>
    </row>
    <row r="6534" spans="4:5" x14ac:dyDescent="0.2">
      <c r="D6534" s="123"/>
      <c r="E6534" s="123"/>
    </row>
    <row r="6535" spans="4:5" x14ac:dyDescent="0.2">
      <c r="D6535" s="123"/>
      <c r="E6535" s="123"/>
    </row>
    <row r="6536" spans="4:5" x14ac:dyDescent="0.2">
      <c r="D6536" s="123"/>
      <c r="E6536" s="123"/>
    </row>
    <row r="6537" spans="4:5" x14ac:dyDescent="0.2">
      <c r="D6537" s="123"/>
      <c r="E6537" s="123"/>
    </row>
    <row r="6538" spans="4:5" x14ac:dyDescent="0.2">
      <c r="D6538" s="123"/>
      <c r="E6538" s="123"/>
    </row>
    <row r="6539" spans="4:5" x14ac:dyDescent="0.2">
      <c r="D6539" s="123"/>
      <c r="E6539" s="123"/>
    </row>
    <row r="6540" spans="4:5" x14ac:dyDescent="0.2">
      <c r="D6540" s="123"/>
      <c r="E6540" s="123"/>
    </row>
    <row r="6541" spans="4:5" x14ac:dyDescent="0.2">
      <c r="D6541" s="123"/>
      <c r="E6541" s="123"/>
    </row>
    <row r="6542" spans="4:5" x14ac:dyDescent="0.2">
      <c r="D6542" s="123"/>
      <c r="E6542" s="123"/>
    </row>
    <row r="6543" spans="4:5" x14ac:dyDescent="0.2">
      <c r="D6543" s="123"/>
      <c r="E6543" s="123"/>
    </row>
    <row r="6544" spans="4:5" x14ac:dyDescent="0.2">
      <c r="D6544" s="123"/>
      <c r="E6544" s="123"/>
    </row>
    <row r="6545" spans="4:5" x14ac:dyDescent="0.2">
      <c r="D6545" s="123"/>
      <c r="E6545" s="123"/>
    </row>
    <row r="6546" spans="4:5" x14ac:dyDescent="0.2">
      <c r="D6546" s="123"/>
      <c r="E6546" s="123"/>
    </row>
    <row r="6547" spans="4:5" x14ac:dyDescent="0.2">
      <c r="D6547" s="123"/>
      <c r="E6547" s="123"/>
    </row>
    <row r="6548" spans="4:5" x14ac:dyDescent="0.2">
      <c r="D6548" s="123"/>
      <c r="E6548" s="123"/>
    </row>
    <row r="6549" spans="4:5" x14ac:dyDescent="0.2">
      <c r="D6549" s="123"/>
      <c r="E6549" s="123"/>
    </row>
    <row r="6550" spans="4:5" x14ac:dyDescent="0.2">
      <c r="D6550" s="123"/>
      <c r="E6550" s="123"/>
    </row>
    <row r="6551" spans="4:5" x14ac:dyDescent="0.2">
      <c r="D6551" s="123"/>
      <c r="E6551" s="123"/>
    </row>
    <row r="6552" spans="4:5" x14ac:dyDescent="0.2">
      <c r="D6552" s="123"/>
      <c r="E6552" s="123"/>
    </row>
    <row r="6553" spans="4:5" x14ac:dyDescent="0.2">
      <c r="D6553" s="123"/>
      <c r="E6553" s="123"/>
    </row>
    <row r="6554" spans="4:5" x14ac:dyDescent="0.2">
      <c r="D6554" s="123"/>
      <c r="E6554" s="123"/>
    </row>
    <row r="6555" spans="4:5" x14ac:dyDescent="0.2">
      <c r="D6555" s="123"/>
      <c r="E6555" s="123"/>
    </row>
    <row r="6556" spans="4:5" x14ac:dyDescent="0.2">
      <c r="D6556" s="123"/>
      <c r="E6556" s="123"/>
    </row>
    <row r="6557" spans="4:5" x14ac:dyDescent="0.2">
      <c r="D6557" s="123"/>
      <c r="E6557" s="123"/>
    </row>
    <row r="6558" spans="4:5" x14ac:dyDescent="0.2">
      <c r="D6558" s="123"/>
      <c r="E6558" s="123"/>
    </row>
    <row r="6559" spans="4:5" x14ac:dyDescent="0.2">
      <c r="D6559" s="123"/>
      <c r="E6559" s="123"/>
    </row>
    <row r="6560" spans="4:5" x14ac:dyDescent="0.2">
      <c r="D6560" s="123"/>
      <c r="E6560" s="123"/>
    </row>
    <row r="6561" spans="4:5" x14ac:dyDescent="0.2">
      <c r="D6561" s="123"/>
      <c r="E6561" s="123"/>
    </row>
    <row r="6562" spans="4:5" x14ac:dyDescent="0.2">
      <c r="D6562" s="123"/>
      <c r="E6562" s="123"/>
    </row>
    <row r="6563" spans="4:5" x14ac:dyDescent="0.2">
      <c r="D6563" s="123"/>
      <c r="E6563" s="123"/>
    </row>
    <row r="6564" spans="4:5" x14ac:dyDescent="0.2">
      <c r="D6564" s="123"/>
      <c r="E6564" s="123"/>
    </row>
    <row r="6565" spans="4:5" x14ac:dyDescent="0.2">
      <c r="D6565" s="123"/>
      <c r="E6565" s="123"/>
    </row>
    <row r="6566" spans="4:5" x14ac:dyDescent="0.2">
      <c r="D6566" s="123"/>
      <c r="E6566" s="123"/>
    </row>
    <row r="6567" spans="4:5" x14ac:dyDescent="0.2">
      <c r="D6567" s="123"/>
      <c r="E6567" s="123"/>
    </row>
    <row r="6568" spans="4:5" x14ac:dyDescent="0.2">
      <c r="D6568" s="123"/>
      <c r="E6568" s="123"/>
    </row>
    <row r="6569" spans="4:5" x14ac:dyDescent="0.2">
      <c r="D6569" s="123"/>
      <c r="E6569" s="123"/>
    </row>
    <row r="6570" spans="4:5" x14ac:dyDescent="0.2">
      <c r="D6570" s="123"/>
      <c r="E6570" s="123"/>
    </row>
    <row r="6571" spans="4:5" x14ac:dyDescent="0.2">
      <c r="D6571" s="123"/>
      <c r="E6571" s="123"/>
    </row>
    <row r="6572" spans="4:5" x14ac:dyDescent="0.2">
      <c r="D6572" s="123"/>
      <c r="E6572" s="123"/>
    </row>
    <row r="6573" spans="4:5" x14ac:dyDescent="0.2">
      <c r="D6573" s="123"/>
      <c r="E6573" s="123"/>
    </row>
    <row r="6574" spans="4:5" x14ac:dyDescent="0.2">
      <c r="D6574" s="123"/>
      <c r="E6574" s="123"/>
    </row>
    <row r="6575" spans="4:5" x14ac:dyDescent="0.2">
      <c r="D6575" s="123"/>
      <c r="E6575" s="123"/>
    </row>
    <row r="6576" spans="4:5" x14ac:dyDescent="0.2">
      <c r="D6576" s="123"/>
      <c r="E6576" s="123"/>
    </row>
    <row r="6577" spans="4:5" x14ac:dyDescent="0.2">
      <c r="D6577" s="123"/>
      <c r="E6577" s="123"/>
    </row>
    <row r="6578" spans="4:5" x14ac:dyDescent="0.2">
      <c r="D6578" s="123"/>
      <c r="E6578" s="123"/>
    </row>
    <row r="6579" spans="4:5" x14ac:dyDescent="0.2">
      <c r="D6579" s="123"/>
      <c r="E6579" s="123"/>
    </row>
    <row r="6580" spans="4:5" x14ac:dyDescent="0.2">
      <c r="D6580" s="123"/>
      <c r="E6580" s="123"/>
    </row>
    <row r="6581" spans="4:5" x14ac:dyDescent="0.2">
      <c r="D6581" s="123"/>
      <c r="E6581" s="123"/>
    </row>
    <row r="6582" spans="4:5" x14ac:dyDescent="0.2">
      <c r="D6582" s="123"/>
      <c r="E6582" s="123"/>
    </row>
    <row r="6583" spans="4:5" x14ac:dyDescent="0.2">
      <c r="D6583" s="123"/>
      <c r="E6583" s="123"/>
    </row>
  </sheetData>
  <sheetProtection sheet="1" objects="1" scenarios="1"/>
  <sortState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</vt:lpstr>
      <vt:lpstr>Teams</vt:lpstr>
      <vt:lpstr>TeamSheets</vt:lpstr>
      <vt:lpstr>ResultsInput</vt:lpstr>
      <vt:lpstr>TeamResults</vt:lpstr>
      <vt:lpstr>PlayerDeclarations</vt:lpstr>
      <vt:lpstr>ResultSlips</vt:lpstr>
      <vt:lpstr>Pairings</vt:lpstr>
      <vt:lpstr>AllPairings</vt:lpstr>
      <vt:lpstr>Excel_BuiltIn__FilterDatabase</vt:lpstr>
      <vt:lpstr>gamesPerRound</vt:lpstr>
      <vt:lpstr>players</vt:lpstr>
      <vt:lpstr>TeamResults!Print_Area</vt:lpstr>
      <vt:lpstr>Teams!Print_Area</vt:lpstr>
      <vt:lpstr>TeamSheets!Print_Area</vt:lpstr>
      <vt:lpstr>rounds</vt:lpstr>
      <vt:lpstr>startRow</vt:lpstr>
      <vt:lpstr>TeamLookup</vt:lpstr>
      <vt:lpstr>teams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2013-04-23T22:50:12Z</cp:lastPrinted>
  <dcterms:created xsi:type="dcterms:W3CDTF">2011-12-18T08:05:25Z</dcterms:created>
  <dcterms:modified xsi:type="dcterms:W3CDTF">2017-03-25T22:14:20Z</dcterms:modified>
</cp:coreProperties>
</file>